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gráficos!$A$7:$A$444</f>
              <numCache>
                <formatCode>General</formatCode>
                <ptCount val="43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</numCache>
            </numRef>
          </xVal>
          <yVal>
            <numRef>
              <f>gráficos!$B$7:$B$444</f>
              <numCache>
                <formatCode>General</formatCode>
                <ptCount val="43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0.869</v>
      </c>
      <c r="E2" t="n">
        <v>115.08</v>
      </c>
      <c r="F2" t="n">
        <v>80.55</v>
      </c>
      <c r="G2" t="n">
        <v>5.87</v>
      </c>
      <c r="H2" t="n">
        <v>0.09</v>
      </c>
      <c r="I2" t="n">
        <v>823</v>
      </c>
      <c r="J2" t="n">
        <v>194.77</v>
      </c>
      <c r="K2" t="n">
        <v>54.38</v>
      </c>
      <c r="L2" t="n">
        <v>1</v>
      </c>
      <c r="M2" t="n">
        <v>821</v>
      </c>
      <c r="N2" t="n">
        <v>39.4</v>
      </c>
      <c r="O2" t="n">
        <v>24256.19</v>
      </c>
      <c r="P2" t="n">
        <v>1126.15</v>
      </c>
      <c r="Q2" t="n">
        <v>794.46</v>
      </c>
      <c r="R2" t="n">
        <v>1191.03</v>
      </c>
      <c r="S2" t="n">
        <v>72.42</v>
      </c>
      <c r="T2" t="n">
        <v>546077.27</v>
      </c>
      <c r="U2" t="n">
        <v>0.06</v>
      </c>
      <c r="V2" t="n">
        <v>0.46</v>
      </c>
      <c r="W2" t="n">
        <v>6.06</v>
      </c>
      <c r="X2" t="n">
        <v>32.83</v>
      </c>
      <c r="Y2" t="n">
        <v>0.5</v>
      </c>
      <c r="Z2" t="n">
        <v>10</v>
      </c>
      <c r="AA2" t="n">
        <v>2467.582951707712</v>
      </c>
      <c r="AB2" t="n">
        <v>3376.255856603414</v>
      </c>
      <c r="AC2" t="n">
        <v>3054.030736253913</v>
      </c>
      <c r="AD2" t="n">
        <v>2467582.951707712</v>
      </c>
      <c r="AE2" t="n">
        <v>3376255.856603414</v>
      </c>
      <c r="AF2" t="n">
        <v>8.113508320139979e-07</v>
      </c>
      <c r="AG2" t="n">
        <v>2.3975</v>
      </c>
      <c r="AH2" t="n">
        <v>3054030.736253913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1.3674</v>
      </c>
      <c r="E3" t="n">
        <v>73.13</v>
      </c>
      <c r="F3" t="n">
        <v>59.02</v>
      </c>
      <c r="G3" t="n">
        <v>11.88</v>
      </c>
      <c r="H3" t="n">
        <v>0.18</v>
      </c>
      <c r="I3" t="n">
        <v>298</v>
      </c>
      <c r="J3" t="n">
        <v>196.32</v>
      </c>
      <c r="K3" t="n">
        <v>54.38</v>
      </c>
      <c r="L3" t="n">
        <v>2</v>
      </c>
      <c r="M3" t="n">
        <v>296</v>
      </c>
      <c r="N3" t="n">
        <v>39.95</v>
      </c>
      <c r="O3" t="n">
        <v>24447.22</v>
      </c>
      <c r="P3" t="n">
        <v>822.89</v>
      </c>
      <c r="Q3" t="n">
        <v>794.27</v>
      </c>
      <c r="R3" t="n">
        <v>469.17</v>
      </c>
      <c r="S3" t="n">
        <v>72.42</v>
      </c>
      <c r="T3" t="n">
        <v>187774.89</v>
      </c>
      <c r="U3" t="n">
        <v>0.15</v>
      </c>
      <c r="V3" t="n">
        <v>0.63</v>
      </c>
      <c r="W3" t="n">
        <v>5.18</v>
      </c>
      <c r="X3" t="n">
        <v>11.31</v>
      </c>
      <c r="Y3" t="n">
        <v>0.5</v>
      </c>
      <c r="Z3" t="n">
        <v>10</v>
      </c>
      <c r="AA3" t="n">
        <v>1149.372114163597</v>
      </c>
      <c r="AB3" t="n">
        <v>1572.621633317609</v>
      </c>
      <c r="AC3" t="n">
        <v>1422.532831822101</v>
      </c>
      <c r="AD3" t="n">
        <v>1149372.114163596</v>
      </c>
      <c r="AE3" t="n">
        <v>1572621.633317609</v>
      </c>
      <c r="AF3" t="n">
        <v>1.276687143493603e-06</v>
      </c>
      <c r="AG3" t="n">
        <v>1.523541666666667</v>
      </c>
      <c r="AH3" t="n">
        <v>1422532.831822101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1.5576</v>
      </c>
      <c r="E4" t="n">
        <v>64.2</v>
      </c>
      <c r="F4" t="n">
        <v>54.57</v>
      </c>
      <c r="G4" t="n">
        <v>17.89</v>
      </c>
      <c r="H4" t="n">
        <v>0.27</v>
      </c>
      <c r="I4" t="n">
        <v>183</v>
      </c>
      <c r="J4" t="n">
        <v>197.88</v>
      </c>
      <c r="K4" t="n">
        <v>54.38</v>
      </c>
      <c r="L4" t="n">
        <v>3</v>
      </c>
      <c r="M4" t="n">
        <v>181</v>
      </c>
      <c r="N4" t="n">
        <v>40.5</v>
      </c>
      <c r="O4" t="n">
        <v>24639</v>
      </c>
      <c r="P4" t="n">
        <v>758.79</v>
      </c>
      <c r="Q4" t="n">
        <v>794.24</v>
      </c>
      <c r="R4" t="n">
        <v>320.6</v>
      </c>
      <c r="S4" t="n">
        <v>72.42</v>
      </c>
      <c r="T4" t="n">
        <v>114063.83</v>
      </c>
      <c r="U4" t="n">
        <v>0.23</v>
      </c>
      <c r="V4" t="n">
        <v>0.68</v>
      </c>
      <c r="W4" t="n">
        <v>4.98</v>
      </c>
      <c r="X4" t="n">
        <v>6.86</v>
      </c>
      <c r="Y4" t="n">
        <v>0.5</v>
      </c>
      <c r="Z4" t="n">
        <v>10</v>
      </c>
      <c r="AA4" t="n">
        <v>931.9093732002319</v>
      </c>
      <c r="AB4" t="n">
        <v>1275.079517352498</v>
      </c>
      <c r="AC4" t="n">
        <v>1153.387717801717</v>
      </c>
      <c r="AD4" t="n">
        <v>931909.3732002319</v>
      </c>
      <c r="AE4" t="n">
        <v>1275079.517352498</v>
      </c>
      <c r="AF4" t="n">
        <v>1.454269339407368e-06</v>
      </c>
      <c r="AG4" t="n">
        <v>1.3375</v>
      </c>
      <c r="AH4" t="n">
        <v>1153387.717801717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1.6572</v>
      </c>
      <c r="E5" t="n">
        <v>60.34</v>
      </c>
      <c r="F5" t="n">
        <v>52.65</v>
      </c>
      <c r="G5" t="n">
        <v>23.75</v>
      </c>
      <c r="H5" t="n">
        <v>0.36</v>
      </c>
      <c r="I5" t="n">
        <v>133</v>
      </c>
      <c r="J5" t="n">
        <v>199.44</v>
      </c>
      <c r="K5" t="n">
        <v>54.38</v>
      </c>
      <c r="L5" t="n">
        <v>4</v>
      </c>
      <c r="M5" t="n">
        <v>131</v>
      </c>
      <c r="N5" t="n">
        <v>41.06</v>
      </c>
      <c r="O5" t="n">
        <v>24831.54</v>
      </c>
      <c r="P5" t="n">
        <v>730.45</v>
      </c>
      <c r="Q5" t="n">
        <v>794.27</v>
      </c>
      <c r="R5" t="n">
        <v>256.22</v>
      </c>
      <c r="S5" t="n">
        <v>72.42</v>
      </c>
      <c r="T5" t="n">
        <v>82122.48</v>
      </c>
      <c r="U5" t="n">
        <v>0.28</v>
      </c>
      <c r="V5" t="n">
        <v>0.7</v>
      </c>
      <c r="W5" t="n">
        <v>4.9</v>
      </c>
      <c r="X5" t="n">
        <v>4.94</v>
      </c>
      <c r="Y5" t="n">
        <v>0.5</v>
      </c>
      <c r="Z5" t="n">
        <v>10</v>
      </c>
      <c r="AA5" t="n">
        <v>844.0871671779255</v>
      </c>
      <c r="AB5" t="n">
        <v>1154.917300630493</v>
      </c>
      <c r="AC5" t="n">
        <v>1044.69361439493</v>
      </c>
      <c r="AD5" t="n">
        <v>844087.1671779255</v>
      </c>
      <c r="AE5" t="n">
        <v>1154917.300630493</v>
      </c>
      <c r="AF5" t="n">
        <v>1.547261908876406e-06</v>
      </c>
      <c r="AG5" t="n">
        <v>1.257083333333333</v>
      </c>
      <c r="AH5" t="n">
        <v>1044693.61439493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1.7201</v>
      </c>
      <c r="E6" t="n">
        <v>58.14</v>
      </c>
      <c r="F6" t="n">
        <v>51.58</v>
      </c>
      <c r="G6" t="n">
        <v>29.76</v>
      </c>
      <c r="H6" t="n">
        <v>0.44</v>
      </c>
      <c r="I6" t="n">
        <v>104</v>
      </c>
      <c r="J6" t="n">
        <v>201.01</v>
      </c>
      <c r="K6" t="n">
        <v>54.38</v>
      </c>
      <c r="L6" t="n">
        <v>5</v>
      </c>
      <c r="M6" t="n">
        <v>102</v>
      </c>
      <c r="N6" t="n">
        <v>41.63</v>
      </c>
      <c r="O6" t="n">
        <v>25024.84</v>
      </c>
      <c r="P6" t="n">
        <v>713.91</v>
      </c>
      <c r="Q6" t="n">
        <v>794.1900000000001</v>
      </c>
      <c r="R6" t="n">
        <v>219.7</v>
      </c>
      <c r="S6" t="n">
        <v>72.42</v>
      </c>
      <c r="T6" t="n">
        <v>64011.85</v>
      </c>
      <c r="U6" t="n">
        <v>0.33</v>
      </c>
      <c r="V6" t="n">
        <v>0.72</v>
      </c>
      <c r="W6" t="n">
        <v>4.88</v>
      </c>
      <c r="X6" t="n">
        <v>3.87</v>
      </c>
      <c r="Y6" t="n">
        <v>0.5</v>
      </c>
      <c r="Z6" t="n">
        <v>10</v>
      </c>
      <c r="AA6" t="n">
        <v>795.5580605880195</v>
      </c>
      <c r="AB6" t="n">
        <v>1088.517636041102</v>
      </c>
      <c r="AC6" t="n">
        <v>984.6310406014356</v>
      </c>
      <c r="AD6" t="n">
        <v>795558.0605880196</v>
      </c>
      <c r="AE6" t="n">
        <v>1088517.636041102</v>
      </c>
      <c r="AF6" t="n">
        <v>1.605989144012978e-06</v>
      </c>
      <c r="AG6" t="n">
        <v>1.21125</v>
      </c>
      <c r="AH6" t="n">
        <v>984631.0406014357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1.7656</v>
      </c>
      <c r="E7" t="n">
        <v>56.64</v>
      </c>
      <c r="F7" t="n">
        <v>50.82</v>
      </c>
      <c r="G7" t="n">
        <v>35.87</v>
      </c>
      <c r="H7" t="n">
        <v>0.53</v>
      </c>
      <c r="I7" t="n">
        <v>85</v>
      </c>
      <c r="J7" t="n">
        <v>202.58</v>
      </c>
      <c r="K7" t="n">
        <v>54.38</v>
      </c>
      <c r="L7" t="n">
        <v>6</v>
      </c>
      <c r="M7" t="n">
        <v>83</v>
      </c>
      <c r="N7" t="n">
        <v>42.2</v>
      </c>
      <c r="O7" t="n">
        <v>25218.93</v>
      </c>
      <c r="P7" t="n">
        <v>701.52</v>
      </c>
      <c r="Q7" t="n">
        <v>794.2</v>
      </c>
      <c r="R7" t="n">
        <v>195.19</v>
      </c>
      <c r="S7" t="n">
        <v>72.42</v>
      </c>
      <c r="T7" t="n">
        <v>51849.11</v>
      </c>
      <c r="U7" t="n">
        <v>0.37</v>
      </c>
      <c r="V7" t="n">
        <v>0.73</v>
      </c>
      <c r="W7" t="n">
        <v>4.82</v>
      </c>
      <c r="X7" t="n">
        <v>3.11</v>
      </c>
      <c r="Y7" t="n">
        <v>0.5</v>
      </c>
      <c r="Z7" t="n">
        <v>10</v>
      </c>
      <c r="AA7" t="n">
        <v>762.3396833251226</v>
      </c>
      <c r="AB7" t="n">
        <v>1043.066786778631</v>
      </c>
      <c r="AC7" t="n">
        <v>943.517956601907</v>
      </c>
      <c r="AD7" t="n">
        <v>762339.6833251226</v>
      </c>
      <c r="AE7" t="n">
        <v>1043066.78677863</v>
      </c>
      <c r="AF7" t="n">
        <v>1.648470689302549e-06</v>
      </c>
      <c r="AG7" t="n">
        <v>1.18</v>
      </c>
      <c r="AH7" t="n">
        <v>943517.956601907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1.7929</v>
      </c>
      <c r="E8" t="n">
        <v>55.77</v>
      </c>
      <c r="F8" t="n">
        <v>50.42</v>
      </c>
      <c r="G8" t="n">
        <v>41.44</v>
      </c>
      <c r="H8" t="n">
        <v>0.61</v>
      </c>
      <c r="I8" t="n">
        <v>73</v>
      </c>
      <c r="J8" t="n">
        <v>204.16</v>
      </c>
      <c r="K8" t="n">
        <v>54.38</v>
      </c>
      <c r="L8" t="n">
        <v>7</v>
      </c>
      <c r="M8" t="n">
        <v>71</v>
      </c>
      <c r="N8" t="n">
        <v>42.78</v>
      </c>
      <c r="O8" t="n">
        <v>25413.94</v>
      </c>
      <c r="P8" t="n">
        <v>694.8200000000001</v>
      </c>
      <c r="Q8" t="n">
        <v>794.1799999999999</v>
      </c>
      <c r="R8" t="n">
        <v>182.21</v>
      </c>
      <c r="S8" t="n">
        <v>72.42</v>
      </c>
      <c r="T8" t="n">
        <v>45421.34</v>
      </c>
      <c r="U8" t="n">
        <v>0.4</v>
      </c>
      <c r="V8" t="n">
        <v>0.73</v>
      </c>
      <c r="W8" t="n">
        <v>4.79</v>
      </c>
      <c r="X8" t="n">
        <v>2.71</v>
      </c>
      <c r="Y8" t="n">
        <v>0.5</v>
      </c>
      <c r="Z8" t="n">
        <v>10</v>
      </c>
      <c r="AA8" t="n">
        <v>744.0076967230145</v>
      </c>
      <c r="AB8" t="n">
        <v>1017.984153959456</v>
      </c>
      <c r="AC8" t="n">
        <v>920.8291750552984</v>
      </c>
      <c r="AD8" t="n">
        <v>744007.6967230146</v>
      </c>
      <c r="AE8" t="n">
        <v>1017984.153959456</v>
      </c>
      <c r="AF8" t="n">
        <v>1.673959616476291e-06</v>
      </c>
      <c r="AG8" t="n">
        <v>1.161875</v>
      </c>
      <c r="AH8" t="n">
        <v>920829.1750552984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1.8188</v>
      </c>
      <c r="E9" t="n">
        <v>54.98</v>
      </c>
      <c r="F9" t="n">
        <v>50.01</v>
      </c>
      <c r="G9" t="n">
        <v>47.63</v>
      </c>
      <c r="H9" t="n">
        <v>0.6899999999999999</v>
      </c>
      <c r="I9" t="n">
        <v>63</v>
      </c>
      <c r="J9" t="n">
        <v>205.75</v>
      </c>
      <c r="K9" t="n">
        <v>54.38</v>
      </c>
      <c r="L9" t="n">
        <v>8</v>
      </c>
      <c r="M9" t="n">
        <v>61</v>
      </c>
      <c r="N9" t="n">
        <v>43.37</v>
      </c>
      <c r="O9" t="n">
        <v>25609.61</v>
      </c>
      <c r="P9" t="n">
        <v>687.58</v>
      </c>
      <c r="Q9" t="n">
        <v>794.2</v>
      </c>
      <c r="R9" t="n">
        <v>168.47</v>
      </c>
      <c r="S9" t="n">
        <v>72.42</v>
      </c>
      <c r="T9" t="n">
        <v>38599.57</v>
      </c>
      <c r="U9" t="n">
        <v>0.43</v>
      </c>
      <c r="V9" t="n">
        <v>0.74</v>
      </c>
      <c r="W9" t="n">
        <v>4.78</v>
      </c>
      <c r="X9" t="n">
        <v>2.31</v>
      </c>
      <c r="Y9" t="n">
        <v>0.5</v>
      </c>
      <c r="Z9" t="n">
        <v>10</v>
      </c>
      <c r="AA9" t="n">
        <v>726.3392357129574</v>
      </c>
      <c r="AB9" t="n">
        <v>993.8093861280088</v>
      </c>
      <c r="AC9" t="n">
        <v>898.9616131361846</v>
      </c>
      <c r="AD9" t="n">
        <v>726339.2357129573</v>
      </c>
      <c r="AE9" t="n">
        <v>993809.3861280088</v>
      </c>
      <c r="AF9" t="n">
        <v>1.698141419179585e-06</v>
      </c>
      <c r="AG9" t="n">
        <v>1.145416666666667</v>
      </c>
      <c r="AH9" t="n">
        <v>898961.6131361846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1.8353</v>
      </c>
      <c r="E10" t="n">
        <v>54.49</v>
      </c>
      <c r="F10" t="n">
        <v>49.79</v>
      </c>
      <c r="G10" t="n">
        <v>53.35</v>
      </c>
      <c r="H10" t="n">
        <v>0.77</v>
      </c>
      <c r="I10" t="n">
        <v>56</v>
      </c>
      <c r="J10" t="n">
        <v>207.34</v>
      </c>
      <c r="K10" t="n">
        <v>54.38</v>
      </c>
      <c r="L10" t="n">
        <v>9</v>
      </c>
      <c r="M10" t="n">
        <v>54</v>
      </c>
      <c r="N10" t="n">
        <v>43.96</v>
      </c>
      <c r="O10" t="n">
        <v>25806.1</v>
      </c>
      <c r="P10" t="n">
        <v>682.76</v>
      </c>
      <c r="Q10" t="n">
        <v>794.1900000000001</v>
      </c>
      <c r="R10" t="n">
        <v>161.25</v>
      </c>
      <c r="S10" t="n">
        <v>72.42</v>
      </c>
      <c r="T10" t="n">
        <v>35025.15</v>
      </c>
      <c r="U10" t="n">
        <v>0.45</v>
      </c>
      <c r="V10" t="n">
        <v>0.74</v>
      </c>
      <c r="W10" t="n">
        <v>4.77</v>
      </c>
      <c r="X10" t="n">
        <v>2.09</v>
      </c>
      <c r="Y10" t="n">
        <v>0.5</v>
      </c>
      <c r="Z10" t="n">
        <v>10</v>
      </c>
      <c r="AA10" t="n">
        <v>715.3572231540037</v>
      </c>
      <c r="AB10" t="n">
        <v>978.7833120526482</v>
      </c>
      <c r="AC10" t="n">
        <v>885.369606481349</v>
      </c>
      <c r="AD10" t="n">
        <v>715357.2231540037</v>
      </c>
      <c r="AE10" t="n">
        <v>978783.3120526482</v>
      </c>
      <c r="AF10" t="n">
        <v>1.713546814724155e-06</v>
      </c>
      <c r="AG10" t="n">
        <v>1.135208333333333</v>
      </c>
      <c r="AH10" t="n">
        <v>885369.606481349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1.8519</v>
      </c>
      <c r="E11" t="n">
        <v>54</v>
      </c>
      <c r="F11" t="n">
        <v>49.54</v>
      </c>
      <c r="G11" t="n">
        <v>59.45</v>
      </c>
      <c r="H11" t="n">
        <v>0.85</v>
      </c>
      <c r="I11" t="n">
        <v>50</v>
      </c>
      <c r="J11" t="n">
        <v>208.94</v>
      </c>
      <c r="K11" t="n">
        <v>54.38</v>
      </c>
      <c r="L11" t="n">
        <v>10</v>
      </c>
      <c r="M11" t="n">
        <v>48</v>
      </c>
      <c r="N11" t="n">
        <v>44.56</v>
      </c>
      <c r="O11" t="n">
        <v>26003.41</v>
      </c>
      <c r="P11" t="n">
        <v>677.89</v>
      </c>
      <c r="Q11" t="n">
        <v>794.17</v>
      </c>
      <c r="R11" t="n">
        <v>152.84</v>
      </c>
      <c r="S11" t="n">
        <v>72.42</v>
      </c>
      <c r="T11" t="n">
        <v>30847.65</v>
      </c>
      <c r="U11" t="n">
        <v>0.47</v>
      </c>
      <c r="V11" t="n">
        <v>0.75</v>
      </c>
      <c r="W11" t="n">
        <v>4.76</v>
      </c>
      <c r="X11" t="n">
        <v>1.83</v>
      </c>
      <c r="Y11" t="n">
        <v>0.5</v>
      </c>
      <c r="Z11" t="n">
        <v>10</v>
      </c>
      <c r="AA11" t="n">
        <v>704.3747036976944</v>
      </c>
      <c r="AB11" t="n">
        <v>963.7565444179625</v>
      </c>
      <c r="AC11" t="n">
        <v>871.776972459517</v>
      </c>
      <c r="AD11" t="n">
        <v>704374.7036976943</v>
      </c>
      <c r="AE11" t="n">
        <v>963756.5444179624</v>
      </c>
      <c r="AF11" t="n">
        <v>1.729045576302327e-06</v>
      </c>
      <c r="AG11" t="n">
        <v>1.125</v>
      </c>
      <c r="AH11" t="n">
        <v>871776.972459517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1.8655</v>
      </c>
      <c r="E12" t="n">
        <v>53.6</v>
      </c>
      <c r="F12" t="n">
        <v>49.34</v>
      </c>
      <c r="G12" t="n">
        <v>65.78</v>
      </c>
      <c r="H12" t="n">
        <v>0.93</v>
      </c>
      <c r="I12" t="n">
        <v>45</v>
      </c>
      <c r="J12" t="n">
        <v>210.55</v>
      </c>
      <c r="K12" t="n">
        <v>54.38</v>
      </c>
      <c r="L12" t="n">
        <v>11</v>
      </c>
      <c r="M12" t="n">
        <v>43</v>
      </c>
      <c r="N12" t="n">
        <v>45.17</v>
      </c>
      <c r="O12" t="n">
        <v>26201.54</v>
      </c>
      <c r="P12" t="n">
        <v>673.27</v>
      </c>
      <c r="Q12" t="n">
        <v>794.1799999999999</v>
      </c>
      <c r="R12" t="n">
        <v>145.98</v>
      </c>
      <c r="S12" t="n">
        <v>72.42</v>
      </c>
      <c r="T12" t="n">
        <v>27444.39</v>
      </c>
      <c r="U12" t="n">
        <v>0.5</v>
      </c>
      <c r="V12" t="n">
        <v>0.75</v>
      </c>
      <c r="W12" t="n">
        <v>4.75</v>
      </c>
      <c r="X12" t="n">
        <v>1.63</v>
      </c>
      <c r="Y12" t="n">
        <v>0.5</v>
      </c>
      <c r="Z12" t="n">
        <v>10</v>
      </c>
      <c r="AA12" t="n">
        <v>695.0819568976057</v>
      </c>
      <c r="AB12" t="n">
        <v>951.0417982790266</v>
      </c>
      <c r="AC12" t="n">
        <v>860.2757038468228</v>
      </c>
      <c r="AD12" t="n">
        <v>695081.9568976057</v>
      </c>
      <c r="AE12" t="n">
        <v>951041.7982790265</v>
      </c>
      <c r="AF12" t="n">
        <v>1.741743356872397e-06</v>
      </c>
      <c r="AG12" t="n">
        <v>1.116666666666667</v>
      </c>
      <c r="AH12" t="n">
        <v>860275.7038468228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1.8756</v>
      </c>
      <c r="E13" t="n">
        <v>53.32</v>
      </c>
      <c r="F13" t="n">
        <v>49.21</v>
      </c>
      <c r="G13" t="n">
        <v>72.01000000000001</v>
      </c>
      <c r="H13" t="n">
        <v>1</v>
      </c>
      <c r="I13" t="n">
        <v>41</v>
      </c>
      <c r="J13" t="n">
        <v>212.16</v>
      </c>
      <c r="K13" t="n">
        <v>54.38</v>
      </c>
      <c r="L13" t="n">
        <v>12</v>
      </c>
      <c r="M13" t="n">
        <v>39</v>
      </c>
      <c r="N13" t="n">
        <v>45.78</v>
      </c>
      <c r="O13" t="n">
        <v>26400.51</v>
      </c>
      <c r="P13" t="n">
        <v>669.7</v>
      </c>
      <c r="Q13" t="n">
        <v>794.2</v>
      </c>
      <c r="R13" t="n">
        <v>141.34</v>
      </c>
      <c r="S13" t="n">
        <v>72.42</v>
      </c>
      <c r="T13" t="n">
        <v>25145.12</v>
      </c>
      <c r="U13" t="n">
        <v>0.51</v>
      </c>
      <c r="V13" t="n">
        <v>0.75</v>
      </c>
      <c r="W13" t="n">
        <v>4.75</v>
      </c>
      <c r="X13" t="n">
        <v>1.5</v>
      </c>
      <c r="Y13" t="n">
        <v>0.5</v>
      </c>
      <c r="Z13" t="n">
        <v>10</v>
      </c>
      <c r="AA13" t="n">
        <v>688.2420918517663</v>
      </c>
      <c r="AB13" t="n">
        <v>941.6831931697601</v>
      </c>
      <c r="AC13" t="n">
        <v>851.8102708743</v>
      </c>
      <c r="AD13" t="n">
        <v>688242.0918517663</v>
      </c>
      <c r="AE13" t="n">
        <v>941683.1931697601</v>
      </c>
      <c r="AF13" t="n">
        <v>1.751173326266346e-06</v>
      </c>
      <c r="AG13" t="n">
        <v>1.110833333333333</v>
      </c>
      <c r="AH13" t="n">
        <v>851810.2708743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1.8843</v>
      </c>
      <c r="E14" t="n">
        <v>53.07</v>
      </c>
      <c r="F14" t="n">
        <v>49.08</v>
      </c>
      <c r="G14" t="n">
        <v>77.48999999999999</v>
      </c>
      <c r="H14" t="n">
        <v>1.08</v>
      </c>
      <c r="I14" t="n">
        <v>38</v>
      </c>
      <c r="J14" t="n">
        <v>213.78</v>
      </c>
      <c r="K14" t="n">
        <v>54.38</v>
      </c>
      <c r="L14" t="n">
        <v>13</v>
      </c>
      <c r="M14" t="n">
        <v>36</v>
      </c>
      <c r="N14" t="n">
        <v>46.4</v>
      </c>
      <c r="O14" t="n">
        <v>26600.32</v>
      </c>
      <c r="P14" t="n">
        <v>667.17</v>
      </c>
      <c r="Q14" t="n">
        <v>794.1900000000001</v>
      </c>
      <c r="R14" t="n">
        <v>137.01</v>
      </c>
      <c r="S14" t="n">
        <v>72.42</v>
      </c>
      <c r="T14" t="n">
        <v>22996.71</v>
      </c>
      <c r="U14" t="n">
        <v>0.53</v>
      </c>
      <c r="V14" t="n">
        <v>0.75</v>
      </c>
      <c r="W14" t="n">
        <v>4.75</v>
      </c>
      <c r="X14" t="n">
        <v>1.37</v>
      </c>
      <c r="Y14" t="n">
        <v>0.5</v>
      </c>
      <c r="Z14" t="n">
        <v>10</v>
      </c>
      <c r="AA14" t="n">
        <v>682.7302915301657</v>
      </c>
      <c r="AB14" t="n">
        <v>934.1417048062774</v>
      </c>
      <c r="AC14" t="n">
        <v>844.9885315756826</v>
      </c>
      <c r="AD14" t="n">
        <v>682730.2915301657</v>
      </c>
      <c r="AE14" t="n">
        <v>934141.7048062774</v>
      </c>
      <c r="AF14" t="n">
        <v>1.759296171189846e-06</v>
      </c>
      <c r="AG14" t="n">
        <v>1.105625</v>
      </c>
      <c r="AH14" t="n">
        <v>844988.5315756826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1.8915</v>
      </c>
      <c r="E15" t="n">
        <v>52.87</v>
      </c>
      <c r="F15" t="n">
        <v>48.99</v>
      </c>
      <c r="G15" t="n">
        <v>83.98</v>
      </c>
      <c r="H15" t="n">
        <v>1.15</v>
      </c>
      <c r="I15" t="n">
        <v>35</v>
      </c>
      <c r="J15" t="n">
        <v>215.41</v>
      </c>
      <c r="K15" t="n">
        <v>54.38</v>
      </c>
      <c r="L15" t="n">
        <v>14</v>
      </c>
      <c r="M15" t="n">
        <v>33</v>
      </c>
      <c r="N15" t="n">
        <v>47.03</v>
      </c>
      <c r="O15" t="n">
        <v>26801</v>
      </c>
      <c r="P15" t="n">
        <v>663.5599999999999</v>
      </c>
      <c r="Q15" t="n">
        <v>794.17</v>
      </c>
      <c r="R15" t="n">
        <v>134.03</v>
      </c>
      <c r="S15" t="n">
        <v>72.42</v>
      </c>
      <c r="T15" t="n">
        <v>21521.29</v>
      </c>
      <c r="U15" t="n">
        <v>0.54</v>
      </c>
      <c r="V15" t="n">
        <v>0.75</v>
      </c>
      <c r="W15" t="n">
        <v>4.75</v>
      </c>
      <c r="X15" t="n">
        <v>1.28</v>
      </c>
      <c r="Y15" t="n">
        <v>0.5</v>
      </c>
      <c r="Z15" t="n">
        <v>10</v>
      </c>
      <c r="AA15" t="n">
        <v>677.1865007957446</v>
      </c>
      <c r="AB15" t="n">
        <v>926.5564457486564</v>
      </c>
      <c r="AC15" t="n">
        <v>838.127198996543</v>
      </c>
      <c r="AD15" t="n">
        <v>677186.5007957446</v>
      </c>
      <c r="AE15" t="n">
        <v>926556.4457486564</v>
      </c>
      <c r="AF15" t="n">
        <v>1.766018525609295e-06</v>
      </c>
      <c r="AG15" t="n">
        <v>1.101458333333333</v>
      </c>
      <c r="AH15" t="n">
        <v>838127.1989965431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1.8968</v>
      </c>
      <c r="E16" t="n">
        <v>52.72</v>
      </c>
      <c r="F16" t="n">
        <v>48.92</v>
      </c>
      <c r="G16" t="n">
        <v>88.95</v>
      </c>
      <c r="H16" t="n">
        <v>1.23</v>
      </c>
      <c r="I16" t="n">
        <v>33</v>
      </c>
      <c r="J16" t="n">
        <v>217.04</v>
      </c>
      <c r="K16" t="n">
        <v>54.38</v>
      </c>
      <c r="L16" t="n">
        <v>15</v>
      </c>
      <c r="M16" t="n">
        <v>31</v>
      </c>
      <c r="N16" t="n">
        <v>47.66</v>
      </c>
      <c r="O16" t="n">
        <v>27002.55</v>
      </c>
      <c r="P16" t="n">
        <v>663.08</v>
      </c>
      <c r="Q16" t="n">
        <v>794.17</v>
      </c>
      <c r="R16" t="n">
        <v>132.19</v>
      </c>
      <c r="S16" t="n">
        <v>72.42</v>
      </c>
      <c r="T16" t="n">
        <v>20611.52</v>
      </c>
      <c r="U16" t="n">
        <v>0.55</v>
      </c>
      <c r="V16" t="n">
        <v>0.76</v>
      </c>
      <c r="W16" t="n">
        <v>4.73</v>
      </c>
      <c r="X16" t="n">
        <v>1.21</v>
      </c>
      <c r="Y16" t="n">
        <v>0.5</v>
      </c>
      <c r="Z16" t="n">
        <v>10</v>
      </c>
      <c r="AA16" t="n">
        <v>674.6791744414095</v>
      </c>
      <c r="AB16" t="n">
        <v>923.1258112152234</v>
      </c>
      <c r="AC16" t="n">
        <v>835.023979408055</v>
      </c>
      <c r="AD16" t="n">
        <v>674679.1744414095</v>
      </c>
      <c r="AE16" t="n">
        <v>923125.8112152234</v>
      </c>
      <c r="AF16" t="n">
        <v>1.770966925390278e-06</v>
      </c>
      <c r="AG16" t="n">
        <v>1.098333333333333</v>
      </c>
      <c r="AH16" t="n">
        <v>835023.979408055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1.9032</v>
      </c>
      <c r="E17" t="n">
        <v>52.54</v>
      </c>
      <c r="F17" t="n">
        <v>48.82</v>
      </c>
      <c r="G17" t="n">
        <v>94.48999999999999</v>
      </c>
      <c r="H17" t="n">
        <v>1.3</v>
      </c>
      <c r="I17" t="n">
        <v>31</v>
      </c>
      <c r="J17" t="n">
        <v>218.68</v>
      </c>
      <c r="K17" t="n">
        <v>54.38</v>
      </c>
      <c r="L17" t="n">
        <v>16</v>
      </c>
      <c r="M17" t="n">
        <v>29</v>
      </c>
      <c r="N17" t="n">
        <v>48.31</v>
      </c>
      <c r="O17" t="n">
        <v>27204.98</v>
      </c>
      <c r="P17" t="n">
        <v>659.33</v>
      </c>
      <c r="Q17" t="n">
        <v>794.1799999999999</v>
      </c>
      <c r="R17" t="n">
        <v>128.49</v>
      </c>
      <c r="S17" t="n">
        <v>72.42</v>
      </c>
      <c r="T17" t="n">
        <v>18768.97</v>
      </c>
      <c r="U17" t="n">
        <v>0.5600000000000001</v>
      </c>
      <c r="V17" t="n">
        <v>0.76</v>
      </c>
      <c r="W17" t="n">
        <v>4.74</v>
      </c>
      <c r="X17" t="n">
        <v>1.11</v>
      </c>
      <c r="Y17" t="n">
        <v>0.5</v>
      </c>
      <c r="Z17" t="n">
        <v>10</v>
      </c>
      <c r="AA17" t="n">
        <v>669.3430190834777</v>
      </c>
      <c r="AB17" t="n">
        <v>915.8246480399411</v>
      </c>
      <c r="AC17" t="n">
        <v>828.4196289989749</v>
      </c>
      <c r="AD17" t="n">
        <v>669343.0190834777</v>
      </c>
      <c r="AE17" t="n">
        <v>915824.6480399411</v>
      </c>
      <c r="AF17" t="n">
        <v>1.776942351540898e-06</v>
      </c>
      <c r="AG17" t="n">
        <v>1.094583333333333</v>
      </c>
      <c r="AH17" t="n">
        <v>828419.6289989749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1.9085</v>
      </c>
      <c r="E18" t="n">
        <v>52.4</v>
      </c>
      <c r="F18" t="n">
        <v>48.75</v>
      </c>
      <c r="G18" t="n">
        <v>100.87</v>
      </c>
      <c r="H18" t="n">
        <v>1.37</v>
      </c>
      <c r="I18" t="n">
        <v>29</v>
      </c>
      <c r="J18" t="n">
        <v>220.33</v>
      </c>
      <c r="K18" t="n">
        <v>54.38</v>
      </c>
      <c r="L18" t="n">
        <v>17</v>
      </c>
      <c r="M18" t="n">
        <v>27</v>
      </c>
      <c r="N18" t="n">
        <v>48.95</v>
      </c>
      <c r="O18" t="n">
        <v>27408.3</v>
      </c>
      <c r="P18" t="n">
        <v>656.9299999999999</v>
      </c>
      <c r="Q18" t="n">
        <v>794.17</v>
      </c>
      <c r="R18" t="n">
        <v>126.31</v>
      </c>
      <c r="S18" t="n">
        <v>72.42</v>
      </c>
      <c r="T18" t="n">
        <v>17691.66</v>
      </c>
      <c r="U18" t="n">
        <v>0.57</v>
      </c>
      <c r="V18" t="n">
        <v>0.76</v>
      </c>
      <c r="W18" t="n">
        <v>4.73</v>
      </c>
      <c r="X18" t="n">
        <v>1.04</v>
      </c>
      <c r="Y18" t="n">
        <v>0.5</v>
      </c>
      <c r="Z18" t="n">
        <v>10</v>
      </c>
      <c r="AA18" t="n">
        <v>665.5048704707536</v>
      </c>
      <c r="AB18" t="n">
        <v>910.5731237808459</v>
      </c>
      <c r="AC18" t="n">
        <v>823.6693028446072</v>
      </c>
      <c r="AD18" t="n">
        <v>665504.8704707536</v>
      </c>
      <c r="AE18" t="n">
        <v>910573.1237808459</v>
      </c>
      <c r="AF18" t="n">
        <v>1.781890751321881e-06</v>
      </c>
      <c r="AG18" t="n">
        <v>1.091666666666667</v>
      </c>
      <c r="AH18" t="n">
        <v>823669.3028446072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1.9108</v>
      </c>
      <c r="E19" t="n">
        <v>52.33</v>
      </c>
      <c r="F19" t="n">
        <v>48.73</v>
      </c>
      <c r="G19" t="n">
        <v>104.42</v>
      </c>
      <c r="H19" t="n">
        <v>1.44</v>
      </c>
      <c r="I19" t="n">
        <v>28</v>
      </c>
      <c r="J19" t="n">
        <v>221.99</v>
      </c>
      <c r="K19" t="n">
        <v>54.38</v>
      </c>
      <c r="L19" t="n">
        <v>18</v>
      </c>
      <c r="M19" t="n">
        <v>26</v>
      </c>
      <c r="N19" t="n">
        <v>49.61</v>
      </c>
      <c r="O19" t="n">
        <v>27612.53</v>
      </c>
      <c r="P19" t="n">
        <v>655.14</v>
      </c>
      <c r="Q19" t="n">
        <v>794.17</v>
      </c>
      <c r="R19" t="n">
        <v>125.57</v>
      </c>
      <c r="S19" t="n">
        <v>72.42</v>
      </c>
      <c r="T19" t="n">
        <v>17325.54</v>
      </c>
      <c r="U19" t="n">
        <v>0.58</v>
      </c>
      <c r="V19" t="n">
        <v>0.76</v>
      </c>
      <c r="W19" t="n">
        <v>4.73</v>
      </c>
      <c r="X19" t="n">
        <v>1.02</v>
      </c>
      <c r="Y19" t="n">
        <v>0.5</v>
      </c>
      <c r="Z19" t="n">
        <v>10</v>
      </c>
      <c r="AA19" t="n">
        <v>663.3527035141325</v>
      </c>
      <c r="AB19" t="n">
        <v>907.6284340038919</v>
      </c>
      <c r="AC19" t="n">
        <v>821.0056501270674</v>
      </c>
      <c r="AD19" t="n">
        <v>663352.7035141325</v>
      </c>
      <c r="AE19" t="n">
        <v>907628.4340038919</v>
      </c>
      <c r="AF19" t="n">
        <v>1.784038170094761e-06</v>
      </c>
      <c r="AG19" t="n">
        <v>1.090208333333333</v>
      </c>
      <c r="AH19" t="n">
        <v>821005.6501270673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1.9177</v>
      </c>
      <c r="E20" t="n">
        <v>52.15</v>
      </c>
      <c r="F20" t="n">
        <v>48.62</v>
      </c>
      <c r="G20" t="n">
        <v>112.2</v>
      </c>
      <c r="H20" t="n">
        <v>1.51</v>
      </c>
      <c r="I20" t="n">
        <v>26</v>
      </c>
      <c r="J20" t="n">
        <v>223.65</v>
      </c>
      <c r="K20" t="n">
        <v>54.38</v>
      </c>
      <c r="L20" t="n">
        <v>19</v>
      </c>
      <c r="M20" t="n">
        <v>24</v>
      </c>
      <c r="N20" t="n">
        <v>50.27</v>
      </c>
      <c r="O20" t="n">
        <v>27817.81</v>
      </c>
      <c r="P20" t="n">
        <v>652.39</v>
      </c>
      <c r="Q20" t="n">
        <v>794.1799999999999</v>
      </c>
      <c r="R20" t="n">
        <v>121.95</v>
      </c>
      <c r="S20" t="n">
        <v>72.42</v>
      </c>
      <c r="T20" t="n">
        <v>15524.07</v>
      </c>
      <c r="U20" t="n">
        <v>0.59</v>
      </c>
      <c r="V20" t="n">
        <v>0.76</v>
      </c>
      <c r="W20" t="n">
        <v>4.72</v>
      </c>
      <c r="X20" t="n">
        <v>0.91</v>
      </c>
      <c r="Y20" t="n">
        <v>0.5</v>
      </c>
      <c r="Z20" t="n">
        <v>10</v>
      </c>
      <c r="AA20" t="n">
        <v>658.5936501380595</v>
      </c>
      <c r="AB20" t="n">
        <v>901.1168872201317</v>
      </c>
      <c r="AC20" t="n">
        <v>815.1155562293361</v>
      </c>
      <c r="AD20" t="n">
        <v>658593.6501380595</v>
      </c>
      <c r="AE20" t="n">
        <v>901116.8872201317</v>
      </c>
      <c r="AF20" t="n">
        <v>1.790480426413399e-06</v>
      </c>
      <c r="AG20" t="n">
        <v>1.086458333333333</v>
      </c>
      <c r="AH20" t="n">
        <v>815115.5562293361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1.9193</v>
      </c>
      <c r="E21" t="n">
        <v>52.1</v>
      </c>
      <c r="F21" t="n">
        <v>48.61</v>
      </c>
      <c r="G21" t="n">
        <v>116.67</v>
      </c>
      <c r="H21" t="n">
        <v>1.58</v>
      </c>
      <c r="I21" t="n">
        <v>25</v>
      </c>
      <c r="J21" t="n">
        <v>225.32</v>
      </c>
      <c r="K21" t="n">
        <v>54.38</v>
      </c>
      <c r="L21" t="n">
        <v>20</v>
      </c>
      <c r="M21" t="n">
        <v>23</v>
      </c>
      <c r="N21" t="n">
        <v>50.95</v>
      </c>
      <c r="O21" t="n">
        <v>28023.89</v>
      </c>
      <c r="P21" t="n">
        <v>651.96</v>
      </c>
      <c r="Q21" t="n">
        <v>794.17</v>
      </c>
      <c r="R21" t="n">
        <v>121.62</v>
      </c>
      <c r="S21" t="n">
        <v>72.42</v>
      </c>
      <c r="T21" t="n">
        <v>15363.65</v>
      </c>
      <c r="U21" t="n">
        <v>0.6</v>
      </c>
      <c r="V21" t="n">
        <v>0.76</v>
      </c>
      <c r="W21" t="n">
        <v>4.72</v>
      </c>
      <c r="X21" t="n">
        <v>0.91</v>
      </c>
      <c r="Y21" t="n">
        <v>0.5</v>
      </c>
      <c r="Z21" t="n">
        <v>10</v>
      </c>
      <c r="AA21" t="n">
        <v>657.7018271801156</v>
      </c>
      <c r="AB21" t="n">
        <v>899.896655704621</v>
      </c>
      <c r="AC21" t="n">
        <v>814.0117818970599</v>
      </c>
      <c r="AD21" t="n">
        <v>657701.8271801156</v>
      </c>
      <c r="AE21" t="n">
        <v>899896.655704621</v>
      </c>
      <c r="AF21" t="n">
        <v>1.791974282951054e-06</v>
      </c>
      <c r="AG21" t="n">
        <v>1.085416666666667</v>
      </c>
      <c r="AH21" t="n">
        <v>814011.7818970599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1.9225</v>
      </c>
      <c r="E22" t="n">
        <v>52.02</v>
      </c>
      <c r="F22" t="n">
        <v>48.57</v>
      </c>
      <c r="G22" t="n">
        <v>121.42</v>
      </c>
      <c r="H22" t="n">
        <v>1.64</v>
      </c>
      <c r="I22" t="n">
        <v>24</v>
      </c>
      <c r="J22" t="n">
        <v>227</v>
      </c>
      <c r="K22" t="n">
        <v>54.38</v>
      </c>
      <c r="L22" t="n">
        <v>21</v>
      </c>
      <c r="M22" t="n">
        <v>22</v>
      </c>
      <c r="N22" t="n">
        <v>51.62</v>
      </c>
      <c r="O22" t="n">
        <v>28230.92</v>
      </c>
      <c r="P22" t="n">
        <v>648.37</v>
      </c>
      <c r="Q22" t="n">
        <v>794.1799999999999</v>
      </c>
      <c r="R22" t="n">
        <v>120.18</v>
      </c>
      <c r="S22" t="n">
        <v>72.42</v>
      </c>
      <c r="T22" t="n">
        <v>14650.36</v>
      </c>
      <c r="U22" t="n">
        <v>0.6</v>
      </c>
      <c r="V22" t="n">
        <v>0.76</v>
      </c>
      <c r="W22" t="n">
        <v>4.72</v>
      </c>
      <c r="X22" t="n">
        <v>0.86</v>
      </c>
      <c r="Y22" t="n">
        <v>0.5</v>
      </c>
      <c r="Z22" t="n">
        <v>10</v>
      </c>
      <c r="AA22" t="n">
        <v>653.9147078868896</v>
      </c>
      <c r="AB22" t="n">
        <v>894.7149520117173</v>
      </c>
      <c r="AC22" t="n">
        <v>809.3246127320402</v>
      </c>
      <c r="AD22" t="n">
        <v>653914.7078868896</v>
      </c>
      <c r="AE22" t="n">
        <v>894714.9520117173</v>
      </c>
      <c r="AF22" t="n">
        <v>1.794961996026365e-06</v>
      </c>
      <c r="AG22" t="n">
        <v>1.08375</v>
      </c>
      <c r="AH22" t="n">
        <v>809324.6127320402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1.925</v>
      </c>
      <c r="E23" t="n">
        <v>51.95</v>
      </c>
      <c r="F23" t="n">
        <v>48.54</v>
      </c>
      <c r="G23" t="n">
        <v>126.62</v>
      </c>
      <c r="H23" t="n">
        <v>1.71</v>
      </c>
      <c r="I23" t="n">
        <v>23</v>
      </c>
      <c r="J23" t="n">
        <v>228.69</v>
      </c>
      <c r="K23" t="n">
        <v>54.38</v>
      </c>
      <c r="L23" t="n">
        <v>22</v>
      </c>
      <c r="M23" t="n">
        <v>21</v>
      </c>
      <c r="N23" t="n">
        <v>52.31</v>
      </c>
      <c r="O23" t="n">
        <v>28438.91</v>
      </c>
      <c r="P23" t="n">
        <v>648.4299999999999</v>
      </c>
      <c r="Q23" t="n">
        <v>794.1799999999999</v>
      </c>
      <c r="R23" t="n">
        <v>119.09</v>
      </c>
      <c r="S23" t="n">
        <v>72.42</v>
      </c>
      <c r="T23" t="n">
        <v>14107.87</v>
      </c>
      <c r="U23" t="n">
        <v>0.61</v>
      </c>
      <c r="V23" t="n">
        <v>0.76</v>
      </c>
      <c r="W23" t="n">
        <v>4.72</v>
      </c>
      <c r="X23" t="n">
        <v>0.83</v>
      </c>
      <c r="Y23" t="n">
        <v>0.5</v>
      </c>
      <c r="Z23" t="n">
        <v>10</v>
      </c>
      <c r="AA23" t="n">
        <v>652.9935740347674</v>
      </c>
      <c r="AB23" t="n">
        <v>893.4546160376864</v>
      </c>
      <c r="AC23" t="n">
        <v>808.1845614544781</v>
      </c>
      <c r="AD23" t="n">
        <v>652993.5740347675</v>
      </c>
      <c r="AE23" t="n">
        <v>893454.6160376864</v>
      </c>
      <c r="AF23" t="n">
        <v>1.797296146866451e-06</v>
      </c>
      <c r="AG23" t="n">
        <v>1.082291666666667</v>
      </c>
      <c r="AH23" t="n">
        <v>808184.5614544781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1.9279</v>
      </c>
      <c r="E24" t="n">
        <v>51.87</v>
      </c>
      <c r="F24" t="n">
        <v>48.5</v>
      </c>
      <c r="G24" t="n">
        <v>132.26</v>
      </c>
      <c r="H24" t="n">
        <v>1.77</v>
      </c>
      <c r="I24" t="n">
        <v>22</v>
      </c>
      <c r="J24" t="n">
        <v>230.38</v>
      </c>
      <c r="K24" t="n">
        <v>54.38</v>
      </c>
      <c r="L24" t="n">
        <v>23</v>
      </c>
      <c r="M24" t="n">
        <v>20</v>
      </c>
      <c r="N24" t="n">
        <v>53</v>
      </c>
      <c r="O24" t="n">
        <v>28647.87</v>
      </c>
      <c r="P24" t="n">
        <v>645.03</v>
      </c>
      <c r="Q24" t="n">
        <v>794.17</v>
      </c>
      <c r="R24" t="n">
        <v>117.89</v>
      </c>
      <c r="S24" t="n">
        <v>72.42</v>
      </c>
      <c r="T24" t="n">
        <v>13515.62</v>
      </c>
      <c r="U24" t="n">
        <v>0.61</v>
      </c>
      <c r="V24" t="n">
        <v>0.76</v>
      </c>
      <c r="W24" t="n">
        <v>4.72</v>
      </c>
      <c r="X24" t="n">
        <v>0.79</v>
      </c>
      <c r="Y24" t="n">
        <v>0.5</v>
      </c>
      <c r="Z24" t="n">
        <v>10</v>
      </c>
      <c r="AA24" t="n">
        <v>649.4595422165095</v>
      </c>
      <c r="AB24" t="n">
        <v>888.6191977934653</v>
      </c>
      <c r="AC24" t="n">
        <v>803.8106287409335</v>
      </c>
      <c r="AD24" t="n">
        <v>649459.5422165095</v>
      </c>
      <c r="AE24" t="n">
        <v>888619.1977934653</v>
      </c>
      <c r="AF24" t="n">
        <v>1.800003761840951e-06</v>
      </c>
      <c r="AG24" t="n">
        <v>1.080625</v>
      </c>
      <c r="AH24" t="n">
        <v>803810.6287409335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1.931</v>
      </c>
      <c r="E25" t="n">
        <v>51.79</v>
      </c>
      <c r="F25" t="n">
        <v>48.45</v>
      </c>
      <c r="G25" t="n">
        <v>138.44</v>
      </c>
      <c r="H25" t="n">
        <v>1.84</v>
      </c>
      <c r="I25" t="n">
        <v>21</v>
      </c>
      <c r="J25" t="n">
        <v>232.08</v>
      </c>
      <c r="K25" t="n">
        <v>54.38</v>
      </c>
      <c r="L25" t="n">
        <v>24</v>
      </c>
      <c r="M25" t="n">
        <v>19</v>
      </c>
      <c r="N25" t="n">
        <v>53.71</v>
      </c>
      <c r="O25" t="n">
        <v>28857.81</v>
      </c>
      <c r="P25" t="n">
        <v>644.63</v>
      </c>
      <c r="Q25" t="n">
        <v>794.1799999999999</v>
      </c>
      <c r="R25" t="n">
        <v>116.47</v>
      </c>
      <c r="S25" t="n">
        <v>72.42</v>
      </c>
      <c r="T25" t="n">
        <v>12809.51</v>
      </c>
      <c r="U25" t="n">
        <v>0.62</v>
      </c>
      <c r="V25" t="n">
        <v>0.76</v>
      </c>
      <c r="W25" t="n">
        <v>4.71</v>
      </c>
      <c r="X25" t="n">
        <v>0.75</v>
      </c>
      <c r="Y25" t="n">
        <v>0.5</v>
      </c>
      <c r="Z25" t="n">
        <v>10</v>
      </c>
      <c r="AA25" t="n">
        <v>647.9448254671313</v>
      </c>
      <c r="AB25" t="n">
        <v>886.5466955123794</v>
      </c>
      <c r="AC25" t="n">
        <v>801.9359231687791</v>
      </c>
      <c r="AD25" t="n">
        <v>647944.8254671313</v>
      </c>
      <c r="AE25" t="n">
        <v>886546.6955123794</v>
      </c>
      <c r="AF25" t="n">
        <v>1.802898108882658e-06</v>
      </c>
      <c r="AG25" t="n">
        <v>1.078958333333333</v>
      </c>
      <c r="AH25" t="n">
        <v>801935.9231687791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1.9336</v>
      </c>
      <c r="E26" t="n">
        <v>51.72</v>
      </c>
      <c r="F26" t="n">
        <v>48.42</v>
      </c>
      <c r="G26" t="n">
        <v>145.27</v>
      </c>
      <c r="H26" t="n">
        <v>1.9</v>
      </c>
      <c r="I26" t="n">
        <v>20</v>
      </c>
      <c r="J26" t="n">
        <v>233.79</v>
      </c>
      <c r="K26" t="n">
        <v>54.38</v>
      </c>
      <c r="L26" t="n">
        <v>25</v>
      </c>
      <c r="M26" t="n">
        <v>18</v>
      </c>
      <c r="N26" t="n">
        <v>54.42</v>
      </c>
      <c r="O26" t="n">
        <v>29068.74</v>
      </c>
      <c r="P26" t="n">
        <v>643.38</v>
      </c>
      <c r="Q26" t="n">
        <v>794.1799999999999</v>
      </c>
      <c r="R26" t="n">
        <v>115.12</v>
      </c>
      <c r="S26" t="n">
        <v>72.42</v>
      </c>
      <c r="T26" t="n">
        <v>12138.72</v>
      </c>
      <c r="U26" t="n">
        <v>0.63</v>
      </c>
      <c r="V26" t="n">
        <v>0.76</v>
      </c>
      <c r="W26" t="n">
        <v>4.72</v>
      </c>
      <c r="X26" t="n">
        <v>0.72</v>
      </c>
      <c r="Y26" t="n">
        <v>0.5</v>
      </c>
      <c r="Z26" t="n">
        <v>10</v>
      </c>
      <c r="AA26" t="n">
        <v>646.0805493492135</v>
      </c>
      <c r="AB26" t="n">
        <v>883.9959106817868</v>
      </c>
      <c r="AC26" t="n">
        <v>799.6285816623695</v>
      </c>
      <c r="AD26" t="n">
        <v>646080.5493492135</v>
      </c>
      <c r="AE26" t="n">
        <v>883995.9106817867</v>
      </c>
      <c r="AF26" t="n">
        <v>1.805325625756348e-06</v>
      </c>
      <c r="AG26" t="n">
        <v>1.0775</v>
      </c>
      <c r="AH26" t="n">
        <v>799628.5816623694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1.9369</v>
      </c>
      <c r="E27" t="n">
        <v>51.63</v>
      </c>
      <c r="F27" t="n">
        <v>48.37</v>
      </c>
      <c r="G27" t="n">
        <v>152.76</v>
      </c>
      <c r="H27" t="n">
        <v>1.96</v>
      </c>
      <c r="I27" t="n">
        <v>19</v>
      </c>
      <c r="J27" t="n">
        <v>235.51</v>
      </c>
      <c r="K27" t="n">
        <v>54.38</v>
      </c>
      <c r="L27" t="n">
        <v>26</v>
      </c>
      <c r="M27" t="n">
        <v>17</v>
      </c>
      <c r="N27" t="n">
        <v>55.14</v>
      </c>
      <c r="O27" t="n">
        <v>29280.69</v>
      </c>
      <c r="P27" t="n">
        <v>642.17</v>
      </c>
      <c r="Q27" t="n">
        <v>794.1799999999999</v>
      </c>
      <c r="R27" t="n">
        <v>113.81</v>
      </c>
      <c r="S27" t="n">
        <v>72.42</v>
      </c>
      <c r="T27" t="n">
        <v>11490.3</v>
      </c>
      <c r="U27" t="n">
        <v>0.64</v>
      </c>
      <c r="V27" t="n">
        <v>0.76</v>
      </c>
      <c r="W27" t="n">
        <v>4.71</v>
      </c>
      <c r="X27" t="n">
        <v>0.67</v>
      </c>
      <c r="Y27" t="n">
        <v>0.5</v>
      </c>
      <c r="Z27" t="n">
        <v>10</v>
      </c>
      <c r="AA27" t="n">
        <v>643.9399305623464</v>
      </c>
      <c r="AB27" t="n">
        <v>881.0670216201594</v>
      </c>
      <c r="AC27" t="n">
        <v>796.9792216620618</v>
      </c>
      <c r="AD27" t="n">
        <v>643939.9305623464</v>
      </c>
      <c r="AE27" t="n">
        <v>881067.0216201594</v>
      </c>
      <c r="AF27" t="n">
        <v>1.808406704865262e-06</v>
      </c>
      <c r="AG27" t="n">
        <v>1.075625</v>
      </c>
      <c r="AH27" t="n">
        <v>796979.2216620619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1.9397</v>
      </c>
      <c r="E28" t="n">
        <v>51.55</v>
      </c>
      <c r="F28" t="n">
        <v>48.34</v>
      </c>
      <c r="G28" t="n">
        <v>161.13</v>
      </c>
      <c r="H28" t="n">
        <v>2.02</v>
      </c>
      <c r="I28" t="n">
        <v>18</v>
      </c>
      <c r="J28" t="n">
        <v>237.24</v>
      </c>
      <c r="K28" t="n">
        <v>54.38</v>
      </c>
      <c r="L28" t="n">
        <v>27</v>
      </c>
      <c r="M28" t="n">
        <v>16</v>
      </c>
      <c r="N28" t="n">
        <v>55.86</v>
      </c>
      <c r="O28" t="n">
        <v>29493.67</v>
      </c>
      <c r="P28" t="n">
        <v>637.55</v>
      </c>
      <c r="Q28" t="n">
        <v>794.1900000000001</v>
      </c>
      <c r="R28" t="n">
        <v>112.39</v>
      </c>
      <c r="S28" t="n">
        <v>72.42</v>
      </c>
      <c r="T28" t="n">
        <v>10786.22</v>
      </c>
      <c r="U28" t="n">
        <v>0.64</v>
      </c>
      <c r="V28" t="n">
        <v>0.76</v>
      </c>
      <c r="W28" t="n">
        <v>4.71</v>
      </c>
      <c r="X28" t="n">
        <v>0.63</v>
      </c>
      <c r="Y28" t="n">
        <v>0.5</v>
      </c>
      <c r="Z28" t="n">
        <v>10</v>
      </c>
      <c r="AA28" t="n">
        <v>639.6565392603932</v>
      </c>
      <c r="AB28" t="n">
        <v>875.2062966709397</v>
      </c>
      <c r="AC28" t="n">
        <v>791.6778360764165</v>
      </c>
      <c r="AD28" t="n">
        <v>639656.5392603931</v>
      </c>
      <c r="AE28" t="n">
        <v>875206.2966709397</v>
      </c>
      <c r="AF28" t="n">
        <v>1.811020953806159e-06</v>
      </c>
      <c r="AG28" t="n">
        <v>1.073958333333333</v>
      </c>
      <c r="AH28" t="n">
        <v>791677.8360764165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1.9396</v>
      </c>
      <c r="E29" t="n">
        <v>51.56</v>
      </c>
      <c r="F29" t="n">
        <v>48.34</v>
      </c>
      <c r="G29" t="n">
        <v>161.13</v>
      </c>
      <c r="H29" t="n">
        <v>2.08</v>
      </c>
      <c r="I29" t="n">
        <v>18</v>
      </c>
      <c r="J29" t="n">
        <v>238.97</v>
      </c>
      <c r="K29" t="n">
        <v>54.38</v>
      </c>
      <c r="L29" t="n">
        <v>28</v>
      </c>
      <c r="M29" t="n">
        <v>16</v>
      </c>
      <c r="N29" t="n">
        <v>56.6</v>
      </c>
      <c r="O29" t="n">
        <v>29707.68</v>
      </c>
      <c r="P29" t="n">
        <v>637.9400000000001</v>
      </c>
      <c r="Q29" t="n">
        <v>794.17</v>
      </c>
      <c r="R29" t="n">
        <v>112.6</v>
      </c>
      <c r="S29" t="n">
        <v>72.42</v>
      </c>
      <c r="T29" t="n">
        <v>10888.23</v>
      </c>
      <c r="U29" t="n">
        <v>0.64</v>
      </c>
      <c r="V29" t="n">
        <v>0.76</v>
      </c>
      <c r="W29" t="n">
        <v>4.71</v>
      </c>
      <c r="X29" t="n">
        <v>0.63</v>
      </c>
      <c r="Y29" t="n">
        <v>0.5</v>
      </c>
      <c r="Z29" t="n">
        <v>10</v>
      </c>
      <c r="AA29" t="n">
        <v>639.9636226800079</v>
      </c>
      <c r="AB29" t="n">
        <v>875.626461753221</v>
      </c>
      <c r="AC29" t="n">
        <v>792.0579011929505</v>
      </c>
      <c r="AD29" t="n">
        <v>639963.6226800079</v>
      </c>
      <c r="AE29" t="n">
        <v>875626.461753221</v>
      </c>
      <c r="AF29" t="n">
        <v>1.810927587772555e-06</v>
      </c>
      <c r="AG29" t="n">
        <v>1.074166666666667</v>
      </c>
      <c r="AH29" t="n">
        <v>792057.9011929504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1.9428</v>
      </c>
      <c r="E30" t="n">
        <v>51.47</v>
      </c>
      <c r="F30" t="n">
        <v>48.29</v>
      </c>
      <c r="G30" t="n">
        <v>170.45</v>
      </c>
      <c r="H30" t="n">
        <v>2.14</v>
      </c>
      <c r="I30" t="n">
        <v>17</v>
      </c>
      <c r="J30" t="n">
        <v>240.72</v>
      </c>
      <c r="K30" t="n">
        <v>54.38</v>
      </c>
      <c r="L30" t="n">
        <v>29</v>
      </c>
      <c r="M30" t="n">
        <v>15</v>
      </c>
      <c r="N30" t="n">
        <v>57.34</v>
      </c>
      <c r="O30" t="n">
        <v>29922.88</v>
      </c>
      <c r="P30" t="n">
        <v>636.8200000000001</v>
      </c>
      <c r="Q30" t="n">
        <v>794.17</v>
      </c>
      <c r="R30" t="n">
        <v>111.15</v>
      </c>
      <c r="S30" t="n">
        <v>72.42</v>
      </c>
      <c r="T30" t="n">
        <v>10167.86</v>
      </c>
      <c r="U30" t="n">
        <v>0.65</v>
      </c>
      <c r="V30" t="n">
        <v>0.76</v>
      </c>
      <c r="W30" t="n">
        <v>4.71</v>
      </c>
      <c r="X30" t="n">
        <v>0.59</v>
      </c>
      <c r="Y30" t="n">
        <v>0.5</v>
      </c>
      <c r="Z30" t="n">
        <v>10</v>
      </c>
      <c r="AA30" t="n">
        <v>637.9354875521432</v>
      </c>
      <c r="AB30" t="n">
        <v>872.8514777962694</v>
      </c>
      <c r="AC30" t="n">
        <v>789.5477578101357</v>
      </c>
      <c r="AD30" t="n">
        <v>637935.4875521432</v>
      </c>
      <c r="AE30" t="n">
        <v>872851.4777962693</v>
      </c>
      <c r="AF30" t="n">
        <v>1.813915300847866e-06</v>
      </c>
      <c r="AG30" t="n">
        <v>1.072291666666667</v>
      </c>
      <c r="AH30" t="n">
        <v>789547.7578101357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1.9423</v>
      </c>
      <c r="E31" t="n">
        <v>51.49</v>
      </c>
      <c r="F31" t="n">
        <v>48.31</v>
      </c>
      <c r="G31" t="n">
        <v>170.5</v>
      </c>
      <c r="H31" t="n">
        <v>2.2</v>
      </c>
      <c r="I31" t="n">
        <v>17</v>
      </c>
      <c r="J31" t="n">
        <v>242.47</v>
      </c>
      <c r="K31" t="n">
        <v>54.38</v>
      </c>
      <c r="L31" t="n">
        <v>30</v>
      </c>
      <c r="M31" t="n">
        <v>15</v>
      </c>
      <c r="N31" t="n">
        <v>58.1</v>
      </c>
      <c r="O31" t="n">
        <v>30139.04</v>
      </c>
      <c r="P31" t="n">
        <v>634.48</v>
      </c>
      <c r="Q31" t="n">
        <v>794.1799999999999</v>
      </c>
      <c r="R31" t="n">
        <v>111.44</v>
      </c>
      <c r="S31" t="n">
        <v>72.42</v>
      </c>
      <c r="T31" t="n">
        <v>10315.7</v>
      </c>
      <c r="U31" t="n">
        <v>0.65</v>
      </c>
      <c r="V31" t="n">
        <v>0.76</v>
      </c>
      <c r="W31" t="n">
        <v>4.71</v>
      </c>
      <c r="X31" t="n">
        <v>0.6</v>
      </c>
      <c r="Y31" t="n">
        <v>0.5</v>
      </c>
      <c r="Z31" t="n">
        <v>10</v>
      </c>
      <c r="AA31" t="n">
        <v>636.5377015046187</v>
      </c>
      <c r="AB31" t="n">
        <v>870.938965260078</v>
      </c>
      <c r="AC31" t="n">
        <v>787.8177727861703</v>
      </c>
      <c r="AD31" t="n">
        <v>636537.7015046186</v>
      </c>
      <c r="AE31" t="n">
        <v>870938.965260078</v>
      </c>
      <c r="AF31" t="n">
        <v>1.813448470679848e-06</v>
      </c>
      <c r="AG31" t="n">
        <v>1.072708333333333</v>
      </c>
      <c r="AH31" t="n">
        <v>787817.7727861702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1.9459</v>
      </c>
      <c r="E32" t="n">
        <v>51.39</v>
      </c>
      <c r="F32" t="n">
        <v>48.25</v>
      </c>
      <c r="G32" t="n">
        <v>180.94</v>
      </c>
      <c r="H32" t="n">
        <v>2.26</v>
      </c>
      <c r="I32" t="n">
        <v>16</v>
      </c>
      <c r="J32" t="n">
        <v>244.23</v>
      </c>
      <c r="K32" t="n">
        <v>54.38</v>
      </c>
      <c r="L32" t="n">
        <v>31</v>
      </c>
      <c r="M32" t="n">
        <v>14</v>
      </c>
      <c r="N32" t="n">
        <v>58.86</v>
      </c>
      <c r="O32" t="n">
        <v>30356.28</v>
      </c>
      <c r="P32" t="n">
        <v>633.25</v>
      </c>
      <c r="Q32" t="n">
        <v>794.17</v>
      </c>
      <c r="R32" t="n">
        <v>109.7</v>
      </c>
      <c r="S32" t="n">
        <v>72.42</v>
      </c>
      <c r="T32" t="n">
        <v>9447.549999999999</v>
      </c>
      <c r="U32" t="n">
        <v>0.66</v>
      </c>
      <c r="V32" t="n">
        <v>0.77</v>
      </c>
      <c r="W32" t="n">
        <v>4.71</v>
      </c>
      <c r="X32" t="n">
        <v>0.54</v>
      </c>
      <c r="Y32" t="n">
        <v>0.5</v>
      </c>
      <c r="Z32" t="n">
        <v>10</v>
      </c>
      <c r="AA32" t="n">
        <v>634.272683716638</v>
      </c>
      <c r="AB32" t="n">
        <v>867.8398679970304</v>
      </c>
      <c r="AC32" t="n">
        <v>785.0144490162978</v>
      </c>
      <c r="AD32" t="n">
        <v>634272.683716638</v>
      </c>
      <c r="AE32" t="n">
        <v>867839.8679970304</v>
      </c>
      <c r="AF32" t="n">
        <v>1.816809647889572e-06</v>
      </c>
      <c r="AG32" t="n">
        <v>1.070625</v>
      </c>
      <c r="AH32" t="n">
        <v>785014.4490162978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1.9454</v>
      </c>
      <c r="E33" t="n">
        <v>51.4</v>
      </c>
      <c r="F33" t="n">
        <v>48.26</v>
      </c>
      <c r="G33" t="n">
        <v>180.99</v>
      </c>
      <c r="H33" t="n">
        <v>2.31</v>
      </c>
      <c r="I33" t="n">
        <v>16</v>
      </c>
      <c r="J33" t="n">
        <v>246</v>
      </c>
      <c r="K33" t="n">
        <v>54.38</v>
      </c>
      <c r="L33" t="n">
        <v>32</v>
      </c>
      <c r="M33" t="n">
        <v>14</v>
      </c>
      <c r="N33" t="n">
        <v>59.63</v>
      </c>
      <c r="O33" t="n">
        <v>30574.64</v>
      </c>
      <c r="P33" t="n">
        <v>631.34</v>
      </c>
      <c r="Q33" t="n">
        <v>794.17</v>
      </c>
      <c r="R33" t="n">
        <v>109.99</v>
      </c>
      <c r="S33" t="n">
        <v>72.42</v>
      </c>
      <c r="T33" t="n">
        <v>9592.15</v>
      </c>
      <c r="U33" t="n">
        <v>0.66</v>
      </c>
      <c r="V33" t="n">
        <v>0.77</v>
      </c>
      <c r="W33" t="n">
        <v>4.71</v>
      </c>
      <c r="X33" t="n">
        <v>0.5600000000000001</v>
      </c>
      <c r="Y33" t="n">
        <v>0.5</v>
      </c>
      <c r="Z33" t="n">
        <v>10</v>
      </c>
      <c r="AA33" t="n">
        <v>633.137628041853</v>
      </c>
      <c r="AB33" t="n">
        <v>866.2868347476673</v>
      </c>
      <c r="AC33" t="n">
        <v>783.6096350805581</v>
      </c>
      <c r="AD33" t="n">
        <v>633137.628041853</v>
      </c>
      <c r="AE33" t="n">
        <v>866286.8347476673</v>
      </c>
      <c r="AF33" t="n">
        <v>1.816342817721555e-06</v>
      </c>
      <c r="AG33" t="n">
        <v>1.070833333333333</v>
      </c>
      <c r="AH33" t="n">
        <v>783609.635080558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1.9482</v>
      </c>
      <c r="E34" t="n">
        <v>51.33</v>
      </c>
      <c r="F34" t="n">
        <v>48.23</v>
      </c>
      <c r="G34" t="n">
        <v>192.91</v>
      </c>
      <c r="H34" t="n">
        <v>2.37</v>
      </c>
      <c r="I34" t="n">
        <v>15</v>
      </c>
      <c r="J34" t="n">
        <v>247.78</v>
      </c>
      <c r="K34" t="n">
        <v>54.38</v>
      </c>
      <c r="L34" t="n">
        <v>33</v>
      </c>
      <c r="M34" t="n">
        <v>13</v>
      </c>
      <c r="N34" t="n">
        <v>60.41</v>
      </c>
      <c r="O34" t="n">
        <v>30794.11</v>
      </c>
      <c r="P34" t="n">
        <v>631.39</v>
      </c>
      <c r="Q34" t="n">
        <v>794.17</v>
      </c>
      <c r="R34" t="n">
        <v>108.76</v>
      </c>
      <c r="S34" t="n">
        <v>72.42</v>
      </c>
      <c r="T34" t="n">
        <v>8983.870000000001</v>
      </c>
      <c r="U34" t="n">
        <v>0.67</v>
      </c>
      <c r="V34" t="n">
        <v>0.77</v>
      </c>
      <c r="W34" t="n">
        <v>4.71</v>
      </c>
      <c r="X34" t="n">
        <v>0.52</v>
      </c>
      <c r="Y34" t="n">
        <v>0.5</v>
      </c>
      <c r="Z34" t="n">
        <v>10</v>
      </c>
      <c r="AA34" t="n">
        <v>632.150472465181</v>
      </c>
      <c r="AB34" t="n">
        <v>864.9361649374341</v>
      </c>
      <c r="AC34" t="n">
        <v>782.3878713013363</v>
      </c>
      <c r="AD34" t="n">
        <v>632150.472465181</v>
      </c>
      <c r="AE34" t="n">
        <v>864936.1649374341</v>
      </c>
      <c r="AF34" t="n">
        <v>1.818957066662452e-06</v>
      </c>
      <c r="AG34" t="n">
        <v>1.069375</v>
      </c>
      <c r="AH34" t="n">
        <v>782387.8713013363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1.9482</v>
      </c>
      <c r="E35" t="n">
        <v>51.33</v>
      </c>
      <c r="F35" t="n">
        <v>48.23</v>
      </c>
      <c r="G35" t="n">
        <v>192.92</v>
      </c>
      <c r="H35" t="n">
        <v>2.42</v>
      </c>
      <c r="I35" t="n">
        <v>15</v>
      </c>
      <c r="J35" t="n">
        <v>249.57</v>
      </c>
      <c r="K35" t="n">
        <v>54.38</v>
      </c>
      <c r="L35" t="n">
        <v>34</v>
      </c>
      <c r="M35" t="n">
        <v>13</v>
      </c>
      <c r="N35" t="n">
        <v>61.2</v>
      </c>
      <c r="O35" t="n">
        <v>31014.73</v>
      </c>
      <c r="P35" t="n">
        <v>631.36</v>
      </c>
      <c r="Q35" t="n">
        <v>794.17</v>
      </c>
      <c r="R35" t="n">
        <v>108.99</v>
      </c>
      <c r="S35" t="n">
        <v>72.42</v>
      </c>
      <c r="T35" t="n">
        <v>9098.450000000001</v>
      </c>
      <c r="U35" t="n">
        <v>0.66</v>
      </c>
      <c r="V35" t="n">
        <v>0.77</v>
      </c>
      <c r="W35" t="n">
        <v>4.71</v>
      </c>
      <c r="X35" t="n">
        <v>0.52</v>
      </c>
      <c r="Y35" t="n">
        <v>0.5</v>
      </c>
      <c r="Z35" t="n">
        <v>10</v>
      </c>
      <c r="AA35" t="n">
        <v>632.1295225168941</v>
      </c>
      <c r="AB35" t="n">
        <v>864.9075002939417</v>
      </c>
      <c r="AC35" t="n">
        <v>782.3619423711879</v>
      </c>
      <c r="AD35" t="n">
        <v>632129.5225168942</v>
      </c>
      <c r="AE35" t="n">
        <v>864907.5002939417</v>
      </c>
      <c r="AF35" t="n">
        <v>1.818957066662452e-06</v>
      </c>
      <c r="AG35" t="n">
        <v>1.069375</v>
      </c>
      <c r="AH35" t="n">
        <v>782361.9423711878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1.9516</v>
      </c>
      <c r="E36" t="n">
        <v>51.24</v>
      </c>
      <c r="F36" t="n">
        <v>48.18</v>
      </c>
      <c r="G36" t="n">
        <v>206.48</v>
      </c>
      <c r="H36" t="n">
        <v>2.48</v>
      </c>
      <c r="I36" t="n">
        <v>14</v>
      </c>
      <c r="J36" t="n">
        <v>251.37</v>
      </c>
      <c r="K36" t="n">
        <v>54.38</v>
      </c>
      <c r="L36" t="n">
        <v>35</v>
      </c>
      <c r="M36" t="n">
        <v>12</v>
      </c>
      <c r="N36" t="n">
        <v>61.99</v>
      </c>
      <c r="O36" t="n">
        <v>31236.5</v>
      </c>
      <c r="P36" t="n">
        <v>628.8200000000001</v>
      </c>
      <c r="Q36" t="n">
        <v>794.17</v>
      </c>
      <c r="R36" t="n">
        <v>107.33</v>
      </c>
      <c r="S36" t="n">
        <v>72.42</v>
      </c>
      <c r="T36" t="n">
        <v>8275.790000000001</v>
      </c>
      <c r="U36" t="n">
        <v>0.67</v>
      </c>
      <c r="V36" t="n">
        <v>0.77</v>
      </c>
      <c r="W36" t="n">
        <v>4.7</v>
      </c>
      <c r="X36" t="n">
        <v>0.47</v>
      </c>
      <c r="Y36" t="n">
        <v>0.5</v>
      </c>
      <c r="Z36" t="n">
        <v>10</v>
      </c>
      <c r="AA36" t="n">
        <v>629.0692694895985</v>
      </c>
      <c r="AB36" t="n">
        <v>860.7203270931606</v>
      </c>
      <c r="AC36" t="n">
        <v>778.5743871039549</v>
      </c>
      <c r="AD36" t="n">
        <v>629069.2694895985</v>
      </c>
      <c r="AE36" t="n">
        <v>860720.3270931606</v>
      </c>
      <c r="AF36" t="n">
        <v>1.822131511804969e-06</v>
      </c>
      <c r="AG36" t="n">
        <v>1.0675</v>
      </c>
      <c r="AH36" t="n">
        <v>778574.3871039549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1.9513</v>
      </c>
      <c r="E37" t="n">
        <v>51.25</v>
      </c>
      <c r="F37" t="n">
        <v>48.19</v>
      </c>
      <c r="G37" t="n">
        <v>206.52</v>
      </c>
      <c r="H37" t="n">
        <v>2.53</v>
      </c>
      <c r="I37" t="n">
        <v>14</v>
      </c>
      <c r="J37" t="n">
        <v>253.18</v>
      </c>
      <c r="K37" t="n">
        <v>54.38</v>
      </c>
      <c r="L37" t="n">
        <v>36</v>
      </c>
      <c r="M37" t="n">
        <v>12</v>
      </c>
      <c r="N37" t="n">
        <v>62.8</v>
      </c>
      <c r="O37" t="n">
        <v>31459.45</v>
      </c>
      <c r="P37" t="n">
        <v>628.0599999999999</v>
      </c>
      <c r="Q37" t="n">
        <v>794.17</v>
      </c>
      <c r="R37" t="n">
        <v>107.51</v>
      </c>
      <c r="S37" t="n">
        <v>72.42</v>
      </c>
      <c r="T37" t="n">
        <v>8366.700000000001</v>
      </c>
      <c r="U37" t="n">
        <v>0.67</v>
      </c>
      <c r="V37" t="n">
        <v>0.77</v>
      </c>
      <c r="W37" t="n">
        <v>4.71</v>
      </c>
      <c r="X37" t="n">
        <v>0.48</v>
      </c>
      <c r="Y37" t="n">
        <v>0.5</v>
      </c>
      <c r="Z37" t="n">
        <v>10</v>
      </c>
      <c r="AA37" t="n">
        <v>628.6742901798542</v>
      </c>
      <c r="AB37" t="n">
        <v>860.1798989763113</v>
      </c>
      <c r="AC37" t="n">
        <v>778.085536688082</v>
      </c>
      <c r="AD37" t="n">
        <v>628674.2901798543</v>
      </c>
      <c r="AE37" t="n">
        <v>860179.8989763113</v>
      </c>
      <c r="AF37" t="n">
        <v>1.821851413704159e-06</v>
      </c>
      <c r="AG37" t="n">
        <v>1.067708333333333</v>
      </c>
      <c r="AH37" t="n">
        <v>778085.536688082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1.9509</v>
      </c>
      <c r="E38" t="n">
        <v>51.26</v>
      </c>
      <c r="F38" t="n">
        <v>48.2</v>
      </c>
      <c r="G38" t="n">
        <v>206.56</v>
      </c>
      <c r="H38" t="n">
        <v>2.58</v>
      </c>
      <c r="I38" t="n">
        <v>14</v>
      </c>
      <c r="J38" t="n">
        <v>255</v>
      </c>
      <c r="K38" t="n">
        <v>54.38</v>
      </c>
      <c r="L38" t="n">
        <v>37</v>
      </c>
      <c r="M38" t="n">
        <v>12</v>
      </c>
      <c r="N38" t="n">
        <v>63.62</v>
      </c>
      <c r="O38" t="n">
        <v>31683.59</v>
      </c>
      <c r="P38" t="n">
        <v>622.9</v>
      </c>
      <c r="Q38" t="n">
        <v>794.17</v>
      </c>
      <c r="R38" t="n">
        <v>107.88</v>
      </c>
      <c r="S38" t="n">
        <v>72.42</v>
      </c>
      <c r="T38" t="n">
        <v>8550.709999999999</v>
      </c>
      <c r="U38" t="n">
        <v>0.67</v>
      </c>
      <c r="V38" t="n">
        <v>0.77</v>
      </c>
      <c r="W38" t="n">
        <v>4.7</v>
      </c>
      <c r="X38" t="n">
        <v>0.49</v>
      </c>
      <c r="Y38" t="n">
        <v>0.5</v>
      </c>
      <c r="Z38" t="n">
        <v>10</v>
      </c>
      <c r="AA38" t="n">
        <v>625.2426653939742</v>
      </c>
      <c r="AB38" t="n">
        <v>855.4845985516695</v>
      </c>
      <c r="AC38" t="n">
        <v>773.8383491460726</v>
      </c>
      <c r="AD38" t="n">
        <v>625242.6653939742</v>
      </c>
      <c r="AE38" t="n">
        <v>855484.5985516695</v>
      </c>
      <c r="AF38" t="n">
        <v>1.821477949569745e-06</v>
      </c>
      <c r="AG38" t="n">
        <v>1.067916666666667</v>
      </c>
      <c r="AH38" t="n">
        <v>773838.3491460725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1.954</v>
      </c>
      <c r="E39" t="n">
        <v>51.18</v>
      </c>
      <c r="F39" t="n">
        <v>48.16</v>
      </c>
      <c r="G39" t="n">
        <v>222.26</v>
      </c>
      <c r="H39" t="n">
        <v>2.63</v>
      </c>
      <c r="I39" t="n">
        <v>13</v>
      </c>
      <c r="J39" t="n">
        <v>256.82</v>
      </c>
      <c r="K39" t="n">
        <v>54.38</v>
      </c>
      <c r="L39" t="n">
        <v>38</v>
      </c>
      <c r="M39" t="n">
        <v>11</v>
      </c>
      <c r="N39" t="n">
        <v>64.45</v>
      </c>
      <c r="O39" t="n">
        <v>31909.08</v>
      </c>
      <c r="P39" t="n">
        <v>624.92</v>
      </c>
      <c r="Q39" t="n">
        <v>794.17</v>
      </c>
      <c r="R39" t="n">
        <v>106.43</v>
      </c>
      <c r="S39" t="n">
        <v>72.42</v>
      </c>
      <c r="T39" t="n">
        <v>7830.33</v>
      </c>
      <c r="U39" t="n">
        <v>0.68</v>
      </c>
      <c r="V39" t="n">
        <v>0.77</v>
      </c>
      <c r="W39" t="n">
        <v>4.71</v>
      </c>
      <c r="X39" t="n">
        <v>0.45</v>
      </c>
      <c r="Y39" t="n">
        <v>0.5</v>
      </c>
      <c r="Z39" t="n">
        <v>10</v>
      </c>
      <c r="AA39" t="n">
        <v>625.507210689037</v>
      </c>
      <c r="AB39" t="n">
        <v>855.846561095289</v>
      </c>
      <c r="AC39" t="n">
        <v>774.1657664925467</v>
      </c>
      <c r="AD39" t="n">
        <v>625507.210689037</v>
      </c>
      <c r="AE39" t="n">
        <v>855846.561095289</v>
      </c>
      <c r="AF39" t="n">
        <v>1.824372296611452e-06</v>
      </c>
      <c r="AG39" t="n">
        <v>1.06625</v>
      </c>
      <c r="AH39" t="n">
        <v>774165.7664925467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1.9539</v>
      </c>
      <c r="E40" t="n">
        <v>51.18</v>
      </c>
      <c r="F40" t="n">
        <v>48.16</v>
      </c>
      <c r="G40" t="n">
        <v>222.26</v>
      </c>
      <c r="H40" t="n">
        <v>2.68</v>
      </c>
      <c r="I40" t="n">
        <v>13</v>
      </c>
      <c r="J40" t="n">
        <v>258.66</v>
      </c>
      <c r="K40" t="n">
        <v>54.38</v>
      </c>
      <c r="L40" t="n">
        <v>39</v>
      </c>
      <c r="M40" t="n">
        <v>11</v>
      </c>
      <c r="N40" t="n">
        <v>65.28</v>
      </c>
      <c r="O40" t="n">
        <v>32135.68</v>
      </c>
      <c r="P40" t="n">
        <v>628.8099999999999</v>
      </c>
      <c r="Q40" t="n">
        <v>794.17</v>
      </c>
      <c r="R40" t="n">
        <v>106.35</v>
      </c>
      <c r="S40" t="n">
        <v>72.42</v>
      </c>
      <c r="T40" t="n">
        <v>7790.93</v>
      </c>
      <c r="U40" t="n">
        <v>0.68</v>
      </c>
      <c r="V40" t="n">
        <v>0.77</v>
      </c>
      <c r="W40" t="n">
        <v>4.71</v>
      </c>
      <c r="X40" t="n">
        <v>0.45</v>
      </c>
      <c r="Y40" t="n">
        <v>0.5</v>
      </c>
      <c r="Z40" t="n">
        <v>10</v>
      </c>
      <c r="AA40" t="n">
        <v>628.2474883234563</v>
      </c>
      <c r="AB40" t="n">
        <v>859.5959298472187</v>
      </c>
      <c r="AC40" t="n">
        <v>777.5573007530641</v>
      </c>
      <c r="AD40" t="n">
        <v>628247.4883234563</v>
      </c>
      <c r="AE40" t="n">
        <v>859595.9298472187</v>
      </c>
      <c r="AF40" t="n">
        <v>1.824278930577849e-06</v>
      </c>
      <c r="AG40" t="n">
        <v>1.06625</v>
      </c>
      <c r="AH40" t="n">
        <v>777557.3007530641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1.9539</v>
      </c>
      <c r="E41" t="n">
        <v>51.18</v>
      </c>
      <c r="F41" t="n">
        <v>48.16</v>
      </c>
      <c r="G41" t="n">
        <v>222.27</v>
      </c>
      <c r="H41" t="n">
        <v>2.73</v>
      </c>
      <c r="I41" t="n">
        <v>13</v>
      </c>
      <c r="J41" t="n">
        <v>260.51</v>
      </c>
      <c r="K41" t="n">
        <v>54.38</v>
      </c>
      <c r="L41" t="n">
        <v>40</v>
      </c>
      <c r="M41" t="n">
        <v>11</v>
      </c>
      <c r="N41" t="n">
        <v>66.13</v>
      </c>
      <c r="O41" t="n">
        <v>32363.54</v>
      </c>
      <c r="P41" t="n">
        <v>621.75</v>
      </c>
      <c r="Q41" t="n">
        <v>794.17</v>
      </c>
      <c r="R41" t="n">
        <v>106.57</v>
      </c>
      <c r="S41" t="n">
        <v>72.42</v>
      </c>
      <c r="T41" t="n">
        <v>7900.14</v>
      </c>
      <c r="U41" t="n">
        <v>0.68</v>
      </c>
      <c r="V41" t="n">
        <v>0.77</v>
      </c>
      <c r="W41" t="n">
        <v>4.7</v>
      </c>
      <c r="X41" t="n">
        <v>0.45</v>
      </c>
      <c r="Y41" t="n">
        <v>0.5</v>
      </c>
      <c r="Z41" t="n">
        <v>10</v>
      </c>
      <c r="AA41" t="n">
        <v>623.3316498103893</v>
      </c>
      <c r="AB41" t="n">
        <v>852.8698627221511</v>
      </c>
      <c r="AC41" t="n">
        <v>771.4731600343185</v>
      </c>
      <c r="AD41" t="n">
        <v>623331.6498103893</v>
      </c>
      <c r="AE41" t="n">
        <v>852869.8627221511</v>
      </c>
      <c r="AF41" t="n">
        <v>1.824278930577849e-06</v>
      </c>
      <c r="AG41" t="n">
        <v>1.06625</v>
      </c>
      <c r="AH41" t="n">
        <v>771473.1600343186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1.0298</v>
      </c>
      <c r="E2" t="n">
        <v>97.09999999999999</v>
      </c>
      <c r="F2" t="n">
        <v>73.58</v>
      </c>
      <c r="G2" t="n">
        <v>6.71</v>
      </c>
      <c r="H2" t="n">
        <v>0.11</v>
      </c>
      <c r="I2" t="n">
        <v>658</v>
      </c>
      <c r="J2" t="n">
        <v>159.12</v>
      </c>
      <c r="K2" t="n">
        <v>50.28</v>
      </c>
      <c r="L2" t="n">
        <v>1</v>
      </c>
      <c r="M2" t="n">
        <v>656</v>
      </c>
      <c r="N2" t="n">
        <v>27.84</v>
      </c>
      <c r="O2" t="n">
        <v>19859.16</v>
      </c>
      <c r="P2" t="n">
        <v>903.04</v>
      </c>
      <c r="Q2" t="n">
        <v>794.4400000000001</v>
      </c>
      <c r="R2" t="n">
        <v>956.47</v>
      </c>
      <c r="S2" t="n">
        <v>72.42</v>
      </c>
      <c r="T2" t="n">
        <v>429623.01</v>
      </c>
      <c r="U2" t="n">
        <v>0.08</v>
      </c>
      <c r="V2" t="n">
        <v>0.5</v>
      </c>
      <c r="W2" t="n">
        <v>5.78</v>
      </c>
      <c r="X2" t="n">
        <v>25.85</v>
      </c>
      <c r="Y2" t="n">
        <v>0.5</v>
      </c>
      <c r="Z2" t="n">
        <v>10</v>
      </c>
      <c r="AA2" t="n">
        <v>1691.099534235614</v>
      </c>
      <c r="AB2" t="n">
        <v>2313.836988787187</v>
      </c>
      <c r="AC2" t="n">
        <v>2093.007634067947</v>
      </c>
      <c r="AD2" t="n">
        <v>1691099.534235614</v>
      </c>
      <c r="AE2" t="n">
        <v>2313836.988787187</v>
      </c>
      <c r="AF2" t="n">
        <v>9.946411398865183e-07</v>
      </c>
      <c r="AG2" t="n">
        <v>2.022916666666667</v>
      </c>
      <c r="AH2" t="n">
        <v>2093007.634067947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1.4736</v>
      </c>
      <c r="E3" t="n">
        <v>67.86</v>
      </c>
      <c r="F3" t="n">
        <v>57.35</v>
      </c>
      <c r="G3" t="n">
        <v>13.55</v>
      </c>
      <c r="H3" t="n">
        <v>0.22</v>
      </c>
      <c r="I3" t="n">
        <v>254</v>
      </c>
      <c r="J3" t="n">
        <v>160.54</v>
      </c>
      <c r="K3" t="n">
        <v>50.28</v>
      </c>
      <c r="L3" t="n">
        <v>2</v>
      </c>
      <c r="M3" t="n">
        <v>252</v>
      </c>
      <c r="N3" t="n">
        <v>28.26</v>
      </c>
      <c r="O3" t="n">
        <v>20034.4</v>
      </c>
      <c r="P3" t="n">
        <v>700.73</v>
      </c>
      <c r="Q3" t="n">
        <v>794.21</v>
      </c>
      <c r="R3" t="n">
        <v>413.29</v>
      </c>
      <c r="S3" t="n">
        <v>72.42</v>
      </c>
      <c r="T3" t="n">
        <v>160055.84</v>
      </c>
      <c r="U3" t="n">
        <v>0.18</v>
      </c>
      <c r="V3" t="n">
        <v>0.64</v>
      </c>
      <c r="W3" t="n">
        <v>5.11</v>
      </c>
      <c r="X3" t="n">
        <v>9.640000000000001</v>
      </c>
      <c r="Y3" t="n">
        <v>0.5</v>
      </c>
      <c r="Z3" t="n">
        <v>10</v>
      </c>
      <c r="AA3" t="n">
        <v>920.2393850510446</v>
      </c>
      <c r="AB3" t="n">
        <v>1259.112124723238</v>
      </c>
      <c r="AC3" t="n">
        <v>1138.944230714618</v>
      </c>
      <c r="AD3" t="n">
        <v>920239.3850510445</v>
      </c>
      <c r="AE3" t="n">
        <v>1259112.124723238</v>
      </c>
      <c r="AF3" t="n">
        <v>1.423289166572901e-06</v>
      </c>
      <c r="AG3" t="n">
        <v>1.41375</v>
      </c>
      <c r="AH3" t="n">
        <v>1138944.230714618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1.6385</v>
      </c>
      <c r="E4" t="n">
        <v>61.03</v>
      </c>
      <c r="F4" t="n">
        <v>53.62</v>
      </c>
      <c r="G4" t="n">
        <v>20.36</v>
      </c>
      <c r="H4" t="n">
        <v>0.33</v>
      </c>
      <c r="I4" t="n">
        <v>158</v>
      </c>
      <c r="J4" t="n">
        <v>161.97</v>
      </c>
      <c r="K4" t="n">
        <v>50.28</v>
      </c>
      <c r="L4" t="n">
        <v>3</v>
      </c>
      <c r="M4" t="n">
        <v>156</v>
      </c>
      <c r="N4" t="n">
        <v>28.69</v>
      </c>
      <c r="O4" t="n">
        <v>20210.21</v>
      </c>
      <c r="P4" t="n">
        <v>652.15</v>
      </c>
      <c r="Q4" t="n">
        <v>794.21</v>
      </c>
      <c r="R4" t="n">
        <v>288.33</v>
      </c>
      <c r="S4" t="n">
        <v>72.42</v>
      </c>
      <c r="T4" t="n">
        <v>98056.03</v>
      </c>
      <c r="U4" t="n">
        <v>0.25</v>
      </c>
      <c r="V4" t="n">
        <v>0.6899999999999999</v>
      </c>
      <c r="W4" t="n">
        <v>4.95</v>
      </c>
      <c r="X4" t="n">
        <v>5.91</v>
      </c>
      <c r="Y4" t="n">
        <v>0.5</v>
      </c>
      <c r="Z4" t="n">
        <v>10</v>
      </c>
      <c r="AA4" t="n">
        <v>771.926803012601</v>
      </c>
      <c r="AB4" t="n">
        <v>1056.184306888908</v>
      </c>
      <c r="AC4" t="n">
        <v>955.3835590034153</v>
      </c>
      <c r="AD4" t="n">
        <v>771926.803012601</v>
      </c>
      <c r="AE4" t="n">
        <v>1056184.306888908</v>
      </c>
      <c r="AF4" t="n">
        <v>1.582559242283997e-06</v>
      </c>
      <c r="AG4" t="n">
        <v>1.271458333333333</v>
      </c>
      <c r="AH4" t="n">
        <v>955383.5590034153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1.7255</v>
      </c>
      <c r="E5" t="n">
        <v>57.95</v>
      </c>
      <c r="F5" t="n">
        <v>51.96</v>
      </c>
      <c r="G5" t="n">
        <v>27.35</v>
      </c>
      <c r="H5" t="n">
        <v>0.43</v>
      </c>
      <c r="I5" t="n">
        <v>114</v>
      </c>
      <c r="J5" t="n">
        <v>163.4</v>
      </c>
      <c r="K5" t="n">
        <v>50.28</v>
      </c>
      <c r="L5" t="n">
        <v>4</v>
      </c>
      <c r="M5" t="n">
        <v>112</v>
      </c>
      <c r="N5" t="n">
        <v>29.12</v>
      </c>
      <c r="O5" t="n">
        <v>20386.62</v>
      </c>
      <c r="P5" t="n">
        <v>629.42</v>
      </c>
      <c r="Q5" t="n">
        <v>794.23</v>
      </c>
      <c r="R5" t="n">
        <v>232.85</v>
      </c>
      <c r="S5" t="n">
        <v>72.42</v>
      </c>
      <c r="T5" t="n">
        <v>70533.91</v>
      </c>
      <c r="U5" t="n">
        <v>0.31</v>
      </c>
      <c r="V5" t="n">
        <v>0.71</v>
      </c>
      <c r="W5" t="n">
        <v>4.88</v>
      </c>
      <c r="X5" t="n">
        <v>4.25</v>
      </c>
      <c r="Y5" t="n">
        <v>0.5</v>
      </c>
      <c r="Z5" t="n">
        <v>10</v>
      </c>
      <c r="AA5" t="n">
        <v>708.6065434722901</v>
      </c>
      <c r="AB5" t="n">
        <v>969.5467342931589</v>
      </c>
      <c r="AC5" t="n">
        <v>877.0145547396073</v>
      </c>
      <c r="AD5" t="n">
        <v>708606.5434722902</v>
      </c>
      <c r="AE5" t="n">
        <v>969546.7342931589</v>
      </c>
      <c r="AF5" t="n">
        <v>1.666588936564563e-06</v>
      </c>
      <c r="AG5" t="n">
        <v>1.207291666666667</v>
      </c>
      <c r="AH5" t="n">
        <v>877014.5547396073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1.7774</v>
      </c>
      <c r="E6" t="n">
        <v>56.26</v>
      </c>
      <c r="F6" t="n">
        <v>51.04</v>
      </c>
      <c r="G6" t="n">
        <v>34.02</v>
      </c>
      <c r="H6" t="n">
        <v>0.54</v>
      </c>
      <c r="I6" t="n">
        <v>90</v>
      </c>
      <c r="J6" t="n">
        <v>164.83</v>
      </c>
      <c r="K6" t="n">
        <v>50.28</v>
      </c>
      <c r="L6" t="n">
        <v>5</v>
      </c>
      <c r="M6" t="n">
        <v>88</v>
      </c>
      <c r="N6" t="n">
        <v>29.55</v>
      </c>
      <c r="O6" t="n">
        <v>20563.61</v>
      </c>
      <c r="P6" t="n">
        <v>615.62</v>
      </c>
      <c r="Q6" t="n">
        <v>794.1799999999999</v>
      </c>
      <c r="R6" t="n">
        <v>202</v>
      </c>
      <c r="S6" t="n">
        <v>72.42</v>
      </c>
      <c r="T6" t="n">
        <v>55229.86</v>
      </c>
      <c r="U6" t="n">
        <v>0.36</v>
      </c>
      <c r="V6" t="n">
        <v>0.72</v>
      </c>
      <c r="W6" t="n">
        <v>4.84</v>
      </c>
      <c r="X6" t="n">
        <v>3.33</v>
      </c>
      <c r="Y6" t="n">
        <v>0.5</v>
      </c>
      <c r="Z6" t="n">
        <v>10</v>
      </c>
      <c r="AA6" t="n">
        <v>673.8709611633744</v>
      </c>
      <c r="AB6" t="n">
        <v>922.0199781523623</v>
      </c>
      <c r="AC6" t="n">
        <v>834.0236855006671</v>
      </c>
      <c r="AD6" t="n">
        <v>673870.9611633745</v>
      </c>
      <c r="AE6" t="n">
        <v>922019.9781523624</v>
      </c>
      <c r="AF6" t="n">
        <v>1.716716995566418e-06</v>
      </c>
      <c r="AG6" t="n">
        <v>1.172083333333333</v>
      </c>
      <c r="AH6" t="n">
        <v>834023.6855006671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1.8134</v>
      </c>
      <c r="E7" t="n">
        <v>55.14</v>
      </c>
      <c r="F7" t="n">
        <v>50.44</v>
      </c>
      <c r="G7" t="n">
        <v>40.89</v>
      </c>
      <c r="H7" t="n">
        <v>0.64</v>
      </c>
      <c r="I7" t="n">
        <v>74</v>
      </c>
      <c r="J7" t="n">
        <v>166.27</v>
      </c>
      <c r="K7" t="n">
        <v>50.28</v>
      </c>
      <c r="L7" t="n">
        <v>6</v>
      </c>
      <c r="M7" t="n">
        <v>72</v>
      </c>
      <c r="N7" t="n">
        <v>29.99</v>
      </c>
      <c r="O7" t="n">
        <v>20741.2</v>
      </c>
      <c r="P7" t="n">
        <v>605.87</v>
      </c>
      <c r="Q7" t="n">
        <v>794.21</v>
      </c>
      <c r="R7" t="n">
        <v>182.82</v>
      </c>
      <c r="S7" t="n">
        <v>72.42</v>
      </c>
      <c r="T7" t="n">
        <v>45719.78</v>
      </c>
      <c r="U7" t="n">
        <v>0.4</v>
      </c>
      <c r="V7" t="n">
        <v>0.73</v>
      </c>
      <c r="W7" t="n">
        <v>4.79</v>
      </c>
      <c r="X7" t="n">
        <v>2.73</v>
      </c>
      <c r="Y7" t="n">
        <v>0.5</v>
      </c>
      <c r="Z7" t="n">
        <v>10</v>
      </c>
      <c r="AA7" t="n">
        <v>650.9547147696446</v>
      </c>
      <c r="AB7" t="n">
        <v>890.664958843023</v>
      </c>
      <c r="AC7" t="n">
        <v>805.6611452271648</v>
      </c>
      <c r="AD7" t="n">
        <v>650954.7147696447</v>
      </c>
      <c r="AE7" t="n">
        <v>890664.9588430229</v>
      </c>
      <c r="AF7" t="n">
        <v>1.751487903544584e-06</v>
      </c>
      <c r="AG7" t="n">
        <v>1.14875</v>
      </c>
      <c r="AH7" t="n">
        <v>805661.1452271647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1.8378</v>
      </c>
      <c r="E8" t="n">
        <v>54.41</v>
      </c>
      <c r="F8" t="n">
        <v>50.06</v>
      </c>
      <c r="G8" t="n">
        <v>47.67</v>
      </c>
      <c r="H8" t="n">
        <v>0.74</v>
      </c>
      <c r="I8" t="n">
        <v>63</v>
      </c>
      <c r="J8" t="n">
        <v>167.72</v>
      </c>
      <c r="K8" t="n">
        <v>50.28</v>
      </c>
      <c r="L8" t="n">
        <v>7</v>
      </c>
      <c r="M8" t="n">
        <v>61</v>
      </c>
      <c r="N8" t="n">
        <v>30.44</v>
      </c>
      <c r="O8" t="n">
        <v>20919.39</v>
      </c>
      <c r="P8" t="n">
        <v>599.22</v>
      </c>
      <c r="Q8" t="n">
        <v>794.17</v>
      </c>
      <c r="R8" t="n">
        <v>170.26</v>
      </c>
      <c r="S8" t="n">
        <v>72.42</v>
      </c>
      <c r="T8" t="n">
        <v>39496.64</v>
      </c>
      <c r="U8" t="n">
        <v>0.43</v>
      </c>
      <c r="V8" t="n">
        <v>0.74</v>
      </c>
      <c r="W8" t="n">
        <v>4.78</v>
      </c>
      <c r="X8" t="n">
        <v>2.35</v>
      </c>
      <c r="Y8" t="n">
        <v>0.5</v>
      </c>
      <c r="Z8" t="n">
        <v>10</v>
      </c>
      <c r="AA8" t="n">
        <v>636.0016411680233</v>
      </c>
      <c r="AB8" t="n">
        <v>870.2055038582353</v>
      </c>
      <c r="AC8" t="n">
        <v>787.1543119111002</v>
      </c>
      <c r="AD8" t="n">
        <v>636001.6411680233</v>
      </c>
      <c r="AE8" t="n">
        <v>870205.5038582353</v>
      </c>
      <c r="AF8" t="n">
        <v>1.77505485228534e-06</v>
      </c>
      <c r="AG8" t="n">
        <v>1.133541666666667</v>
      </c>
      <c r="AH8" t="n">
        <v>787154.3119111002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1.8605</v>
      </c>
      <c r="E9" t="n">
        <v>53.75</v>
      </c>
      <c r="F9" t="n">
        <v>49.68</v>
      </c>
      <c r="G9" t="n">
        <v>55.2</v>
      </c>
      <c r="H9" t="n">
        <v>0.84</v>
      </c>
      <c r="I9" t="n">
        <v>54</v>
      </c>
      <c r="J9" t="n">
        <v>169.17</v>
      </c>
      <c r="K9" t="n">
        <v>50.28</v>
      </c>
      <c r="L9" t="n">
        <v>8</v>
      </c>
      <c r="M9" t="n">
        <v>52</v>
      </c>
      <c r="N9" t="n">
        <v>30.89</v>
      </c>
      <c r="O9" t="n">
        <v>21098.19</v>
      </c>
      <c r="P9" t="n">
        <v>591.89</v>
      </c>
      <c r="Q9" t="n">
        <v>794.1900000000001</v>
      </c>
      <c r="R9" t="n">
        <v>157.17</v>
      </c>
      <c r="S9" t="n">
        <v>72.42</v>
      </c>
      <c r="T9" t="n">
        <v>32996.77</v>
      </c>
      <c r="U9" t="n">
        <v>0.46</v>
      </c>
      <c r="V9" t="n">
        <v>0.74</v>
      </c>
      <c r="W9" t="n">
        <v>4.78</v>
      </c>
      <c r="X9" t="n">
        <v>1.98</v>
      </c>
      <c r="Y9" t="n">
        <v>0.5</v>
      </c>
      <c r="Z9" t="n">
        <v>10</v>
      </c>
      <c r="AA9" t="n">
        <v>621.5095076570514</v>
      </c>
      <c r="AB9" t="n">
        <v>850.3767274407155</v>
      </c>
      <c r="AC9" t="n">
        <v>769.2179660850059</v>
      </c>
      <c r="AD9" t="n">
        <v>621509.5076570513</v>
      </c>
      <c r="AE9" t="n">
        <v>850376.7274407155</v>
      </c>
      <c r="AF9" t="n">
        <v>1.796979841482683e-06</v>
      </c>
      <c r="AG9" t="n">
        <v>1.119791666666667</v>
      </c>
      <c r="AH9" t="n">
        <v>769217.9660850059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1.8748</v>
      </c>
      <c r="E10" t="n">
        <v>53.34</v>
      </c>
      <c r="F10" t="n">
        <v>49.47</v>
      </c>
      <c r="G10" t="n">
        <v>61.83</v>
      </c>
      <c r="H10" t="n">
        <v>0.9399999999999999</v>
      </c>
      <c r="I10" t="n">
        <v>48</v>
      </c>
      <c r="J10" t="n">
        <v>170.62</v>
      </c>
      <c r="K10" t="n">
        <v>50.28</v>
      </c>
      <c r="L10" t="n">
        <v>9</v>
      </c>
      <c r="M10" t="n">
        <v>46</v>
      </c>
      <c r="N10" t="n">
        <v>31.34</v>
      </c>
      <c r="O10" t="n">
        <v>21277.6</v>
      </c>
      <c r="P10" t="n">
        <v>587.04</v>
      </c>
      <c r="Q10" t="n">
        <v>794.1799999999999</v>
      </c>
      <c r="R10" t="n">
        <v>150.45</v>
      </c>
      <c r="S10" t="n">
        <v>72.42</v>
      </c>
      <c r="T10" t="n">
        <v>29662.77</v>
      </c>
      <c r="U10" t="n">
        <v>0.48</v>
      </c>
      <c r="V10" t="n">
        <v>0.75</v>
      </c>
      <c r="W10" t="n">
        <v>4.75</v>
      </c>
      <c r="X10" t="n">
        <v>1.76</v>
      </c>
      <c r="Y10" t="n">
        <v>0.5</v>
      </c>
      <c r="Z10" t="n">
        <v>10</v>
      </c>
      <c r="AA10" t="n">
        <v>612.4984142360436</v>
      </c>
      <c r="AB10" t="n">
        <v>838.0473518807083</v>
      </c>
      <c r="AC10" t="n">
        <v>758.0652888240584</v>
      </c>
      <c r="AD10" t="n">
        <v>612498.4142360436</v>
      </c>
      <c r="AE10" t="n">
        <v>838047.3518807084</v>
      </c>
      <c r="AF10" t="n">
        <v>1.810791618818455e-06</v>
      </c>
      <c r="AG10" t="n">
        <v>1.11125</v>
      </c>
      <c r="AH10" t="n">
        <v>758065.2888240584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1.8879</v>
      </c>
      <c r="E11" t="n">
        <v>52.97</v>
      </c>
      <c r="F11" t="n">
        <v>49.26</v>
      </c>
      <c r="G11" t="n">
        <v>68.73</v>
      </c>
      <c r="H11" t="n">
        <v>1.03</v>
      </c>
      <c r="I11" t="n">
        <v>43</v>
      </c>
      <c r="J11" t="n">
        <v>172.08</v>
      </c>
      <c r="K11" t="n">
        <v>50.28</v>
      </c>
      <c r="L11" t="n">
        <v>10</v>
      </c>
      <c r="M11" t="n">
        <v>41</v>
      </c>
      <c r="N11" t="n">
        <v>31.8</v>
      </c>
      <c r="O11" t="n">
        <v>21457.64</v>
      </c>
      <c r="P11" t="n">
        <v>581.9299999999999</v>
      </c>
      <c r="Q11" t="n">
        <v>794.1799999999999</v>
      </c>
      <c r="R11" t="n">
        <v>143.12</v>
      </c>
      <c r="S11" t="n">
        <v>72.42</v>
      </c>
      <c r="T11" t="n">
        <v>26022.98</v>
      </c>
      <c r="U11" t="n">
        <v>0.51</v>
      </c>
      <c r="V11" t="n">
        <v>0.75</v>
      </c>
      <c r="W11" t="n">
        <v>4.75</v>
      </c>
      <c r="X11" t="n">
        <v>1.55</v>
      </c>
      <c r="Y11" t="n">
        <v>0.5</v>
      </c>
      <c r="Z11" t="n">
        <v>10</v>
      </c>
      <c r="AA11" t="n">
        <v>603.8189241626967</v>
      </c>
      <c r="AB11" t="n">
        <v>826.1716906502777</v>
      </c>
      <c r="AC11" t="n">
        <v>747.3230240338648</v>
      </c>
      <c r="AD11" t="n">
        <v>603818.9241626967</v>
      </c>
      <c r="AE11" t="n">
        <v>826171.6906502777</v>
      </c>
      <c r="AF11" t="n">
        <v>1.823444365888287e-06</v>
      </c>
      <c r="AG11" t="n">
        <v>1.103541666666667</v>
      </c>
      <c r="AH11" t="n">
        <v>747323.0240338648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1.8979</v>
      </c>
      <c r="E12" t="n">
        <v>52.69</v>
      </c>
      <c r="F12" t="n">
        <v>49.11</v>
      </c>
      <c r="G12" t="n">
        <v>75.55</v>
      </c>
      <c r="H12" t="n">
        <v>1.12</v>
      </c>
      <c r="I12" t="n">
        <v>39</v>
      </c>
      <c r="J12" t="n">
        <v>173.55</v>
      </c>
      <c r="K12" t="n">
        <v>50.28</v>
      </c>
      <c r="L12" t="n">
        <v>11</v>
      </c>
      <c r="M12" t="n">
        <v>37</v>
      </c>
      <c r="N12" t="n">
        <v>32.27</v>
      </c>
      <c r="O12" t="n">
        <v>21638.31</v>
      </c>
      <c r="P12" t="n">
        <v>577.17</v>
      </c>
      <c r="Q12" t="n">
        <v>794.1799999999999</v>
      </c>
      <c r="R12" t="n">
        <v>138.06</v>
      </c>
      <c r="S12" t="n">
        <v>72.42</v>
      </c>
      <c r="T12" t="n">
        <v>23515.34</v>
      </c>
      <c r="U12" t="n">
        <v>0.52</v>
      </c>
      <c r="V12" t="n">
        <v>0.75</v>
      </c>
      <c r="W12" t="n">
        <v>4.75</v>
      </c>
      <c r="X12" t="n">
        <v>1.4</v>
      </c>
      <c r="Y12" t="n">
        <v>0.5</v>
      </c>
      <c r="Z12" t="n">
        <v>10</v>
      </c>
      <c r="AA12" t="n">
        <v>596.6950555775189</v>
      </c>
      <c r="AB12" t="n">
        <v>816.4244993691362</v>
      </c>
      <c r="AC12" t="n">
        <v>738.5060910083267</v>
      </c>
      <c r="AD12" t="n">
        <v>596695.0555775189</v>
      </c>
      <c r="AE12" t="n">
        <v>816424.4993691363</v>
      </c>
      <c r="AF12" t="n">
        <v>1.833102951437777e-06</v>
      </c>
      <c r="AG12" t="n">
        <v>1.097708333333333</v>
      </c>
      <c r="AH12" t="n">
        <v>738506.0910083267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1.9049</v>
      </c>
      <c r="E13" t="n">
        <v>52.5</v>
      </c>
      <c r="F13" t="n">
        <v>49.01</v>
      </c>
      <c r="G13" t="n">
        <v>81.69</v>
      </c>
      <c r="H13" t="n">
        <v>1.22</v>
      </c>
      <c r="I13" t="n">
        <v>36</v>
      </c>
      <c r="J13" t="n">
        <v>175.02</v>
      </c>
      <c r="K13" t="n">
        <v>50.28</v>
      </c>
      <c r="L13" t="n">
        <v>12</v>
      </c>
      <c r="M13" t="n">
        <v>34</v>
      </c>
      <c r="N13" t="n">
        <v>32.74</v>
      </c>
      <c r="O13" t="n">
        <v>21819.6</v>
      </c>
      <c r="P13" t="n">
        <v>573.99</v>
      </c>
      <c r="Q13" t="n">
        <v>794.17</v>
      </c>
      <c r="R13" t="n">
        <v>135.01</v>
      </c>
      <c r="S13" t="n">
        <v>72.42</v>
      </c>
      <c r="T13" t="n">
        <v>22004.27</v>
      </c>
      <c r="U13" t="n">
        <v>0.54</v>
      </c>
      <c r="V13" t="n">
        <v>0.75</v>
      </c>
      <c r="W13" t="n">
        <v>4.74</v>
      </c>
      <c r="X13" t="n">
        <v>1.31</v>
      </c>
      <c r="Y13" t="n">
        <v>0.5</v>
      </c>
      <c r="Z13" t="n">
        <v>10</v>
      </c>
      <c r="AA13" t="n">
        <v>591.8796927742134</v>
      </c>
      <c r="AB13" t="n">
        <v>809.8359075428401</v>
      </c>
      <c r="AC13" t="n">
        <v>732.5463051387854</v>
      </c>
      <c r="AD13" t="n">
        <v>591879.6927742134</v>
      </c>
      <c r="AE13" t="n">
        <v>809835.9075428401</v>
      </c>
      <c r="AF13" t="n">
        <v>1.839863961322421e-06</v>
      </c>
      <c r="AG13" t="n">
        <v>1.09375</v>
      </c>
      <c r="AH13" t="n">
        <v>732546.3051387854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1.9127</v>
      </c>
      <c r="E14" t="n">
        <v>52.28</v>
      </c>
      <c r="F14" t="n">
        <v>48.9</v>
      </c>
      <c r="G14" t="n">
        <v>88.90000000000001</v>
      </c>
      <c r="H14" t="n">
        <v>1.31</v>
      </c>
      <c r="I14" t="n">
        <v>33</v>
      </c>
      <c r="J14" t="n">
        <v>176.49</v>
      </c>
      <c r="K14" t="n">
        <v>50.28</v>
      </c>
      <c r="L14" t="n">
        <v>13</v>
      </c>
      <c r="M14" t="n">
        <v>31</v>
      </c>
      <c r="N14" t="n">
        <v>33.21</v>
      </c>
      <c r="O14" t="n">
        <v>22001.54</v>
      </c>
      <c r="P14" t="n">
        <v>570.72</v>
      </c>
      <c r="Q14" t="n">
        <v>794.2</v>
      </c>
      <c r="R14" t="n">
        <v>131.27</v>
      </c>
      <c r="S14" t="n">
        <v>72.42</v>
      </c>
      <c r="T14" t="n">
        <v>20147.79</v>
      </c>
      <c r="U14" t="n">
        <v>0.55</v>
      </c>
      <c r="V14" t="n">
        <v>0.76</v>
      </c>
      <c r="W14" t="n">
        <v>4.73</v>
      </c>
      <c r="X14" t="n">
        <v>1.19</v>
      </c>
      <c r="Y14" t="n">
        <v>0.5</v>
      </c>
      <c r="Z14" t="n">
        <v>10</v>
      </c>
      <c r="AA14" t="n">
        <v>586.7542648014326</v>
      </c>
      <c r="AB14" t="n">
        <v>802.8230708725578</v>
      </c>
      <c r="AC14" t="n">
        <v>726.2027637577369</v>
      </c>
      <c r="AD14" t="n">
        <v>586754.2648014326</v>
      </c>
      <c r="AE14" t="n">
        <v>802823.0708725578</v>
      </c>
      <c r="AF14" t="n">
        <v>1.847397658051023e-06</v>
      </c>
      <c r="AG14" t="n">
        <v>1.089166666666667</v>
      </c>
      <c r="AH14" t="n">
        <v>726202.7637577369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1.9209</v>
      </c>
      <c r="E15" t="n">
        <v>52.06</v>
      </c>
      <c r="F15" t="n">
        <v>48.77</v>
      </c>
      <c r="G15" t="n">
        <v>97.54000000000001</v>
      </c>
      <c r="H15" t="n">
        <v>1.4</v>
      </c>
      <c r="I15" t="n">
        <v>30</v>
      </c>
      <c r="J15" t="n">
        <v>177.97</v>
      </c>
      <c r="K15" t="n">
        <v>50.28</v>
      </c>
      <c r="L15" t="n">
        <v>14</v>
      </c>
      <c r="M15" t="n">
        <v>28</v>
      </c>
      <c r="N15" t="n">
        <v>33.69</v>
      </c>
      <c r="O15" t="n">
        <v>22184.13</v>
      </c>
      <c r="P15" t="n">
        <v>565.49</v>
      </c>
      <c r="Q15" t="n">
        <v>794.1900000000001</v>
      </c>
      <c r="R15" t="n">
        <v>126.97</v>
      </c>
      <c r="S15" t="n">
        <v>72.42</v>
      </c>
      <c r="T15" t="n">
        <v>18015.16</v>
      </c>
      <c r="U15" t="n">
        <v>0.57</v>
      </c>
      <c r="V15" t="n">
        <v>0.76</v>
      </c>
      <c r="W15" t="n">
        <v>4.73</v>
      </c>
      <c r="X15" t="n">
        <v>1.06</v>
      </c>
      <c r="Y15" t="n">
        <v>0.5</v>
      </c>
      <c r="Z15" t="n">
        <v>10</v>
      </c>
      <c r="AA15" t="n">
        <v>580.0912195036475</v>
      </c>
      <c r="AB15" t="n">
        <v>793.7063983433159</v>
      </c>
      <c r="AC15" t="n">
        <v>717.9561736593555</v>
      </c>
      <c r="AD15" t="n">
        <v>580091.2195036475</v>
      </c>
      <c r="AE15" t="n">
        <v>793706.3983433158</v>
      </c>
      <c r="AF15" t="n">
        <v>1.855317698201605e-06</v>
      </c>
      <c r="AG15" t="n">
        <v>1.084583333333333</v>
      </c>
      <c r="AH15" t="n">
        <v>717956.1736593555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1.9257</v>
      </c>
      <c r="E16" t="n">
        <v>51.93</v>
      </c>
      <c r="F16" t="n">
        <v>48.7</v>
      </c>
      <c r="G16" t="n">
        <v>104.36</v>
      </c>
      <c r="H16" t="n">
        <v>1.48</v>
      </c>
      <c r="I16" t="n">
        <v>28</v>
      </c>
      <c r="J16" t="n">
        <v>179.46</v>
      </c>
      <c r="K16" t="n">
        <v>50.28</v>
      </c>
      <c r="L16" t="n">
        <v>15</v>
      </c>
      <c r="M16" t="n">
        <v>26</v>
      </c>
      <c r="N16" t="n">
        <v>34.18</v>
      </c>
      <c r="O16" t="n">
        <v>22367.38</v>
      </c>
      <c r="P16" t="n">
        <v>563.78</v>
      </c>
      <c r="Q16" t="n">
        <v>794.1799999999999</v>
      </c>
      <c r="R16" t="n">
        <v>124.59</v>
      </c>
      <c r="S16" t="n">
        <v>72.42</v>
      </c>
      <c r="T16" t="n">
        <v>16834.74</v>
      </c>
      <c r="U16" t="n">
        <v>0.58</v>
      </c>
      <c r="V16" t="n">
        <v>0.76</v>
      </c>
      <c r="W16" t="n">
        <v>4.73</v>
      </c>
      <c r="X16" t="n">
        <v>0.99</v>
      </c>
      <c r="Y16" t="n">
        <v>0.5</v>
      </c>
      <c r="Z16" t="n">
        <v>10</v>
      </c>
      <c r="AA16" t="n">
        <v>577.1934690431001</v>
      </c>
      <c r="AB16" t="n">
        <v>789.7415683234672</v>
      </c>
      <c r="AC16" t="n">
        <v>714.3697414519273</v>
      </c>
      <c r="AD16" t="n">
        <v>577193.4690431001</v>
      </c>
      <c r="AE16" t="n">
        <v>789741.5683234672</v>
      </c>
      <c r="AF16" t="n">
        <v>1.859953819265361e-06</v>
      </c>
      <c r="AG16" t="n">
        <v>1.081875</v>
      </c>
      <c r="AH16" t="n">
        <v>714369.7414519273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1.9312</v>
      </c>
      <c r="E17" t="n">
        <v>51.78</v>
      </c>
      <c r="F17" t="n">
        <v>48.62</v>
      </c>
      <c r="G17" t="n">
        <v>112.2</v>
      </c>
      <c r="H17" t="n">
        <v>1.57</v>
      </c>
      <c r="I17" t="n">
        <v>26</v>
      </c>
      <c r="J17" t="n">
        <v>180.95</v>
      </c>
      <c r="K17" t="n">
        <v>50.28</v>
      </c>
      <c r="L17" t="n">
        <v>16</v>
      </c>
      <c r="M17" t="n">
        <v>24</v>
      </c>
      <c r="N17" t="n">
        <v>34.67</v>
      </c>
      <c r="O17" t="n">
        <v>22551.28</v>
      </c>
      <c r="P17" t="n">
        <v>558.51</v>
      </c>
      <c r="Q17" t="n">
        <v>794.17</v>
      </c>
      <c r="R17" t="n">
        <v>121.92</v>
      </c>
      <c r="S17" t="n">
        <v>72.42</v>
      </c>
      <c r="T17" t="n">
        <v>15507.07</v>
      </c>
      <c r="U17" t="n">
        <v>0.59</v>
      </c>
      <c r="V17" t="n">
        <v>0.76</v>
      </c>
      <c r="W17" t="n">
        <v>4.72</v>
      </c>
      <c r="X17" t="n">
        <v>0.91</v>
      </c>
      <c r="Y17" t="n">
        <v>0.5</v>
      </c>
      <c r="Z17" t="n">
        <v>10</v>
      </c>
      <c r="AA17" t="n">
        <v>571.5591539269581</v>
      </c>
      <c r="AB17" t="n">
        <v>782.0324498131218</v>
      </c>
      <c r="AC17" t="n">
        <v>707.3963703923935</v>
      </c>
      <c r="AD17" t="n">
        <v>571559.1539269581</v>
      </c>
      <c r="AE17" t="n">
        <v>782032.4498131218</v>
      </c>
      <c r="AF17" t="n">
        <v>1.86526604131758e-06</v>
      </c>
      <c r="AG17" t="n">
        <v>1.07875</v>
      </c>
      <c r="AH17" t="n">
        <v>707396.3703923934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1.9332</v>
      </c>
      <c r="E18" t="n">
        <v>51.73</v>
      </c>
      <c r="F18" t="n">
        <v>48.6</v>
      </c>
      <c r="G18" t="n">
        <v>116.63</v>
      </c>
      <c r="H18" t="n">
        <v>1.65</v>
      </c>
      <c r="I18" t="n">
        <v>25</v>
      </c>
      <c r="J18" t="n">
        <v>182.45</v>
      </c>
      <c r="K18" t="n">
        <v>50.28</v>
      </c>
      <c r="L18" t="n">
        <v>17</v>
      </c>
      <c r="M18" t="n">
        <v>23</v>
      </c>
      <c r="N18" t="n">
        <v>35.17</v>
      </c>
      <c r="O18" t="n">
        <v>22735.98</v>
      </c>
      <c r="P18" t="n">
        <v>557.78</v>
      </c>
      <c r="Q18" t="n">
        <v>794.1799999999999</v>
      </c>
      <c r="R18" t="n">
        <v>121.2</v>
      </c>
      <c r="S18" t="n">
        <v>72.42</v>
      </c>
      <c r="T18" t="n">
        <v>15156.18</v>
      </c>
      <c r="U18" t="n">
        <v>0.6</v>
      </c>
      <c r="V18" t="n">
        <v>0.76</v>
      </c>
      <c r="W18" t="n">
        <v>4.72</v>
      </c>
      <c r="X18" t="n">
        <v>0.89</v>
      </c>
      <c r="Y18" t="n">
        <v>0.5</v>
      </c>
      <c r="Z18" t="n">
        <v>10</v>
      </c>
      <c r="AA18" t="n">
        <v>570.3856401479106</v>
      </c>
      <c r="AB18" t="n">
        <v>780.4267964888552</v>
      </c>
      <c r="AC18" t="n">
        <v>705.9439583678463</v>
      </c>
      <c r="AD18" t="n">
        <v>570385.6401479107</v>
      </c>
      <c r="AE18" t="n">
        <v>780426.7964888552</v>
      </c>
      <c r="AF18" t="n">
        <v>1.867197758427478e-06</v>
      </c>
      <c r="AG18" t="n">
        <v>1.077708333333333</v>
      </c>
      <c r="AH18" t="n">
        <v>705943.9583678463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1.9384</v>
      </c>
      <c r="E19" t="n">
        <v>51.59</v>
      </c>
      <c r="F19" t="n">
        <v>48.52</v>
      </c>
      <c r="G19" t="n">
        <v>126.58</v>
      </c>
      <c r="H19" t="n">
        <v>1.74</v>
      </c>
      <c r="I19" t="n">
        <v>23</v>
      </c>
      <c r="J19" t="n">
        <v>183.95</v>
      </c>
      <c r="K19" t="n">
        <v>50.28</v>
      </c>
      <c r="L19" t="n">
        <v>18</v>
      </c>
      <c r="M19" t="n">
        <v>21</v>
      </c>
      <c r="N19" t="n">
        <v>35.67</v>
      </c>
      <c r="O19" t="n">
        <v>22921.24</v>
      </c>
      <c r="P19" t="n">
        <v>551.85</v>
      </c>
      <c r="Q19" t="n">
        <v>794.17</v>
      </c>
      <c r="R19" t="n">
        <v>118.77</v>
      </c>
      <c r="S19" t="n">
        <v>72.42</v>
      </c>
      <c r="T19" t="n">
        <v>13950.19</v>
      </c>
      <c r="U19" t="n">
        <v>0.61</v>
      </c>
      <c r="V19" t="n">
        <v>0.76</v>
      </c>
      <c r="W19" t="n">
        <v>4.72</v>
      </c>
      <c r="X19" t="n">
        <v>0.82</v>
      </c>
      <c r="Y19" t="n">
        <v>0.5</v>
      </c>
      <c r="Z19" t="n">
        <v>10</v>
      </c>
      <c r="AA19" t="n">
        <v>564.4164121576807</v>
      </c>
      <c r="AB19" t="n">
        <v>772.2594354088693</v>
      </c>
      <c r="AC19" t="n">
        <v>698.5560787663711</v>
      </c>
      <c r="AD19" t="n">
        <v>564416.4121576807</v>
      </c>
      <c r="AE19" t="n">
        <v>772259.4354088693</v>
      </c>
      <c r="AF19" t="n">
        <v>1.872220222913213e-06</v>
      </c>
      <c r="AG19" t="n">
        <v>1.074791666666667</v>
      </c>
      <c r="AH19" t="n">
        <v>698556.0787663711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1.941</v>
      </c>
      <c r="E20" t="n">
        <v>51.52</v>
      </c>
      <c r="F20" t="n">
        <v>48.49</v>
      </c>
      <c r="G20" t="n">
        <v>132.24</v>
      </c>
      <c r="H20" t="n">
        <v>1.82</v>
      </c>
      <c r="I20" t="n">
        <v>22</v>
      </c>
      <c r="J20" t="n">
        <v>185.46</v>
      </c>
      <c r="K20" t="n">
        <v>50.28</v>
      </c>
      <c r="L20" t="n">
        <v>19</v>
      </c>
      <c r="M20" t="n">
        <v>20</v>
      </c>
      <c r="N20" t="n">
        <v>36.18</v>
      </c>
      <c r="O20" t="n">
        <v>23107.19</v>
      </c>
      <c r="P20" t="n">
        <v>550.87</v>
      </c>
      <c r="Q20" t="n">
        <v>794.17</v>
      </c>
      <c r="R20" t="n">
        <v>117.38</v>
      </c>
      <c r="S20" t="n">
        <v>72.42</v>
      </c>
      <c r="T20" t="n">
        <v>13257.27</v>
      </c>
      <c r="U20" t="n">
        <v>0.62</v>
      </c>
      <c r="V20" t="n">
        <v>0.76</v>
      </c>
      <c r="W20" t="n">
        <v>4.72</v>
      </c>
      <c r="X20" t="n">
        <v>0.78</v>
      </c>
      <c r="Y20" t="n">
        <v>0.5</v>
      </c>
      <c r="Z20" t="n">
        <v>10</v>
      </c>
      <c r="AA20" t="n">
        <v>562.8702745970444</v>
      </c>
      <c r="AB20" t="n">
        <v>770.1439417876314</v>
      </c>
      <c r="AC20" t="n">
        <v>696.6424848872304</v>
      </c>
      <c r="AD20" t="n">
        <v>562870.2745970443</v>
      </c>
      <c r="AE20" t="n">
        <v>770143.9417876315</v>
      </c>
      <c r="AF20" t="n">
        <v>1.874731455156081e-06</v>
      </c>
      <c r="AG20" t="n">
        <v>1.073333333333333</v>
      </c>
      <c r="AH20" t="n">
        <v>696642.4848872303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1.9438</v>
      </c>
      <c r="E21" t="n">
        <v>51.45</v>
      </c>
      <c r="F21" t="n">
        <v>48.45</v>
      </c>
      <c r="G21" t="n">
        <v>138.42</v>
      </c>
      <c r="H21" t="n">
        <v>1.9</v>
      </c>
      <c r="I21" t="n">
        <v>21</v>
      </c>
      <c r="J21" t="n">
        <v>186.97</v>
      </c>
      <c r="K21" t="n">
        <v>50.28</v>
      </c>
      <c r="L21" t="n">
        <v>20</v>
      </c>
      <c r="M21" t="n">
        <v>19</v>
      </c>
      <c r="N21" t="n">
        <v>36.69</v>
      </c>
      <c r="O21" t="n">
        <v>23293.82</v>
      </c>
      <c r="P21" t="n">
        <v>549.49</v>
      </c>
      <c r="Q21" t="n">
        <v>794.17</v>
      </c>
      <c r="R21" t="n">
        <v>116</v>
      </c>
      <c r="S21" t="n">
        <v>72.42</v>
      </c>
      <c r="T21" t="n">
        <v>12573.44</v>
      </c>
      <c r="U21" t="n">
        <v>0.62</v>
      </c>
      <c r="V21" t="n">
        <v>0.76</v>
      </c>
      <c r="W21" t="n">
        <v>4.72</v>
      </c>
      <c r="X21" t="n">
        <v>0.74</v>
      </c>
      <c r="Y21" t="n">
        <v>0.5</v>
      </c>
      <c r="Z21" t="n">
        <v>10</v>
      </c>
      <c r="AA21" t="n">
        <v>560.9560469640987</v>
      </c>
      <c r="AB21" t="n">
        <v>767.5248110904723</v>
      </c>
      <c r="AC21" t="n">
        <v>694.273320347835</v>
      </c>
      <c r="AD21" t="n">
        <v>560956.0469640987</v>
      </c>
      <c r="AE21" t="n">
        <v>767524.8110904723</v>
      </c>
      <c r="AF21" t="n">
        <v>1.877435859109938e-06</v>
      </c>
      <c r="AG21" t="n">
        <v>1.071875</v>
      </c>
      <c r="AH21" t="n">
        <v>694273.320347835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1.9455</v>
      </c>
      <c r="E22" t="n">
        <v>51.4</v>
      </c>
      <c r="F22" t="n">
        <v>48.43</v>
      </c>
      <c r="G22" t="n">
        <v>145.3</v>
      </c>
      <c r="H22" t="n">
        <v>1.98</v>
      </c>
      <c r="I22" t="n">
        <v>20</v>
      </c>
      <c r="J22" t="n">
        <v>188.49</v>
      </c>
      <c r="K22" t="n">
        <v>50.28</v>
      </c>
      <c r="L22" t="n">
        <v>21</v>
      </c>
      <c r="M22" t="n">
        <v>18</v>
      </c>
      <c r="N22" t="n">
        <v>37.21</v>
      </c>
      <c r="O22" t="n">
        <v>23481.16</v>
      </c>
      <c r="P22" t="n">
        <v>545.34</v>
      </c>
      <c r="Q22" t="n">
        <v>794.17</v>
      </c>
      <c r="R22" t="n">
        <v>115.68</v>
      </c>
      <c r="S22" t="n">
        <v>72.42</v>
      </c>
      <c r="T22" t="n">
        <v>12419.8</v>
      </c>
      <c r="U22" t="n">
        <v>0.63</v>
      </c>
      <c r="V22" t="n">
        <v>0.76</v>
      </c>
      <c r="W22" t="n">
        <v>4.72</v>
      </c>
      <c r="X22" t="n">
        <v>0.73</v>
      </c>
      <c r="Y22" t="n">
        <v>0.5</v>
      </c>
      <c r="Z22" t="n">
        <v>10</v>
      </c>
      <c r="AA22" t="n">
        <v>557.4947362474564</v>
      </c>
      <c r="AB22" t="n">
        <v>762.7888930657107</v>
      </c>
      <c r="AC22" t="n">
        <v>689.9893916924539</v>
      </c>
      <c r="AD22" t="n">
        <v>557494.7362474564</v>
      </c>
      <c r="AE22" t="n">
        <v>762788.8930657107</v>
      </c>
      <c r="AF22" t="n">
        <v>1.879077818653352e-06</v>
      </c>
      <c r="AG22" t="n">
        <v>1.070833333333333</v>
      </c>
      <c r="AH22" t="n">
        <v>689989.3916924539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1.949</v>
      </c>
      <c r="E23" t="n">
        <v>51.31</v>
      </c>
      <c r="F23" t="n">
        <v>48.37</v>
      </c>
      <c r="G23" t="n">
        <v>152.75</v>
      </c>
      <c r="H23" t="n">
        <v>2.05</v>
      </c>
      <c r="I23" t="n">
        <v>19</v>
      </c>
      <c r="J23" t="n">
        <v>190.01</v>
      </c>
      <c r="K23" t="n">
        <v>50.28</v>
      </c>
      <c r="L23" t="n">
        <v>22</v>
      </c>
      <c r="M23" t="n">
        <v>17</v>
      </c>
      <c r="N23" t="n">
        <v>37.74</v>
      </c>
      <c r="O23" t="n">
        <v>23669.2</v>
      </c>
      <c r="P23" t="n">
        <v>543.54</v>
      </c>
      <c r="Q23" t="n">
        <v>794.17</v>
      </c>
      <c r="R23" t="n">
        <v>113.72</v>
      </c>
      <c r="S23" t="n">
        <v>72.42</v>
      </c>
      <c r="T23" t="n">
        <v>11443.68</v>
      </c>
      <c r="U23" t="n">
        <v>0.64</v>
      </c>
      <c r="V23" t="n">
        <v>0.76</v>
      </c>
      <c r="W23" t="n">
        <v>4.71</v>
      </c>
      <c r="X23" t="n">
        <v>0.66</v>
      </c>
      <c r="Y23" t="n">
        <v>0.5</v>
      </c>
      <c r="Z23" t="n">
        <v>10</v>
      </c>
      <c r="AA23" t="n">
        <v>555.030353076235</v>
      </c>
      <c r="AB23" t="n">
        <v>759.417015289933</v>
      </c>
      <c r="AC23" t="n">
        <v>686.9393211991363</v>
      </c>
      <c r="AD23" t="n">
        <v>555030.3530762349</v>
      </c>
      <c r="AE23" t="n">
        <v>759417.0152899331</v>
      </c>
      <c r="AF23" t="n">
        <v>1.882458323595673e-06</v>
      </c>
      <c r="AG23" t="n">
        <v>1.068958333333333</v>
      </c>
      <c r="AH23" t="n">
        <v>686939.3211991363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1.9513</v>
      </c>
      <c r="E24" t="n">
        <v>51.25</v>
      </c>
      <c r="F24" t="n">
        <v>48.34</v>
      </c>
      <c r="G24" t="n">
        <v>161.15</v>
      </c>
      <c r="H24" t="n">
        <v>2.13</v>
      </c>
      <c r="I24" t="n">
        <v>18</v>
      </c>
      <c r="J24" t="n">
        <v>191.55</v>
      </c>
      <c r="K24" t="n">
        <v>50.28</v>
      </c>
      <c r="L24" t="n">
        <v>23</v>
      </c>
      <c r="M24" t="n">
        <v>16</v>
      </c>
      <c r="N24" t="n">
        <v>38.27</v>
      </c>
      <c r="O24" t="n">
        <v>23857.96</v>
      </c>
      <c r="P24" t="n">
        <v>538.51</v>
      </c>
      <c r="Q24" t="n">
        <v>794.1799999999999</v>
      </c>
      <c r="R24" t="n">
        <v>112.64</v>
      </c>
      <c r="S24" t="n">
        <v>72.42</v>
      </c>
      <c r="T24" t="n">
        <v>10908.89</v>
      </c>
      <c r="U24" t="n">
        <v>0.64</v>
      </c>
      <c r="V24" t="n">
        <v>0.76</v>
      </c>
      <c r="W24" t="n">
        <v>4.71</v>
      </c>
      <c r="X24" t="n">
        <v>0.64</v>
      </c>
      <c r="Y24" t="n">
        <v>0.5</v>
      </c>
      <c r="Z24" t="n">
        <v>10</v>
      </c>
      <c r="AA24" t="n">
        <v>550.766304933097</v>
      </c>
      <c r="AB24" t="n">
        <v>753.5827565039643</v>
      </c>
      <c r="AC24" t="n">
        <v>681.6618758832667</v>
      </c>
      <c r="AD24" t="n">
        <v>550766.304933097</v>
      </c>
      <c r="AE24" t="n">
        <v>753582.7565039643</v>
      </c>
      <c r="AF24" t="n">
        <v>1.884679798272056e-06</v>
      </c>
      <c r="AG24" t="n">
        <v>1.067708333333333</v>
      </c>
      <c r="AH24" t="n">
        <v>681661.8758832667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1.9534</v>
      </c>
      <c r="E25" t="n">
        <v>51.19</v>
      </c>
      <c r="F25" t="n">
        <v>48.32</v>
      </c>
      <c r="G25" t="n">
        <v>170.55</v>
      </c>
      <c r="H25" t="n">
        <v>2.21</v>
      </c>
      <c r="I25" t="n">
        <v>17</v>
      </c>
      <c r="J25" t="n">
        <v>193.08</v>
      </c>
      <c r="K25" t="n">
        <v>50.28</v>
      </c>
      <c r="L25" t="n">
        <v>24</v>
      </c>
      <c r="M25" t="n">
        <v>15</v>
      </c>
      <c r="N25" t="n">
        <v>38.8</v>
      </c>
      <c r="O25" t="n">
        <v>24047.45</v>
      </c>
      <c r="P25" t="n">
        <v>534.88</v>
      </c>
      <c r="Q25" t="n">
        <v>794.1799999999999</v>
      </c>
      <c r="R25" t="n">
        <v>111.95</v>
      </c>
      <c r="S25" t="n">
        <v>72.42</v>
      </c>
      <c r="T25" t="n">
        <v>10572.05</v>
      </c>
      <c r="U25" t="n">
        <v>0.65</v>
      </c>
      <c r="V25" t="n">
        <v>0.76</v>
      </c>
      <c r="W25" t="n">
        <v>4.71</v>
      </c>
      <c r="X25" t="n">
        <v>0.61</v>
      </c>
      <c r="Y25" t="n">
        <v>0.5</v>
      </c>
      <c r="Z25" t="n">
        <v>10</v>
      </c>
      <c r="AA25" t="n">
        <v>547.577624505961</v>
      </c>
      <c r="AB25" t="n">
        <v>749.2198632689049</v>
      </c>
      <c r="AC25" t="n">
        <v>677.7153710552021</v>
      </c>
      <c r="AD25" t="n">
        <v>547577.624505961</v>
      </c>
      <c r="AE25" t="n">
        <v>749219.8632689049</v>
      </c>
      <c r="AF25" t="n">
        <v>1.886708101237449e-06</v>
      </c>
      <c r="AG25" t="n">
        <v>1.066458333333333</v>
      </c>
      <c r="AH25" t="n">
        <v>677715.3710552021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1.9542</v>
      </c>
      <c r="E26" t="n">
        <v>51.17</v>
      </c>
      <c r="F26" t="n">
        <v>48.3</v>
      </c>
      <c r="G26" t="n">
        <v>170.47</v>
      </c>
      <c r="H26" t="n">
        <v>2.28</v>
      </c>
      <c r="I26" t="n">
        <v>17</v>
      </c>
      <c r="J26" t="n">
        <v>194.62</v>
      </c>
      <c r="K26" t="n">
        <v>50.28</v>
      </c>
      <c r="L26" t="n">
        <v>25</v>
      </c>
      <c r="M26" t="n">
        <v>15</v>
      </c>
      <c r="N26" t="n">
        <v>39.34</v>
      </c>
      <c r="O26" t="n">
        <v>24237.67</v>
      </c>
      <c r="P26" t="n">
        <v>533.97</v>
      </c>
      <c r="Q26" t="n">
        <v>794.1900000000001</v>
      </c>
      <c r="R26" t="n">
        <v>111.32</v>
      </c>
      <c r="S26" t="n">
        <v>72.42</v>
      </c>
      <c r="T26" t="n">
        <v>10252.12</v>
      </c>
      <c r="U26" t="n">
        <v>0.65</v>
      </c>
      <c r="V26" t="n">
        <v>0.76</v>
      </c>
      <c r="W26" t="n">
        <v>4.71</v>
      </c>
      <c r="X26" t="n">
        <v>0.59</v>
      </c>
      <c r="Y26" t="n">
        <v>0.5</v>
      </c>
      <c r="Z26" t="n">
        <v>10</v>
      </c>
      <c r="AA26" t="n">
        <v>546.6508715419504</v>
      </c>
      <c r="AB26" t="n">
        <v>747.9518389780902</v>
      </c>
      <c r="AC26" t="n">
        <v>676.5683652230196</v>
      </c>
      <c r="AD26" t="n">
        <v>546650.8715419504</v>
      </c>
      <c r="AE26" t="n">
        <v>747951.8389780902</v>
      </c>
      <c r="AF26" t="n">
        <v>1.887480788081408e-06</v>
      </c>
      <c r="AG26" t="n">
        <v>1.066041666666667</v>
      </c>
      <c r="AH26" t="n">
        <v>676568.3652230195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1.9574</v>
      </c>
      <c r="E27" t="n">
        <v>51.09</v>
      </c>
      <c r="F27" t="n">
        <v>48.25</v>
      </c>
      <c r="G27" t="n">
        <v>180.93</v>
      </c>
      <c r="H27" t="n">
        <v>2.35</v>
      </c>
      <c r="I27" t="n">
        <v>16</v>
      </c>
      <c r="J27" t="n">
        <v>196.17</v>
      </c>
      <c r="K27" t="n">
        <v>50.28</v>
      </c>
      <c r="L27" t="n">
        <v>26</v>
      </c>
      <c r="M27" t="n">
        <v>14</v>
      </c>
      <c r="N27" t="n">
        <v>39.89</v>
      </c>
      <c r="O27" t="n">
        <v>24428.62</v>
      </c>
      <c r="P27" t="n">
        <v>529.15</v>
      </c>
      <c r="Q27" t="n">
        <v>794.17</v>
      </c>
      <c r="R27" t="n">
        <v>109.6</v>
      </c>
      <c r="S27" t="n">
        <v>72.42</v>
      </c>
      <c r="T27" t="n">
        <v>9397.83</v>
      </c>
      <c r="U27" t="n">
        <v>0.66</v>
      </c>
      <c r="V27" t="n">
        <v>0.77</v>
      </c>
      <c r="W27" t="n">
        <v>4.71</v>
      </c>
      <c r="X27" t="n">
        <v>0.54</v>
      </c>
      <c r="Y27" t="n">
        <v>0.5</v>
      </c>
      <c r="Z27" t="n">
        <v>10</v>
      </c>
      <c r="AA27" t="n">
        <v>542.235907715606</v>
      </c>
      <c r="AB27" t="n">
        <v>741.9110906964282</v>
      </c>
      <c r="AC27" t="n">
        <v>671.104137479116</v>
      </c>
      <c r="AD27" t="n">
        <v>542235.907715606</v>
      </c>
      <c r="AE27" t="n">
        <v>741911.0906964282</v>
      </c>
      <c r="AF27" t="n">
        <v>1.890571535457245e-06</v>
      </c>
      <c r="AG27" t="n">
        <v>1.064375</v>
      </c>
      <c r="AH27" t="n">
        <v>671104.1374791161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1.9594</v>
      </c>
      <c r="E28" t="n">
        <v>51.04</v>
      </c>
      <c r="F28" t="n">
        <v>48.23</v>
      </c>
      <c r="G28" t="n">
        <v>192.92</v>
      </c>
      <c r="H28" t="n">
        <v>2.42</v>
      </c>
      <c r="I28" t="n">
        <v>15</v>
      </c>
      <c r="J28" t="n">
        <v>197.73</v>
      </c>
      <c r="K28" t="n">
        <v>50.28</v>
      </c>
      <c r="L28" t="n">
        <v>27</v>
      </c>
      <c r="M28" t="n">
        <v>13</v>
      </c>
      <c r="N28" t="n">
        <v>40.45</v>
      </c>
      <c r="O28" t="n">
        <v>24620.33</v>
      </c>
      <c r="P28" t="n">
        <v>526.63</v>
      </c>
      <c r="Q28" t="n">
        <v>794.17</v>
      </c>
      <c r="R28" t="n">
        <v>108.87</v>
      </c>
      <c r="S28" t="n">
        <v>72.42</v>
      </c>
      <c r="T28" t="n">
        <v>9041.18</v>
      </c>
      <c r="U28" t="n">
        <v>0.67</v>
      </c>
      <c r="V28" t="n">
        <v>0.77</v>
      </c>
      <c r="W28" t="n">
        <v>4.71</v>
      </c>
      <c r="X28" t="n">
        <v>0.52</v>
      </c>
      <c r="Y28" t="n">
        <v>0.5</v>
      </c>
      <c r="Z28" t="n">
        <v>10</v>
      </c>
      <c r="AA28" t="n">
        <v>539.8650311752352</v>
      </c>
      <c r="AB28" t="n">
        <v>738.667152818202</v>
      </c>
      <c r="AC28" t="n">
        <v>668.1697964790924</v>
      </c>
      <c r="AD28" t="n">
        <v>539865.0311752353</v>
      </c>
      <c r="AE28" t="n">
        <v>738667.152818202</v>
      </c>
      <c r="AF28" t="n">
        <v>1.892503252567143e-06</v>
      </c>
      <c r="AG28" t="n">
        <v>1.063333333333333</v>
      </c>
      <c r="AH28" t="n">
        <v>668169.7964790923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1.9597</v>
      </c>
      <c r="E29" t="n">
        <v>51.03</v>
      </c>
      <c r="F29" t="n">
        <v>48.22</v>
      </c>
      <c r="G29" t="n">
        <v>192.88</v>
      </c>
      <c r="H29" t="n">
        <v>2.49</v>
      </c>
      <c r="I29" t="n">
        <v>15</v>
      </c>
      <c r="J29" t="n">
        <v>199.29</v>
      </c>
      <c r="K29" t="n">
        <v>50.28</v>
      </c>
      <c r="L29" t="n">
        <v>28</v>
      </c>
      <c r="M29" t="n">
        <v>13</v>
      </c>
      <c r="N29" t="n">
        <v>41.01</v>
      </c>
      <c r="O29" t="n">
        <v>24812.8</v>
      </c>
      <c r="P29" t="n">
        <v>525.1</v>
      </c>
      <c r="Q29" t="n">
        <v>794.17</v>
      </c>
      <c r="R29" t="n">
        <v>108.53</v>
      </c>
      <c r="S29" t="n">
        <v>72.42</v>
      </c>
      <c r="T29" t="n">
        <v>8870.129999999999</v>
      </c>
      <c r="U29" t="n">
        <v>0.67</v>
      </c>
      <c r="V29" t="n">
        <v>0.77</v>
      </c>
      <c r="W29" t="n">
        <v>4.71</v>
      </c>
      <c r="X29" t="n">
        <v>0.51</v>
      </c>
      <c r="Y29" t="n">
        <v>0.5</v>
      </c>
      <c r="Z29" t="n">
        <v>10</v>
      </c>
      <c r="AA29" t="n">
        <v>538.6854581910818</v>
      </c>
      <c r="AB29" t="n">
        <v>737.053209022196</v>
      </c>
      <c r="AC29" t="n">
        <v>666.7098852137926</v>
      </c>
      <c r="AD29" t="n">
        <v>538685.4581910818</v>
      </c>
      <c r="AE29" t="n">
        <v>737053.209022196</v>
      </c>
      <c r="AF29" t="n">
        <v>1.892793010133628e-06</v>
      </c>
      <c r="AG29" t="n">
        <v>1.063125</v>
      </c>
      <c r="AH29" t="n">
        <v>666709.8852137927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1.9622</v>
      </c>
      <c r="E30" t="n">
        <v>50.96</v>
      </c>
      <c r="F30" t="n">
        <v>48.19</v>
      </c>
      <c r="G30" t="n">
        <v>206.51</v>
      </c>
      <c r="H30" t="n">
        <v>2.56</v>
      </c>
      <c r="I30" t="n">
        <v>14</v>
      </c>
      <c r="J30" t="n">
        <v>200.85</v>
      </c>
      <c r="K30" t="n">
        <v>50.28</v>
      </c>
      <c r="L30" t="n">
        <v>29</v>
      </c>
      <c r="M30" t="n">
        <v>12</v>
      </c>
      <c r="N30" t="n">
        <v>41.57</v>
      </c>
      <c r="O30" t="n">
        <v>25006.03</v>
      </c>
      <c r="P30" t="n">
        <v>522.6799999999999</v>
      </c>
      <c r="Q30" t="n">
        <v>794.17</v>
      </c>
      <c r="R30" t="n">
        <v>107.49</v>
      </c>
      <c r="S30" t="n">
        <v>72.42</v>
      </c>
      <c r="T30" t="n">
        <v>8355.01</v>
      </c>
      <c r="U30" t="n">
        <v>0.67</v>
      </c>
      <c r="V30" t="n">
        <v>0.77</v>
      </c>
      <c r="W30" t="n">
        <v>4.71</v>
      </c>
      <c r="X30" t="n">
        <v>0.48</v>
      </c>
      <c r="Y30" t="n">
        <v>0.5</v>
      </c>
      <c r="Z30" t="n">
        <v>10</v>
      </c>
      <c r="AA30" t="n">
        <v>536.2187100635357</v>
      </c>
      <c r="AB30" t="n">
        <v>733.6780954088406</v>
      </c>
      <c r="AC30" t="n">
        <v>663.6568877066943</v>
      </c>
      <c r="AD30" t="n">
        <v>536218.7100635357</v>
      </c>
      <c r="AE30" t="n">
        <v>733678.0954088406</v>
      </c>
      <c r="AF30" t="n">
        <v>1.895207656521001e-06</v>
      </c>
      <c r="AG30" t="n">
        <v>1.061666666666667</v>
      </c>
      <c r="AH30" t="n">
        <v>663656.8877066943</v>
      </c>
    </row>
    <row r="31">
      <c r="A31" t="n">
        <v>29</v>
      </c>
      <c r="B31" t="n">
        <v>80</v>
      </c>
      <c r="C31" t="inlineStr">
        <is>
          <t xml:space="preserve">CONCLUIDO	</t>
        </is>
      </c>
      <c r="D31" t="n">
        <v>1.9625</v>
      </c>
      <c r="E31" t="n">
        <v>50.96</v>
      </c>
      <c r="F31" t="n">
        <v>48.18</v>
      </c>
      <c r="G31" t="n">
        <v>206.48</v>
      </c>
      <c r="H31" t="n">
        <v>2.63</v>
      </c>
      <c r="I31" t="n">
        <v>14</v>
      </c>
      <c r="J31" t="n">
        <v>202.43</v>
      </c>
      <c r="K31" t="n">
        <v>50.28</v>
      </c>
      <c r="L31" t="n">
        <v>30</v>
      </c>
      <c r="M31" t="n">
        <v>12</v>
      </c>
      <c r="N31" t="n">
        <v>42.15</v>
      </c>
      <c r="O31" t="n">
        <v>25200.04</v>
      </c>
      <c r="P31" t="n">
        <v>519.5599999999999</v>
      </c>
      <c r="Q31" t="n">
        <v>794.17</v>
      </c>
      <c r="R31" t="n">
        <v>107.29</v>
      </c>
      <c r="S31" t="n">
        <v>72.42</v>
      </c>
      <c r="T31" t="n">
        <v>8254.139999999999</v>
      </c>
      <c r="U31" t="n">
        <v>0.67</v>
      </c>
      <c r="V31" t="n">
        <v>0.77</v>
      </c>
      <c r="W31" t="n">
        <v>4.7</v>
      </c>
      <c r="X31" t="n">
        <v>0.47</v>
      </c>
      <c r="Y31" t="n">
        <v>0.5</v>
      </c>
      <c r="Z31" t="n">
        <v>10</v>
      </c>
      <c r="AA31" t="n">
        <v>533.9399687537592</v>
      </c>
      <c r="AB31" t="n">
        <v>730.5602210178329</v>
      </c>
      <c r="AC31" t="n">
        <v>660.8365788716001</v>
      </c>
      <c r="AD31" t="n">
        <v>533939.9687537592</v>
      </c>
      <c r="AE31" t="n">
        <v>730560.2210178329</v>
      </c>
      <c r="AF31" t="n">
        <v>1.895497414087485e-06</v>
      </c>
      <c r="AG31" t="n">
        <v>1.061666666666667</v>
      </c>
      <c r="AH31" t="n">
        <v>660836.5788716001</v>
      </c>
    </row>
    <row r="32">
      <c r="A32" t="n">
        <v>30</v>
      </c>
      <c r="B32" t="n">
        <v>80</v>
      </c>
      <c r="C32" t="inlineStr">
        <is>
          <t xml:space="preserve">CONCLUIDO	</t>
        </is>
      </c>
      <c r="D32" t="n">
        <v>1.9657</v>
      </c>
      <c r="E32" t="n">
        <v>50.87</v>
      </c>
      <c r="F32" t="n">
        <v>48.13</v>
      </c>
      <c r="G32" t="n">
        <v>222.14</v>
      </c>
      <c r="H32" t="n">
        <v>2.7</v>
      </c>
      <c r="I32" t="n">
        <v>13</v>
      </c>
      <c r="J32" t="n">
        <v>204.01</v>
      </c>
      <c r="K32" t="n">
        <v>50.28</v>
      </c>
      <c r="L32" t="n">
        <v>31</v>
      </c>
      <c r="M32" t="n">
        <v>11</v>
      </c>
      <c r="N32" t="n">
        <v>42.73</v>
      </c>
      <c r="O32" t="n">
        <v>25394.96</v>
      </c>
      <c r="P32" t="n">
        <v>513.6</v>
      </c>
      <c r="Q32" t="n">
        <v>794.1799999999999</v>
      </c>
      <c r="R32" t="n">
        <v>105.6</v>
      </c>
      <c r="S32" t="n">
        <v>72.42</v>
      </c>
      <c r="T32" t="n">
        <v>7416.38</v>
      </c>
      <c r="U32" t="n">
        <v>0.6899999999999999</v>
      </c>
      <c r="V32" t="n">
        <v>0.77</v>
      </c>
      <c r="W32" t="n">
        <v>4.7</v>
      </c>
      <c r="X32" t="n">
        <v>0.42</v>
      </c>
      <c r="Y32" t="n">
        <v>0.5</v>
      </c>
      <c r="Z32" t="n">
        <v>10</v>
      </c>
      <c r="AA32" t="n">
        <v>528.774420497305</v>
      </c>
      <c r="AB32" t="n">
        <v>723.4924900054467</v>
      </c>
      <c r="AC32" t="n">
        <v>654.4433821874132</v>
      </c>
      <c r="AD32" t="n">
        <v>528774.420497305</v>
      </c>
      <c r="AE32" t="n">
        <v>723492.4900054467</v>
      </c>
      <c r="AF32" t="n">
        <v>1.898588161463322e-06</v>
      </c>
      <c r="AG32" t="n">
        <v>1.059791666666667</v>
      </c>
      <c r="AH32" t="n">
        <v>654443.3821874133</v>
      </c>
    </row>
    <row r="33">
      <c r="A33" t="n">
        <v>31</v>
      </c>
      <c r="B33" t="n">
        <v>80</v>
      </c>
      <c r="C33" t="inlineStr">
        <is>
          <t xml:space="preserve">CONCLUIDO	</t>
        </is>
      </c>
      <c r="D33" t="n">
        <v>1.9649</v>
      </c>
      <c r="E33" t="n">
        <v>50.89</v>
      </c>
      <c r="F33" t="n">
        <v>48.15</v>
      </c>
      <c r="G33" t="n">
        <v>222.23</v>
      </c>
      <c r="H33" t="n">
        <v>2.76</v>
      </c>
      <c r="I33" t="n">
        <v>13</v>
      </c>
      <c r="J33" t="n">
        <v>205.59</v>
      </c>
      <c r="K33" t="n">
        <v>50.28</v>
      </c>
      <c r="L33" t="n">
        <v>32</v>
      </c>
      <c r="M33" t="n">
        <v>11</v>
      </c>
      <c r="N33" t="n">
        <v>43.31</v>
      </c>
      <c r="O33" t="n">
        <v>25590.57</v>
      </c>
      <c r="P33" t="n">
        <v>518.8</v>
      </c>
      <c r="Q33" t="n">
        <v>794.1900000000001</v>
      </c>
      <c r="R33" t="n">
        <v>106.17</v>
      </c>
      <c r="S33" t="n">
        <v>72.42</v>
      </c>
      <c r="T33" t="n">
        <v>7697.26</v>
      </c>
      <c r="U33" t="n">
        <v>0.68</v>
      </c>
      <c r="V33" t="n">
        <v>0.77</v>
      </c>
      <c r="W33" t="n">
        <v>4.71</v>
      </c>
      <c r="X33" t="n">
        <v>0.44</v>
      </c>
      <c r="Y33" t="n">
        <v>0.5</v>
      </c>
      <c r="Z33" t="n">
        <v>10</v>
      </c>
      <c r="AA33" t="n">
        <v>532.6588719192524</v>
      </c>
      <c r="AB33" t="n">
        <v>728.8073678108573</v>
      </c>
      <c r="AC33" t="n">
        <v>659.2510155145534</v>
      </c>
      <c r="AD33" t="n">
        <v>532658.8719192524</v>
      </c>
      <c r="AE33" t="n">
        <v>728807.3678108572</v>
      </c>
      <c r="AF33" t="n">
        <v>1.897815474619363e-06</v>
      </c>
      <c r="AG33" t="n">
        <v>1.060208333333333</v>
      </c>
      <c r="AH33" t="n">
        <v>659251.0155145534</v>
      </c>
    </row>
    <row r="34">
      <c r="A34" t="n">
        <v>32</v>
      </c>
      <c r="B34" t="n">
        <v>80</v>
      </c>
      <c r="C34" t="inlineStr">
        <is>
          <t xml:space="preserve">CONCLUIDO	</t>
        </is>
      </c>
      <c r="D34" t="n">
        <v>1.9643</v>
      </c>
      <c r="E34" t="n">
        <v>50.91</v>
      </c>
      <c r="F34" t="n">
        <v>48.16</v>
      </c>
      <c r="G34" t="n">
        <v>222.3</v>
      </c>
      <c r="H34" t="n">
        <v>2.83</v>
      </c>
      <c r="I34" t="n">
        <v>13</v>
      </c>
      <c r="J34" t="n">
        <v>207.19</v>
      </c>
      <c r="K34" t="n">
        <v>50.28</v>
      </c>
      <c r="L34" t="n">
        <v>33</v>
      </c>
      <c r="M34" t="n">
        <v>10</v>
      </c>
      <c r="N34" t="n">
        <v>43.91</v>
      </c>
      <c r="O34" t="n">
        <v>25786.97</v>
      </c>
      <c r="P34" t="n">
        <v>510.38</v>
      </c>
      <c r="Q34" t="n">
        <v>794.17</v>
      </c>
      <c r="R34" t="n">
        <v>106.68</v>
      </c>
      <c r="S34" t="n">
        <v>72.42</v>
      </c>
      <c r="T34" t="n">
        <v>7954.33</v>
      </c>
      <c r="U34" t="n">
        <v>0.68</v>
      </c>
      <c r="V34" t="n">
        <v>0.77</v>
      </c>
      <c r="W34" t="n">
        <v>4.71</v>
      </c>
      <c r="X34" t="n">
        <v>0.46</v>
      </c>
      <c r="Y34" t="n">
        <v>0.5</v>
      </c>
      <c r="Z34" t="n">
        <v>10</v>
      </c>
      <c r="AA34" t="n">
        <v>527.0244025381735</v>
      </c>
      <c r="AB34" t="n">
        <v>721.0980382284193</v>
      </c>
      <c r="AC34" t="n">
        <v>652.2774535273513</v>
      </c>
      <c r="AD34" t="n">
        <v>527024.4025381735</v>
      </c>
      <c r="AE34" t="n">
        <v>721098.0382284194</v>
      </c>
      <c r="AF34" t="n">
        <v>1.897235959486394e-06</v>
      </c>
      <c r="AG34" t="n">
        <v>1.060625</v>
      </c>
      <c r="AH34" t="n">
        <v>652277.4535273514</v>
      </c>
    </row>
    <row r="35">
      <c r="A35" t="n">
        <v>33</v>
      </c>
      <c r="B35" t="n">
        <v>80</v>
      </c>
      <c r="C35" t="inlineStr">
        <is>
          <t xml:space="preserve">CONCLUIDO	</t>
        </is>
      </c>
      <c r="D35" t="n">
        <v>1.9681</v>
      </c>
      <c r="E35" t="n">
        <v>50.81</v>
      </c>
      <c r="F35" t="n">
        <v>48.1</v>
      </c>
      <c r="G35" t="n">
        <v>240.5</v>
      </c>
      <c r="H35" t="n">
        <v>2.89</v>
      </c>
      <c r="I35" t="n">
        <v>12</v>
      </c>
      <c r="J35" t="n">
        <v>208.78</v>
      </c>
      <c r="K35" t="n">
        <v>50.28</v>
      </c>
      <c r="L35" t="n">
        <v>34</v>
      </c>
      <c r="M35" t="n">
        <v>8</v>
      </c>
      <c r="N35" t="n">
        <v>44.5</v>
      </c>
      <c r="O35" t="n">
        <v>25984.2</v>
      </c>
      <c r="P35" t="n">
        <v>509.3</v>
      </c>
      <c r="Q35" t="n">
        <v>794.17</v>
      </c>
      <c r="R35" t="n">
        <v>104.45</v>
      </c>
      <c r="S35" t="n">
        <v>72.42</v>
      </c>
      <c r="T35" t="n">
        <v>6846.88</v>
      </c>
      <c r="U35" t="n">
        <v>0.6899999999999999</v>
      </c>
      <c r="V35" t="n">
        <v>0.77</v>
      </c>
      <c r="W35" t="n">
        <v>4.7</v>
      </c>
      <c r="X35" t="n">
        <v>0.39</v>
      </c>
      <c r="Y35" t="n">
        <v>0.5</v>
      </c>
      <c r="Z35" t="n">
        <v>10</v>
      </c>
      <c r="AA35" t="n">
        <v>525.0554390328123</v>
      </c>
      <c r="AB35" t="n">
        <v>718.4040154958451</v>
      </c>
      <c r="AC35" t="n">
        <v>649.8405445432892</v>
      </c>
      <c r="AD35" t="n">
        <v>525055.4390328123</v>
      </c>
      <c r="AE35" t="n">
        <v>718404.0154958451</v>
      </c>
      <c r="AF35" t="n">
        <v>1.9009062219952e-06</v>
      </c>
      <c r="AG35" t="n">
        <v>1.058541666666667</v>
      </c>
      <c r="AH35" t="n">
        <v>649840.5445432892</v>
      </c>
    </row>
    <row r="36">
      <c r="A36" t="n">
        <v>34</v>
      </c>
      <c r="B36" t="n">
        <v>80</v>
      </c>
      <c r="C36" t="inlineStr">
        <is>
          <t xml:space="preserve">CONCLUIDO	</t>
        </is>
      </c>
      <c r="D36" t="n">
        <v>1.9675</v>
      </c>
      <c r="E36" t="n">
        <v>50.82</v>
      </c>
      <c r="F36" t="n">
        <v>48.11</v>
      </c>
      <c r="G36" t="n">
        <v>240.57</v>
      </c>
      <c r="H36" t="n">
        <v>2.96</v>
      </c>
      <c r="I36" t="n">
        <v>12</v>
      </c>
      <c r="J36" t="n">
        <v>210.39</v>
      </c>
      <c r="K36" t="n">
        <v>50.28</v>
      </c>
      <c r="L36" t="n">
        <v>35</v>
      </c>
      <c r="M36" t="n">
        <v>7</v>
      </c>
      <c r="N36" t="n">
        <v>45.11</v>
      </c>
      <c r="O36" t="n">
        <v>26182.25</v>
      </c>
      <c r="P36" t="n">
        <v>512.29</v>
      </c>
      <c r="Q36" t="n">
        <v>794.17</v>
      </c>
      <c r="R36" t="n">
        <v>105.04</v>
      </c>
      <c r="S36" t="n">
        <v>72.42</v>
      </c>
      <c r="T36" t="n">
        <v>7140.94</v>
      </c>
      <c r="U36" t="n">
        <v>0.6899999999999999</v>
      </c>
      <c r="V36" t="n">
        <v>0.77</v>
      </c>
      <c r="W36" t="n">
        <v>4.7</v>
      </c>
      <c r="X36" t="n">
        <v>0.41</v>
      </c>
      <c r="Y36" t="n">
        <v>0.5</v>
      </c>
      <c r="Z36" t="n">
        <v>10</v>
      </c>
      <c r="AA36" t="n">
        <v>527.3167724034693</v>
      </c>
      <c r="AB36" t="n">
        <v>721.4980715765654</v>
      </c>
      <c r="AC36" t="n">
        <v>652.6393082542006</v>
      </c>
      <c r="AD36" t="n">
        <v>527316.7724034693</v>
      </c>
      <c r="AE36" t="n">
        <v>721498.0715765654</v>
      </c>
      <c r="AF36" t="n">
        <v>1.900326706862231e-06</v>
      </c>
      <c r="AG36" t="n">
        <v>1.05875</v>
      </c>
      <c r="AH36" t="n">
        <v>652639.3082542006</v>
      </c>
    </row>
    <row r="37">
      <c r="A37" t="n">
        <v>35</v>
      </c>
      <c r="B37" t="n">
        <v>80</v>
      </c>
      <c r="C37" t="inlineStr">
        <is>
          <t xml:space="preserve">CONCLUIDO	</t>
        </is>
      </c>
      <c r="D37" t="n">
        <v>1.967</v>
      </c>
      <c r="E37" t="n">
        <v>50.84</v>
      </c>
      <c r="F37" t="n">
        <v>48.13</v>
      </c>
      <c r="G37" t="n">
        <v>240.63</v>
      </c>
      <c r="H37" t="n">
        <v>3.02</v>
      </c>
      <c r="I37" t="n">
        <v>12</v>
      </c>
      <c r="J37" t="n">
        <v>212</v>
      </c>
      <c r="K37" t="n">
        <v>50.28</v>
      </c>
      <c r="L37" t="n">
        <v>36</v>
      </c>
      <c r="M37" t="n">
        <v>5</v>
      </c>
      <c r="N37" t="n">
        <v>45.72</v>
      </c>
      <c r="O37" t="n">
        <v>26381.14</v>
      </c>
      <c r="P37" t="n">
        <v>509.64</v>
      </c>
      <c r="Q37" t="n">
        <v>794.17</v>
      </c>
      <c r="R37" t="n">
        <v>105.2</v>
      </c>
      <c r="S37" t="n">
        <v>72.42</v>
      </c>
      <c r="T37" t="n">
        <v>7220.34</v>
      </c>
      <c r="U37" t="n">
        <v>0.6899999999999999</v>
      </c>
      <c r="V37" t="n">
        <v>0.77</v>
      </c>
      <c r="W37" t="n">
        <v>4.71</v>
      </c>
      <c r="X37" t="n">
        <v>0.42</v>
      </c>
      <c r="Y37" t="n">
        <v>0.5</v>
      </c>
      <c r="Z37" t="n">
        <v>10</v>
      </c>
      <c r="AA37" t="n">
        <v>525.6874881562926</v>
      </c>
      <c r="AB37" t="n">
        <v>719.2688129906302</v>
      </c>
      <c r="AC37" t="n">
        <v>650.6228069789228</v>
      </c>
      <c r="AD37" t="n">
        <v>525687.4881562926</v>
      </c>
      <c r="AE37" t="n">
        <v>719268.8129906302</v>
      </c>
      <c r="AF37" t="n">
        <v>1.899843777584756e-06</v>
      </c>
      <c r="AG37" t="n">
        <v>1.059166666666667</v>
      </c>
      <c r="AH37" t="n">
        <v>650622.8069789228</v>
      </c>
    </row>
    <row r="38">
      <c r="A38" t="n">
        <v>36</v>
      </c>
      <c r="B38" t="n">
        <v>80</v>
      </c>
      <c r="C38" t="inlineStr">
        <is>
          <t xml:space="preserve">CONCLUIDO	</t>
        </is>
      </c>
      <c r="D38" t="n">
        <v>1.9668</v>
      </c>
      <c r="E38" t="n">
        <v>50.84</v>
      </c>
      <c r="F38" t="n">
        <v>48.13</v>
      </c>
      <c r="G38" t="n">
        <v>240.67</v>
      </c>
      <c r="H38" t="n">
        <v>3.08</v>
      </c>
      <c r="I38" t="n">
        <v>12</v>
      </c>
      <c r="J38" t="n">
        <v>213.62</v>
      </c>
      <c r="K38" t="n">
        <v>50.28</v>
      </c>
      <c r="L38" t="n">
        <v>37</v>
      </c>
      <c r="M38" t="n">
        <v>3</v>
      </c>
      <c r="N38" t="n">
        <v>46.34</v>
      </c>
      <c r="O38" t="n">
        <v>26580.87</v>
      </c>
      <c r="P38" t="n">
        <v>509.89</v>
      </c>
      <c r="Q38" t="n">
        <v>794.17</v>
      </c>
      <c r="R38" t="n">
        <v>105.36</v>
      </c>
      <c r="S38" t="n">
        <v>72.42</v>
      </c>
      <c r="T38" t="n">
        <v>7300.84</v>
      </c>
      <c r="U38" t="n">
        <v>0.6899999999999999</v>
      </c>
      <c r="V38" t="n">
        <v>0.77</v>
      </c>
      <c r="W38" t="n">
        <v>4.71</v>
      </c>
      <c r="X38" t="n">
        <v>0.43</v>
      </c>
      <c r="Y38" t="n">
        <v>0.5</v>
      </c>
      <c r="Z38" t="n">
        <v>10</v>
      </c>
      <c r="AA38" t="n">
        <v>525.913253256468</v>
      </c>
      <c r="AB38" t="n">
        <v>719.5777147607433</v>
      </c>
      <c r="AC38" t="n">
        <v>650.9022275976429</v>
      </c>
      <c r="AD38" t="n">
        <v>525913.253256468</v>
      </c>
      <c r="AE38" t="n">
        <v>719577.7147607433</v>
      </c>
      <c r="AF38" t="n">
        <v>1.899650605873766e-06</v>
      </c>
      <c r="AG38" t="n">
        <v>1.059166666666667</v>
      </c>
      <c r="AH38" t="n">
        <v>650902.2275976429</v>
      </c>
    </row>
    <row r="39">
      <c r="A39" t="n">
        <v>37</v>
      </c>
      <c r="B39" t="n">
        <v>80</v>
      </c>
      <c r="C39" t="inlineStr">
        <is>
          <t xml:space="preserve">CONCLUIDO	</t>
        </is>
      </c>
      <c r="D39" t="n">
        <v>1.9667</v>
      </c>
      <c r="E39" t="n">
        <v>50.85</v>
      </c>
      <c r="F39" t="n">
        <v>48.14</v>
      </c>
      <c r="G39" t="n">
        <v>240.68</v>
      </c>
      <c r="H39" t="n">
        <v>3.14</v>
      </c>
      <c r="I39" t="n">
        <v>12</v>
      </c>
      <c r="J39" t="n">
        <v>215.25</v>
      </c>
      <c r="K39" t="n">
        <v>50.28</v>
      </c>
      <c r="L39" t="n">
        <v>38</v>
      </c>
      <c r="M39" t="n">
        <v>2</v>
      </c>
      <c r="N39" t="n">
        <v>46.97</v>
      </c>
      <c r="O39" t="n">
        <v>26781.46</v>
      </c>
      <c r="P39" t="n">
        <v>510.47</v>
      </c>
      <c r="Q39" t="n">
        <v>794.23</v>
      </c>
      <c r="R39" t="n">
        <v>105.55</v>
      </c>
      <c r="S39" t="n">
        <v>72.42</v>
      </c>
      <c r="T39" t="n">
        <v>7396.32</v>
      </c>
      <c r="U39" t="n">
        <v>0.6899999999999999</v>
      </c>
      <c r="V39" t="n">
        <v>0.77</v>
      </c>
      <c r="W39" t="n">
        <v>4.71</v>
      </c>
      <c r="X39" t="n">
        <v>0.43</v>
      </c>
      <c r="Y39" t="n">
        <v>0.5</v>
      </c>
      <c r="Z39" t="n">
        <v>10</v>
      </c>
      <c r="AA39" t="n">
        <v>526.3764718430875</v>
      </c>
      <c r="AB39" t="n">
        <v>720.2115108667178</v>
      </c>
      <c r="AC39" t="n">
        <v>651.4755350928017</v>
      </c>
      <c r="AD39" t="n">
        <v>526376.4718430876</v>
      </c>
      <c r="AE39" t="n">
        <v>720211.5108667179</v>
      </c>
      <c r="AF39" t="n">
        <v>1.899554020018271e-06</v>
      </c>
      <c r="AG39" t="n">
        <v>1.059375</v>
      </c>
      <c r="AH39" t="n">
        <v>651475.5350928017</v>
      </c>
    </row>
    <row r="40">
      <c r="A40" t="n">
        <v>38</v>
      </c>
      <c r="B40" t="n">
        <v>80</v>
      </c>
      <c r="C40" t="inlineStr">
        <is>
          <t xml:space="preserve">CONCLUIDO	</t>
        </is>
      </c>
      <c r="D40" t="n">
        <v>1.9699</v>
      </c>
      <c r="E40" t="n">
        <v>50.76</v>
      </c>
      <c r="F40" t="n">
        <v>48.08</v>
      </c>
      <c r="G40" t="n">
        <v>262.28</v>
      </c>
      <c r="H40" t="n">
        <v>3.2</v>
      </c>
      <c r="I40" t="n">
        <v>11</v>
      </c>
      <c r="J40" t="n">
        <v>216.88</v>
      </c>
      <c r="K40" t="n">
        <v>50.28</v>
      </c>
      <c r="L40" t="n">
        <v>39</v>
      </c>
      <c r="M40" t="n">
        <v>1</v>
      </c>
      <c r="N40" t="n">
        <v>47.6</v>
      </c>
      <c r="O40" t="n">
        <v>26982.93</v>
      </c>
      <c r="P40" t="n">
        <v>511</v>
      </c>
      <c r="Q40" t="n">
        <v>794.17</v>
      </c>
      <c r="R40" t="n">
        <v>103.62</v>
      </c>
      <c r="S40" t="n">
        <v>72.42</v>
      </c>
      <c r="T40" t="n">
        <v>6436.35</v>
      </c>
      <c r="U40" t="n">
        <v>0.7</v>
      </c>
      <c r="V40" t="n">
        <v>0.77</v>
      </c>
      <c r="W40" t="n">
        <v>4.71</v>
      </c>
      <c r="X40" t="n">
        <v>0.38</v>
      </c>
      <c r="Y40" t="n">
        <v>0.5</v>
      </c>
      <c r="Z40" t="n">
        <v>10</v>
      </c>
      <c r="AA40" t="n">
        <v>525.6817784309154</v>
      </c>
      <c r="AB40" t="n">
        <v>719.2610006924739</v>
      </c>
      <c r="AC40" t="n">
        <v>650.6157402755381</v>
      </c>
      <c r="AD40" t="n">
        <v>525681.7784309154</v>
      </c>
      <c r="AE40" t="n">
        <v>719261.0006924738</v>
      </c>
      <c r="AF40" t="n">
        <v>1.902644767394108e-06</v>
      </c>
      <c r="AG40" t="n">
        <v>1.0575</v>
      </c>
      <c r="AH40" t="n">
        <v>650615.7402755381</v>
      </c>
    </row>
    <row r="41">
      <c r="A41" t="n">
        <v>39</v>
      </c>
      <c r="B41" t="n">
        <v>80</v>
      </c>
      <c r="C41" t="inlineStr">
        <is>
          <t xml:space="preserve">CONCLUIDO	</t>
        </is>
      </c>
      <c r="D41" t="n">
        <v>1.9698</v>
      </c>
      <c r="E41" t="n">
        <v>50.77</v>
      </c>
      <c r="F41" t="n">
        <v>48.09</v>
      </c>
      <c r="G41" t="n">
        <v>262.3</v>
      </c>
      <c r="H41" t="n">
        <v>3.25</v>
      </c>
      <c r="I41" t="n">
        <v>11</v>
      </c>
      <c r="J41" t="n">
        <v>218.52</v>
      </c>
      <c r="K41" t="n">
        <v>50.28</v>
      </c>
      <c r="L41" t="n">
        <v>40</v>
      </c>
      <c r="M41" t="n">
        <v>0</v>
      </c>
      <c r="N41" t="n">
        <v>48.24</v>
      </c>
      <c r="O41" t="n">
        <v>27185.27</v>
      </c>
      <c r="P41" t="n">
        <v>514.89</v>
      </c>
      <c r="Q41" t="n">
        <v>794.17</v>
      </c>
      <c r="R41" t="n">
        <v>103.9</v>
      </c>
      <c r="S41" t="n">
        <v>72.42</v>
      </c>
      <c r="T41" t="n">
        <v>6576.28</v>
      </c>
      <c r="U41" t="n">
        <v>0.7</v>
      </c>
      <c r="V41" t="n">
        <v>0.77</v>
      </c>
      <c r="W41" t="n">
        <v>4.71</v>
      </c>
      <c r="X41" t="n">
        <v>0.38</v>
      </c>
      <c r="Y41" t="n">
        <v>0.5</v>
      </c>
      <c r="Z41" t="n">
        <v>10</v>
      </c>
      <c r="AA41" t="n">
        <v>528.4303888870782</v>
      </c>
      <c r="AB41" t="n">
        <v>723.0217707787307</v>
      </c>
      <c r="AC41" t="n">
        <v>654.0175877430365</v>
      </c>
      <c r="AD41" t="n">
        <v>528430.3888870782</v>
      </c>
      <c r="AE41" t="n">
        <v>723021.7707787306</v>
      </c>
      <c r="AF41" t="n">
        <v>1.902548181538613e-06</v>
      </c>
      <c r="AG41" t="n">
        <v>1.057708333333333</v>
      </c>
      <c r="AH41" t="n">
        <v>654017.5877430366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1.4572</v>
      </c>
      <c r="E2" t="n">
        <v>68.63</v>
      </c>
      <c r="F2" t="n">
        <v>60.83</v>
      </c>
      <c r="G2" t="n">
        <v>10.64</v>
      </c>
      <c r="H2" t="n">
        <v>0.22</v>
      </c>
      <c r="I2" t="n">
        <v>343</v>
      </c>
      <c r="J2" t="n">
        <v>80.84</v>
      </c>
      <c r="K2" t="n">
        <v>35.1</v>
      </c>
      <c r="L2" t="n">
        <v>1</v>
      </c>
      <c r="M2" t="n">
        <v>341</v>
      </c>
      <c r="N2" t="n">
        <v>9.74</v>
      </c>
      <c r="O2" t="n">
        <v>10204.21</v>
      </c>
      <c r="P2" t="n">
        <v>472.89</v>
      </c>
      <c r="Q2" t="n">
        <v>794.25</v>
      </c>
      <c r="R2" t="n">
        <v>528.63</v>
      </c>
      <c r="S2" t="n">
        <v>72.42</v>
      </c>
      <c r="T2" t="n">
        <v>217281.66</v>
      </c>
      <c r="U2" t="n">
        <v>0.14</v>
      </c>
      <c r="V2" t="n">
        <v>0.61</v>
      </c>
      <c r="W2" t="n">
        <v>5.28</v>
      </c>
      <c r="X2" t="n">
        <v>13.12</v>
      </c>
      <c r="Y2" t="n">
        <v>0.5</v>
      </c>
      <c r="Z2" t="n">
        <v>10</v>
      </c>
      <c r="AA2" t="n">
        <v>652.879220781585</v>
      </c>
      <c r="AB2" t="n">
        <v>893.2981528717726</v>
      </c>
      <c r="AC2" t="n">
        <v>808.0430309135216</v>
      </c>
      <c r="AD2" t="n">
        <v>652879.220781585</v>
      </c>
      <c r="AE2" t="n">
        <v>893298.1528717725</v>
      </c>
      <c r="AF2" t="n">
        <v>1.570508146398081e-06</v>
      </c>
      <c r="AG2" t="n">
        <v>1.429791666666667</v>
      </c>
      <c r="AH2" t="n">
        <v>808043.0309135217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1.7328</v>
      </c>
      <c r="E3" t="n">
        <v>57.71</v>
      </c>
      <c r="F3" t="n">
        <v>53.27</v>
      </c>
      <c r="G3" t="n">
        <v>21.6</v>
      </c>
      <c r="H3" t="n">
        <v>0.43</v>
      </c>
      <c r="I3" t="n">
        <v>148</v>
      </c>
      <c r="J3" t="n">
        <v>82.04000000000001</v>
      </c>
      <c r="K3" t="n">
        <v>35.1</v>
      </c>
      <c r="L3" t="n">
        <v>2</v>
      </c>
      <c r="M3" t="n">
        <v>146</v>
      </c>
      <c r="N3" t="n">
        <v>9.94</v>
      </c>
      <c r="O3" t="n">
        <v>10352.53</v>
      </c>
      <c r="P3" t="n">
        <v>407.28</v>
      </c>
      <c r="Q3" t="n">
        <v>794.23</v>
      </c>
      <c r="R3" t="n">
        <v>277.17</v>
      </c>
      <c r="S3" t="n">
        <v>72.42</v>
      </c>
      <c r="T3" t="n">
        <v>92522.61</v>
      </c>
      <c r="U3" t="n">
        <v>0.26</v>
      </c>
      <c r="V3" t="n">
        <v>0.6899999999999999</v>
      </c>
      <c r="W3" t="n">
        <v>4.92</v>
      </c>
      <c r="X3" t="n">
        <v>5.56</v>
      </c>
      <c r="Y3" t="n">
        <v>0.5</v>
      </c>
      <c r="Z3" t="n">
        <v>10</v>
      </c>
      <c r="AA3" t="n">
        <v>476.471136401843</v>
      </c>
      <c r="AB3" t="n">
        <v>651.9288292479935</v>
      </c>
      <c r="AC3" t="n">
        <v>589.7096567724226</v>
      </c>
      <c r="AD3" t="n">
        <v>476471.1364018429</v>
      </c>
      <c r="AE3" t="n">
        <v>651928.8292479934</v>
      </c>
      <c r="AF3" t="n">
        <v>1.867538097775593e-06</v>
      </c>
      <c r="AG3" t="n">
        <v>1.202291666666667</v>
      </c>
      <c r="AH3" t="n">
        <v>589709.6567724226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1.8304</v>
      </c>
      <c r="E4" t="n">
        <v>54.63</v>
      </c>
      <c r="F4" t="n">
        <v>51.14</v>
      </c>
      <c r="G4" t="n">
        <v>32.99</v>
      </c>
      <c r="H4" t="n">
        <v>0.63</v>
      </c>
      <c r="I4" t="n">
        <v>93</v>
      </c>
      <c r="J4" t="n">
        <v>83.25</v>
      </c>
      <c r="K4" t="n">
        <v>35.1</v>
      </c>
      <c r="L4" t="n">
        <v>3</v>
      </c>
      <c r="M4" t="n">
        <v>91</v>
      </c>
      <c r="N4" t="n">
        <v>10.15</v>
      </c>
      <c r="O4" t="n">
        <v>10501.19</v>
      </c>
      <c r="P4" t="n">
        <v>383.83</v>
      </c>
      <c r="Q4" t="n">
        <v>794.2</v>
      </c>
      <c r="R4" t="n">
        <v>206.82</v>
      </c>
      <c r="S4" t="n">
        <v>72.42</v>
      </c>
      <c r="T4" t="n">
        <v>57624.25</v>
      </c>
      <c r="U4" t="n">
        <v>0.35</v>
      </c>
      <c r="V4" t="n">
        <v>0.72</v>
      </c>
      <c r="W4" t="n">
        <v>4.81</v>
      </c>
      <c r="X4" t="n">
        <v>3.43</v>
      </c>
      <c r="Y4" t="n">
        <v>0.5</v>
      </c>
      <c r="Z4" t="n">
        <v>10</v>
      </c>
      <c r="AA4" t="n">
        <v>428.0386990349893</v>
      </c>
      <c r="AB4" t="n">
        <v>585.6614317543276</v>
      </c>
      <c r="AC4" t="n">
        <v>529.7667266886759</v>
      </c>
      <c r="AD4" t="n">
        <v>428038.6990349893</v>
      </c>
      <c r="AE4" t="n">
        <v>585661.4317543276</v>
      </c>
      <c r="AF4" t="n">
        <v>1.972727224243101e-06</v>
      </c>
      <c r="AG4" t="n">
        <v>1.138125</v>
      </c>
      <c r="AH4" t="n">
        <v>529766.7266886759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1.8771</v>
      </c>
      <c r="E5" t="n">
        <v>53.27</v>
      </c>
      <c r="F5" t="n">
        <v>50.21</v>
      </c>
      <c r="G5" t="n">
        <v>44.3</v>
      </c>
      <c r="H5" t="n">
        <v>0.83</v>
      </c>
      <c r="I5" t="n">
        <v>68</v>
      </c>
      <c r="J5" t="n">
        <v>84.45999999999999</v>
      </c>
      <c r="K5" t="n">
        <v>35.1</v>
      </c>
      <c r="L5" t="n">
        <v>4</v>
      </c>
      <c r="M5" t="n">
        <v>66</v>
      </c>
      <c r="N5" t="n">
        <v>10.36</v>
      </c>
      <c r="O5" t="n">
        <v>10650.22</v>
      </c>
      <c r="P5" t="n">
        <v>369.93</v>
      </c>
      <c r="Q5" t="n">
        <v>794.1900000000001</v>
      </c>
      <c r="R5" t="n">
        <v>174.76</v>
      </c>
      <c r="S5" t="n">
        <v>72.42</v>
      </c>
      <c r="T5" t="n">
        <v>41719.84</v>
      </c>
      <c r="U5" t="n">
        <v>0.41</v>
      </c>
      <c r="V5" t="n">
        <v>0.74</v>
      </c>
      <c r="W5" t="n">
        <v>4.8</v>
      </c>
      <c r="X5" t="n">
        <v>2.5</v>
      </c>
      <c r="Y5" t="n">
        <v>0.5</v>
      </c>
      <c r="Z5" t="n">
        <v>10</v>
      </c>
      <c r="AA5" t="n">
        <v>404.9363684354932</v>
      </c>
      <c r="AB5" t="n">
        <v>554.0518038252028</v>
      </c>
      <c r="AC5" t="n">
        <v>501.1738772847151</v>
      </c>
      <c r="AD5" t="n">
        <v>404936.3684354932</v>
      </c>
      <c r="AE5" t="n">
        <v>554051.8038252027</v>
      </c>
      <c r="AF5" t="n">
        <v>2.023058496845894e-06</v>
      </c>
      <c r="AG5" t="n">
        <v>1.109791666666667</v>
      </c>
      <c r="AH5" t="n">
        <v>501173.8772847151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1.9067</v>
      </c>
      <c r="E6" t="n">
        <v>52.45</v>
      </c>
      <c r="F6" t="n">
        <v>49.64</v>
      </c>
      <c r="G6" t="n">
        <v>56.2</v>
      </c>
      <c r="H6" t="n">
        <v>1.02</v>
      </c>
      <c r="I6" t="n">
        <v>53</v>
      </c>
      <c r="J6" t="n">
        <v>85.67</v>
      </c>
      <c r="K6" t="n">
        <v>35.1</v>
      </c>
      <c r="L6" t="n">
        <v>5</v>
      </c>
      <c r="M6" t="n">
        <v>51</v>
      </c>
      <c r="N6" t="n">
        <v>10.57</v>
      </c>
      <c r="O6" t="n">
        <v>10799.59</v>
      </c>
      <c r="P6" t="n">
        <v>358.67</v>
      </c>
      <c r="Q6" t="n">
        <v>794.1900000000001</v>
      </c>
      <c r="R6" t="n">
        <v>155.77</v>
      </c>
      <c r="S6" t="n">
        <v>72.42</v>
      </c>
      <c r="T6" t="n">
        <v>32301.26</v>
      </c>
      <c r="U6" t="n">
        <v>0.46</v>
      </c>
      <c r="V6" t="n">
        <v>0.74</v>
      </c>
      <c r="W6" t="n">
        <v>4.78</v>
      </c>
      <c r="X6" t="n">
        <v>1.93</v>
      </c>
      <c r="Y6" t="n">
        <v>0.5</v>
      </c>
      <c r="Z6" t="n">
        <v>10</v>
      </c>
      <c r="AA6" t="n">
        <v>389.1818887925222</v>
      </c>
      <c r="AB6" t="n">
        <v>532.4958297391014</v>
      </c>
      <c r="AC6" t="n">
        <v>481.6751751113917</v>
      </c>
      <c r="AD6" t="n">
        <v>389181.8887925222</v>
      </c>
      <c r="AE6" t="n">
        <v>532495.8297391013</v>
      </c>
      <c r="AF6" t="n">
        <v>2.054960117168007e-06</v>
      </c>
      <c r="AG6" t="n">
        <v>1.092708333333333</v>
      </c>
      <c r="AH6" t="n">
        <v>481675.1751113917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1.9261</v>
      </c>
      <c r="E7" t="n">
        <v>51.92</v>
      </c>
      <c r="F7" t="n">
        <v>49.29</v>
      </c>
      <c r="G7" t="n">
        <v>68.77</v>
      </c>
      <c r="H7" t="n">
        <v>1.21</v>
      </c>
      <c r="I7" t="n">
        <v>43</v>
      </c>
      <c r="J7" t="n">
        <v>86.88</v>
      </c>
      <c r="K7" t="n">
        <v>35.1</v>
      </c>
      <c r="L7" t="n">
        <v>6</v>
      </c>
      <c r="M7" t="n">
        <v>41</v>
      </c>
      <c r="N7" t="n">
        <v>10.78</v>
      </c>
      <c r="O7" t="n">
        <v>10949.33</v>
      </c>
      <c r="P7" t="n">
        <v>347.95</v>
      </c>
      <c r="Q7" t="n">
        <v>794.17</v>
      </c>
      <c r="R7" t="n">
        <v>144.12</v>
      </c>
      <c r="S7" t="n">
        <v>72.42</v>
      </c>
      <c r="T7" t="n">
        <v>26525.67</v>
      </c>
      <c r="U7" t="n">
        <v>0.5</v>
      </c>
      <c r="V7" t="n">
        <v>0.75</v>
      </c>
      <c r="W7" t="n">
        <v>4.75</v>
      </c>
      <c r="X7" t="n">
        <v>1.58</v>
      </c>
      <c r="Y7" t="n">
        <v>0.5</v>
      </c>
      <c r="Z7" t="n">
        <v>10</v>
      </c>
      <c r="AA7" t="n">
        <v>376.819115284206</v>
      </c>
      <c r="AB7" t="n">
        <v>515.5805376179487</v>
      </c>
      <c r="AC7" t="n">
        <v>466.3742547295203</v>
      </c>
      <c r="AD7" t="n">
        <v>376819.1152842059</v>
      </c>
      <c r="AE7" t="n">
        <v>515580.5376179487</v>
      </c>
      <c r="AF7" t="n">
        <v>2.075868611568311e-06</v>
      </c>
      <c r="AG7" t="n">
        <v>1.081666666666667</v>
      </c>
      <c r="AH7" t="n">
        <v>466374.2547295203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1.941</v>
      </c>
      <c r="E8" t="n">
        <v>51.52</v>
      </c>
      <c r="F8" t="n">
        <v>49.01</v>
      </c>
      <c r="G8" t="n">
        <v>81.68000000000001</v>
      </c>
      <c r="H8" t="n">
        <v>1.39</v>
      </c>
      <c r="I8" t="n">
        <v>36</v>
      </c>
      <c r="J8" t="n">
        <v>88.09999999999999</v>
      </c>
      <c r="K8" t="n">
        <v>35.1</v>
      </c>
      <c r="L8" t="n">
        <v>7</v>
      </c>
      <c r="M8" t="n">
        <v>34</v>
      </c>
      <c r="N8" t="n">
        <v>11</v>
      </c>
      <c r="O8" t="n">
        <v>11099.43</v>
      </c>
      <c r="P8" t="n">
        <v>338.78</v>
      </c>
      <c r="Q8" t="n">
        <v>794.17</v>
      </c>
      <c r="R8" t="n">
        <v>134.85</v>
      </c>
      <c r="S8" t="n">
        <v>72.42</v>
      </c>
      <c r="T8" t="n">
        <v>21923.32</v>
      </c>
      <c r="U8" t="n">
        <v>0.54</v>
      </c>
      <c r="V8" t="n">
        <v>0.75</v>
      </c>
      <c r="W8" t="n">
        <v>4.74</v>
      </c>
      <c r="X8" t="n">
        <v>1.3</v>
      </c>
      <c r="Y8" t="n">
        <v>0.5</v>
      </c>
      <c r="Z8" t="n">
        <v>10</v>
      </c>
      <c r="AA8" t="n">
        <v>366.8071044601758</v>
      </c>
      <c r="AB8" t="n">
        <v>501.8816627097668</v>
      </c>
      <c r="AC8" t="n">
        <v>453.9827812160835</v>
      </c>
      <c r="AD8" t="n">
        <v>366807.1044601758</v>
      </c>
      <c r="AE8" t="n">
        <v>501881.6627097668</v>
      </c>
      <c r="AF8" t="n">
        <v>2.091927197473699e-06</v>
      </c>
      <c r="AG8" t="n">
        <v>1.073333333333333</v>
      </c>
      <c r="AH8" t="n">
        <v>453982.7812160835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1.9512</v>
      </c>
      <c r="E9" t="n">
        <v>51.25</v>
      </c>
      <c r="F9" t="n">
        <v>48.82</v>
      </c>
      <c r="G9" t="n">
        <v>94.5</v>
      </c>
      <c r="H9" t="n">
        <v>1.57</v>
      </c>
      <c r="I9" t="n">
        <v>31</v>
      </c>
      <c r="J9" t="n">
        <v>89.31999999999999</v>
      </c>
      <c r="K9" t="n">
        <v>35.1</v>
      </c>
      <c r="L9" t="n">
        <v>8</v>
      </c>
      <c r="M9" t="n">
        <v>29</v>
      </c>
      <c r="N9" t="n">
        <v>11.22</v>
      </c>
      <c r="O9" t="n">
        <v>11249.89</v>
      </c>
      <c r="P9" t="n">
        <v>328.43</v>
      </c>
      <c r="Q9" t="n">
        <v>794.2</v>
      </c>
      <c r="R9" t="n">
        <v>128.54</v>
      </c>
      <c r="S9" t="n">
        <v>72.42</v>
      </c>
      <c r="T9" t="n">
        <v>18795.5</v>
      </c>
      <c r="U9" t="n">
        <v>0.5600000000000001</v>
      </c>
      <c r="V9" t="n">
        <v>0.76</v>
      </c>
      <c r="W9" t="n">
        <v>4.74</v>
      </c>
      <c r="X9" t="n">
        <v>1.12</v>
      </c>
      <c r="Y9" t="n">
        <v>0.5</v>
      </c>
      <c r="Z9" t="n">
        <v>10</v>
      </c>
      <c r="AA9" t="n">
        <v>357.2060240755602</v>
      </c>
      <c r="AB9" t="n">
        <v>488.7450409577631</v>
      </c>
      <c r="AC9" t="n">
        <v>442.0999002067267</v>
      </c>
      <c r="AD9" t="n">
        <v>357206.0240755602</v>
      </c>
      <c r="AE9" t="n">
        <v>488745.0409577632</v>
      </c>
      <c r="AF9" t="n">
        <v>2.102920323395508e-06</v>
      </c>
      <c r="AG9" t="n">
        <v>1.067708333333333</v>
      </c>
      <c r="AH9" t="n">
        <v>442099.9002067267</v>
      </c>
    </row>
    <row r="10">
      <c r="A10" t="n">
        <v>8</v>
      </c>
      <c r="B10" t="n">
        <v>35</v>
      </c>
      <c r="C10" t="inlineStr">
        <is>
          <t xml:space="preserve">CONCLUIDO	</t>
        </is>
      </c>
      <c r="D10" t="n">
        <v>1.9594</v>
      </c>
      <c r="E10" t="n">
        <v>51.04</v>
      </c>
      <c r="F10" t="n">
        <v>48.68</v>
      </c>
      <c r="G10" t="n">
        <v>108.17</v>
      </c>
      <c r="H10" t="n">
        <v>1.75</v>
      </c>
      <c r="I10" t="n">
        <v>27</v>
      </c>
      <c r="J10" t="n">
        <v>90.54000000000001</v>
      </c>
      <c r="K10" t="n">
        <v>35.1</v>
      </c>
      <c r="L10" t="n">
        <v>9</v>
      </c>
      <c r="M10" t="n">
        <v>23</v>
      </c>
      <c r="N10" t="n">
        <v>11.44</v>
      </c>
      <c r="O10" t="n">
        <v>11400.71</v>
      </c>
      <c r="P10" t="n">
        <v>320.25</v>
      </c>
      <c r="Q10" t="n">
        <v>794.17</v>
      </c>
      <c r="R10" t="n">
        <v>123.81</v>
      </c>
      <c r="S10" t="n">
        <v>72.42</v>
      </c>
      <c r="T10" t="n">
        <v>16448.85</v>
      </c>
      <c r="U10" t="n">
        <v>0.58</v>
      </c>
      <c r="V10" t="n">
        <v>0.76</v>
      </c>
      <c r="W10" t="n">
        <v>4.73</v>
      </c>
      <c r="X10" t="n">
        <v>0.97</v>
      </c>
      <c r="Y10" t="n">
        <v>0.5</v>
      </c>
      <c r="Z10" t="n">
        <v>10</v>
      </c>
      <c r="AA10" t="n">
        <v>349.6898174196272</v>
      </c>
      <c r="AB10" t="n">
        <v>478.4610354194804</v>
      </c>
      <c r="AC10" t="n">
        <v>432.7973857233254</v>
      </c>
      <c r="AD10" t="n">
        <v>349689.8174196272</v>
      </c>
      <c r="AE10" t="n">
        <v>478461.0354194804</v>
      </c>
      <c r="AF10" t="n">
        <v>2.111757934430688e-06</v>
      </c>
      <c r="AG10" t="n">
        <v>1.063333333333333</v>
      </c>
      <c r="AH10" t="n">
        <v>432797.3857233254</v>
      </c>
    </row>
    <row r="11">
      <c r="A11" t="n">
        <v>9</v>
      </c>
      <c r="B11" t="n">
        <v>35</v>
      </c>
      <c r="C11" t="inlineStr">
        <is>
          <t xml:space="preserve">CONCLUIDO	</t>
        </is>
      </c>
      <c r="D11" t="n">
        <v>1.9628</v>
      </c>
      <c r="E11" t="n">
        <v>50.95</v>
      </c>
      <c r="F11" t="n">
        <v>48.62</v>
      </c>
      <c r="G11" t="n">
        <v>116.7</v>
      </c>
      <c r="H11" t="n">
        <v>1.91</v>
      </c>
      <c r="I11" t="n">
        <v>25</v>
      </c>
      <c r="J11" t="n">
        <v>91.77</v>
      </c>
      <c r="K11" t="n">
        <v>35.1</v>
      </c>
      <c r="L11" t="n">
        <v>10</v>
      </c>
      <c r="M11" t="n">
        <v>6</v>
      </c>
      <c r="N11" t="n">
        <v>11.67</v>
      </c>
      <c r="O11" t="n">
        <v>11551.91</v>
      </c>
      <c r="P11" t="n">
        <v>316.62</v>
      </c>
      <c r="Q11" t="n">
        <v>794.1799999999999</v>
      </c>
      <c r="R11" t="n">
        <v>121.21</v>
      </c>
      <c r="S11" t="n">
        <v>72.42</v>
      </c>
      <c r="T11" t="n">
        <v>15160.42</v>
      </c>
      <c r="U11" t="n">
        <v>0.6</v>
      </c>
      <c r="V11" t="n">
        <v>0.76</v>
      </c>
      <c r="W11" t="n">
        <v>4.75</v>
      </c>
      <c r="X11" t="n">
        <v>0.92</v>
      </c>
      <c r="Y11" t="n">
        <v>0.5</v>
      </c>
      <c r="Z11" t="n">
        <v>10</v>
      </c>
      <c r="AA11" t="n">
        <v>346.4214580259641</v>
      </c>
      <c r="AB11" t="n">
        <v>473.9891219072306</v>
      </c>
      <c r="AC11" t="n">
        <v>428.7522653603145</v>
      </c>
      <c r="AD11" t="n">
        <v>346421.4580259641</v>
      </c>
      <c r="AE11" t="n">
        <v>473989.1219072306</v>
      </c>
      <c r="AF11" t="n">
        <v>2.115422309737958e-06</v>
      </c>
      <c r="AG11" t="n">
        <v>1.061458333333333</v>
      </c>
      <c r="AH11" t="n">
        <v>428752.2653603145</v>
      </c>
    </row>
    <row r="12">
      <c r="A12" t="n">
        <v>10</v>
      </c>
      <c r="B12" t="n">
        <v>35</v>
      </c>
      <c r="C12" t="inlineStr">
        <is>
          <t xml:space="preserve">CONCLUIDO	</t>
        </is>
      </c>
      <c r="D12" t="n">
        <v>1.9649</v>
      </c>
      <c r="E12" t="n">
        <v>50.89</v>
      </c>
      <c r="F12" t="n">
        <v>48.59</v>
      </c>
      <c r="G12" t="n">
        <v>121.47</v>
      </c>
      <c r="H12" t="n">
        <v>2.08</v>
      </c>
      <c r="I12" t="n">
        <v>24</v>
      </c>
      <c r="J12" t="n">
        <v>93</v>
      </c>
      <c r="K12" t="n">
        <v>35.1</v>
      </c>
      <c r="L12" t="n">
        <v>11</v>
      </c>
      <c r="M12" t="n">
        <v>1</v>
      </c>
      <c r="N12" t="n">
        <v>11.9</v>
      </c>
      <c r="O12" t="n">
        <v>11703.47</v>
      </c>
      <c r="P12" t="n">
        <v>317.23</v>
      </c>
      <c r="Q12" t="n">
        <v>794.1799999999999</v>
      </c>
      <c r="R12" t="n">
        <v>120.1</v>
      </c>
      <c r="S12" t="n">
        <v>72.42</v>
      </c>
      <c r="T12" t="n">
        <v>14608.79</v>
      </c>
      <c r="U12" t="n">
        <v>0.6</v>
      </c>
      <c r="V12" t="n">
        <v>0.76</v>
      </c>
      <c r="W12" t="n">
        <v>4.75</v>
      </c>
      <c r="X12" t="n">
        <v>0.88</v>
      </c>
      <c r="Y12" t="n">
        <v>0.5</v>
      </c>
      <c r="Z12" t="n">
        <v>10</v>
      </c>
      <c r="AA12" t="n">
        <v>346.4003870297277</v>
      </c>
      <c r="AB12" t="n">
        <v>473.9602916405933</v>
      </c>
      <c r="AC12" t="n">
        <v>428.7261866138614</v>
      </c>
      <c r="AD12" t="n">
        <v>346400.3870297277</v>
      </c>
      <c r="AE12" t="n">
        <v>473960.2916405933</v>
      </c>
      <c r="AF12" t="n">
        <v>2.117685600368919e-06</v>
      </c>
      <c r="AG12" t="n">
        <v>1.060208333333333</v>
      </c>
      <c r="AH12" t="n">
        <v>428726.1866138615</v>
      </c>
    </row>
    <row r="13">
      <c r="A13" t="n">
        <v>11</v>
      </c>
      <c r="B13" t="n">
        <v>35</v>
      </c>
      <c r="C13" t="inlineStr">
        <is>
          <t xml:space="preserve">CONCLUIDO	</t>
        </is>
      </c>
      <c r="D13" t="n">
        <v>1.9649</v>
      </c>
      <c r="E13" t="n">
        <v>50.89</v>
      </c>
      <c r="F13" t="n">
        <v>48.59</v>
      </c>
      <c r="G13" t="n">
        <v>121.47</v>
      </c>
      <c r="H13" t="n">
        <v>2.24</v>
      </c>
      <c r="I13" t="n">
        <v>24</v>
      </c>
      <c r="J13" t="n">
        <v>94.23</v>
      </c>
      <c r="K13" t="n">
        <v>35.1</v>
      </c>
      <c r="L13" t="n">
        <v>12</v>
      </c>
      <c r="M13" t="n">
        <v>0</v>
      </c>
      <c r="N13" t="n">
        <v>12.13</v>
      </c>
      <c r="O13" t="n">
        <v>11855.41</v>
      </c>
      <c r="P13" t="n">
        <v>321.09</v>
      </c>
      <c r="Q13" t="n">
        <v>794.1799999999999</v>
      </c>
      <c r="R13" t="n">
        <v>120.08</v>
      </c>
      <c r="S13" t="n">
        <v>72.42</v>
      </c>
      <c r="T13" t="n">
        <v>14599.33</v>
      </c>
      <c r="U13" t="n">
        <v>0.6</v>
      </c>
      <c r="V13" t="n">
        <v>0.76</v>
      </c>
      <c r="W13" t="n">
        <v>4.75</v>
      </c>
      <c r="X13" t="n">
        <v>0.88</v>
      </c>
      <c r="Y13" t="n">
        <v>0.5</v>
      </c>
      <c r="Z13" t="n">
        <v>10</v>
      </c>
      <c r="AA13" t="n">
        <v>349.0730370460719</v>
      </c>
      <c r="AB13" t="n">
        <v>477.6171293019526</v>
      </c>
      <c r="AC13" t="n">
        <v>432.0340208212246</v>
      </c>
      <c r="AD13" t="n">
        <v>349073.037046072</v>
      </c>
      <c r="AE13" t="n">
        <v>477617.1293019526</v>
      </c>
      <c r="AF13" t="n">
        <v>2.117685600368919e-06</v>
      </c>
      <c r="AG13" t="n">
        <v>1.060208333333333</v>
      </c>
      <c r="AH13" t="n">
        <v>432034.0208212246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1.3013</v>
      </c>
      <c r="E2" t="n">
        <v>76.84999999999999</v>
      </c>
      <c r="F2" t="n">
        <v>64.90000000000001</v>
      </c>
      <c r="G2" t="n">
        <v>8.73</v>
      </c>
      <c r="H2" t="n">
        <v>0.16</v>
      </c>
      <c r="I2" t="n">
        <v>446</v>
      </c>
      <c r="J2" t="n">
        <v>107.41</v>
      </c>
      <c r="K2" t="n">
        <v>41.65</v>
      </c>
      <c r="L2" t="n">
        <v>1</v>
      </c>
      <c r="M2" t="n">
        <v>444</v>
      </c>
      <c r="N2" t="n">
        <v>14.77</v>
      </c>
      <c r="O2" t="n">
        <v>13481.73</v>
      </c>
      <c r="P2" t="n">
        <v>614.0599999999999</v>
      </c>
      <c r="Q2" t="n">
        <v>794.3200000000001</v>
      </c>
      <c r="R2" t="n">
        <v>666.53</v>
      </c>
      <c r="S2" t="n">
        <v>72.42</v>
      </c>
      <c r="T2" t="n">
        <v>285712.74</v>
      </c>
      <c r="U2" t="n">
        <v>0.11</v>
      </c>
      <c r="V2" t="n">
        <v>0.57</v>
      </c>
      <c r="W2" t="n">
        <v>5.4</v>
      </c>
      <c r="X2" t="n">
        <v>17.19</v>
      </c>
      <c r="Y2" t="n">
        <v>0.5</v>
      </c>
      <c r="Z2" t="n">
        <v>10</v>
      </c>
      <c r="AA2" t="n">
        <v>931.7239254613728</v>
      </c>
      <c r="AB2" t="n">
        <v>1274.825779574814</v>
      </c>
      <c r="AC2" t="n">
        <v>1153.158196401412</v>
      </c>
      <c r="AD2" t="n">
        <v>931723.9254613728</v>
      </c>
      <c r="AE2" t="n">
        <v>1274825.779574814</v>
      </c>
      <c r="AF2" t="n">
        <v>1.34171362332339e-06</v>
      </c>
      <c r="AG2" t="n">
        <v>1.601041666666666</v>
      </c>
      <c r="AH2" t="n">
        <v>1153158.196401412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1.6434</v>
      </c>
      <c r="E3" t="n">
        <v>60.85</v>
      </c>
      <c r="F3" t="n">
        <v>54.68</v>
      </c>
      <c r="G3" t="n">
        <v>17.64</v>
      </c>
      <c r="H3" t="n">
        <v>0.32</v>
      </c>
      <c r="I3" t="n">
        <v>186</v>
      </c>
      <c r="J3" t="n">
        <v>108.68</v>
      </c>
      <c r="K3" t="n">
        <v>41.65</v>
      </c>
      <c r="L3" t="n">
        <v>2</v>
      </c>
      <c r="M3" t="n">
        <v>184</v>
      </c>
      <c r="N3" t="n">
        <v>15.03</v>
      </c>
      <c r="O3" t="n">
        <v>13638.32</v>
      </c>
      <c r="P3" t="n">
        <v>512.33</v>
      </c>
      <c r="Q3" t="n">
        <v>794.21</v>
      </c>
      <c r="R3" t="n">
        <v>324.21</v>
      </c>
      <c r="S3" t="n">
        <v>72.42</v>
      </c>
      <c r="T3" t="n">
        <v>115853.48</v>
      </c>
      <c r="U3" t="n">
        <v>0.22</v>
      </c>
      <c r="V3" t="n">
        <v>0.68</v>
      </c>
      <c r="W3" t="n">
        <v>4.99</v>
      </c>
      <c r="X3" t="n">
        <v>6.97</v>
      </c>
      <c r="Y3" t="n">
        <v>0.5</v>
      </c>
      <c r="Z3" t="n">
        <v>10</v>
      </c>
      <c r="AA3" t="n">
        <v>618.8010814373747</v>
      </c>
      <c r="AB3" t="n">
        <v>846.6709391996224</v>
      </c>
      <c r="AC3" t="n">
        <v>765.8658530725362</v>
      </c>
      <c r="AD3" t="n">
        <v>618801.0814373747</v>
      </c>
      <c r="AE3" t="n">
        <v>846670.9391996224</v>
      </c>
      <c r="AF3" t="n">
        <v>1.694437999361914e-06</v>
      </c>
      <c r="AG3" t="n">
        <v>1.267708333333333</v>
      </c>
      <c r="AH3" t="n">
        <v>765865.8530725362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1.7638</v>
      </c>
      <c r="E4" t="n">
        <v>56.69</v>
      </c>
      <c r="F4" t="n">
        <v>52.06</v>
      </c>
      <c r="G4" t="n">
        <v>26.7</v>
      </c>
      <c r="H4" t="n">
        <v>0.48</v>
      </c>
      <c r="I4" t="n">
        <v>117</v>
      </c>
      <c r="J4" t="n">
        <v>109.96</v>
      </c>
      <c r="K4" t="n">
        <v>41.65</v>
      </c>
      <c r="L4" t="n">
        <v>3</v>
      </c>
      <c r="M4" t="n">
        <v>115</v>
      </c>
      <c r="N4" t="n">
        <v>15.31</v>
      </c>
      <c r="O4" t="n">
        <v>13795.21</v>
      </c>
      <c r="P4" t="n">
        <v>482.86</v>
      </c>
      <c r="Q4" t="n">
        <v>794.21</v>
      </c>
      <c r="R4" t="n">
        <v>236.77</v>
      </c>
      <c r="S4" t="n">
        <v>72.42</v>
      </c>
      <c r="T4" t="n">
        <v>72479.96000000001</v>
      </c>
      <c r="U4" t="n">
        <v>0.31</v>
      </c>
      <c r="V4" t="n">
        <v>0.71</v>
      </c>
      <c r="W4" t="n">
        <v>4.87</v>
      </c>
      <c r="X4" t="n">
        <v>4.35</v>
      </c>
      <c r="Y4" t="n">
        <v>0.5</v>
      </c>
      <c r="Z4" t="n">
        <v>10</v>
      </c>
      <c r="AA4" t="n">
        <v>545.5612764422656</v>
      </c>
      <c r="AB4" t="n">
        <v>746.4610068931584</v>
      </c>
      <c r="AC4" t="n">
        <v>675.2198160598778</v>
      </c>
      <c r="AD4" t="n">
        <v>545561.2764422656</v>
      </c>
      <c r="AE4" t="n">
        <v>746461.0068931583</v>
      </c>
      <c r="AF4" t="n">
        <v>1.818577183445627e-06</v>
      </c>
      <c r="AG4" t="n">
        <v>1.181041666666667</v>
      </c>
      <c r="AH4" t="n">
        <v>675219.8160598777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1.826</v>
      </c>
      <c r="E5" t="n">
        <v>54.77</v>
      </c>
      <c r="F5" t="n">
        <v>50.84</v>
      </c>
      <c r="G5" t="n">
        <v>35.89</v>
      </c>
      <c r="H5" t="n">
        <v>0.63</v>
      </c>
      <c r="I5" t="n">
        <v>85</v>
      </c>
      <c r="J5" t="n">
        <v>111.23</v>
      </c>
      <c r="K5" t="n">
        <v>41.65</v>
      </c>
      <c r="L5" t="n">
        <v>4</v>
      </c>
      <c r="M5" t="n">
        <v>83</v>
      </c>
      <c r="N5" t="n">
        <v>15.58</v>
      </c>
      <c r="O5" t="n">
        <v>13952.52</v>
      </c>
      <c r="P5" t="n">
        <v>466.78</v>
      </c>
      <c r="Q5" t="n">
        <v>794.25</v>
      </c>
      <c r="R5" t="n">
        <v>196.23</v>
      </c>
      <c r="S5" t="n">
        <v>72.42</v>
      </c>
      <c r="T5" t="n">
        <v>52368.99</v>
      </c>
      <c r="U5" t="n">
        <v>0.37</v>
      </c>
      <c r="V5" t="n">
        <v>0.73</v>
      </c>
      <c r="W5" t="n">
        <v>4.81</v>
      </c>
      <c r="X5" t="n">
        <v>3.13</v>
      </c>
      <c r="Y5" t="n">
        <v>0.5</v>
      </c>
      <c r="Z5" t="n">
        <v>10</v>
      </c>
      <c r="AA5" t="n">
        <v>511.2852266389791</v>
      </c>
      <c r="AB5" t="n">
        <v>699.5630033997069</v>
      </c>
      <c r="AC5" t="n">
        <v>632.79769219808</v>
      </c>
      <c r="AD5" t="n">
        <v>511285.2266389791</v>
      </c>
      <c r="AE5" t="n">
        <v>699563.0033997069</v>
      </c>
      <c r="AF5" t="n">
        <v>1.882708888179905e-06</v>
      </c>
      <c r="AG5" t="n">
        <v>1.141041666666667</v>
      </c>
      <c r="AH5" t="n">
        <v>632797.69219808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1.862</v>
      </c>
      <c r="E6" t="n">
        <v>53.7</v>
      </c>
      <c r="F6" t="n">
        <v>50.18</v>
      </c>
      <c r="G6" t="n">
        <v>44.94</v>
      </c>
      <c r="H6" t="n">
        <v>0.78</v>
      </c>
      <c r="I6" t="n">
        <v>67</v>
      </c>
      <c r="J6" t="n">
        <v>112.51</v>
      </c>
      <c r="K6" t="n">
        <v>41.65</v>
      </c>
      <c r="L6" t="n">
        <v>5</v>
      </c>
      <c r="M6" t="n">
        <v>65</v>
      </c>
      <c r="N6" t="n">
        <v>15.86</v>
      </c>
      <c r="O6" t="n">
        <v>14110.24</v>
      </c>
      <c r="P6" t="n">
        <v>455.51</v>
      </c>
      <c r="Q6" t="n">
        <v>794.21</v>
      </c>
      <c r="R6" t="n">
        <v>173.58</v>
      </c>
      <c r="S6" t="n">
        <v>72.42</v>
      </c>
      <c r="T6" t="n">
        <v>41136.35</v>
      </c>
      <c r="U6" t="n">
        <v>0.42</v>
      </c>
      <c r="V6" t="n">
        <v>0.74</v>
      </c>
      <c r="W6" t="n">
        <v>4.8</v>
      </c>
      <c r="X6" t="n">
        <v>2.47</v>
      </c>
      <c r="Y6" t="n">
        <v>0.5</v>
      </c>
      <c r="Z6" t="n">
        <v>10</v>
      </c>
      <c r="AA6" t="n">
        <v>491.1972537712674</v>
      </c>
      <c r="AB6" t="n">
        <v>672.0777527032868</v>
      </c>
      <c r="AC6" t="n">
        <v>607.9355952523347</v>
      </c>
      <c r="AD6" t="n">
        <v>491197.2537712674</v>
      </c>
      <c r="AE6" t="n">
        <v>672077.7527032868</v>
      </c>
      <c r="AF6" t="n">
        <v>1.919826916643473e-06</v>
      </c>
      <c r="AG6" t="n">
        <v>1.11875</v>
      </c>
      <c r="AH6" t="n">
        <v>607935.5952523347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1.8873</v>
      </c>
      <c r="E7" t="n">
        <v>52.99</v>
      </c>
      <c r="F7" t="n">
        <v>49.73</v>
      </c>
      <c r="G7" t="n">
        <v>54.25</v>
      </c>
      <c r="H7" t="n">
        <v>0.93</v>
      </c>
      <c r="I7" t="n">
        <v>55</v>
      </c>
      <c r="J7" t="n">
        <v>113.79</v>
      </c>
      <c r="K7" t="n">
        <v>41.65</v>
      </c>
      <c r="L7" t="n">
        <v>6</v>
      </c>
      <c r="M7" t="n">
        <v>53</v>
      </c>
      <c r="N7" t="n">
        <v>16.14</v>
      </c>
      <c r="O7" t="n">
        <v>14268.39</v>
      </c>
      <c r="P7" t="n">
        <v>446.67</v>
      </c>
      <c r="Q7" t="n">
        <v>794.17</v>
      </c>
      <c r="R7" t="n">
        <v>158.87</v>
      </c>
      <c r="S7" t="n">
        <v>72.42</v>
      </c>
      <c r="T7" t="n">
        <v>33838.03</v>
      </c>
      <c r="U7" t="n">
        <v>0.46</v>
      </c>
      <c r="V7" t="n">
        <v>0.74</v>
      </c>
      <c r="W7" t="n">
        <v>4.77</v>
      </c>
      <c r="X7" t="n">
        <v>2.02</v>
      </c>
      <c r="Y7" t="n">
        <v>0.5</v>
      </c>
      <c r="Z7" t="n">
        <v>10</v>
      </c>
      <c r="AA7" t="n">
        <v>476.9182549413191</v>
      </c>
      <c r="AB7" t="n">
        <v>652.5405965591825</v>
      </c>
      <c r="AC7" t="n">
        <v>590.2630378700527</v>
      </c>
      <c r="AD7" t="n">
        <v>476918.2549413191</v>
      </c>
      <c r="AE7" t="n">
        <v>652540.5965591825</v>
      </c>
      <c r="AF7" t="n">
        <v>1.945912642202592e-06</v>
      </c>
      <c r="AG7" t="n">
        <v>1.103958333333333</v>
      </c>
      <c r="AH7" t="n">
        <v>590263.0378700527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1.9071</v>
      </c>
      <c r="E8" t="n">
        <v>52.44</v>
      </c>
      <c r="F8" t="n">
        <v>49.38</v>
      </c>
      <c r="G8" t="n">
        <v>64.40000000000001</v>
      </c>
      <c r="H8" t="n">
        <v>1.07</v>
      </c>
      <c r="I8" t="n">
        <v>46</v>
      </c>
      <c r="J8" t="n">
        <v>115.08</v>
      </c>
      <c r="K8" t="n">
        <v>41.65</v>
      </c>
      <c r="L8" t="n">
        <v>7</v>
      </c>
      <c r="M8" t="n">
        <v>44</v>
      </c>
      <c r="N8" t="n">
        <v>16.43</v>
      </c>
      <c r="O8" t="n">
        <v>14426.96</v>
      </c>
      <c r="P8" t="n">
        <v>439.29</v>
      </c>
      <c r="Q8" t="n">
        <v>794.17</v>
      </c>
      <c r="R8" t="n">
        <v>147.05</v>
      </c>
      <c r="S8" t="n">
        <v>72.42</v>
      </c>
      <c r="T8" t="n">
        <v>27972.79</v>
      </c>
      <c r="U8" t="n">
        <v>0.49</v>
      </c>
      <c r="V8" t="n">
        <v>0.75</v>
      </c>
      <c r="W8" t="n">
        <v>4.76</v>
      </c>
      <c r="X8" t="n">
        <v>1.67</v>
      </c>
      <c r="Y8" t="n">
        <v>0.5</v>
      </c>
      <c r="Z8" t="n">
        <v>10</v>
      </c>
      <c r="AA8" t="n">
        <v>465.6840919008067</v>
      </c>
      <c r="AB8" t="n">
        <v>637.169519070859</v>
      </c>
      <c r="AC8" t="n">
        <v>576.3589544437719</v>
      </c>
      <c r="AD8" t="n">
        <v>465684.0919008066</v>
      </c>
      <c r="AE8" t="n">
        <v>637169.519070859</v>
      </c>
      <c r="AF8" t="n">
        <v>1.966327557857555e-06</v>
      </c>
      <c r="AG8" t="n">
        <v>1.0925</v>
      </c>
      <c r="AH8" t="n">
        <v>576358.954443772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1.9197</v>
      </c>
      <c r="E9" t="n">
        <v>52.09</v>
      </c>
      <c r="F9" t="n">
        <v>49.17</v>
      </c>
      <c r="G9" t="n">
        <v>73.75</v>
      </c>
      <c r="H9" t="n">
        <v>1.21</v>
      </c>
      <c r="I9" t="n">
        <v>40</v>
      </c>
      <c r="J9" t="n">
        <v>116.37</v>
      </c>
      <c r="K9" t="n">
        <v>41.65</v>
      </c>
      <c r="L9" t="n">
        <v>8</v>
      </c>
      <c r="M9" t="n">
        <v>38</v>
      </c>
      <c r="N9" t="n">
        <v>16.72</v>
      </c>
      <c r="O9" t="n">
        <v>14585.96</v>
      </c>
      <c r="P9" t="n">
        <v>431.64</v>
      </c>
      <c r="Q9" t="n">
        <v>794.2</v>
      </c>
      <c r="R9" t="n">
        <v>140.13</v>
      </c>
      <c r="S9" t="n">
        <v>72.42</v>
      </c>
      <c r="T9" t="n">
        <v>24546.32</v>
      </c>
      <c r="U9" t="n">
        <v>0.52</v>
      </c>
      <c r="V9" t="n">
        <v>0.75</v>
      </c>
      <c r="W9" t="n">
        <v>4.75</v>
      </c>
      <c r="X9" t="n">
        <v>1.46</v>
      </c>
      <c r="Y9" t="n">
        <v>0.5</v>
      </c>
      <c r="Z9" t="n">
        <v>10</v>
      </c>
      <c r="AA9" t="n">
        <v>456.5994694677934</v>
      </c>
      <c r="AB9" t="n">
        <v>624.7395378727545</v>
      </c>
      <c r="AC9" t="n">
        <v>565.1152732056264</v>
      </c>
      <c r="AD9" t="n">
        <v>456599.4694677934</v>
      </c>
      <c r="AE9" t="n">
        <v>624739.5378727545</v>
      </c>
      <c r="AF9" t="n">
        <v>1.979318867819804e-06</v>
      </c>
      <c r="AG9" t="n">
        <v>1.085208333333333</v>
      </c>
      <c r="AH9" t="n">
        <v>565115.2732056264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1.9309</v>
      </c>
      <c r="E10" t="n">
        <v>51.79</v>
      </c>
      <c r="F10" t="n">
        <v>48.98</v>
      </c>
      <c r="G10" t="n">
        <v>83.95999999999999</v>
      </c>
      <c r="H10" t="n">
        <v>1.35</v>
      </c>
      <c r="I10" t="n">
        <v>35</v>
      </c>
      <c r="J10" t="n">
        <v>117.66</v>
      </c>
      <c r="K10" t="n">
        <v>41.65</v>
      </c>
      <c r="L10" t="n">
        <v>9</v>
      </c>
      <c r="M10" t="n">
        <v>33</v>
      </c>
      <c r="N10" t="n">
        <v>17.01</v>
      </c>
      <c r="O10" t="n">
        <v>14745.39</v>
      </c>
      <c r="P10" t="n">
        <v>424.38</v>
      </c>
      <c r="Q10" t="n">
        <v>794.17</v>
      </c>
      <c r="R10" t="n">
        <v>133.72</v>
      </c>
      <c r="S10" t="n">
        <v>72.42</v>
      </c>
      <c r="T10" t="n">
        <v>21362.18</v>
      </c>
      <c r="U10" t="n">
        <v>0.54</v>
      </c>
      <c r="V10" t="n">
        <v>0.75</v>
      </c>
      <c r="W10" t="n">
        <v>4.74</v>
      </c>
      <c r="X10" t="n">
        <v>1.27</v>
      </c>
      <c r="Y10" t="n">
        <v>0.5</v>
      </c>
      <c r="Z10" t="n">
        <v>10</v>
      </c>
      <c r="AA10" t="n">
        <v>448.2905102604932</v>
      </c>
      <c r="AB10" t="n">
        <v>613.3708533199167</v>
      </c>
      <c r="AC10" t="n">
        <v>554.8315999504626</v>
      </c>
      <c r="AD10" t="n">
        <v>448290.5102604932</v>
      </c>
      <c r="AE10" t="n">
        <v>613370.8533199168</v>
      </c>
      <c r="AF10" t="n">
        <v>1.990866698897359e-06</v>
      </c>
      <c r="AG10" t="n">
        <v>1.078958333333333</v>
      </c>
      <c r="AH10" t="n">
        <v>554831.5999504627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1.9409</v>
      </c>
      <c r="E11" t="n">
        <v>51.52</v>
      </c>
      <c r="F11" t="n">
        <v>48.8</v>
      </c>
      <c r="G11" t="n">
        <v>94.45</v>
      </c>
      <c r="H11" t="n">
        <v>1.48</v>
      </c>
      <c r="I11" t="n">
        <v>31</v>
      </c>
      <c r="J11" t="n">
        <v>118.96</v>
      </c>
      <c r="K11" t="n">
        <v>41.65</v>
      </c>
      <c r="L11" t="n">
        <v>10</v>
      </c>
      <c r="M11" t="n">
        <v>29</v>
      </c>
      <c r="N11" t="n">
        <v>17.31</v>
      </c>
      <c r="O11" t="n">
        <v>14905.25</v>
      </c>
      <c r="P11" t="n">
        <v>417.36</v>
      </c>
      <c r="Q11" t="n">
        <v>794.1900000000001</v>
      </c>
      <c r="R11" t="n">
        <v>127.83</v>
      </c>
      <c r="S11" t="n">
        <v>72.42</v>
      </c>
      <c r="T11" t="n">
        <v>18437.43</v>
      </c>
      <c r="U11" t="n">
        <v>0.57</v>
      </c>
      <c r="V11" t="n">
        <v>0.76</v>
      </c>
      <c r="W11" t="n">
        <v>4.73</v>
      </c>
      <c r="X11" t="n">
        <v>1.09</v>
      </c>
      <c r="Y11" t="n">
        <v>0.5</v>
      </c>
      <c r="Z11" t="n">
        <v>10</v>
      </c>
      <c r="AA11" t="n">
        <v>440.5452618632257</v>
      </c>
      <c r="AB11" t="n">
        <v>602.7734627665321</v>
      </c>
      <c r="AC11" t="n">
        <v>545.2456094779619</v>
      </c>
      <c r="AD11" t="n">
        <v>440545.2618632257</v>
      </c>
      <c r="AE11" t="n">
        <v>602773.4627665321</v>
      </c>
      <c r="AF11" t="n">
        <v>2.001177262359462e-06</v>
      </c>
      <c r="AG11" t="n">
        <v>1.073333333333333</v>
      </c>
      <c r="AH11" t="n">
        <v>545245.6094779619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1.9468</v>
      </c>
      <c r="E12" t="n">
        <v>51.37</v>
      </c>
      <c r="F12" t="n">
        <v>48.71</v>
      </c>
      <c r="G12" t="n">
        <v>104.37</v>
      </c>
      <c r="H12" t="n">
        <v>1.61</v>
      </c>
      <c r="I12" t="n">
        <v>28</v>
      </c>
      <c r="J12" t="n">
        <v>120.26</v>
      </c>
      <c r="K12" t="n">
        <v>41.65</v>
      </c>
      <c r="L12" t="n">
        <v>11</v>
      </c>
      <c r="M12" t="n">
        <v>26</v>
      </c>
      <c r="N12" t="n">
        <v>17.61</v>
      </c>
      <c r="O12" t="n">
        <v>15065.56</v>
      </c>
      <c r="P12" t="n">
        <v>413.55</v>
      </c>
      <c r="Q12" t="n">
        <v>794.1900000000001</v>
      </c>
      <c r="R12" t="n">
        <v>124.66</v>
      </c>
      <c r="S12" t="n">
        <v>72.42</v>
      </c>
      <c r="T12" t="n">
        <v>16871.15</v>
      </c>
      <c r="U12" t="n">
        <v>0.58</v>
      </c>
      <c r="V12" t="n">
        <v>0.76</v>
      </c>
      <c r="W12" t="n">
        <v>4.73</v>
      </c>
      <c r="X12" t="n">
        <v>1</v>
      </c>
      <c r="Y12" t="n">
        <v>0.5</v>
      </c>
      <c r="Z12" t="n">
        <v>10</v>
      </c>
      <c r="AA12" t="n">
        <v>436.2924111838608</v>
      </c>
      <c r="AB12" t="n">
        <v>596.9545248444948</v>
      </c>
      <c r="AC12" t="n">
        <v>539.9820228242733</v>
      </c>
      <c r="AD12" t="n">
        <v>436292.4111838609</v>
      </c>
      <c r="AE12" t="n">
        <v>596954.5248444948</v>
      </c>
      <c r="AF12" t="n">
        <v>2.007260494802102e-06</v>
      </c>
      <c r="AG12" t="n">
        <v>1.070208333333333</v>
      </c>
      <c r="AH12" t="n">
        <v>539982.0228242732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1.9511</v>
      </c>
      <c r="E13" t="n">
        <v>51.25</v>
      </c>
      <c r="F13" t="n">
        <v>48.64</v>
      </c>
      <c r="G13" t="n">
        <v>112.24</v>
      </c>
      <c r="H13" t="n">
        <v>1.74</v>
      </c>
      <c r="I13" t="n">
        <v>26</v>
      </c>
      <c r="J13" t="n">
        <v>121.56</v>
      </c>
      <c r="K13" t="n">
        <v>41.65</v>
      </c>
      <c r="L13" t="n">
        <v>12</v>
      </c>
      <c r="M13" t="n">
        <v>24</v>
      </c>
      <c r="N13" t="n">
        <v>17.91</v>
      </c>
      <c r="O13" t="n">
        <v>15226.31</v>
      </c>
      <c r="P13" t="n">
        <v>406.18</v>
      </c>
      <c r="Q13" t="n">
        <v>794.24</v>
      </c>
      <c r="R13" t="n">
        <v>122.52</v>
      </c>
      <c r="S13" t="n">
        <v>72.42</v>
      </c>
      <c r="T13" t="n">
        <v>15809.78</v>
      </c>
      <c r="U13" t="n">
        <v>0.59</v>
      </c>
      <c r="V13" t="n">
        <v>0.76</v>
      </c>
      <c r="W13" t="n">
        <v>4.73</v>
      </c>
      <c r="X13" t="n">
        <v>0.93</v>
      </c>
      <c r="Y13" t="n">
        <v>0.5</v>
      </c>
      <c r="Z13" t="n">
        <v>10</v>
      </c>
      <c r="AA13" t="n">
        <v>429.9925884138831</v>
      </c>
      <c r="AB13" t="n">
        <v>588.334829402046</v>
      </c>
      <c r="AC13" t="n">
        <v>532.1849790170332</v>
      </c>
      <c r="AD13" t="n">
        <v>429992.5884138831</v>
      </c>
      <c r="AE13" t="n">
        <v>588334.829402046</v>
      </c>
      <c r="AF13" t="n">
        <v>2.011694037090806e-06</v>
      </c>
      <c r="AG13" t="n">
        <v>1.067708333333333</v>
      </c>
      <c r="AH13" t="n">
        <v>532184.9790170332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1.958</v>
      </c>
      <c r="E14" t="n">
        <v>51.07</v>
      </c>
      <c r="F14" t="n">
        <v>48.53</v>
      </c>
      <c r="G14" t="n">
        <v>126.59</v>
      </c>
      <c r="H14" t="n">
        <v>1.87</v>
      </c>
      <c r="I14" t="n">
        <v>23</v>
      </c>
      <c r="J14" t="n">
        <v>122.87</v>
      </c>
      <c r="K14" t="n">
        <v>41.65</v>
      </c>
      <c r="L14" t="n">
        <v>13</v>
      </c>
      <c r="M14" t="n">
        <v>21</v>
      </c>
      <c r="N14" t="n">
        <v>18.22</v>
      </c>
      <c r="O14" t="n">
        <v>15387.5</v>
      </c>
      <c r="P14" t="n">
        <v>398.29</v>
      </c>
      <c r="Q14" t="n">
        <v>794.1799999999999</v>
      </c>
      <c r="R14" t="n">
        <v>118.82</v>
      </c>
      <c r="S14" t="n">
        <v>72.42</v>
      </c>
      <c r="T14" t="n">
        <v>13972.4</v>
      </c>
      <c r="U14" t="n">
        <v>0.61</v>
      </c>
      <c r="V14" t="n">
        <v>0.76</v>
      </c>
      <c r="W14" t="n">
        <v>4.72</v>
      </c>
      <c r="X14" t="n">
        <v>0.82</v>
      </c>
      <c r="Y14" t="n">
        <v>0.5</v>
      </c>
      <c r="Z14" t="n">
        <v>10</v>
      </c>
      <c r="AA14" t="n">
        <v>422.684100977691</v>
      </c>
      <c r="AB14" t="n">
        <v>578.3350344641379</v>
      </c>
      <c r="AC14" t="n">
        <v>523.1395504731988</v>
      </c>
      <c r="AD14" t="n">
        <v>422684.100977691</v>
      </c>
      <c r="AE14" t="n">
        <v>578335.034464138</v>
      </c>
      <c r="AF14" t="n">
        <v>2.018808325879656e-06</v>
      </c>
      <c r="AG14" t="n">
        <v>1.063958333333333</v>
      </c>
      <c r="AH14" t="n">
        <v>523139.5504731989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1.9599</v>
      </c>
      <c r="E15" t="n">
        <v>51.02</v>
      </c>
      <c r="F15" t="n">
        <v>48.5</v>
      </c>
      <c r="G15" t="n">
        <v>132.27</v>
      </c>
      <c r="H15" t="n">
        <v>1.99</v>
      </c>
      <c r="I15" t="n">
        <v>22</v>
      </c>
      <c r="J15" t="n">
        <v>124.18</v>
      </c>
      <c r="K15" t="n">
        <v>41.65</v>
      </c>
      <c r="L15" t="n">
        <v>14</v>
      </c>
      <c r="M15" t="n">
        <v>20</v>
      </c>
      <c r="N15" t="n">
        <v>18.53</v>
      </c>
      <c r="O15" t="n">
        <v>15549.15</v>
      </c>
      <c r="P15" t="n">
        <v>393.18</v>
      </c>
      <c r="Q15" t="n">
        <v>794.17</v>
      </c>
      <c r="R15" t="n">
        <v>117.88</v>
      </c>
      <c r="S15" t="n">
        <v>72.42</v>
      </c>
      <c r="T15" t="n">
        <v>13512.06</v>
      </c>
      <c r="U15" t="n">
        <v>0.61</v>
      </c>
      <c r="V15" t="n">
        <v>0.76</v>
      </c>
      <c r="W15" t="n">
        <v>4.72</v>
      </c>
      <c r="X15" t="n">
        <v>0.79</v>
      </c>
      <c r="Y15" t="n">
        <v>0.5</v>
      </c>
      <c r="Z15" t="n">
        <v>10</v>
      </c>
      <c r="AA15" t="n">
        <v>418.6424095122462</v>
      </c>
      <c r="AB15" t="n">
        <v>572.8050138942731</v>
      </c>
      <c r="AC15" t="n">
        <v>518.1373073050892</v>
      </c>
      <c r="AD15" t="n">
        <v>418642.4095122461</v>
      </c>
      <c r="AE15" t="n">
        <v>572805.0138942731</v>
      </c>
      <c r="AF15" t="n">
        <v>2.020767332937456e-06</v>
      </c>
      <c r="AG15" t="n">
        <v>1.062916666666667</v>
      </c>
      <c r="AH15" t="n">
        <v>518137.3073050892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1.9645</v>
      </c>
      <c r="E16" t="n">
        <v>50.9</v>
      </c>
      <c r="F16" t="n">
        <v>48.42</v>
      </c>
      <c r="G16" t="n">
        <v>145.27</v>
      </c>
      <c r="H16" t="n">
        <v>2.11</v>
      </c>
      <c r="I16" t="n">
        <v>20</v>
      </c>
      <c r="J16" t="n">
        <v>125.49</v>
      </c>
      <c r="K16" t="n">
        <v>41.65</v>
      </c>
      <c r="L16" t="n">
        <v>15</v>
      </c>
      <c r="M16" t="n">
        <v>17</v>
      </c>
      <c r="N16" t="n">
        <v>18.84</v>
      </c>
      <c r="O16" t="n">
        <v>15711.24</v>
      </c>
      <c r="P16" t="n">
        <v>388.12</v>
      </c>
      <c r="Q16" t="n">
        <v>794.17</v>
      </c>
      <c r="R16" t="n">
        <v>115.2</v>
      </c>
      <c r="S16" t="n">
        <v>72.42</v>
      </c>
      <c r="T16" t="n">
        <v>12177.19</v>
      </c>
      <c r="U16" t="n">
        <v>0.63</v>
      </c>
      <c r="V16" t="n">
        <v>0.76</v>
      </c>
      <c r="W16" t="n">
        <v>4.72</v>
      </c>
      <c r="X16" t="n">
        <v>0.72</v>
      </c>
      <c r="Y16" t="n">
        <v>0.5</v>
      </c>
      <c r="Z16" t="n">
        <v>10</v>
      </c>
      <c r="AA16" t="n">
        <v>413.9320458061545</v>
      </c>
      <c r="AB16" t="n">
        <v>566.360086465018</v>
      </c>
      <c r="AC16" t="n">
        <v>512.3074747041697</v>
      </c>
      <c r="AD16" t="n">
        <v>413932.0458061545</v>
      </c>
      <c r="AE16" t="n">
        <v>566360.086465018</v>
      </c>
      <c r="AF16" t="n">
        <v>2.025510192130023e-06</v>
      </c>
      <c r="AG16" t="n">
        <v>1.060416666666667</v>
      </c>
      <c r="AH16" t="n">
        <v>512307.4747041697</v>
      </c>
    </row>
    <row r="17">
      <c r="A17" t="n">
        <v>15</v>
      </c>
      <c r="B17" t="n">
        <v>50</v>
      </c>
      <c r="C17" t="inlineStr">
        <is>
          <t xml:space="preserve">CONCLUIDO	</t>
        </is>
      </c>
      <c r="D17" t="n">
        <v>1.9673</v>
      </c>
      <c r="E17" t="n">
        <v>50.83</v>
      </c>
      <c r="F17" t="n">
        <v>48.37</v>
      </c>
      <c r="G17" t="n">
        <v>152.76</v>
      </c>
      <c r="H17" t="n">
        <v>2.23</v>
      </c>
      <c r="I17" t="n">
        <v>19</v>
      </c>
      <c r="J17" t="n">
        <v>126.81</v>
      </c>
      <c r="K17" t="n">
        <v>41.65</v>
      </c>
      <c r="L17" t="n">
        <v>16</v>
      </c>
      <c r="M17" t="n">
        <v>13</v>
      </c>
      <c r="N17" t="n">
        <v>19.16</v>
      </c>
      <c r="O17" t="n">
        <v>15873.8</v>
      </c>
      <c r="P17" t="n">
        <v>381.37</v>
      </c>
      <c r="Q17" t="n">
        <v>794.22</v>
      </c>
      <c r="R17" t="n">
        <v>113.49</v>
      </c>
      <c r="S17" t="n">
        <v>72.42</v>
      </c>
      <c r="T17" t="n">
        <v>11328.08</v>
      </c>
      <c r="U17" t="n">
        <v>0.64</v>
      </c>
      <c r="V17" t="n">
        <v>0.76</v>
      </c>
      <c r="W17" t="n">
        <v>4.72</v>
      </c>
      <c r="X17" t="n">
        <v>0.67</v>
      </c>
      <c r="Y17" t="n">
        <v>0.5</v>
      </c>
      <c r="Z17" t="n">
        <v>10</v>
      </c>
      <c r="AA17" t="n">
        <v>408.5341369459639</v>
      </c>
      <c r="AB17" t="n">
        <v>558.9744294235734</v>
      </c>
      <c r="AC17" t="n">
        <v>505.6266944049258</v>
      </c>
      <c r="AD17" t="n">
        <v>408534.1369459639</v>
      </c>
      <c r="AE17" t="n">
        <v>558974.4294235734</v>
      </c>
      <c r="AF17" t="n">
        <v>2.028397149899411e-06</v>
      </c>
      <c r="AG17" t="n">
        <v>1.058958333333333</v>
      </c>
      <c r="AH17" t="n">
        <v>505626.6944049258</v>
      </c>
    </row>
    <row r="18">
      <c r="A18" t="n">
        <v>16</v>
      </c>
      <c r="B18" t="n">
        <v>50</v>
      </c>
      <c r="C18" t="inlineStr">
        <is>
          <t xml:space="preserve">CONCLUIDO	</t>
        </is>
      </c>
      <c r="D18" t="n">
        <v>1.9691</v>
      </c>
      <c r="E18" t="n">
        <v>50.78</v>
      </c>
      <c r="F18" t="n">
        <v>48.35</v>
      </c>
      <c r="G18" t="n">
        <v>161.16</v>
      </c>
      <c r="H18" t="n">
        <v>2.34</v>
      </c>
      <c r="I18" t="n">
        <v>18</v>
      </c>
      <c r="J18" t="n">
        <v>128.13</v>
      </c>
      <c r="K18" t="n">
        <v>41.65</v>
      </c>
      <c r="L18" t="n">
        <v>17</v>
      </c>
      <c r="M18" t="n">
        <v>7</v>
      </c>
      <c r="N18" t="n">
        <v>19.48</v>
      </c>
      <c r="O18" t="n">
        <v>16036.82</v>
      </c>
      <c r="P18" t="n">
        <v>380.99</v>
      </c>
      <c r="Q18" t="n">
        <v>794.17</v>
      </c>
      <c r="R18" t="n">
        <v>112.36</v>
      </c>
      <c r="S18" t="n">
        <v>72.42</v>
      </c>
      <c r="T18" t="n">
        <v>10768.54</v>
      </c>
      <c r="U18" t="n">
        <v>0.64</v>
      </c>
      <c r="V18" t="n">
        <v>0.76</v>
      </c>
      <c r="W18" t="n">
        <v>4.73</v>
      </c>
      <c r="X18" t="n">
        <v>0.64</v>
      </c>
      <c r="Y18" t="n">
        <v>0.5</v>
      </c>
      <c r="Z18" t="n">
        <v>10</v>
      </c>
      <c r="AA18" t="n">
        <v>407.8421272014244</v>
      </c>
      <c r="AB18" t="n">
        <v>558.0275911617791</v>
      </c>
      <c r="AC18" t="n">
        <v>504.7702210579412</v>
      </c>
      <c r="AD18" t="n">
        <v>407842.1272014244</v>
      </c>
      <c r="AE18" t="n">
        <v>558027.5911617791</v>
      </c>
      <c r="AF18" t="n">
        <v>2.03025305132259e-06</v>
      </c>
      <c r="AG18" t="n">
        <v>1.057916666666667</v>
      </c>
      <c r="AH18" t="n">
        <v>504770.2210579412</v>
      </c>
    </row>
    <row r="19">
      <c r="A19" t="n">
        <v>17</v>
      </c>
      <c r="B19" t="n">
        <v>50</v>
      </c>
      <c r="C19" t="inlineStr">
        <is>
          <t xml:space="preserve">CONCLUIDO	</t>
        </is>
      </c>
      <c r="D19" t="n">
        <v>1.9708</v>
      </c>
      <c r="E19" t="n">
        <v>50.74</v>
      </c>
      <c r="F19" t="n">
        <v>48.33</v>
      </c>
      <c r="G19" t="n">
        <v>170.57</v>
      </c>
      <c r="H19" t="n">
        <v>2.46</v>
      </c>
      <c r="I19" t="n">
        <v>17</v>
      </c>
      <c r="J19" t="n">
        <v>129.46</v>
      </c>
      <c r="K19" t="n">
        <v>41.65</v>
      </c>
      <c r="L19" t="n">
        <v>18</v>
      </c>
      <c r="M19" t="n">
        <v>2</v>
      </c>
      <c r="N19" t="n">
        <v>19.81</v>
      </c>
      <c r="O19" t="n">
        <v>16200.3</v>
      </c>
      <c r="P19" t="n">
        <v>378.81</v>
      </c>
      <c r="Q19" t="n">
        <v>794.17</v>
      </c>
      <c r="R19" t="n">
        <v>111.67</v>
      </c>
      <c r="S19" t="n">
        <v>72.42</v>
      </c>
      <c r="T19" t="n">
        <v>10429.45</v>
      </c>
      <c r="U19" t="n">
        <v>0.65</v>
      </c>
      <c r="V19" t="n">
        <v>0.76</v>
      </c>
      <c r="W19" t="n">
        <v>4.73</v>
      </c>
      <c r="X19" t="n">
        <v>0.62</v>
      </c>
      <c r="Y19" t="n">
        <v>0.5</v>
      </c>
      <c r="Z19" t="n">
        <v>10</v>
      </c>
      <c r="AA19" t="n">
        <v>405.9299600673792</v>
      </c>
      <c r="AB19" t="n">
        <v>555.4112797301182</v>
      </c>
      <c r="AC19" t="n">
        <v>502.4036067173021</v>
      </c>
      <c r="AD19" t="n">
        <v>405929.9600673792</v>
      </c>
      <c r="AE19" t="n">
        <v>555411.2797301181</v>
      </c>
      <c r="AF19" t="n">
        <v>2.032005847111148e-06</v>
      </c>
      <c r="AG19" t="n">
        <v>1.057083333333333</v>
      </c>
      <c r="AH19" t="n">
        <v>502403.6067173021</v>
      </c>
    </row>
    <row r="20">
      <c r="A20" t="n">
        <v>18</v>
      </c>
      <c r="B20" t="n">
        <v>50</v>
      </c>
      <c r="C20" t="inlineStr">
        <is>
          <t xml:space="preserve">CONCLUIDO	</t>
        </is>
      </c>
      <c r="D20" t="n">
        <v>1.9703</v>
      </c>
      <c r="E20" t="n">
        <v>50.75</v>
      </c>
      <c r="F20" t="n">
        <v>48.34</v>
      </c>
      <c r="G20" t="n">
        <v>170.61</v>
      </c>
      <c r="H20" t="n">
        <v>2.57</v>
      </c>
      <c r="I20" t="n">
        <v>17</v>
      </c>
      <c r="J20" t="n">
        <v>130.79</v>
      </c>
      <c r="K20" t="n">
        <v>41.65</v>
      </c>
      <c r="L20" t="n">
        <v>19</v>
      </c>
      <c r="M20" t="n">
        <v>0</v>
      </c>
      <c r="N20" t="n">
        <v>20.14</v>
      </c>
      <c r="O20" t="n">
        <v>16364.25</v>
      </c>
      <c r="P20" t="n">
        <v>383.08</v>
      </c>
      <c r="Q20" t="n">
        <v>794.17</v>
      </c>
      <c r="R20" t="n">
        <v>111.95</v>
      </c>
      <c r="S20" t="n">
        <v>72.42</v>
      </c>
      <c r="T20" t="n">
        <v>10571.03</v>
      </c>
      <c r="U20" t="n">
        <v>0.65</v>
      </c>
      <c r="V20" t="n">
        <v>0.76</v>
      </c>
      <c r="W20" t="n">
        <v>4.73</v>
      </c>
      <c r="X20" t="n">
        <v>0.63</v>
      </c>
      <c r="Y20" t="n">
        <v>0.5</v>
      </c>
      <c r="Z20" t="n">
        <v>10</v>
      </c>
      <c r="AA20" t="n">
        <v>409.0093802616724</v>
      </c>
      <c r="AB20" t="n">
        <v>559.6246782943812</v>
      </c>
      <c r="AC20" t="n">
        <v>506.2148844361336</v>
      </c>
      <c r="AD20" t="n">
        <v>409009.3802616724</v>
      </c>
      <c r="AE20" t="n">
        <v>559624.6782943811</v>
      </c>
      <c r="AF20" t="n">
        <v>2.031490318938042e-06</v>
      </c>
      <c r="AG20" t="n">
        <v>1.057291666666667</v>
      </c>
      <c r="AH20" t="n">
        <v>506214.8844361336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1.5762</v>
      </c>
      <c r="E2" t="n">
        <v>63.44</v>
      </c>
      <c r="F2" t="n">
        <v>57.91</v>
      </c>
      <c r="G2" t="n">
        <v>12.92</v>
      </c>
      <c r="H2" t="n">
        <v>0.28</v>
      </c>
      <c r="I2" t="n">
        <v>269</v>
      </c>
      <c r="J2" t="n">
        <v>61.76</v>
      </c>
      <c r="K2" t="n">
        <v>28.92</v>
      </c>
      <c r="L2" t="n">
        <v>1</v>
      </c>
      <c r="M2" t="n">
        <v>267</v>
      </c>
      <c r="N2" t="n">
        <v>6.84</v>
      </c>
      <c r="O2" t="n">
        <v>7851.41</v>
      </c>
      <c r="P2" t="n">
        <v>370.58</v>
      </c>
      <c r="Q2" t="n">
        <v>794.25</v>
      </c>
      <c r="R2" t="n">
        <v>431.67</v>
      </c>
      <c r="S2" t="n">
        <v>72.42</v>
      </c>
      <c r="T2" t="n">
        <v>169167.68</v>
      </c>
      <c r="U2" t="n">
        <v>0.17</v>
      </c>
      <c r="V2" t="n">
        <v>0.64</v>
      </c>
      <c r="W2" t="n">
        <v>5.14</v>
      </c>
      <c r="X2" t="n">
        <v>10.2</v>
      </c>
      <c r="Y2" t="n">
        <v>0.5</v>
      </c>
      <c r="Z2" t="n">
        <v>10</v>
      </c>
      <c r="AA2" t="n">
        <v>483.4059935911973</v>
      </c>
      <c r="AB2" t="n">
        <v>661.4174067987748</v>
      </c>
      <c r="AC2" t="n">
        <v>598.2926577990598</v>
      </c>
      <c r="AD2" t="n">
        <v>483405.9935911973</v>
      </c>
      <c r="AE2" t="n">
        <v>661417.4067987747</v>
      </c>
      <c r="AF2" t="n">
        <v>1.764306529496222e-06</v>
      </c>
      <c r="AG2" t="n">
        <v>1.321666666666667</v>
      </c>
      <c r="AH2" t="n">
        <v>598292.6577990599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1.8004</v>
      </c>
      <c r="E3" t="n">
        <v>55.54</v>
      </c>
      <c r="F3" t="n">
        <v>52.11</v>
      </c>
      <c r="G3" t="n">
        <v>26.5</v>
      </c>
      <c r="H3" t="n">
        <v>0.55</v>
      </c>
      <c r="I3" t="n">
        <v>118</v>
      </c>
      <c r="J3" t="n">
        <v>62.92</v>
      </c>
      <c r="K3" t="n">
        <v>28.92</v>
      </c>
      <c r="L3" t="n">
        <v>2</v>
      </c>
      <c r="M3" t="n">
        <v>116</v>
      </c>
      <c r="N3" t="n">
        <v>7</v>
      </c>
      <c r="O3" t="n">
        <v>7994.37</v>
      </c>
      <c r="P3" t="n">
        <v>324.09</v>
      </c>
      <c r="Q3" t="n">
        <v>794.21</v>
      </c>
      <c r="R3" t="n">
        <v>237.88</v>
      </c>
      <c r="S3" t="n">
        <v>72.42</v>
      </c>
      <c r="T3" t="n">
        <v>73030.28</v>
      </c>
      <c r="U3" t="n">
        <v>0.3</v>
      </c>
      <c r="V3" t="n">
        <v>0.71</v>
      </c>
      <c r="W3" t="n">
        <v>4.89</v>
      </c>
      <c r="X3" t="n">
        <v>4.4</v>
      </c>
      <c r="Y3" t="n">
        <v>0.5</v>
      </c>
      <c r="Z3" t="n">
        <v>10</v>
      </c>
      <c r="AA3" t="n">
        <v>374.5438475121596</v>
      </c>
      <c r="AB3" t="n">
        <v>512.4674158745051</v>
      </c>
      <c r="AC3" t="n">
        <v>463.5582449559772</v>
      </c>
      <c r="AD3" t="n">
        <v>374543.8475121596</v>
      </c>
      <c r="AE3" t="n">
        <v>512467.4158745052</v>
      </c>
      <c r="AF3" t="n">
        <v>2.015262958828193e-06</v>
      </c>
      <c r="AG3" t="n">
        <v>1.157083333333333</v>
      </c>
      <c r="AH3" t="n">
        <v>463558.2449559771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1.8774</v>
      </c>
      <c r="E4" t="n">
        <v>53.27</v>
      </c>
      <c r="F4" t="n">
        <v>50.44</v>
      </c>
      <c r="G4" t="n">
        <v>40.9</v>
      </c>
      <c r="H4" t="n">
        <v>0.8100000000000001</v>
      </c>
      <c r="I4" t="n">
        <v>74</v>
      </c>
      <c r="J4" t="n">
        <v>64.08</v>
      </c>
      <c r="K4" t="n">
        <v>28.92</v>
      </c>
      <c r="L4" t="n">
        <v>3</v>
      </c>
      <c r="M4" t="n">
        <v>72</v>
      </c>
      <c r="N4" t="n">
        <v>7.16</v>
      </c>
      <c r="O4" t="n">
        <v>8137.65</v>
      </c>
      <c r="P4" t="n">
        <v>303.69</v>
      </c>
      <c r="Q4" t="n">
        <v>794.2</v>
      </c>
      <c r="R4" t="n">
        <v>182.35</v>
      </c>
      <c r="S4" t="n">
        <v>72.42</v>
      </c>
      <c r="T4" t="n">
        <v>45483.81</v>
      </c>
      <c r="U4" t="n">
        <v>0.4</v>
      </c>
      <c r="V4" t="n">
        <v>0.73</v>
      </c>
      <c r="W4" t="n">
        <v>4.81</v>
      </c>
      <c r="X4" t="n">
        <v>2.73</v>
      </c>
      <c r="Y4" t="n">
        <v>0.5</v>
      </c>
      <c r="Z4" t="n">
        <v>10</v>
      </c>
      <c r="AA4" t="n">
        <v>340.6745622458902</v>
      </c>
      <c r="AB4" t="n">
        <v>466.1259655657852</v>
      </c>
      <c r="AC4" t="n">
        <v>421.6395576240875</v>
      </c>
      <c r="AD4" t="n">
        <v>340674.5622458901</v>
      </c>
      <c r="AE4" t="n">
        <v>466125.9655657852</v>
      </c>
      <c r="AF4" t="n">
        <v>2.101452276662992e-06</v>
      </c>
      <c r="AG4" t="n">
        <v>1.109791666666667</v>
      </c>
      <c r="AH4" t="n">
        <v>421639.5576240875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1.9167</v>
      </c>
      <c r="E5" t="n">
        <v>52.17</v>
      </c>
      <c r="F5" t="n">
        <v>49.64</v>
      </c>
      <c r="G5" t="n">
        <v>56.2</v>
      </c>
      <c r="H5" t="n">
        <v>1.07</v>
      </c>
      <c r="I5" t="n">
        <v>53</v>
      </c>
      <c r="J5" t="n">
        <v>65.25</v>
      </c>
      <c r="K5" t="n">
        <v>28.92</v>
      </c>
      <c r="L5" t="n">
        <v>4</v>
      </c>
      <c r="M5" t="n">
        <v>51</v>
      </c>
      <c r="N5" t="n">
        <v>7.33</v>
      </c>
      <c r="O5" t="n">
        <v>8281.25</v>
      </c>
      <c r="P5" t="n">
        <v>288.81</v>
      </c>
      <c r="Q5" t="n">
        <v>794.2</v>
      </c>
      <c r="R5" t="n">
        <v>155.74</v>
      </c>
      <c r="S5" t="n">
        <v>72.42</v>
      </c>
      <c r="T5" t="n">
        <v>32286.6</v>
      </c>
      <c r="U5" t="n">
        <v>0.46</v>
      </c>
      <c r="V5" t="n">
        <v>0.74</v>
      </c>
      <c r="W5" t="n">
        <v>4.77</v>
      </c>
      <c r="X5" t="n">
        <v>1.93</v>
      </c>
      <c r="Y5" t="n">
        <v>0.5</v>
      </c>
      <c r="Z5" t="n">
        <v>10</v>
      </c>
      <c r="AA5" t="n">
        <v>321.3812270594891</v>
      </c>
      <c r="AB5" t="n">
        <v>439.727973201875</v>
      </c>
      <c r="AC5" t="n">
        <v>397.7609526015738</v>
      </c>
      <c r="AD5" t="n">
        <v>321381.2270594891</v>
      </c>
      <c r="AE5" t="n">
        <v>439727.973201875</v>
      </c>
      <c r="AF5" t="n">
        <v>2.145442409012441e-06</v>
      </c>
      <c r="AG5" t="n">
        <v>1.086875</v>
      </c>
      <c r="AH5" t="n">
        <v>397760.9526015738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1.9403</v>
      </c>
      <c r="E6" t="n">
        <v>51.54</v>
      </c>
      <c r="F6" t="n">
        <v>49.17</v>
      </c>
      <c r="G6" t="n">
        <v>71.95999999999999</v>
      </c>
      <c r="H6" t="n">
        <v>1.31</v>
      </c>
      <c r="I6" t="n">
        <v>41</v>
      </c>
      <c r="J6" t="n">
        <v>66.42</v>
      </c>
      <c r="K6" t="n">
        <v>28.92</v>
      </c>
      <c r="L6" t="n">
        <v>5</v>
      </c>
      <c r="M6" t="n">
        <v>37</v>
      </c>
      <c r="N6" t="n">
        <v>7.49</v>
      </c>
      <c r="O6" t="n">
        <v>8425.16</v>
      </c>
      <c r="P6" t="n">
        <v>274.91</v>
      </c>
      <c r="Q6" t="n">
        <v>794.17</v>
      </c>
      <c r="R6" t="n">
        <v>140.16</v>
      </c>
      <c r="S6" t="n">
        <v>72.42</v>
      </c>
      <c r="T6" t="n">
        <v>24556.66</v>
      </c>
      <c r="U6" t="n">
        <v>0.52</v>
      </c>
      <c r="V6" t="n">
        <v>0.75</v>
      </c>
      <c r="W6" t="n">
        <v>4.75</v>
      </c>
      <c r="X6" t="n">
        <v>1.47</v>
      </c>
      <c r="Y6" t="n">
        <v>0.5</v>
      </c>
      <c r="Z6" t="n">
        <v>10</v>
      </c>
      <c r="AA6" t="n">
        <v>306.7136639843329</v>
      </c>
      <c r="AB6" t="n">
        <v>419.6591663152325</v>
      </c>
      <c r="AC6" t="n">
        <v>379.607484477445</v>
      </c>
      <c r="AD6" t="n">
        <v>306713.6639843329</v>
      </c>
      <c r="AE6" t="n">
        <v>419659.1663152325</v>
      </c>
      <c r="AF6" t="n">
        <v>2.171858875257911e-06</v>
      </c>
      <c r="AG6" t="n">
        <v>1.07375</v>
      </c>
      <c r="AH6" t="n">
        <v>379607.484477445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1.95</v>
      </c>
      <c r="E7" t="n">
        <v>51.28</v>
      </c>
      <c r="F7" t="n">
        <v>49</v>
      </c>
      <c r="G7" t="n">
        <v>84</v>
      </c>
      <c r="H7" t="n">
        <v>1.55</v>
      </c>
      <c r="I7" t="n">
        <v>35</v>
      </c>
      <c r="J7" t="n">
        <v>67.59</v>
      </c>
      <c r="K7" t="n">
        <v>28.92</v>
      </c>
      <c r="L7" t="n">
        <v>6</v>
      </c>
      <c r="M7" t="n">
        <v>15</v>
      </c>
      <c r="N7" t="n">
        <v>7.66</v>
      </c>
      <c r="O7" t="n">
        <v>8569.4</v>
      </c>
      <c r="P7" t="n">
        <v>266.02</v>
      </c>
      <c r="Q7" t="n">
        <v>794.1799999999999</v>
      </c>
      <c r="R7" t="n">
        <v>134.03</v>
      </c>
      <c r="S7" t="n">
        <v>72.42</v>
      </c>
      <c r="T7" t="n">
        <v>21521.9</v>
      </c>
      <c r="U7" t="n">
        <v>0.54</v>
      </c>
      <c r="V7" t="n">
        <v>0.75</v>
      </c>
      <c r="W7" t="n">
        <v>4.76</v>
      </c>
      <c r="X7" t="n">
        <v>1.29</v>
      </c>
      <c r="Y7" t="n">
        <v>0.5</v>
      </c>
      <c r="Z7" t="n">
        <v>10</v>
      </c>
      <c r="AA7" t="n">
        <v>298.6218871892308</v>
      </c>
      <c r="AB7" t="n">
        <v>408.5876403201763</v>
      </c>
      <c r="AC7" t="n">
        <v>369.5926093843727</v>
      </c>
      <c r="AD7" t="n">
        <v>298621.8871892308</v>
      </c>
      <c r="AE7" t="n">
        <v>408587.6403201763</v>
      </c>
      <c r="AF7" t="n">
        <v>2.182716490621516e-06</v>
      </c>
      <c r="AG7" t="n">
        <v>1.068333333333333</v>
      </c>
      <c r="AH7" t="n">
        <v>369592.6093843727</v>
      </c>
    </row>
    <row r="8">
      <c r="A8" t="n">
        <v>6</v>
      </c>
      <c r="B8" t="n">
        <v>25</v>
      </c>
      <c r="C8" t="inlineStr">
        <is>
          <t xml:space="preserve">CONCLUIDO	</t>
        </is>
      </c>
      <c r="D8" t="n">
        <v>1.9533</v>
      </c>
      <c r="E8" t="n">
        <v>51.2</v>
      </c>
      <c r="F8" t="n">
        <v>48.94</v>
      </c>
      <c r="G8" t="n">
        <v>88.98999999999999</v>
      </c>
      <c r="H8" t="n">
        <v>1.78</v>
      </c>
      <c r="I8" t="n">
        <v>33</v>
      </c>
      <c r="J8" t="n">
        <v>68.76000000000001</v>
      </c>
      <c r="K8" t="n">
        <v>28.92</v>
      </c>
      <c r="L8" t="n">
        <v>7</v>
      </c>
      <c r="M8" t="n">
        <v>1</v>
      </c>
      <c r="N8" t="n">
        <v>7.83</v>
      </c>
      <c r="O8" t="n">
        <v>8713.950000000001</v>
      </c>
      <c r="P8" t="n">
        <v>267.99</v>
      </c>
      <c r="Q8" t="n">
        <v>794.17</v>
      </c>
      <c r="R8" t="n">
        <v>131.7</v>
      </c>
      <c r="S8" t="n">
        <v>72.42</v>
      </c>
      <c r="T8" t="n">
        <v>20363.06</v>
      </c>
      <c r="U8" t="n">
        <v>0.55</v>
      </c>
      <c r="V8" t="n">
        <v>0.75</v>
      </c>
      <c r="W8" t="n">
        <v>4.77</v>
      </c>
      <c r="X8" t="n">
        <v>1.23</v>
      </c>
      <c r="Y8" t="n">
        <v>0.5</v>
      </c>
      <c r="Z8" t="n">
        <v>10</v>
      </c>
      <c r="AA8" t="n">
        <v>299.3618647983066</v>
      </c>
      <c r="AB8" t="n">
        <v>409.6001103304217</v>
      </c>
      <c r="AC8" t="n">
        <v>370.5084506778509</v>
      </c>
      <c r="AD8" t="n">
        <v>299361.8647983065</v>
      </c>
      <c r="AE8" t="n">
        <v>409600.1103304217</v>
      </c>
      <c r="AF8" t="n">
        <v>2.186410318528722e-06</v>
      </c>
      <c r="AG8" t="n">
        <v>1.066666666666667</v>
      </c>
      <c r="AH8" t="n">
        <v>370508.4506778509</v>
      </c>
    </row>
    <row r="9">
      <c r="A9" t="n">
        <v>7</v>
      </c>
      <c r="B9" t="n">
        <v>25</v>
      </c>
      <c r="C9" t="inlineStr">
        <is>
          <t xml:space="preserve">CONCLUIDO	</t>
        </is>
      </c>
      <c r="D9" t="n">
        <v>1.9533</v>
      </c>
      <c r="E9" t="n">
        <v>51.2</v>
      </c>
      <c r="F9" t="n">
        <v>48.94</v>
      </c>
      <c r="G9" t="n">
        <v>88.98999999999999</v>
      </c>
      <c r="H9" t="n">
        <v>2</v>
      </c>
      <c r="I9" t="n">
        <v>33</v>
      </c>
      <c r="J9" t="n">
        <v>69.93000000000001</v>
      </c>
      <c r="K9" t="n">
        <v>28.92</v>
      </c>
      <c r="L9" t="n">
        <v>8</v>
      </c>
      <c r="M9" t="n">
        <v>0</v>
      </c>
      <c r="N9" t="n">
        <v>8.01</v>
      </c>
      <c r="O9" t="n">
        <v>8858.84</v>
      </c>
      <c r="P9" t="n">
        <v>272.1</v>
      </c>
      <c r="Q9" t="n">
        <v>794.17</v>
      </c>
      <c r="R9" t="n">
        <v>131.69</v>
      </c>
      <c r="S9" t="n">
        <v>72.42</v>
      </c>
      <c r="T9" t="n">
        <v>20361.72</v>
      </c>
      <c r="U9" t="n">
        <v>0.55</v>
      </c>
      <c r="V9" t="n">
        <v>0.75</v>
      </c>
      <c r="W9" t="n">
        <v>4.77</v>
      </c>
      <c r="X9" t="n">
        <v>1.23</v>
      </c>
      <c r="Y9" t="n">
        <v>0.5</v>
      </c>
      <c r="Z9" t="n">
        <v>10</v>
      </c>
      <c r="AA9" t="n">
        <v>302.2245138678554</v>
      </c>
      <c r="AB9" t="n">
        <v>413.5169130785423</v>
      </c>
      <c r="AC9" t="n">
        <v>374.0514392689581</v>
      </c>
      <c r="AD9" t="n">
        <v>302224.5138678554</v>
      </c>
      <c r="AE9" t="n">
        <v>413516.9130785423</v>
      </c>
      <c r="AF9" t="n">
        <v>2.186410318528722e-06</v>
      </c>
      <c r="AG9" t="n">
        <v>1.066666666666667</v>
      </c>
      <c r="AH9" t="n">
        <v>374051.4392689581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0.9882</v>
      </c>
      <c r="E2" t="n">
        <v>101.19</v>
      </c>
      <c r="F2" t="n">
        <v>75.2</v>
      </c>
      <c r="G2" t="n">
        <v>6.47</v>
      </c>
      <c r="H2" t="n">
        <v>0.11</v>
      </c>
      <c r="I2" t="n">
        <v>697</v>
      </c>
      <c r="J2" t="n">
        <v>167.88</v>
      </c>
      <c r="K2" t="n">
        <v>51.39</v>
      </c>
      <c r="L2" t="n">
        <v>1</v>
      </c>
      <c r="M2" t="n">
        <v>695</v>
      </c>
      <c r="N2" t="n">
        <v>30.49</v>
      </c>
      <c r="O2" t="n">
        <v>20939.59</v>
      </c>
      <c r="P2" t="n">
        <v>955.55</v>
      </c>
      <c r="Q2" t="n">
        <v>794.36</v>
      </c>
      <c r="R2" t="n">
        <v>1011.47</v>
      </c>
      <c r="S2" t="n">
        <v>72.42</v>
      </c>
      <c r="T2" t="n">
        <v>456931.32</v>
      </c>
      <c r="U2" t="n">
        <v>0.07000000000000001</v>
      </c>
      <c r="V2" t="n">
        <v>0.49</v>
      </c>
      <c r="W2" t="n">
        <v>5.84</v>
      </c>
      <c r="X2" t="n">
        <v>27.48</v>
      </c>
      <c r="Y2" t="n">
        <v>0.5</v>
      </c>
      <c r="Z2" t="n">
        <v>10</v>
      </c>
      <c r="AA2" t="n">
        <v>1858.613954081581</v>
      </c>
      <c r="AB2" t="n">
        <v>2543.037608235067</v>
      </c>
      <c r="AC2" t="n">
        <v>2300.333668080812</v>
      </c>
      <c r="AD2" t="n">
        <v>1858613.954081581</v>
      </c>
      <c r="AE2" t="n">
        <v>2543037.608235067</v>
      </c>
      <c r="AF2" t="n">
        <v>9.458875655110467e-07</v>
      </c>
      <c r="AG2" t="n">
        <v>2.108125</v>
      </c>
      <c r="AH2" t="n">
        <v>2300333.668080811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1.448</v>
      </c>
      <c r="E3" t="n">
        <v>69.06</v>
      </c>
      <c r="F3" t="n">
        <v>57.71</v>
      </c>
      <c r="G3" t="n">
        <v>13.07</v>
      </c>
      <c r="H3" t="n">
        <v>0.21</v>
      </c>
      <c r="I3" t="n">
        <v>265</v>
      </c>
      <c r="J3" t="n">
        <v>169.33</v>
      </c>
      <c r="K3" t="n">
        <v>51.39</v>
      </c>
      <c r="L3" t="n">
        <v>2</v>
      </c>
      <c r="M3" t="n">
        <v>263</v>
      </c>
      <c r="N3" t="n">
        <v>30.94</v>
      </c>
      <c r="O3" t="n">
        <v>21118.46</v>
      </c>
      <c r="P3" t="n">
        <v>730.33</v>
      </c>
      <c r="Q3" t="n">
        <v>794.25</v>
      </c>
      <c r="R3" t="n">
        <v>425.63</v>
      </c>
      <c r="S3" t="n">
        <v>72.42</v>
      </c>
      <c r="T3" t="n">
        <v>166171.35</v>
      </c>
      <c r="U3" t="n">
        <v>0.17</v>
      </c>
      <c r="V3" t="n">
        <v>0.64</v>
      </c>
      <c r="W3" t="n">
        <v>5.1</v>
      </c>
      <c r="X3" t="n">
        <v>10</v>
      </c>
      <c r="Y3" t="n">
        <v>0.5</v>
      </c>
      <c r="Z3" t="n">
        <v>10</v>
      </c>
      <c r="AA3" t="n">
        <v>972.7628284207384</v>
      </c>
      <c r="AB3" t="n">
        <v>1330.977017112437</v>
      </c>
      <c r="AC3" t="n">
        <v>1203.950438637201</v>
      </c>
      <c r="AD3" t="n">
        <v>972762.8284207385</v>
      </c>
      <c r="AE3" t="n">
        <v>1330977.017112437</v>
      </c>
      <c r="AF3" t="n">
        <v>1.385999994798619e-06</v>
      </c>
      <c r="AG3" t="n">
        <v>1.43875</v>
      </c>
      <c r="AH3" t="n">
        <v>1203950.438637201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1.6192</v>
      </c>
      <c r="E4" t="n">
        <v>61.76</v>
      </c>
      <c r="F4" t="n">
        <v>53.83</v>
      </c>
      <c r="G4" t="n">
        <v>19.69</v>
      </c>
      <c r="H4" t="n">
        <v>0.31</v>
      </c>
      <c r="I4" t="n">
        <v>164</v>
      </c>
      <c r="J4" t="n">
        <v>170.79</v>
      </c>
      <c r="K4" t="n">
        <v>51.39</v>
      </c>
      <c r="L4" t="n">
        <v>3</v>
      </c>
      <c r="M4" t="n">
        <v>162</v>
      </c>
      <c r="N4" t="n">
        <v>31.4</v>
      </c>
      <c r="O4" t="n">
        <v>21297.94</v>
      </c>
      <c r="P4" t="n">
        <v>678.7</v>
      </c>
      <c r="Q4" t="n">
        <v>794.24</v>
      </c>
      <c r="R4" t="n">
        <v>295.5</v>
      </c>
      <c r="S4" t="n">
        <v>72.42</v>
      </c>
      <c r="T4" t="n">
        <v>101607.77</v>
      </c>
      <c r="U4" t="n">
        <v>0.25</v>
      </c>
      <c r="V4" t="n">
        <v>0.6899999999999999</v>
      </c>
      <c r="W4" t="n">
        <v>4.96</v>
      </c>
      <c r="X4" t="n">
        <v>6.12</v>
      </c>
      <c r="Y4" t="n">
        <v>0.5</v>
      </c>
      <c r="Z4" t="n">
        <v>10</v>
      </c>
      <c r="AA4" t="n">
        <v>809.9555970960055</v>
      </c>
      <c r="AB4" t="n">
        <v>1108.21698066581</v>
      </c>
      <c r="AC4" t="n">
        <v>1002.450307423366</v>
      </c>
      <c r="AD4" t="n">
        <v>809955.5970960055</v>
      </c>
      <c r="AE4" t="n">
        <v>1108216.98066581</v>
      </c>
      <c r="AF4" t="n">
        <v>1.549869607443318e-06</v>
      </c>
      <c r="AG4" t="n">
        <v>1.286666666666667</v>
      </c>
      <c r="AH4" t="n">
        <v>1002450.307423366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1.7093</v>
      </c>
      <c r="E5" t="n">
        <v>58.5</v>
      </c>
      <c r="F5" t="n">
        <v>52.1</v>
      </c>
      <c r="G5" t="n">
        <v>26.27</v>
      </c>
      <c r="H5" t="n">
        <v>0.41</v>
      </c>
      <c r="I5" t="n">
        <v>119</v>
      </c>
      <c r="J5" t="n">
        <v>172.25</v>
      </c>
      <c r="K5" t="n">
        <v>51.39</v>
      </c>
      <c r="L5" t="n">
        <v>4</v>
      </c>
      <c r="M5" t="n">
        <v>117</v>
      </c>
      <c r="N5" t="n">
        <v>31.86</v>
      </c>
      <c r="O5" t="n">
        <v>21478.05</v>
      </c>
      <c r="P5" t="n">
        <v>654.46</v>
      </c>
      <c r="Q5" t="n">
        <v>794.21</v>
      </c>
      <c r="R5" t="n">
        <v>237.76</v>
      </c>
      <c r="S5" t="n">
        <v>72.42</v>
      </c>
      <c r="T5" t="n">
        <v>72966.89999999999</v>
      </c>
      <c r="U5" t="n">
        <v>0.3</v>
      </c>
      <c r="V5" t="n">
        <v>0.71</v>
      </c>
      <c r="W5" t="n">
        <v>4.88</v>
      </c>
      <c r="X5" t="n">
        <v>4.39</v>
      </c>
      <c r="Y5" t="n">
        <v>0.5</v>
      </c>
      <c r="Z5" t="n">
        <v>10</v>
      </c>
      <c r="AA5" t="n">
        <v>740.9812687930863</v>
      </c>
      <c r="AB5" t="n">
        <v>1013.843261749151</v>
      </c>
      <c r="AC5" t="n">
        <v>917.0834837857664</v>
      </c>
      <c r="AD5" t="n">
        <v>740981.2687930863</v>
      </c>
      <c r="AE5" t="n">
        <v>1013843.261749151</v>
      </c>
      <c r="AF5" t="n">
        <v>1.636111734191492e-06</v>
      </c>
      <c r="AG5" t="n">
        <v>1.21875</v>
      </c>
      <c r="AH5" t="n">
        <v>917083.4837857664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1.7638</v>
      </c>
      <c r="E6" t="n">
        <v>56.7</v>
      </c>
      <c r="F6" t="n">
        <v>51.17</v>
      </c>
      <c r="G6" t="n">
        <v>33.01</v>
      </c>
      <c r="H6" t="n">
        <v>0.51</v>
      </c>
      <c r="I6" t="n">
        <v>93</v>
      </c>
      <c r="J6" t="n">
        <v>173.71</v>
      </c>
      <c r="K6" t="n">
        <v>51.39</v>
      </c>
      <c r="L6" t="n">
        <v>5</v>
      </c>
      <c r="M6" t="n">
        <v>91</v>
      </c>
      <c r="N6" t="n">
        <v>32.32</v>
      </c>
      <c r="O6" t="n">
        <v>21658.78</v>
      </c>
      <c r="P6" t="n">
        <v>640.37</v>
      </c>
      <c r="Q6" t="n">
        <v>794.21</v>
      </c>
      <c r="R6" t="n">
        <v>206.64</v>
      </c>
      <c r="S6" t="n">
        <v>72.42</v>
      </c>
      <c r="T6" t="n">
        <v>57535.64</v>
      </c>
      <c r="U6" t="n">
        <v>0.35</v>
      </c>
      <c r="V6" t="n">
        <v>0.72</v>
      </c>
      <c r="W6" t="n">
        <v>4.85</v>
      </c>
      <c r="X6" t="n">
        <v>3.46</v>
      </c>
      <c r="Y6" t="n">
        <v>0.5</v>
      </c>
      <c r="Z6" t="n">
        <v>10</v>
      </c>
      <c r="AA6" t="n">
        <v>703.5845566260523</v>
      </c>
      <c r="AB6" t="n">
        <v>962.675430335713</v>
      </c>
      <c r="AC6" t="n">
        <v>870.7990383879243</v>
      </c>
      <c r="AD6" t="n">
        <v>703584.5566260522</v>
      </c>
      <c r="AE6" t="n">
        <v>962675.4303357131</v>
      </c>
      <c r="AF6" t="n">
        <v>1.68827817045981e-06</v>
      </c>
      <c r="AG6" t="n">
        <v>1.18125</v>
      </c>
      <c r="AH6" t="n">
        <v>870799.0383879243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1.8007</v>
      </c>
      <c r="E7" t="n">
        <v>55.54</v>
      </c>
      <c r="F7" t="n">
        <v>50.55</v>
      </c>
      <c r="G7" t="n">
        <v>39.39</v>
      </c>
      <c r="H7" t="n">
        <v>0.61</v>
      </c>
      <c r="I7" t="n">
        <v>77</v>
      </c>
      <c r="J7" t="n">
        <v>175.18</v>
      </c>
      <c r="K7" t="n">
        <v>51.39</v>
      </c>
      <c r="L7" t="n">
        <v>6</v>
      </c>
      <c r="M7" t="n">
        <v>75</v>
      </c>
      <c r="N7" t="n">
        <v>32.79</v>
      </c>
      <c r="O7" t="n">
        <v>21840.16</v>
      </c>
      <c r="P7" t="n">
        <v>630.37</v>
      </c>
      <c r="Q7" t="n">
        <v>794.17</v>
      </c>
      <c r="R7" t="n">
        <v>186.13</v>
      </c>
      <c r="S7" t="n">
        <v>72.42</v>
      </c>
      <c r="T7" t="n">
        <v>47360.59</v>
      </c>
      <c r="U7" t="n">
        <v>0.39</v>
      </c>
      <c r="V7" t="n">
        <v>0.73</v>
      </c>
      <c r="W7" t="n">
        <v>4.82</v>
      </c>
      <c r="X7" t="n">
        <v>2.85</v>
      </c>
      <c r="Y7" t="n">
        <v>0.5</v>
      </c>
      <c r="Z7" t="n">
        <v>10</v>
      </c>
      <c r="AA7" t="n">
        <v>679.239406134733</v>
      </c>
      <c r="AB7" t="n">
        <v>929.3653214012521</v>
      </c>
      <c r="AC7" t="n">
        <v>840.6679994991366</v>
      </c>
      <c r="AD7" t="n">
        <v>679239.406134733</v>
      </c>
      <c r="AE7" t="n">
        <v>929365.3214012521</v>
      </c>
      <c r="AF7" t="n">
        <v>1.72359819795157e-06</v>
      </c>
      <c r="AG7" t="n">
        <v>1.157083333333333</v>
      </c>
      <c r="AH7" t="n">
        <v>840667.9994991366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1.8285</v>
      </c>
      <c r="E8" t="n">
        <v>54.69</v>
      </c>
      <c r="F8" t="n">
        <v>50.11</v>
      </c>
      <c r="G8" t="n">
        <v>46.26</v>
      </c>
      <c r="H8" t="n">
        <v>0.7</v>
      </c>
      <c r="I8" t="n">
        <v>65</v>
      </c>
      <c r="J8" t="n">
        <v>176.66</v>
      </c>
      <c r="K8" t="n">
        <v>51.39</v>
      </c>
      <c r="L8" t="n">
        <v>7</v>
      </c>
      <c r="M8" t="n">
        <v>63</v>
      </c>
      <c r="N8" t="n">
        <v>33.27</v>
      </c>
      <c r="O8" t="n">
        <v>22022.17</v>
      </c>
      <c r="P8" t="n">
        <v>622.83</v>
      </c>
      <c r="Q8" t="n">
        <v>794.1799999999999</v>
      </c>
      <c r="R8" t="n">
        <v>171.51</v>
      </c>
      <c r="S8" t="n">
        <v>72.42</v>
      </c>
      <c r="T8" t="n">
        <v>40109.68</v>
      </c>
      <c r="U8" t="n">
        <v>0.42</v>
      </c>
      <c r="V8" t="n">
        <v>0.74</v>
      </c>
      <c r="W8" t="n">
        <v>4.8</v>
      </c>
      <c r="X8" t="n">
        <v>2.41</v>
      </c>
      <c r="Y8" t="n">
        <v>0.5</v>
      </c>
      <c r="Z8" t="n">
        <v>10</v>
      </c>
      <c r="AA8" t="n">
        <v>661.6456098852726</v>
      </c>
      <c r="AB8" t="n">
        <v>905.2927131892301</v>
      </c>
      <c r="AC8" t="n">
        <v>818.8928472287521</v>
      </c>
      <c r="AD8" t="n">
        <v>661645.6098852726</v>
      </c>
      <c r="AE8" t="n">
        <v>905292.7131892301</v>
      </c>
      <c r="AF8" t="n">
        <v>1.750207866359997e-06</v>
      </c>
      <c r="AG8" t="n">
        <v>1.139375</v>
      </c>
      <c r="AH8" t="n">
        <v>818892.8472287521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1.8483</v>
      </c>
      <c r="E9" t="n">
        <v>54.1</v>
      </c>
      <c r="F9" t="n">
        <v>49.8</v>
      </c>
      <c r="G9" t="n">
        <v>52.42</v>
      </c>
      <c r="H9" t="n">
        <v>0.8</v>
      </c>
      <c r="I9" t="n">
        <v>57</v>
      </c>
      <c r="J9" t="n">
        <v>178.14</v>
      </c>
      <c r="K9" t="n">
        <v>51.39</v>
      </c>
      <c r="L9" t="n">
        <v>8</v>
      </c>
      <c r="M9" t="n">
        <v>55</v>
      </c>
      <c r="N9" t="n">
        <v>33.75</v>
      </c>
      <c r="O9" t="n">
        <v>22204.83</v>
      </c>
      <c r="P9" t="n">
        <v>616.98</v>
      </c>
      <c r="Q9" t="n">
        <v>794.1900000000001</v>
      </c>
      <c r="R9" t="n">
        <v>161.03</v>
      </c>
      <c r="S9" t="n">
        <v>72.42</v>
      </c>
      <c r="T9" t="n">
        <v>34910.62</v>
      </c>
      <c r="U9" t="n">
        <v>0.45</v>
      </c>
      <c r="V9" t="n">
        <v>0.74</v>
      </c>
      <c r="W9" t="n">
        <v>4.78</v>
      </c>
      <c r="X9" t="n">
        <v>2.09</v>
      </c>
      <c r="Y9" t="n">
        <v>0.5</v>
      </c>
      <c r="Z9" t="n">
        <v>10</v>
      </c>
      <c r="AA9" t="n">
        <v>649.0971135628</v>
      </c>
      <c r="AB9" t="n">
        <v>888.1233069202367</v>
      </c>
      <c r="AC9" t="n">
        <v>803.3620649966585</v>
      </c>
      <c r="AD9" t="n">
        <v>649097.1135628</v>
      </c>
      <c r="AE9" t="n">
        <v>888123.3069202367</v>
      </c>
      <c r="AF9" t="n">
        <v>1.769160076233624e-06</v>
      </c>
      <c r="AG9" t="n">
        <v>1.127083333333333</v>
      </c>
      <c r="AH9" t="n">
        <v>803362.0649966586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1.8654</v>
      </c>
      <c r="E10" t="n">
        <v>53.61</v>
      </c>
      <c r="F10" t="n">
        <v>49.54</v>
      </c>
      <c r="G10" t="n">
        <v>59.45</v>
      </c>
      <c r="H10" t="n">
        <v>0.89</v>
      </c>
      <c r="I10" t="n">
        <v>50</v>
      </c>
      <c r="J10" t="n">
        <v>179.63</v>
      </c>
      <c r="K10" t="n">
        <v>51.39</v>
      </c>
      <c r="L10" t="n">
        <v>9</v>
      </c>
      <c r="M10" t="n">
        <v>48</v>
      </c>
      <c r="N10" t="n">
        <v>34.24</v>
      </c>
      <c r="O10" t="n">
        <v>22388.15</v>
      </c>
      <c r="P10" t="n">
        <v>611.09</v>
      </c>
      <c r="Q10" t="n">
        <v>794.2</v>
      </c>
      <c r="R10" t="n">
        <v>152.87</v>
      </c>
      <c r="S10" t="n">
        <v>72.42</v>
      </c>
      <c r="T10" t="n">
        <v>30862.34</v>
      </c>
      <c r="U10" t="n">
        <v>0.47</v>
      </c>
      <c r="V10" t="n">
        <v>0.75</v>
      </c>
      <c r="W10" t="n">
        <v>4.76</v>
      </c>
      <c r="X10" t="n">
        <v>1.83</v>
      </c>
      <c r="Y10" t="n">
        <v>0.5</v>
      </c>
      <c r="Z10" t="n">
        <v>10</v>
      </c>
      <c r="AA10" t="n">
        <v>637.8929675772422</v>
      </c>
      <c r="AB10" t="n">
        <v>872.7933000907609</v>
      </c>
      <c r="AC10" t="n">
        <v>789.4951325031882</v>
      </c>
      <c r="AD10" t="n">
        <v>637892.9675772422</v>
      </c>
      <c r="AE10" t="n">
        <v>872793.3000907609</v>
      </c>
      <c r="AF10" t="n">
        <v>1.785527893851757e-06</v>
      </c>
      <c r="AG10" t="n">
        <v>1.116875</v>
      </c>
      <c r="AH10" t="n">
        <v>789495.1325031882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1.8779</v>
      </c>
      <c r="E11" t="n">
        <v>53.25</v>
      </c>
      <c r="F11" t="n">
        <v>49.35</v>
      </c>
      <c r="G11" t="n">
        <v>65.8</v>
      </c>
      <c r="H11" t="n">
        <v>0.98</v>
      </c>
      <c r="I11" t="n">
        <v>45</v>
      </c>
      <c r="J11" t="n">
        <v>181.12</v>
      </c>
      <c r="K11" t="n">
        <v>51.39</v>
      </c>
      <c r="L11" t="n">
        <v>10</v>
      </c>
      <c r="M11" t="n">
        <v>43</v>
      </c>
      <c r="N11" t="n">
        <v>34.73</v>
      </c>
      <c r="O11" t="n">
        <v>22572.13</v>
      </c>
      <c r="P11" t="n">
        <v>606.67</v>
      </c>
      <c r="Q11" t="n">
        <v>794.1900000000001</v>
      </c>
      <c r="R11" t="n">
        <v>146.37</v>
      </c>
      <c r="S11" t="n">
        <v>72.42</v>
      </c>
      <c r="T11" t="n">
        <v>27640.32</v>
      </c>
      <c r="U11" t="n">
        <v>0.49</v>
      </c>
      <c r="V11" t="n">
        <v>0.75</v>
      </c>
      <c r="W11" t="n">
        <v>4.76</v>
      </c>
      <c r="X11" t="n">
        <v>1.65</v>
      </c>
      <c r="Y11" t="n">
        <v>0.5</v>
      </c>
      <c r="Z11" t="n">
        <v>10</v>
      </c>
      <c r="AA11" t="n">
        <v>629.7485654792479</v>
      </c>
      <c r="AB11" t="n">
        <v>861.6497698346229</v>
      </c>
      <c r="AC11" t="n">
        <v>779.4151251346532</v>
      </c>
      <c r="AD11" t="n">
        <v>629748.5654792478</v>
      </c>
      <c r="AE11" t="n">
        <v>861649.769834623</v>
      </c>
      <c r="AF11" t="n">
        <v>1.797492672812381e-06</v>
      </c>
      <c r="AG11" t="n">
        <v>1.109375</v>
      </c>
      <c r="AH11" t="n">
        <v>779415.1251346532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1.8885</v>
      </c>
      <c r="E12" t="n">
        <v>52.95</v>
      </c>
      <c r="F12" t="n">
        <v>49.19</v>
      </c>
      <c r="G12" t="n">
        <v>71.98</v>
      </c>
      <c r="H12" t="n">
        <v>1.07</v>
      </c>
      <c r="I12" t="n">
        <v>41</v>
      </c>
      <c r="J12" t="n">
        <v>182.62</v>
      </c>
      <c r="K12" t="n">
        <v>51.39</v>
      </c>
      <c r="L12" t="n">
        <v>11</v>
      </c>
      <c r="M12" t="n">
        <v>39</v>
      </c>
      <c r="N12" t="n">
        <v>35.22</v>
      </c>
      <c r="O12" t="n">
        <v>22756.91</v>
      </c>
      <c r="P12" t="n">
        <v>602.24</v>
      </c>
      <c r="Q12" t="n">
        <v>794.17</v>
      </c>
      <c r="R12" t="n">
        <v>140.82</v>
      </c>
      <c r="S12" t="n">
        <v>72.42</v>
      </c>
      <c r="T12" t="n">
        <v>24883.4</v>
      </c>
      <c r="U12" t="n">
        <v>0.51</v>
      </c>
      <c r="V12" t="n">
        <v>0.75</v>
      </c>
      <c r="W12" t="n">
        <v>4.75</v>
      </c>
      <c r="X12" t="n">
        <v>1.48</v>
      </c>
      <c r="Y12" t="n">
        <v>0.5</v>
      </c>
      <c r="Z12" t="n">
        <v>10</v>
      </c>
      <c r="AA12" t="n">
        <v>622.4396709195458</v>
      </c>
      <c r="AB12" t="n">
        <v>851.6494178523676</v>
      </c>
      <c r="AC12" t="n">
        <v>770.3691927100022</v>
      </c>
      <c r="AD12" t="n">
        <v>622439.6709195458</v>
      </c>
      <c r="AE12" t="n">
        <v>851649.4178523676</v>
      </c>
      <c r="AF12" t="n">
        <v>1.80763880537099e-06</v>
      </c>
      <c r="AG12" t="n">
        <v>1.103125</v>
      </c>
      <c r="AH12" t="n">
        <v>770369.1927100022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1.8986</v>
      </c>
      <c r="E13" t="n">
        <v>52.67</v>
      </c>
      <c r="F13" t="n">
        <v>49.04</v>
      </c>
      <c r="G13" t="n">
        <v>79.53</v>
      </c>
      <c r="H13" t="n">
        <v>1.16</v>
      </c>
      <c r="I13" t="n">
        <v>37</v>
      </c>
      <c r="J13" t="n">
        <v>184.12</v>
      </c>
      <c r="K13" t="n">
        <v>51.39</v>
      </c>
      <c r="L13" t="n">
        <v>12</v>
      </c>
      <c r="M13" t="n">
        <v>35</v>
      </c>
      <c r="N13" t="n">
        <v>35.73</v>
      </c>
      <c r="O13" t="n">
        <v>22942.24</v>
      </c>
      <c r="P13" t="n">
        <v>598.4400000000001</v>
      </c>
      <c r="Q13" t="n">
        <v>794.1799999999999</v>
      </c>
      <c r="R13" t="n">
        <v>135.83</v>
      </c>
      <c r="S13" t="n">
        <v>72.42</v>
      </c>
      <c r="T13" t="n">
        <v>22411.12</v>
      </c>
      <c r="U13" t="n">
        <v>0.53</v>
      </c>
      <c r="V13" t="n">
        <v>0.75</v>
      </c>
      <c r="W13" t="n">
        <v>4.75</v>
      </c>
      <c r="X13" t="n">
        <v>1.34</v>
      </c>
      <c r="Y13" t="n">
        <v>0.5</v>
      </c>
      <c r="Z13" t="n">
        <v>10</v>
      </c>
      <c r="AA13" t="n">
        <v>615.8624422237782</v>
      </c>
      <c r="AB13" t="n">
        <v>842.6501633839674</v>
      </c>
      <c r="AC13" t="n">
        <v>762.2288144575331</v>
      </c>
      <c r="AD13" t="n">
        <v>615862.4422237782</v>
      </c>
      <c r="AE13" t="n">
        <v>842650.1633839675</v>
      </c>
      <c r="AF13" t="n">
        <v>1.817306346771173e-06</v>
      </c>
      <c r="AG13" t="n">
        <v>1.097291666666667</v>
      </c>
      <c r="AH13" t="n">
        <v>762228.8144575331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1.9061</v>
      </c>
      <c r="E14" t="n">
        <v>52.46</v>
      </c>
      <c r="F14" t="n">
        <v>48.94</v>
      </c>
      <c r="G14" t="n">
        <v>86.36</v>
      </c>
      <c r="H14" t="n">
        <v>1.24</v>
      </c>
      <c r="I14" t="n">
        <v>34</v>
      </c>
      <c r="J14" t="n">
        <v>185.63</v>
      </c>
      <c r="K14" t="n">
        <v>51.39</v>
      </c>
      <c r="L14" t="n">
        <v>13</v>
      </c>
      <c r="M14" t="n">
        <v>32</v>
      </c>
      <c r="N14" t="n">
        <v>36.24</v>
      </c>
      <c r="O14" t="n">
        <v>23128.27</v>
      </c>
      <c r="P14" t="n">
        <v>594.78</v>
      </c>
      <c r="Q14" t="n">
        <v>794.17</v>
      </c>
      <c r="R14" t="n">
        <v>132.25</v>
      </c>
      <c r="S14" t="n">
        <v>72.42</v>
      </c>
      <c r="T14" t="n">
        <v>20634.33</v>
      </c>
      <c r="U14" t="n">
        <v>0.55</v>
      </c>
      <c r="V14" t="n">
        <v>0.75</v>
      </c>
      <c r="W14" t="n">
        <v>4.74</v>
      </c>
      <c r="X14" t="n">
        <v>1.23</v>
      </c>
      <c r="Y14" t="n">
        <v>0.5</v>
      </c>
      <c r="Z14" t="n">
        <v>10</v>
      </c>
      <c r="AA14" t="n">
        <v>610.4666289493808</v>
      </c>
      <c r="AB14" t="n">
        <v>835.2673736154557</v>
      </c>
      <c r="AC14" t="n">
        <v>755.5506277827175</v>
      </c>
      <c r="AD14" t="n">
        <v>610466.6289493808</v>
      </c>
      <c r="AE14" t="n">
        <v>835267.3736154557</v>
      </c>
      <c r="AF14" t="n">
        <v>1.824485214147547e-06</v>
      </c>
      <c r="AG14" t="n">
        <v>1.092916666666667</v>
      </c>
      <c r="AH14" t="n">
        <v>755550.6277827175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1.9109</v>
      </c>
      <c r="E15" t="n">
        <v>52.33</v>
      </c>
      <c r="F15" t="n">
        <v>48.88</v>
      </c>
      <c r="G15" t="n">
        <v>91.64</v>
      </c>
      <c r="H15" t="n">
        <v>1.33</v>
      </c>
      <c r="I15" t="n">
        <v>32</v>
      </c>
      <c r="J15" t="n">
        <v>187.14</v>
      </c>
      <c r="K15" t="n">
        <v>51.39</v>
      </c>
      <c r="L15" t="n">
        <v>14</v>
      </c>
      <c r="M15" t="n">
        <v>30</v>
      </c>
      <c r="N15" t="n">
        <v>36.75</v>
      </c>
      <c r="O15" t="n">
        <v>23314.98</v>
      </c>
      <c r="P15" t="n">
        <v>592.12</v>
      </c>
      <c r="Q15" t="n">
        <v>794.1900000000001</v>
      </c>
      <c r="R15" t="n">
        <v>130.54</v>
      </c>
      <c r="S15" t="n">
        <v>72.42</v>
      </c>
      <c r="T15" t="n">
        <v>19791.31</v>
      </c>
      <c r="U15" t="n">
        <v>0.55</v>
      </c>
      <c r="V15" t="n">
        <v>0.76</v>
      </c>
      <c r="W15" t="n">
        <v>4.73</v>
      </c>
      <c r="X15" t="n">
        <v>1.17</v>
      </c>
      <c r="Y15" t="n">
        <v>0.5</v>
      </c>
      <c r="Z15" t="n">
        <v>10</v>
      </c>
      <c r="AA15" t="n">
        <v>606.8243658507403</v>
      </c>
      <c r="AB15" t="n">
        <v>830.2838685585883</v>
      </c>
      <c r="AC15" t="n">
        <v>751.0427414540843</v>
      </c>
      <c r="AD15" t="n">
        <v>606824.3658507402</v>
      </c>
      <c r="AE15" t="n">
        <v>830283.8685585883</v>
      </c>
      <c r="AF15" t="n">
        <v>1.829079689268427e-06</v>
      </c>
      <c r="AG15" t="n">
        <v>1.090208333333333</v>
      </c>
      <c r="AH15" t="n">
        <v>751042.7414540843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1.9162</v>
      </c>
      <c r="E16" t="n">
        <v>52.19</v>
      </c>
      <c r="F16" t="n">
        <v>48.8</v>
      </c>
      <c r="G16" t="n">
        <v>97.59</v>
      </c>
      <c r="H16" t="n">
        <v>1.41</v>
      </c>
      <c r="I16" t="n">
        <v>30</v>
      </c>
      <c r="J16" t="n">
        <v>188.66</v>
      </c>
      <c r="K16" t="n">
        <v>51.39</v>
      </c>
      <c r="L16" t="n">
        <v>15</v>
      </c>
      <c r="M16" t="n">
        <v>28</v>
      </c>
      <c r="N16" t="n">
        <v>37.27</v>
      </c>
      <c r="O16" t="n">
        <v>23502.4</v>
      </c>
      <c r="P16" t="n">
        <v>589.1900000000001</v>
      </c>
      <c r="Q16" t="n">
        <v>794.1799999999999</v>
      </c>
      <c r="R16" t="n">
        <v>127.79</v>
      </c>
      <c r="S16" t="n">
        <v>72.42</v>
      </c>
      <c r="T16" t="n">
        <v>18425.06</v>
      </c>
      <c r="U16" t="n">
        <v>0.57</v>
      </c>
      <c r="V16" t="n">
        <v>0.76</v>
      </c>
      <c r="W16" t="n">
        <v>4.73</v>
      </c>
      <c r="X16" t="n">
        <v>1.09</v>
      </c>
      <c r="Y16" t="n">
        <v>0.5</v>
      </c>
      <c r="Z16" t="n">
        <v>10</v>
      </c>
      <c r="AA16" t="n">
        <v>602.7789591859326</v>
      </c>
      <c r="AB16" t="n">
        <v>824.7487646890523</v>
      </c>
      <c r="AC16" t="n">
        <v>746.0359001292898</v>
      </c>
      <c r="AD16" t="n">
        <v>602778.9591859326</v>
      </c>
      <c r="AE16" t="n">
        <v>824748.7646890524</v>
      </c>
      <c r="AF16" t="n">
        <v>1.834152755547731e-06</v>
      </c>
      <c r="AG16" t="n">
        <v>1.087291666666667</v>
      </c>
      <c r="AH16" t="n">
        <v>746035.9001292897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1.922</v>
      </c>
      <c r="E17" t="n">
        <v>52.03</v>
      </c>
      <c r="F17" t="n">
        <v>48.71</v>
      </c>
      <c r="G17" t="n">
        <v>104.37</v>
      </c>
      <c r="H17" t="n">
        <v>1.49</v>
      </c>
      <c r="I17" t="n">
        <v>28</v>
      </c>
      <c r="J17" t="n">
        <v>190.19</v>
      </c>
      <c r="K17" t="n">
        <v>51.39</v>
      </c>
      <c r="L17" t="n">
        <v>16</v>
      </c>
      <c r="M17" t="n">
        <v>26</v>
      </c>
      <c r="N17" t="n">
        <v>37.79</v>
      </c>
      <c r="O17" t="n">
        <v>23690.52</v>
      </c>
      <c r="P17" t="n">
        <v>585.79</v>
      </c>
      <c r="Q17" t="n">
        <v>794.17</v>
      </c>
      <c r="R17" t="n">
        <v>124.87</v>
      </c>
      <c r="S17" t="n">
        <v>72.42</v>
      </c>
      <c r="T17" t="n">
        <v>16973.36</v>
      </c>
      <c r="U17" t="n">
        <v>0.58</v>
      </c>
      <c r="V17" t="n">
        <v>0.76</v>
      </c>
      <c r="W17" t="n">
        <v>4.73</v>
      </c>
      <c r="X17" t="n">
        <v>1</v>
      </c>
      <c r="Y17" t="n">
        <v>0.5</v>
      </c>
      <c r="Z17" t="n">
        <v>10</v>
      </c>
      <c r="AA17" t="n">
        <v>598.2308619816872</v>
      </c>
      <c r="AB17" t="n">
        <v>818.5258574463162</v>
      </c>
      <c r="AC17" t="n">
        <v>740.4068984198952</v>
      </c>
      <c r="AD17" t="n">
        <v>598230.8619816873</v>
      </c>
      <c r="AE17" t="n">
        <v>818525.8574463162</v>
      </c>
      <c r="AF17" t="n">
        <v>1.83970441298546e-06</v>
      </c>
      <c r="AG17" t="n">
        <v>1.083958333333333</v>
      </c>
      <c r="AH17" t="n">
        <v>740406.8984198952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1.9269</v>
      </c>
      <c r="E18" t="n">
        <v>51.9</v>
      </c>
      <c r="F18" t="n">
        <v>48.64</v>
      </c>
      <c r="G18" t="n">
        <v>112.25</v>
      </c>
      <c r="H18" t="n">
        <v>1.57</v>
      </c>
      <c r="I18" t="n">
        <v>26</v>
      </c>
      <c r="J18" t="n">
        <v>191.72</v>
      </c>
      <c r="K18" t="n">
        <v>51.39</v>
      </c>
      <c r="L18" t="n">
        <v>17</v>
      </c>
      <c r="M18" t="n">
        <v>24</v>
      </c>
      <c r="N18" t="n">
        <v>38.33</v>
      </c>
      <c r="O18" t="n">
        <v>23879.37</v>
      </c>
      <c r="P18" t="n">
        <v>582.41</v>
      </c>
      <c r="Q18" t="n">
        <v>794.17</v>
      </c>
      <c r="R18" t="n">
        <v>122.6</v>
      </c>
      <c r="S18" t="n">
        <v>72.42</v>
      </c>
      <c r="T18" t="n">
        <v>15851.2</v>
      </c>
      <c r="U18" t="n">
        <v>0.59</v>
      </c>
      <c r="V18" t="n">
        <v>0.76</v>
      </c>
      <c r="W18" t="n">
        <v>4.73</v>
      </c>
      <c r="X18" t="n">
        <v>0.93</v>
      </c>
      <c r="Y18" t="n">
        <v>0.5</v>
      </c>
      <c r="Z18" t="n">
        <v>10</v>
      </c>
      <c r="AA18" t="n">
        <v>594.0737490070634</v>
      </c>
      <c r="AB18" t="n">
        <v>812.8379120755551</v>
      </c>
      <c r="AC18" t="n">
        <v>735.2618025722379</v>
      </c>
      <c r="AD18" t="n">
        <v>594073.7490070633</v>
      </c>
      <c r="AE18" t="n">
        <v>812837.9120755551</v>
      </c>
      <c r="AF18" t="n">
        <v>1.844394606338025e-06</v>
      </c>
      <c r="AG18" t="n">
        <v>1.08125</v>
      </c>
      <c r="AH18" t="n">
        <v>735261.8025722379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1.9295</v>
      </c>
      <c r="E19" t="n">
        <v>51.83</v>
      </c>
      <c r="F19" t="n">
        <v>48.61</v>
      </c>
      <c r="G19" t="n">
        <v>116.66</v>
      </c>
      <c r="H19" t="n">
        <v>1.65</v>
      </c>
      <c r="I19" t="n">
        <v>25</v>
      </c>
      <c r="J19" t="n">
        <v>193.26</v>
      </c>
      <c r="K19" t="n">
        <v>51.39</v>
      </c>
      <c r="L19" t="n">
        <v>18</v>
      </c>
      <c r="M19" t="n">
        <v>23</v>
      </c>
      <c r="N19" t="n">
        <v>38.86</v>
      </c>
      <c r="O19" t="n">
        <v>24068.93</v>
      </c>
      <c r="P19" t="n">
        <v>581.09</v>
      </c>
      <c r="Q19" t="n">
        <v>794.1900000000001</v>
      </c>
      <c r="R19" t="n">
        <v>121.5</v>
      </c>
      <c r="S19" t="n">
        <v>72.42</v>
      </c>
      <c r="T19" t="n">
        <v>15302.49</v>
      </c>
      <c r="U19" t="n">
        <v>0.6</v>
      </c>
      <c r="V19" t="n">
        <v>0.76</v>
      </c>
      <c r="W19" t="n">
        <v>4.72</v>
      </c>
      <c r="X19" t="n">
        <v>0.9</v>
      </c>
      <c r="Y19" t="n">
        <v>0.5</v>
      </c>
      <c r="Z19" t="n">
        <v>10</v>
      </c>
      <c r="AA19" t="n">
        <v>592.2361421742636</v>
      </c>
      <c r="AB19" t="n">
        <v>810.3236173374263</v>
      </c>
      <c r="AC19" t="n">
        <v>732.9874685950816</v>
      </c>
      <c r="AD19" t="n">
        <v>592236.1421742636</v>
      </c>
      <c r="AE19" t="n">
        <v>810323.6173374263</v>
      </c>
      <c r="AF19" t="n">
        <v>1.846883280361834e-06</v>
      </c>
      <c r="AG19" t="n">
        <v>1.079791666666667</v>
      </c>
      <c r="AH19" t="n">
        <v>732987.4685950816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1.9359</v>
      </c>
      <c r="E20" t="n">
        <v>51.65</v>
      </c>
      <c r="F20" t="n">
        <v>48.5</v>
      </c>
      <c r="G20" t="n">
        <v>126.53</v>
      </c>
      <c r="H20" t="n">
        <v>1.73</v>
      </c>
      <c r="I20" t="n">
        <v>23</v>
      </c>
      <c r="J20" t="n">
        <v>194.8</v>
      </c>
      <c r="K20" t="n">
        <v>51.39</v>
      </c>
      <c r="L20" t="n">
        <v>19</v>
      </c>
      <c r="M20" t="n">
        <v>21</v>
      </c>
      <c r="N20" t="n">
        <v>39.41</v>
      </c>
      <c r="O20" t="n">
        <v>24259.23</v>
      </c>
      <c r="P20" t="n">
        <v>576.2</v>
      </c>
      <c r="Q20" t="n">
        <v>794.1799999999999</v>
      </c>
      <c r="R20" t="n">
        <v>118.17</v>
      </c>
      <c r="S20" t="n">
        <v>72.42</v>
      </c>
      <c r="T20" t="n">
        <v>13651.02</v>
      </c>
      <c r="U20" t="n">
        <v>0.61</v>
      </c>
      <c r="V20" t="n">
        <v>0.76</v>
      </c>
      <c r="W20" t="n">
        <v>4.71</v>
      </c>
      <c r="X20" t="n">
        <v>0.8</v>
      </c>
      <c r="Y20" t="n">
        <v>0.5</v>
      </c>
      <c r="Z20" t="n">
        <v>10</v>
      </c>
      <c r="AA20" t="n">
        <v>586.4493556059163</v>
      </c>
      <c r="AB20" t="n">
        <v>802.4058806596081</v>
      </c>
      <c r="AC20" t="n">
        <v>725.8253895931811</v>
      </c>
      <c r="AD20" t="n">
        <v>586449.3556059162</v>
      </c>
      <c r="AE20" t="n">
        <v>802405.8806596081</v>
      </c>
      <c r="AF20" t="n">
        <v>1.853009247189674e-06</v>
      </c>
      <c r="AG20" t="n">
        <v>1.076041666666667</v>
      </c>
      <c r="AH20" t="n">
        <v>725825.3895931811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1.9372</v>
      </c>
      <c r="E21" t="n">
        <v>51.62</v>
      </c>
      <c r="F21" t="n">
        <v>48.5</v>
      </c>
      <c r="G21" t="n">
        <v>132.28</v>
      </c>
      <c r="H21" t="n">
        <v>1.81</v>
      </c>
      <c r="I21" t="n">
        <v>22</v>
      </c>
      <c r="J21" t="n">
        <v>196.35</v>
      </c>
      <c r="K21" t="n">
        <v>51.39</v>
      </c>
      <c r="L21" t="n">
        <v>20</v>
      </c>
      <c r="M21" t="n">
        <v>20</v>
      </c>
      <c r="N21" t="n">
        <v>39.96</v>
      </c>
      <c r="O21" t="n">
        <v>24450.27</v>
      </c>
      <c r="P21" t="n">
        <v>575.2</v>
      </c>
      <c r="Q21" t="n">
        <v>794.1799999999999</v>
      </c>
      <c r="R21" t="n">
        <v>117.81</v>
      </c>
      <c r="S21" t="n">
        <v>72.42</v>
      </c>
      <c r="T21" t="n">
        <v>13476.73</v>
      </c>
      <c r="U21" t="n">
        <v>0.61</v>
      </c>
      <c r="V21" t="n">
        <v>0.76</v>
      </c>
      <c r="W21" t="n">
        <v>4.72</v>
      </c>
      <c r="X21" t="n">
        <v>0.79</v>
      </c>
      <c r="Y21" t="n">
        <v>0.5</v>
      </c>
      <c r="Z21" t="n">
        <v>10</v>
      </c>
      <c r="AA21" t="n">
        <v>585.3551183331992</v>
      </c>
      <c r="AB21" t="n">
        <v>800.9086969487353</v>
      </c>
      <c r="AC21" t="n">
        <v>724.4710949943633</v>
      </c>
      <c r="AD21" t="n">
        <v>585355.1183331993</v>
      </c>
      <c r="AE21" t="n">
        <v>800908.6969487353</v>
      </c>
      <c r="AF21" t="n">
        <v>1.854253584201578e-06</v>
      </c>
      <c r="AG21" t="n">
        <v>1.075416666666667</v>
      </c>
      <c r="AH21" t="n">
        <v>724471.0949943633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1.9404</v>
      </c>
      <c r="E22" t="n">
        <v>51.54</v>
      </c>
      <c r="F22" t="n">
        <v>48.45</v>
      </c>
      <c r="G22" t="n">
        <v>138.43</v>
      </c>
      <c r="H22" t="n">
        <v>1.88</v>
      </c>
      <c r="I22" t="n">
        <v>21</v>
      </c>
      <c r="J22" t="n">
        <v>197.9</v>
      </c>
      <c r="K22" t="n">
        <v>51.39</v>
      </c>
      <c r="L22" t="n">
        <v>21</v>
      </c>
      <c r="M22" t="n">
        <v>19</v>
      </c>
      <c r="N22" t="n">
        <v>40.51</v>
      </c>
      <c r="O22" t="n">
        <v>24642.07</v>
      </c>
      <c r="P22" t="n">
        <v>572.9400000000001</v>
      </c>
      <c r="Q22" t="n">
        <v>794.17</v>
      </c>
      <c r="R22" t="n">
        <v>116.24</v>
      </c>
      <c r="S22" t="n">
        <v>72.42</v>
      </c>
      <c r="T22" t="n">
        <v>12694.56</v>
      </c>
      <c r="U22" t="n">
        <v>0.62</v>
      </c>
      <c r="V22" t="n">
        <v>0.76</v>
      </c>
      <c r="W22" t="n">
        <v>4.72</v>
      </c>
      <c r="X22" t="n">
        <v>0.74</v>
      </c>
      <c r="Y22" t="n">
        <v>0.5</v>
      </c>
      <c r="Z22" t="n">
        <v>10</v>
      </c>
      <c r="AA22" t="n">
        <v>582.6283313007115</v>
      </c>
      <c r="AB22" t="n">
        <v>797.1777866335318</v>
      </c>
      <c r="AC22" t="n">
        <v>721.0962575232775</v>
      </c>
      <c r="AD22" t="n">
        <v>582628.3313007115</v>
      </c>
      <c r="AE22" t="n">
        <v>797177.7866335318</v>
      </c>
      <c r="AF22" t="n">
        <v>1.857316567615498e-06</v>
      </c>
      <c r="AG22" t="n">
        <v>1.07375</v>
      </c>
      <c r="AH22" t="n">
        <v>721096.2575232774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1.9427</v>
      </c>
      <c r="E23" t="n">
        <v>51.48</v>
      </c>
      <c r="F23" t="n">
        <v>48.43</v>
      </c>
      <c r="G23" t="n">
        <v>145.28</v>
      </c>
      <c r="H23" t="n">
        <v>1.96</v>
      </c>
      <c r="I23" t="n">
        <v>20</v>
      </c>
      <c r="J23" t="n">
        <v>199.46</v>
      </c>
      <c r="K23" t="n">
        <v>51.39</v>
      </c>
      <c r="L23" t="n">
        <v>22</v>
      </c>
      <c r="M23" t="n">
        <v>18</v>
      </c>
      <c r="N23" t="n">
        <v>41.07</v>
      </c>
      <c r="O23" t="n">
        <v>24834.62</v>
      </c>
      <c r="P23" t="n">
        <v>569.88</v>
      </c>
      <c r="Q23" t="n">
        <v>794.17</v>
      </c>
      <c r="R23" t="n">
        <v>115.5</v>
      </c>
      <c r="S23" t="n">
        <v>72.42</v>
      </c>
      <c r="T23" t="n">
        <v>12328.56</v>
      </c>
      <c r="U23" t="n">
        <v>0.63</v>
      </c>
      <c r="V23" t="n">
        <v>0.76</v>
      </c>
      <c r="W23" t="n">
        <v>4.71</v>
      </c>
      <c r="X23" t="n">
        <v>0.72</v>
      </c>
      <c r="Y23" t="n">
        <v>0.5</v>
      </c>
      <c r="Z23" t="n">
        <v>10</v>
      </c>
      <c r="AA23" t="n">
        <v>579.725793024047</v>
      </c>
      <c r="AB23" t="n">
        <v>793.2064057124479</v>
      </c>
      <c r="AC23" t="n">
        <v>717.5038996234339</v>
      </c>
      <c r="AD23" t="n">
        <v>579725.793024047</v>
      </c>
      <c r="AE23" t="n">
        <v>793206.4057124479</v>
      </c>
      <c r="AF23" t="n">
        <v>1.859518086944253e-06</v>
      </c>
      <c r="AG23" t="n">
        <v>1.0725</v>
      </c>
      <c r="AH23" t="n">
        <v>717503.8996234338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1.9458</v>
      </c>
      <c r="E24" t="n">
        <v>51.39</v>
      </c>
      <c r="F24" t="n">
        <v>48.38</v>
      </c>
      <c r="G24" t="n">
        <v>152.76</v>
      </c>
      <c r="H24" t="n">
        <v>2.03</v>
      </c>
      <c r="I24" t="n">
        <v>19</v>
      </c>
      <c r="J24" t="n">
        <v>201.03</v>
      </c>
      <c r="K24" t="n">
        <v>51.39</v>
      </c>
      <c r="L24" t="n">
        <v>23</v>
      </c>
      <c r="M24" t="n">
        <v>17</v>
      </c>
      <c r="N24" t="n">
        <v>41.64</v>
      </c>
      <c r="O24" t="n">
        <v>25027.94</v>
      </c>
      <c r="P24" t="n">
        <v>568.29</v>
      </c>
      <c r="Q24" t="n">
        <v>794.17</v>
      </c>
      <c r="R24" t="n">
        <v>113.77</v>
      </c>
      <c r="S24" t="n">
        <v>72.42</v>
      </c>
      <c r="T24" t="n">
        <v>11471.55</v>
      </c>
      <c r="U24" t="n">
        <v>0.64</v>
      </c>
      <c r="V24" t="n">
        <v>0.76</v>
      </c>
      <c r="W24" t="n">
        <v>4.71</v>
      </c>
      <c r="X24" t="n">
        <v>0.67</v>
      </c>
      <c r="Y24" t="n">
        <v>0.5</v>
      </c>
      <c r="Z24" t="n">
        <v>10</v>
      </c>
      <c r="AA24" t="n">
        <v>577.5128702322903</v>
      </c>
      <c r="AB24" t="n">
        <v>790.1785871215029</v>
      </c>
      <c r="AC24" t="n">
        <v>714.7650517892383</v>
      </c>
      <c r="AD24" t="n">
        <v>577512.8702322904</v>
      </c>
      <c r="AE24" t="n">
        <v>790178.587121503</v>
      </c>
      <c r="AF24" t="n">
        <v>1.862485352126487e-06</v>
      </c>
      <c r="AG24" t="n">
        <v>1.070625</v>
      </c>
      <c r="AH24" t="n">
        <v>714765.0517892384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1.9488</v>
      </c>
      <c r="E25" t="n">
        <v>51.31</v>
      </c>
      <c r="F25" t="n">
        <v>48.33</v>
      </c>
      <c r="G25" t="n">
        <v>161.11</v>
      </c>
      <c r="H25" t="n">
        <v>2.1</v>
      </c>
      <c r="I25" t="n">
        <v>18</v>
      </c>
      <c r="J25" t="n">
        <v>202.61</v>
      </c>
      <c r="K25" t="n">
        <v>51.39</v>
      </c>
      <c r="L25" t="n">
        <v>24</v>
      </c>
      <c r="M25" t="n">
        <v>16</v>
      </c>
      <c r="N25" t="n">
        <v>42.21</v>
      </c>
      <c r="O25" t="n">
        <v>25222.04</v>
      </c>
      <c r="P25" t="n">
        <v>562.99</v>
      </c>
      <c r="Q25" t="n">
        <v>794.1799999999999</v>
      </c>
      <c r="R25" t="n">
        <v>112.23</v>
      </c>
      <c r="S25" t="n">
        <v>72.42</v>
      </c>
      <c r="T25" t="n">
        <v>10704.77</v>
      </c>
      <c r="U25" t="n">
        <v>0.65</v>
      </c>
      <c r="V25" t="n">
        <v>0.76</v>
      </c>
      <c r="W25" t="n">
        <v>4.71</v>
      </c>
      <c r="X25" t="n">
        <v>0.62</v>
      </c>
      <c r="Y25" t="n">
        <v>0.5</v>
      </c>
      <c r="Z25" t="n">
        <v>10</v>
      </c>
      <c r="AA25" t="n">
        <v>572.7470095122623</v>
      </c>
      <c r="AB25" t="n">
        <v>783.6577262294252</v>
      </c>
      <c r="AC25" t="n">
        <v>708.8665327086146</v>
      </c>
      <c r="AD25" t="n">
        <v>572747.0095122623</v>
      </c>
      <c r="AE25" t="n">
        <v>783657.7262294252</v>
      </c>
      <c r="AF25" t="n">
        <v>1.865356899077037e-06</v>
      </c>
      <c r="AG25" t="n">
        <v>1.068958333333333</v>
      </c>
      <c r="AH25" t="n">
        <v>708866.5327086146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1.9482</v>
      </c>
      <c r="E26" t="n">
        <v>51.33</v>
      </c>
      <c r="F26" t="n">
        <v>48.35</v>
      </c>
      <c r="G26" t="n">
        <v>161.16</v>
      </c>
      <c r="H26" t="n">
        <v>2.17</v>
      </c>
      <c r="I26" t="n">
        <v>18</v>
      </c>
      <c r="J26" t="n">
        <v>204.19</v>
      </c>
      <c r="K26" t="n">
        <v>51.39</v>
      </c>
      <c r="L26" t="n">
        <v>25</v>
      </c>
      <c r="M26" t="n">
        <v>16</v>
      </c>
      <c r="N26" t="n">
        <v>42.79</v>
      </c>
      <c r="O26" t="n">
        <v>25417.05</v>
      </c>
      <c r="P26" t="n">
        <v>561.5700000000001</v>
      </c>
      <c r="Q26" t="n">
        <v>794.1900000000001</v>
      </c>
      <c r="R26" t="n">
        <v>113.01</v>
      </c>
      <c r="S26" t="n">
        <v>72.42</v>
      </c>
      <c r="T26" t="n">
        <v>11096.54</v>
      </c>
      <c r="U26" t="n">
        <v>0.64</v>
      </c>
      <c r="V26" t="n">
        <v>0.76</v>
      </c>
      <c r="W26" t="n">
        <v>4.71</v>
      </c>
      <c r="X26" t="n">
        <v>0.64</v>
      </c>
      <c r="Y26" t="n">
        <v>0.5</v>
      </c>
      <c r="Z26" t="n">
        <v>10</v>
      </c>
      <c r="AA26" t="n">
        <v>572.0034030696028</v>
      </c>
      <c r="AB26" t="n">
        <v>782.6402910889773</v>
      </c>
      <c r="AC26" t="n">
        <v>707.946200149992</v>
      </c>
      <c r="AD26" t="n">
        <v>572003.4030696028</v>
      </c>
      <c r="AE26" t="n">
        <v>782640.2910889772</v>
      </c>
      <c r="AF26" t="n">
        <v>1.864782589686927e-06</v>
      </c>
      <c r="AG26" t="n">
        <v>1.069375</v>
      </c>
      <c r="AH26" t="n">
        <v>707946.200149992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1.9508</v>
      </c>
      <c r="E27" t="n">
        <v>51.26</v>
      </c>
      <c r="F27" t="n">
        <v>48.31</v>
      </c>
      <c r="G27" t="n">
        <v>170.51</v>
      </c>
      <c r="H27" t="n">
        <v>2.24</v>
      </c>
      <c r="I27" t="n">
        <v>17</v>
      </c>
      <c r="J27" t="n">
        <v>205.77</v>
      </c>
      <c r="K27" t="n">
        <v>51.39</v>
      </c>
      <c r="L27" t="n">
        <v>26</v>
      </c>
      <c r="M27" t="n">
        <v>15</v>
      </c>
      <c r="N27" t="n">
        <v>43.38</v>
      </c>
      <c r="O27" t="n">
        <v>25612.75</v>
      </c>
      <c r="P27" t="n">
        <v>559.97</v>
      </c>
      <c r="Q27" t="n">
        <v>794.17</v>
      </c>
      <c r="R27" t="n">
        <v>111.69</v>
      </c>
      <c r="S27" t="n">
        <v>72.42</v>
      </c>
      <c r="T27" t="n">
        <v>10438.42</v>
      </c>
      <c r="U27" t="n">
        <v>0.65</v>
      </c>
      <c r="V27" t="n">
        <v>0.76</v>
      </c>
      <c r="W27" t="n">
        <v>4.71</v>
      </c>
      <c r="X27" t="n">
        <v>0.6</v>
      </c>
      <c r="Y27" t="n">
        <v>0.5</v>
      </c>
      <c r="Z27" t="n">
        <v>10</v>
      </c>
      <c r="AA27" t="n">
        <v>569.9840066291723</v>
      </c>
      <c r="AB27" t="n">
        <v>779.8772637896969</v>
      </c>
      <c r="AC27" t="n">
        <v>705.4468722982218</v>
      </c>
      <c r="AD27" t="n">
        <v>569984.0066291724</v>
      </c>
      <c r="AE27" t="n">
        <v>779877.263789697</v>
      </c>
      <c r="AF27" t="n">
        <v>1.867271263710737e-06</v>
      </c>
      <c r="AG27" t="n">
        <v>1.067916666666667</v>
      </c>
      <c r="AH27" t="n">
        <v>705446.8722982218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1.9542</v>
      </c>
      <c r="E28" t="n">
        <v>51.17</v>
      </c>
      <c r="F28" t="n">
        <v>48.26</v>
      </c>
      <c r="G28" t="n">
        <v>180.96</v>
      </c>
      <c r="H28" t="n">
        <v>2.31</v>
      </c>
      <c r="I28" t="n">
        <v>16</v>
      </c>
      <c r="J28" t="n">
        <v>207.37</v>
      </c>
      <c r="K28" t="n">
        <v>51.39</v>
      </c>
      <c r="L28" t="n">
        <v>27</v>
      </c>
      <c r="M28" t="n">
        <v>14</v>
      </c>
      <c r="N28" t="n">
        <v>43.97</v>
      </c>
      <c r="O28" t="n">
        <v>25809.25</v>
      </c>
      <c r="P28" t="n">
        <v>556.49</v>
      </c>
      <c r="Q28" t="n">
        <v>794.17</v>
      </c>
      <c r="R28" t="n">
        <v>109.96</v>
      </c>
      <c r="S28" t="n">
        <v>72.42</v>
      </c>
      <c r="T28" t="n">
        <v>9580.15</v>
      </c>
      <c r="U28" t="n">
        <v>0.66</v>
      </c>
      <c r="V28" t="n">
        <v>0.77</v>
      </c>
      <c r="W28" t="n">
        <v>4.7</v>
      </c>
      <c r="X28" t="n">
        <v>0.55</v>
      </c>
      <c r="Y28" t="n">
        <v>0.5</v>
      </c>
      <c r="Z28" t="n">
        <v>10</v>
      </c>
      <c r="AA28" t="n">
        <v>566.3936413190995</v>
      </c>
      <c r="AB28" t="n">
        <v>774.9647675767169</v>
      </c>
      <c r="AC28" t="n">
        <v>701.0032178290767</v>
      </c>
      <c r="AD28" t="n">
        <v>566393.6413190995</v>
      </c>
      <c r="AE28" t="n">
        <v>774964.7675767168</v>
      </c>
      <c r="AF28" t="n">
        <v>1.870525683588026e-06</v>
      </c>
      <c r="AG28" t="n">
        <v>1.066041666666667</v>
      </c>
      <c r="AH28" t="n">
        <v>701003.2178290767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1.9542</v>
      </c>
      <c r="E29" t="n">
        <v>51.17</v>
      </c>
      <c r="F29" t="n">
        <v>48.26</v>
      </c>
      <c r="G29" t="n">
        <v>180.96</v>
      </c>
      <c r="H29" t="n">
        <v>2.38</v>
      </c>
      <c r="I29" t="n">
        <v>16</v>
      </c>
      <c r="J29" t="n">
        <v>208.97</v>
      </c>
      <c r="K29" t="n">
        <v>51.39</v>
      </c>
      <c r="L29" t="n">
        <v>28</v>
      </c>
      <c r="M29" t="n">
        <v>14</v>
      </c>
      <c r="N29" t="n">
        <v>44.57</v>
      </c>
      <c r="O29" t="n">
        <v>26006.56</v>
      </c>
      <c r="P29" t="n">
        <v>554.0700000000001</v>
      </c>
      <c r="Q29" t="n">
        <v>794.2</v>
      </c>
      <c r="R29" t="n">
        <v>109.81</v>
      </c>
      <c r="S29" t="n">
        <v>72.42</v>
      </c>
      <c r="T29" t="n">
        <v>9502.129999999999</v>
      </c>
      <c r="U29" t="n">
        <v>0.66</v>
      </c>
      <c r="V29" t="n">
        <v>0.77</v>
      </c>
      <c r="W29" t="n">
        <v>4.71</v>
      </c>
      <c r="X29" t="n">
        <v>0.55</v>
      </c>
      <c r="Y29" t="n">
        <v>0.5</v>
      </c>
      <c r="Z29" t="n">
        <v>10</v>
      </c>
      <c r="AA29" t="n">
        <v>564.7088675328905</v>
      </c>
      <c r="AB29" t="n">
        <v>772.6595857554521</v>
      </c>
      <c r="AC29" t="n">
        <v>698.9180393254903</v>
      </c>
      <c r="AD29" t="n">
        <v>564708.8675328905</v>
      </c>
      <c r="AE29" t="n">
        <v>772659.585755452</v>
      </c>
      <c r="AF29" t="n">
        <v>1.870525683588026e-06</v>
      </c>
      <c r="AG29" t="n">
        <v>1.066041666666667</v>
      </c>
      <c r="AH29" t="n">
        <v>698918.0393254904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1.9562</v>
      </c>
      <c r="E30" t="n">
        <v>51.12</v>
      </c>
      <c r="F30" t="n">
        <v>48.24</v>
      </c>
      <c r="G30" t="n">
        <v>192.95</v>
      </c>
      <c r="H30" t="n">
        <v>2.45</v>
      </c>
      <c r="I30" t="n">
        <v>15</v>
      </c>
      <c r="J30" t="n">
        <v>210.57</v>
      </c>
      <c r="K30" t="n">
        <v>51.39</v>
      </c>
      <c r="L30" t="n">
        <v>29</v>
      </c>
      <c r="M30" t="n">
        <v>13</v>
      </c>
      <c r="N30" t="n">
        <v>45.18</v>
      </c>
      <c r="O30" t="n">
        <v>26204.71</v>
      </c>
      <c r="P30" t="n">
        <v>552.62</v>
      </c>
      <c r="Q30" t="n">
        <v>794.17</v>
      </c>
      <c r="R30" t="n">
        <v>109.07</v>
      </c>
      <c r="S30" t="n">
        <v>72.42</v>
      </c>
      <c r="T30" t="n">
        <v>9137.530000000001</v>
      </c>
      <c r="U30" t="n">
        <v>0.66</v>
      </c>
      <c r="V30" t="n">
        <v>0.77</v>
      </c>
      <c r="W30" t="n">
        <v>4.71</v>
      </c>
      <c r="X30" t="n">
        <v>0.53</v>
      </c>
      <c r="Y30" t="n">
        <v>0.5</v>
      </c>
      <c r="Z30" t="n">
        <v>10</v>
      </c>
      <c r="AA30" t="n">
        <v>563.0535827531893</v>
      </c>
      <c r="AB30" t="n">
        <v>770.3947520938542</v>
      </c>
      <c r="AC30" t="n">
        <v>696.8693582098415</v>
      </c>
      <c r="AD30" t="n">
        <v>563053.5827531893</v>
      </c>
      <c r="AE30" t="n">
        <v>770394.7520938542</v>
      </c>
      <c r="AF30" t="n">
        <v>1.872440048221726e-06</v>
      </c>
      <c r="AG30" t="n">
        <v>1.065</v>
      </c>
      <c r="AH30" t="n">
        <v>696869.3582098415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1.957</v>
      </c>
      <c r="E31" t="n">
        <v>51.1</v>
      </c>
      <c r="F31" t="n">
        <v>48.22</v>
      </c>
      <c r="G31" t="n">
        <v>192.87</v>
      </c>
      <c r="H31" t="n">
        <v>2.51</v>
      </c>
      <c r="I31" t="n">
        <v>15</v>
      </c>
      <c r="J31" t="n">
        <v>212.19</v>
      </c>
      <c r="K31" t="n">
        <v>51.39</v>
      </c>
      <c r="L31" t="n">
        <v>30</v>
      </c>
      <c r="M31" t="n">
        <v>13</v>
      </c>
      <c r="N31" t="n">
        <v>45.79</v>
      </c>
      <c r="O31" t="n">
        <v>26403.69</v>
      </c>
      <c r="P31" t="n">
        <v>549.97</v>
      </c>
      <c r="Q31" t="n">
        <v>794.17</v>
      </c>
      <c r="R31" t="n">
        <v>108.54</v>
      </c>
      <c r="S31" t="n">
        <v>72.42</v>
      </c>
      <c r="T31" t="n">
        <v>8876.450000000001</v>
      </c>
      <c r="U31" t="n">
        <v>0.67</v>
      </c>
      <c r="V31" t="n">
        <v>0.77</v>
      </c>
      <c r="W31" t="n">
        <v>4.71</v>
      </c>
      <c r="X31" t="n">
        <v>0.51</v>
      </c>
      <c r="Y31" t="n">
        <v>0.5</v>
      </c>
      <c r="Z31" t="n">
        <v>10</v>
      </c>
      <c r="AA31" t="n">
        <v>560.9104645407338</v>
      </c>
      <c r="AB31" t="n">
        <v>767.46244320787</v>
      </c>
      <c r="AC31" t="n">
        <v>694.2169047684143</v>
      </c>
      <c r="AD31" t="n">
        <v>560910.4645407337</v>
      </c>
      <c r="AE31" t="n">
        <v>767462.44320787</v>
      </c>
      <c r="AF31" t="n">
        <v>1.873205794075206e-06</v>
      </c>
      <c r="AG31" t="n">
        <v>1.064583333333333</v>
      </c>
      <c r="AH31" t="n">
        <v>694216.9047684143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1.9597</v>
      </c>
      <c r="E32" t="n">
        <v>51.03</v>
      </c>
      <c r="F32" t="n">
        <v>48.18</v>
      </c>
      <c r="G32" t="n">
        <v>206.49</v>
      </c>
      <c r="H32" t="n">
        <v>2.58</v>
      </c>
      <c r="I32" t="n">
        <v>14</v>
      </c>
      <c r="J32" t="n">
        <v>213.81</v>
      </c>
      <c r="K32" t="n">
        <v>51.39</v>
      </c>
      <c r="L32" t="n">
        <v>31</v>
      </c>
      <c r="M32" t="n">
        <v>12</v>
      </c>
      <c r="N32" t="n">
        <v>46.41</v>
      </c>
      <c r="O32" t="n">
        <v>26603.52</v>
      </c>
      <c r="P32" t="n">
        <v>548.97</v>
      </c>
      <c r="Q32" t="n">
        <v>794.1799999999999</v>
      </c>
      <c r="R32" t="n">
        <v>107.23</v>
      </c>
      <c r="S32" t="n">
        <v>72.42</v>
      </c>
      <c r="T32" t="n">
        <v>8224.040000000001</v>
      </c>
      <c r="U32" t="n">
        <v>0.68</v>
      </c>
      <c r="V32" t="n">
        <v>0.77</v>
      </c>
      <c r="W32" t="n">
        <v>4.71</v>
      </c>
      <c r="X32" t="n">
        <v>0.47</v>
      </c>
      <c r="Y32" t="n">
        <v>0.5</v>
      </c>
      <c r="Z32" t="n">
        <v>10</v>
      </c>
      <c r="AA32" t="n">
        <v>559.3031364110144</v>
      </c>
      <c r="AB32" t="n">
        <v>765.2632259504753</v>
      </c>
      <c r="AC32" t="n">
        <v>692.2275777194444</v>
      </c>
      <c r="AD32" t="n">
        <v>559303.1364110144</v>
      </c>
      <c r="AE32" t="n">
        <v>765263.2259504753</v>
      </c>
      <c r="AF32" t="n">
        <v>1.8757901863307e-06</v>
      </c>
      <c r="AG32" t="n">
        <v>1.063125</v>
      </c>
      <c r="AH32" t="n">
        <v>692227.5777194444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1.9598</v>
      </c>
      <c r="E33" t="n">
        <v>51.03</v>
      </c>
      <c r="F33" t="n">
        <v>48.18</v>
      </c>
      <c r="G33" t="n">
        <v>206.48</v>
      </c>
      <c r="H33" t="n">
        <v>2.64</v>
      </c>
      <c r="I33" t="n">
        <v>14</v>
      </c>
      <c r="J33" t="n">
        <v>215.43</v>
      </c>
      <c r="K33" t="n">
        <v>51.39</v>
      </c>
      <c r="L33" t="n">
        <v>32</v>
      </c>
      <c r="M33" t="n">
        <v>12</v>
      </c>
      <c r="N33" t="n">
        <v>47.04</v>
      </c>
      <c r="O33" t="n">
        <v>26804.21</v>
      </c>
      <c r="P33" t="n">
        <v>543.5599999999999</v>
      </c>
      <c r="Q33" t="n">
        <v>794.17</v>
      </c>
      <c r="R33" t="n">
        <v>107.17</v>
      </c>
      <c r="S33" t="n">
        <v>72.42</v>
      </c>
      <c r="T33" t="n">
        <v>8193.9</v>
      </c>
      <c r="U33" t="n">
        <v>0.68</v>
      </c>
      <c r="V33" t="n">
        <v>0.77</v>
      </c>
      <c r="W33" t="n">
        <v>4.71</v>
      </c>
      <c r="X33" t="n">
        <v>0.47</v>
      </c>
      <c r="Y33" t="n">
        <v>0.5</v>
      </c>
      <c r="Z33" t="n">
        <v>10</v>
      </c>
      <c r="AA33" t="n">
        <v>555.519300260104</v>
      </c>
      <c r="AB33" t="n">
        <v>760.0860143977301</v>
      </c>
      <c r="AC33" t="n">
        <v>687.5444719710314</v>
      </c>
      <c r="AD33" t="n">
        <v>555519.300260104</v>
      </c>
      <c r="AE33" t="n">
        <v>760086.0143977301</v>
      </c>
      <c r="AF33" t="n">
        <v>1.875885904562385e-06</v>
      </c>
      <c r="AG33" t="n">
        <v>1.063125</v>
      </c>
      <c r="AH33" t="n">
        <v>687544.4719710314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1.9621</v>
      </c>
      <c r="E34" t="n">
        <v>50.97</v>
      </c>
      <c r="F34" t="n">
        <v>48.15</v>
      </c>
      <c r="G34" t="n">
        <v>222.24</v>
      </c>
      <c r="H34" t="n">
        <v>2.7</v>
      </c>
      <c r="I34" t="n">
        <v>13</v>
      </c>
      <c r="J34" t="n">
        <v>217.07</v>
      </c>
      <c r="K34" t="n">
        <v>51.39</v>
      </c>
      <c r="L34" t="n">
        <v>33</v>
      </c>
      <c r="M34" t="n">
        <v>11</v>
      </c>
      <c r="N34" t="n">
        <v>47.68</v>
      </c>
      <c r="O34" t="n">
        <v>27005.77</v>
      </c>
      <c r="P34" t="n">
        <v>542.5700000000001</v>
      </c>
      <c r="Q34" t="n">
        <v>794.17</v>
      </c>
      <c r="R34" t="n">
        <v>106.35</v>
      </c>
      <c r="S34" t="n">
        <v>72.42</v>
      </c>
      <c r="T34" t="n">
        <v>7789.58</v>
      </c>
      <c r="U34" t="n">
        <v>0.68</v>
      </c>
      <c r="V34" t="n">
        <v>0.77</v>
      </c>
      <c r="W34" t="n">
        <v>4.7</v>
      </c>
      <c r="X34" t="n">
        <v>0.45</v>
      </c>
      <c r="Y34" t="n">
        <v>0.5</v>
      </c>
      <c r="Z34" t="n">
        <v>10</v>
      </c>
      <c r="AA34" t="n">
        <v>554.0767823829185</v>
      </c>
      <c r="AB34" t="n">
        <v>758.1122977987677</v>
      </c>
      <c r="AC34" t="n">
        <v>685.7591241141452</v>
      </c>
      <c r="AD34" t="n">
        <v>554076.7823829185</v>
      </c>
      <c r="AE34" t="n">
        <v>758112.2977987677</v>
      </c>
      <c r="AF34" t="n">
        <v>1.87808742389114e-06</v>
      </c>
      <c r="AG34" t="n">
        <v>1.061875</v>
      </c>
      <c r="AH34" t="n">
        <v>685759.1241141452</v>
      </c>
    </row>
    <row r="35">
      <c r="A35" t="n">
        <v>33</v>
      </c>
      <c r="B35" t="n">
        <v>85</v>
      </c>
      <c r="C35" t="inlineStr">
        <is>
          <t xml:space="preserve">CONCLUIDO	</t>
        </is>
      </c>
      <c r="D35" t="n">
        <v>1.9617</v>
      </c>
      <c r="E35" t="n">
        <v>50.98</v>
      </c>
      <c r="F35" t="n">
        <v>48.16</v>
      </c>
      <c r="G35" t="n">
        <v>222.29</v>
      </c>
      <c r="H35" t="n">
        <v>2.76</v>
      </c>
      <c r="I35" t="n">
        <v>13</v>
      </c>
      <c r="J35" t="n">
        <v>218.71</v>
      </c>
      <c r="K35" t="n">
        <v>51.39</v>
      </c>
      <c r="L35" t="n">
        <v>34</v>
      </c>
      <c r="M35" t="n">
        <v>11</v>
      </c>
      <c r="N35" t="n">
        <v>48.32</v>
      </c>
      <c r="O35" t="n">
        <v>27208.22</v>
      </c>
      <c r="P35" t="n">
        <v>544.73</v>
      </c>
      <c r="Q35" t="n">
        <v>794.17</v>
      </c>
      <c r="R35" t="n">
        <v>106.6</v>
      </c>
      <c r="S35" t="n">
        <v>72.42</v>
      </c>
      <c r="T35" t="n">
        <v>7914.9</v>
      </c>
      <c r="U35" t="n">
        <v>0.68</v>
      </c>
      <c r="V35" t="n">
        <v>0.77</v>
      </c>
      <c r="W35" t="n">
        <v>4.71</v>
      </c>
      <c r="X35" t="n">
        <v>0.46</v>
      </c>
      <c r="Y35" t="n">
        <v>0.5</v>
      </c>
      <c r="Z35" t="n">
        <v>10</v>
      </c>
      <c r="AA35" t="n">
        <v>555.7230424947687</v>
      </c>
      <c r="AB35" t="n">
        <v>760.3647835116716</v>
      </c>
      <c r="AC35" t="n">
        <v>687.796635751993</v>
      </c>
      <c r="AD35" t="n">
        <v>555723.0424947687</v>
      </c>
      <c r="AE35" t="n">
        <v>760364.7835116716</v>
      </c>
      <c r="AF35" t="n">
        <v>1.8777045509644e-06</v>
      </c>
      <c r="AG35" t="n">
        <v>1.062083333333333</v>
      </c>
      <c r="AH35" t="n">
        <v>687796.635751993</v>
      </c>
    </row>
    <row r="36">
      <c r="A36" t="n">
        <v>34</v>
      </c>
      <c r="B36" t="n">
        <v>85</v>
      </c>
      <c r="C36" t="inlineStr">
        <is>
          <t xml:space="preserve">CONCLUIDO	</t>
        </is>
      </c>
      <c r="D36" t="n">
        <v>1.9649</v>
      </c>
      <c r="E36" t="n">
        <v>50.89</v>
      </c>
      <c r="F36" t="n">
        <v>48.12</v>
      </c>
      <c r="G36" t="n">
        <v>240.57</v>
      </c>
      <c r="H36" t="n">
        <v>2.82</v>
      </c>
      <c r="I36" t="n">
        <v>12</v>
      </c>
      <c r="J36" t="n">
        <v>220.36</v>
      </c>
      <c r="K36" t="n">
        <v>51.39</v>
      </c>
      <c r="L36" t="n">
        <v>35</v>
      </c>
      <c r="M36" t="n">
        <v>10</v>
      </c>
      <c r="N36" t="n">
        <v>48.97</v>
      </c>
      <c r="O36" t="n">
        <v>27411.55</v>
      </c>
      <c r="P36" t="n">
        <v>535.78</v>
      </c>
      <c r="Q36" t="n">
        <v>794.1799999999999</v>
      </c>
      <c r="R36" t="n">
        <v>105.15</v>
      </c>
      <c r="S36" t="n">
        <v>72.42</v>
      </c>
      <c r="T36" t="n">
        <v>7193.8</v>
      </c>
      <c r="U36" t="n">
        <v>0.6899999999999999</v>
      </c>
      <c r="V36" t="n">
        <v>0.77</v>
      </c>
      <c r="W36" t="n">
        <v>4.7</v>
      </c>
      <c r="X36" t="n">
        <v>0.41</v>
      </c>
      <c r="Y36" t="n">
        <v>0.5</v>
      </c>
      <c r="Z36" t="n">
        <v>10</v>
      </c>
      <c r="AA36" t="n">
        <v>548.4809597883174</v>
      </c>
      <c r="AB36" t="n">
        <v>750.4558464545647</v>
      </c>
      <c r="AC36" t="n">
        <v>678.8333937403361</v>
      </c>
      <c r="AD36" t="n">
        <v>548480.9597883173</v>
      </c>
      <c r="AE36" t="n">
        <v>750455.8464545647</v>
      </c>
      <c r="AF36" t="n">
        <v>1.88076753437832e-06</v>
      </c>
      <c r="AG36" t="n">
        <v>1.060208333333333</v>
      </c>
      <c r="AH36" t="n">
        <v>678833.3937403361</v>
      </c>
    </row>
    <row r="37">
      <c r="A37" t="n">
        <v>35</v>
      </c>
      <c r="B37" t="n">
        <v>85</v>
      </c>
      <c r="C37" t="inlineStr">
        <is>
          <t xml:space="preserve">CONCLUIDO	</t>
        </is>
      </c>
      <c r="D37" t="n">
        <v>1.9646</v>
      </c>
      <c r="E37" t="n">
        <v>50.9</v>
      </c>
      <c r="F37" t="n">
        <v>48.12</v>
      </c>
      <c r="G37" t="n">
        <v>240.61</v>
      </c>
      <c r="H37" t="n">
        <v>2.88</v>
      </c>
      <c r="I37" t="n">
        <v>12</v>
      </c>
      <c r="J37" t="n">
        <v>222.01</v>
      </c>
      <c r="K37" t="n">
        <v>51.39</v>
      </c>
      <c r="L37" t="n">
        <v>36</v>
      </c>
      <c r="M37" t="n">
        <v>9</v>
      </c>
      <c r="N37" t="n">
        <v>49.62</v>
      </c>
      <c r="O37" t="n">
        <v>27615.8</v>
      </c>
      <c r="P37" t="n">
        <v>536.5700000000001</v>
      </c>
      <c r="Q37" t="n">
        <v>794.17</v>
      </c>
      <c r="R37" t="n">
        <v>105.34</v>
      </c>
      <c r="S37" t="n">
        <v>72.42</v>
      </c>
      <c r="T37" t="n">
        <v>7288.82</v>
      </c>
      <c r="U37" t="n">
        <v>0.6899999999999999</v>
      </c>
      <c r="V37" t="n">
        <v>0.77</v>
      </c>
      <c r="W37" t="n">
        <v>4.7</v>
      </c>
      <c r="X37" t="n">
        <v>0.42</v>
      </c>
      <c r="Y37" t="n">
        <v>0.5</v>
      </c>
      <c r="Z37" t="n">
        <v>10</v>
      </c>
      <c r="AA37" t="n">
        <v>549.1117064807129</v>
      </c>
      <c r="AB37" t="n">
        <v>751.3188619056804</v>
      </c>
      <c r="AC37" t="n">
        <v>679.6140442080469</v>
      </c>
      <c r="AD37" t="n">
        <v>549111.7064807129</v>
      </c>
      <c r="AE37" t="n">
        <v>751318.8619056804</v>
      </c>
      <c r="AF37" t="n">
        <v>1.880480379683265e-06</v>
      </c>
      <c r="AG37" t="n">
        <v>1.060416666666667</v>
      </c>
      <c r="AH37" t="n">
        <v>679614.044208047</v>
      </c>
    </row>
    <row r="38">
      <c r="A38" t="n">
        <v>36</v>
      </c>
      <c r="B38" t="n">
        <v>85</v>
      </c>
      <c r="C38" t="inlineStr">
        <is>
          <t xml:space="preserve">CONCLUIDO	</t>
        </is>
      </c>
      <c r="D38" t="n">
        <v>1.9646</v>
      </c>
      <c r="E38" t="n">
        <v>50.9</v>
      </c>
      <c r="F38" t="n">
        <v>48.12</v>
      </c>
      <c r="G38" t="n">
        <v>240.61</v>
      </c>
      <c r="H38" t="n">
        <v>2.94</v>
      </c>
      <c r="I38" t="n">
        <v>12</v>
      </c>
      <c r="J38" t="n">
        <v>223.68</v>
      </c>
      <c r="K38" t="n">
        <v>51.39</v>
      </c>
      <c r="L38" t="n">
        <v>37</v>
      </c>
      <c r="M38" t="n">
        <v>9</v>
      </c>
      <c r="N38" t="n">
        <v>50.29</v>
      </c>
      <c r="O38" t="n">
        <v>27821.09</v>
      </c>
      <c r="P38" t="n">
        <v>538.37</v>
      </c>
      <c r="Q38" t="n">
        <v>794.17</v>
      </c>
      <c r="R38" t="n">
        <v>105.32</v>
      </c>
      <c r="S38" t="n">
        <v>72.42</v>
      </c>
      <c r="T38" t="n">
        <v>7279.47</v>
      </c>
      <c r="U38" t="n">
        <v>0.6899999999999999</v>
      </c>
      <c r="V38" t="n">
        <v>0.77</v>
      </c>
      <c r="W38" t="n">
        <v>4.7</v>
      </c>
      <c r="X38" t="n">
        <v>0.42</v>
      </c>
      <c r="Y38" t="n">
        <v>0.5</v>
      </c>
      <c r="Z38" t="n">
        <v>10</v>
      </c>
      <c r="AA38" t="n">
        <v>550.3582102754451</v>
      </c>
      <c r="AB38" t="n">
        <v>753.0243833894995</v>
      </c>
      <c r="AC38" t="n">
        <v>681.156793115165</v>
      </c>
      <c r="AD38" t="n">
        <v>550358.2102754451</v>
      </c>
      <c r="AE38" t="n">
        <v>753024.3833894995</v>
      </c>
      <c r="AF38" t="n">
        <v>1.880480379683265e-06</v>
      </c>
      <c r="AG38" t="n">
        <v>1.060416666666667</v>
      </c>
      <c r="AH38" t="n">
        <v>681156.793115165</v>
      </c>
    </row>
    <row r="39">
      <c r="A39" t="n">
        <v>37</v>
      </c>
      <c r="B39" t="n">
        <v>85</v>
      </c>
      <c r="C39" t="inlineStr">
        <is>
          <t xml:space="preserve">CONCLUIDO	</t>
        </is>
      </c>
      <c r="D39" t="n">
        <v>1.9644</v>
      </c>
      <c r="E39" t="n">
        <v>50.9</v>
      </c>
      <c r="F39" t="n">
        <v>48.13</v>
      </c>
      <c r="G39" t="n">
        <v>240.63</v>
      </c>
      <c r="H39" t="n">
        <v>3</v>
      </c>
      <c r="I39" t="n">
        <v>12</v>
      </c>
      <c r="J39" t="n">
        <v>225.35</v>
      </c>
      <c r="K39" t="n">
        <v>51.39</v>
      </c>
      <c r="L39" t="n">
        <v>38</v>
      </c>
      <c r="M39" t="n">
        <v>8</v>
      </c>
      <c r="N39" t="n">
        <v>50.96</v>
      </c>
      <c r="O39" t="n">
        <v>28027.19</v>
      </c>
      <c r="P39" t="n">
        <v>530.71</v>
      </c>
      <c r="Q39" t="n">
        <v>794.1799999999999</v>
      </c>
      <c r="R39" t="n">
        <v>105.37</v>
      </c>
      <c r="S39" t="n">
        <v>72.42</v>
      </c>
      <c r="T39" t="n">
        <v>7306.39</v>
      </c>
      <c r="U39" t="n">
        <v>0.6899999999999999</v>
      </c>
      <c r="V39" t="n">
        <v>0.77</v>
      </c>
      <c r="W39" t="n">
        <v>4.7</v>
      </c>
      <c r="X39" t="n">
        <v>0.42</v>
      </c>
      <c r="Y39" t="n">
        <v>0.5</v>
      </c>
      <c r="Z39" t="n">
        <v>10</v>
      </c>
      <c r="AA39" t="n">
        <v>545.1441277688241</v>
      </c>
      <c r="AB39" t="n">
        <v>745.8902456748551</v>
      </c>
      <c r="AC39" t="n">
        <v>674.7035274911809</v>
      </c>
      <c r="AD39" t="n">
        <v>545144.1277688241</v>
      </c>
      <c r="AE39" t="n">
        <v>745890.2456748551</v>
      </c>
      <c r="AF39" t="n">
        <v>1.880288943219895e-06</v>
      </c>
      <c r="AG39" t="n">
        <v>1.060416666666667</v>
      </c>
      <c r="AH39" t="n">
        <v>674703.5274911809</v>
      </c>
    </row>
    <row r="40">
      <c r="A40" t="n">
        <v>38</v>
      </c>
      <c r="B40" t="n">
        <v>85</v>
      </c>
      <c r="C40" t="inlineStr">
        <is>
          <t xml:space="preserve">CONCLUIDO	</t>
        </is>
      </c>
      <c r="D40" t="n">
        <v>1.9677</v>
      </c>
      <c r="E40" t="n">
        <v>50.82</v>
      </c>
      <c r="F40" t="n">
        <v>48.08</v>
      </c>
      <c r="G40" t="n">
        <v>262.23</v>
      </c>
      <c r="H40" t="n">
        <v>3.05</v>
      </c>
      <c r="I40" t="n">
        <v>11</v>
      </c>
      <c r="J40" t="n">
        <v>227.03</v>
      </c>
      <c r="K40" t="n">
        <v>51.39</v>
      </c>
      <c r="L40" t="n">
        <v>39</v>
      </c>
      <c r="M40" t="n">
        <v>4</v>
      </c>
      <c r="N40" t="n">
        <v>51.64</v>
      </c>
      <c r="O40" t="n">
        <v>28234.24</v>
      </c>
      <c r="P40" t="n">
        <v>530.5599999999999</v>
      </c>
      <c r="Q40" t="n">
        <v>794.17</v>
      </c>
      <c r="R40" t="n">
        <v>103.46</v>
      </c>
      <c r="S40" t="n">
        <v>72.42</v>
      </c>
      <c r="T40" t="n">
        <v>6355.6</v>
      </c>
      <c r="U40" t="n">
        <v>0.7</v>
      </c>
      <c r="V40" t="n">
        <v>0.77</v>
      </c>
      <c r="W40" t="n">
        <v>4.71</v>
      </c>
      <c r="X40" t="n">
        <v>0.37</v>
      </c>
      <c r="Y40" t="n">
        <v>0.5</v>
      </c>
      <c r="Z40" t="n">
        <v>10</v>
      </c>
      <c r="AA40" t="n">
        <v>543.9518567002154</v>
      </c>
      <c r="AB40" t="n">
        <v>744.2589277994975</v>
      </c>
      <c r="AC40" t="n">
        <v>673.2279003042784</v>
      </c>
      <c r="AD40" t="n">
        <v>543951.8567002155</v>
      </c>
      <c r="AE40" t="n">
        <v>744258.9277994975</v>
      </c>
      <c r="AF40" t="n">
        <v>1.883447644865499e-06</v>
      </c>
      <c r="AG40" t="n">
        <v>1.05875</v>
      </c>
      <c r="AH40" t="n">
        <v>673227.9003042784</v>
      </c>
    </row>
    <row r="41">
      <c r="A41" t="n">
        <v>39</v>
      </c>
      <c r="B41" t="n">
        <v>85</v>
      </c>
      <c r="C41" t="inlineStr">
        <is>
          <t xml:space="preserve">CONCLUIDO	</t>
        </is>
      </c>
      <c r="D41" t="n">
        <v>1.9676</v>
      </c>
      <c r="E41" t="n">
        <v>50.82</v>
      </c>
      <c r="F41" t="n">
        <v>48.08</v>
      </c>
      <c r="G41" t="n">
        <v>262.25</v>
      </c>
      <c r="H41" t="n">
        <v>3.11</v>
      </c>
      <c r="I41" t="n">
        <v>11</v>
      </c>
      <c r="J41" t="n">
        <v>228.71</v>
      </c>
      <c r="K41" t="n">
        <v>51.39</v>
      </c>
      <c r="L41" t="n">
        <v>40</v>
      </c>
      <c r="M41" t="n">
        <v>4</v>
      </c>
      <c r="N41" t="n">
        <v>52.32</v>
      </c>
      <c r="O41" t="n">
        <v>28442.24</v>
      </c>
      <c r="P41" t="n">
        <v>531.25</v>
      </c>
      <c r="Q41" t="n">
        <v>794.1799999999999</v>
      </c>
      <c r="R41" t="n">
        <v>103.68</v>
      </c>
      <c r="S41" t="n">
        <v>72.42</v>
      </c>
      <c r="T41" t="n">
        <v>6466.11</v>
      </c>
      <c r="U41" t="n">
        <v>0.7</v>
      </c>
      <c r="V41" t="n">
        <v>0.77</v>
      </c>
      <c r="W41" t="n">
        <v>4.71</v>
      </c>
      <c r="X41" t="n">
        <v>0.37</v>
      </c>
      <c r="Y41" t="n">
        <v>0.5</v>
      </c>
      <c r="Z41" t="n">
        <v>10</v>
      </c>
      <c r="AA41" t="n">
        <v>544.4562873005888</v>
      </c>
      <c r="AB41" t="n">
        <v>744.9491120008357</v>
      </c>
      <c r="AC41" t="n">
        <v>673.8522142941205</v>
      </c>
      <c r="AD41" t="n">
        <v>544456.2873005888</v>
      </c>
      <c r="AE41" t="n">
        <v>744949.1120008357</v>
      </c>
      <c r="AF41" t="n">
        <v>1.883351926633814e-06</v>
      </c>
      <c r="AG41" t="n">
        <v>1.05875</v>
      </c>
      <c r="AH41" t="n">
        <v>673852.2142941204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1.6448</v>
      </c>
      <c r="E2" t="n">
        <v>60.8</v>
      </c>
      <c r="F2" t="n">
        <v>56.27</v>
      </c>
      <c r="G2" t="n">
        <v>14.87</v>
      </c>
      <c r="H2" t="n">
        <v>0.34</v>
      </c>
      <c r="I2" t="n">
        <v>227</v>
      </c>
      <c r="J2" t="n">
        <v>51.33</v>
      </c>
      <c r="K2" t="n">
        <v>24.83</v>
      </c>
      <c r="L2" t="n">
        <v>1</v>
      </c>
      <c r="M2" t="n">
        <v>225</v>
      </c>
      <c r="N2" t="n">
        <v>5.51</v>
      </c>
      <c r="O2" t="n">
        <v>6564.78</v>
      </c>
      <c r="P2" t="n">
        <v>312.73</v>
      </c>
      <c r="Q2" t="n">
        <v>794.23</v>
      </c>
      <c r="R2" t="n">
        <v>376.96</v>
      </c>
      <c r="S2" t="n">
        <v>72.42</v>
      </c>
      <c r="T2" t="n">
        <v>142024.47</v>
      </c>
      <c r="U2" t="n">
        <v>0.19</v>
      </c>
      <c r="V2" t="n">
        <v>0.66</v>
      </c>
      <c r="W2" t="n">
        <v>5.07</v>
      </c>
      <c r="X2" t="n">
        <v>8.56</v>
      </c>
      <c r="Y2" t="n">
        <v>0.5</v>
      </c>
      <c r="Z2" t="n">
        <v>10</v>
      </c>
      <c r="AA2" t="n">
        <v>398.5565102227308</v>
      </c>
      <c r="AB2" t="n">
        <v>545.3226003590212</v>
      </c>
      <c r="AC2" t="n">
        <v>493.2777767458319</v>
      </c>
      <c r="AD2" t="n">
        <v>398556.5102227308</v>
      </c>
      <c r="AE2" t="n">
        <v>545322.6003590212</v>
      </c>
      <c r="AF2" t="n">
        <v>1.884141466954399e-06</v>
      </c>
      <c r="AG2" t="n">
        <v>1.266666666666667</v>
      </c>
      <c r="AH2" t="n">
        <v>493277.7767458319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1.8387</v>
      </c>
      <c r="E3" t="n">
        <v>54.39</v>
      </c>
      <c r="F3" t="n">
        <v>51.42</v>
      </c>
      <c r="G3" t="n">
        <v>30.85</v>
      </c>
      <c r="H3" t="n">
        <v>0.66</v>
      </c>
      <c r="I3" t="n">
        <v>100</v>
      </c>
      <c r="J3" t="n">
        <v>52.47</v>
      </c>
      <c r="K3" t="n">
        <v>24.83</v>
      </c>
      <c r="L3" t="n">
        <v>2</v>
      </c>
      <c r="M3" t="n">
        <v>98</v>
      </c>
      <c r="N3" t="n">
        <v>5.64</v>
      </c>
      <c r="O3" t="n">
        <v>6705.1</v>
      </c>
      <c r="P3" t="n">
        <v>273.52</v>
      </c>
      <c r="Q3" t="n">
        <v>794.1799999999999</v>
      </c>
      <c r="R3" t="n">
        <v>215.63</v>
      </c>
      <c r="S3" t="n">
        <v>72.42</v>
      </c>
      <c r="T3" t="n">
        <v>61994.75</v>
      </c>
      <c r="U3" t="n">
        <v>0.34</v>
      </c>
      <c r="V3" t="n">
        <v>0.72</v>
      </c>
      <c r="W3" t="n">
        <v>4.83</v>
      </c>
      <c r="X3" t="n">
        <v>3.71</v>
      </c>
      <c r="Y3" t="n">
        <v>0.5</v>
      </c>
      <c r="Z3" t="n">
        <v>10</v>
      </c>
      <c r="AA3" t="n">
        <v>317.4091402143309</v>
      </c>
      <c r="AB3" t="n">
        <v>434.2931887442254</v>
      </c>
      <c r="AC3" t="n">
        <v>392.8448563447944</v>
      </c>
      <c r="AD3" t="n">
        <v>317409.1402143309</v>
      </c>
      <c r="AE3" t="n">
        <v>434293.1887442254</v>
      </c>
      <c r="AF3" t="n">
        <v>2.106256636240913e-06</v>
      </c>
      <c r="AG3" t="n">
        <v>1.133125</v>
      </c>
      <c r="AH3" t="n">
        <v>392844.8563447944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1.9053</v>
      </c>
      <c r="E4" t="n">
        <v>52.49</v>
      </c>
      <c r="F4" t="n">
        <v>49.98</v>
      </c>
      <c r="G4" t="n">
        <v>48.37</v>
      </c>
      <c r="H4" t="n">
        <v>0.97</v>
      </c>
      <c r="I4" t="n">
        <v>62</v>
      </c>
      <c r="J4" t="n">
        <v>53.61</v>
      </c>
      <c r="K4" t="n">
        <v>24.83</v>
      </c>
      <c r="L4" t="n">
        <v>3</v>
      </c>
      <c r="M4" t="n">
        <v>60</v>
      </c>
      <c r="N4" t="n">
        <v>5.78</v>
      </c>
      <c r="O4" t="n">
        <v>6845.59</v>
      </c>
      <c r="P4" t="n">
        <v>253.06</v>
      </c>
      <c r="Q4" t="n">
        <v>794.1799999999999</v>
      </c>
      <c r="R4" t="n">
        <v>167.25</v>
      </c>
      <c r="S4" t="n">
        <v>72.42</v>
      </c>
      <c r="T4" t="n">
        <v>37994.01</v>
      </c>
      <c r="U4" t="n">
        <v>0.43</v>
      </c>
      <c r="V4" t="n">
        <v>0.74</v>
      </c>
      <c r="W4" t="n">
        <v>4.79</v>
      </c>
      <c r="X4" t="n">
        <v>2.27</v>
      </c>
      <c r="Y4" t="n">
        <v>0.5</v>
      </c>
      <c r="Z4" t="n">
        <v>10</v>
      </c>
      <c r="AA4" t="n">
        <v>288.8176109238915</v>
      </c>
      <c r="AB4" t="n">
        <v>395.172996999797</v>
      </c>
      <c r="AC4" t="n">
        <v>357.4582407949202</v>
      </c>
      <c r="AD4" t="n">
        <v>288817.6109238915</v>
      </c>
      <c r="AE4" t="n">
        <v>395172.996999797</v>
      </c>
      <c r="AF4" t="n">
        <v>2.182547870250618e-06</v>
      </c>
      <c r="AG4" t="n">
        <v>1.093541666666667</v>
      </c>
      <c r="AH4" t="n">
        <v>357458.2407949202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1.9362</v>
      </c>
      <c r="E5" t="n">
        <v>51.65</v>
      </c>
      <c r="F5" t="n">
        <v>49.35</v>
      </c>
      <c r="G5" t="n">
        <v>65.8</v>
      </c>
      <c r="H5" t="n">
        <v>1.27</v>
      </c>
      <c r="I5" t="n">
        <v>45</v>
      </c>
      <c r="J5" t="n">
        <v>54.75</v>
      </c>
      <c r="K5" t="n">
        <v>24.83</v>
      </c>
      <c r="L5" t="n">
        <v>4</v>
      </c>
      <c r="M5" t="n">
        <v>30</v>
      </c>
      <c r="N5" t="n">
        <v>5.92</v>
      </c>
      <c r="O5" t="n">
        <v>6986.39</v>
      </c>
      <c r="P5" t="n">
        <v>237.93</v>
      </c>
      <c r="Q5" t="n">
        <v>794.1900000000001</v>
      </c>
      <c r="R5" t="n">
        <v>145.7</v>
      </c>
      <c r="S5" t="n">
        <v>72.42</v>
      </c>
      <c r="T5" t="n">
        <v>27304.73</v>
      </c>
      <c r="U5" t="n">
        <v>0.5</v>
      </c>
      <c r="V5" t="n">
        <v>0.75</v>
      </c>
      <c r="W5" t="n">
        <v>4.77</v>
      </c>
      <c r="X5" t="n">
        <v>1.64</v>
      </c>
      <c r="Y5" t="n">
        <v>0.5</v>
      </c>
      <c r="Z5" t="n">
        <v>10</v>
      </c>
      <c r="AA5" t="n">
        <v>272.335678784587</v>
      </c>
      <c r="AB5" t="n">
        <v>372.6216903152729</v>
      </c>
      <c r="AC5" t="n">
        <v>337.0591991694095</v>
      </c>
      <c r="AD5" t="n">
        <v>272335.678784587</v>
      </c>
      <c r="AE5" t="n">
        <v>372621.6903152729</v>
      </c>
      <c r="AF5" t="n">
        <v>2.217944253597463e-06</v>
      </c>
      <c r="AG5" t="n">
        <v>1.076041666666667</v>
      </c>
      <c r="AH5" t="n">
        <v>337059.1991694095</v>
      </c>
    </row>
    <row r="6">
      <c r="A6" t="n">
        <v>4</v>
      </c>
      <c r="B6" t="n">
        <v>20</v>
      </c>
      <c r="C6" t="inlineStr">
        <is>
          <t xml:space="preserve">CONCLUIDO	</t>
        </is>
      </c>
      <c r="D6" t="n">
        <v>1.9415</v>
      </c>
      <c r="E6" t="n">
        <v>51.51</v>
      </c>
      <c r="F6" t="n">
        <v>49.26</v>
      </c>
      <c r="G6" t="n">
        <v>72.08</v>
      </c>
      <c r="H6" t="n">
        <v>1.55</v>
      </c>
      <c r="I6" t="n">
        <v>41</v>
      </c>
      <c r="J6" t="n">
        <v>55.89</v>
      </c>
      <c r="K6" t="n">
        <v>24.83</v>
      </c>
      <c r="L6" t="n">
        <v>5</v>
      </c>
      <c r="M6" t="n">
        <v>0</v>
      </c>
      <c r="N6" t="n">
        <v>6.07</v>
      </c>
      <c r="O6" t="n">
        <v>7127.49</v>
      </c>
      <c r="P6" t="n">
        <v>236.55</v>
      </c>
      <c r="Q6" t="n">
        <v>794.2</v>
      </c>
      <c r="R6" t="n">
        <v>141.45</v>
      </c>
      <c r="S6" t="n">
        <v>72.42</v>
      </c>
      <c r="T6" t="n">
        <v>25198.71</v>
      </c>
      <c r="U6" t="n">
        <v>0.51</v>
      </c>
      <c r="V6" t="n">
        <v>0.75</v>
      </c>
      <c r="W6" t="n">
        <v>4.8</v>
      </c>
      <c r="X6" t="n">
        <v>1.55</v>
      </c>
      <c r="Y6" t="n">
        <v>0.5</v>
      </c>
      <c r="Z6" t="n">
        <v>10</v>
      </c>
      <c r="AA6" t="n">
        <v>270.4492801937056</v>
      </c>
      <c r="AB6" t="n">
        <v>370.0406365411966</v>
      </c>
      <c r="AC6" t="n">
        <v>334.7244775449993</v>
      </c>
      <c r="AD6" t="n">
        <v>270449.2801937056</v>
      </c>
      <c r="AE6" t="n">
        <v>370040.6365411966</v>
      </c>
      <c r="AF6" t="n">
        <v>2.224015477925563e-06</v>
      </c>
      <c r="AG6" t="n">
        <v>1.073125</v>
      </c>
      <c r="AH6" t="n">
        <v>334724.4775449993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1.1606</v>
      </c>
      <c r="E2" t="n">
        <v>86.16</v>
      </c>
      <c r="F2" t="n">
        <v>69.04000000000001</v>
      </c>
      <c r="G2" t="n">
        <v>7.54</v>
      </c>
      <c r="H2" t="n">
        <v>0.13</v>
      </c>
      <c r="I2" t="n">
        <v>549</v>
      </c>
      <c r="J2" t="n">
        <v>133.21</v>
      </c>
      <c r="K2" t="n">
        <v>46.47</v>
      </c>
      <c r="L2" t="n">
        <v>1</v>
      </c>
      <c r="M2" t="n">
        <v>547</v>
      </c>
      <c r="N2" t="n">
        <v>20.75</v>
      </c>
      <c r="O2" t="n">
        <v>16663.42</v>
      </c>
      <c r="P2" t="n">
        <v>754.1900000000001</v>
      </c>
      <c r="Q2" t="n">
        <v>794.27</v>
      </c>
      <c r="R2" t="n">
        <v>805.27</v>
      </c>
      <c r="S2" t="n">
        <v>72.42</v>
      </c>
      <c r="T2" t="n">
        <v>354569.63</v>
      </c>
      <c r="U2" t="n">
        <v>0.09</v>
      </c>
      <c r="V2" t="n">
        <v>0.54</v>
      </c>
      <c r="W2" t="n">
        <v>5.57</v>
      </c>
      <c r="X2" t="n">
        <v>21.32</v>
      </c>
      <c r="Y2" t="n">
        <v>0.5</v>
      </c>
      <c r="Z2" t="n">
        <v>10</v>
      </c>
      <c r="AA2" t="n">
        <v>1266.571916334027</v>
      </c>
      <c r="AB2" t="n">
        <v>1732.979573137549</v>
      </c>
      <c r="AC2" t="n">
        <v>1567.586434929407</v>
      </c>
      <c r="AD2" t="n">
        <v>1266571.916334027</v>
      </c>
      <c r="AE2" t="n">
        <v>1732979.573137549</v>
      </c>
      <c r="AF2" t="n">
        <v>1.154952061229141e-06</v>
      </c>
      <c r="AG2" t="n">
        <v>1.795</v>
      </c>
      <c r="AH2" t="n">
        <v>1567586.434929407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1.5587</v>
      </c>
      <c r="E3" t="n">
        <v>64.15000000000001</v>
      </c>
      <c r="F3" t="n">
        <v>55.98</v>
      </c>
      <c r="G3" t="n">
        <v>15.27</v>
      </c>
      <c r="H3" t="n">
        <v>0.26</v>
      </c>
      <c r="I3" t="n">
        <v>220</v>
      </c>
      <c r="J3" t="n">
        <v>134.55</v>
      </c>
      <c r="K3" t="n">
        <v>46.47</v>
      </c>
      <c r="L3" t="n">
        <v>2</v>
      </c>
      <c r="M3" t="n">
        <v>218</v>
      </c>
      <c r="N3" t="n">
        <v>21.09</v>
      </c>
      <c r="O3" t="n">
        <v>16828.84</v>
      </c>
      <c r="P3" t="n">
        <v>607.74</v>
      </c>
      <c r="Q3" t="n">
        <v>794.27</v>
      </c>
      <c r="R3" t="n">
        <v>367.61</v>
      </c>
      <c r="S3" t="n">
        <v>72.42</v>
      </c>
      <c r="T3" t="n">
        <v>137382.68</v>
      </c>
      <c r="U3" t="n">
        <v>0.2</v>
      </c>
      <c r="V3" t="n">
        <v>0.66</v>
      </c>
      <c r="W3" t="n">
        <v>5.04</v>
      </c>
      <c r="X3" t="n">
        <v>8.27</v>
      </c>
      <c r="Y3" t="n">
        <v>0.5</v>
      </c>
      <c r="Z3" t="n">
        <v>10</v>
      </c>
      <c r="AA3" t="n">
        <v>763.1046312200704</v>
      </c>
      <c r="AB3" t="n">
        <v>1044.113422235618</v>
      </c>
      <c r="AC3" t="n">
        <v>944.4647026398414</v>
      </c>
      <c r="AD3" t="n">
        <v>763104.6312200704</v>
      </c>
      <c r="AE3" t="n">
        <v>1044113.422235618</v>
      </c>
      <c r="AF3" t="n">
        <v>1.551114749127918e-06</v>
      </c>
      <c r="AG3" t="n">
        <v>1.336458333333334</v>
      </c>
      <c r="AH3" t="n">
        <v>944464.7026398415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1.701</v>
      </c>
      <c r="E4" t="n">
        <v>58.79</v>
      </c>
      <c r="F4" t="n">
        <v>52.85</v>
      </c>
      <c r="G4" t="n">
        <v>22.98</v>
      </c>
      <c r="H4" t="n">
        <v>0.39</v>
      </c>
      <c r="I4" t="n">
        <v>138</v>
      </c>
      <c r="J4" t="n">
        <v>135.9</v>
      </c>
      <c r="K4" t="n">
        <v>46.47</v>
      </c>
      <c r="L4" t="n">
        <v>3</v>
      </c>
      <c r="M4" t="n">
        <v>136</v>
      </c>
      <c r="N4" t="n">
        <v>21.43</v>
      </c>
      <c r="O4" t="n">
        <v>16994.64</v>
      </c>
      <c r="P4" t="n">
        <v>570.05</v>
      </c>
      <c r="Q4" t="n">
        <v>794.1900000000001</v>
      </c>
      <c r="R4" t="n">
        <v>262.96</v>
      </c>
      <c r="S4" t="n">
        <v>72.42</v>
      </c>
      <c r="T4" t="n">
        <v>85471.48</v>
      </c>
      <c r="U4" t="n">
        <v>0.28</v>
      </c>
      <c r="V4" t="n">
        <v>0.7</v>
      </c>
      <c r="W4" t="n">
        <v>4.91</v>
      </c>
      <c r="X4" t="n">
        <v>5.14</v>
      </c>
      <c r="Y4" t="n">
        <v>0.5</v>
      </c>
      <c r="Z4" t="n">
        <v>10</v>
      </c>
      <c r="AA4" t="n">
        <v>657.7178792071724</v>
      </c>
      <c r="AB4" t="n">
        <v>899.9186187962052</v>
      </c>
      <c r="AC4" t="n">
        <v>814.031648862009</v>
      </c>
      <c r="AD4" t="n">
        <v>657717.8792071723</v>
      </c>
      <c r="AE4" t="n">
        <v>899918.6187962053</v>
      </c>
      <c r="AF4" t="n">
        <v>1.692722261029441e-06</v>
      </c>
      <c r="AG4" t="n">
        <v>1.224791666666667</v>
      </c>
      <c r="AH4" t="n">
        <v>814031.6488620089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1.7753</v>
      </c>
      <c r="E5" t="n">
        <v>56.33</v>
      </c>
      <c r="F5" t="n">
        <v>51.42</v>
      </c>
      <c r="G5" t="n">
        <v>30.85</v>
      </c>
      <c r="H5" t="n">
        <v>0.52</v>
      </c>
      <c r="I5" t="n">
        <v>100</v>
      </c>
      <c r="J5" t="n">
        <v>137.25</v>
      </c>
      <c r="K5" t="n">
        <v>46.47</v>
      </c>
      <c r="L5" t="n">
        <v>4</v>
      </c>
      <c r="M5" t="n">
        <v>98</v>
      </c>
      <c r="N5" t="n">
        <v>21.78</v>
      </c>
      <c r="O5" t="n">
        <v>17160.92</v>
      </c>
      <c r="P5" t="n">
        <v>551.02</v>
      </c>
      <c r="Q5" t="n">
        <v>794.24</v>
      </c>
      <c r="R5" t="n">
        <v>215.89</v>
      </c>
      <c r="S5" t="n">
        <v>72.42</v>
      </c>
      <c r="T5" t="n">
        <v>62123.86</v>
      </c>
      <c r="U5" t="n">
        <v>0.34</v>
      </c>
      <c r="V5" t="n">
        <v>0.72</v>
      </c>
      <c r="W5" t="n">
        <v>4.83</v>
      </c>
      <c r="X5" t="n">
        <v>3.72</v>
      </c>
      <c r="Y5" t="n">
        <v>0.5</v>
      </c>
      <c r="Z5" t="n">
        <v>10</v>
      </c>
      <c r="AA5" t="n">
        <v>610.6251664795807</v>
      </c>
      <c r="AB5" t="n">
        <v>835.4842916584573</v>
      </c>
      <c r="AC5" t="n">
        <v>755.7468434721416</v>
      </c>
      <c r="AD5" t="n">
        <v>610625.1664795807</v>
      </c>
      <c r="AE5" t="n">
        <v>835484.2916584574</v>
      </c>
      <c r="AF5" t="n">
        <v>1.76666068783396e-06</v>
      </c>
      <c r="AG5" t="n">
        <v>1.173541666666667</v>
      </c>
      <c r="AH5" t="n">
        <v>755746.8434721415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1.8186</v>
      </c>
      <c r="E6" t="n">
        <v>54.99</v>
      </c>
      <c r="F6" t="n">
        <v>50.66</v>
      </c>
      <c r="G6" t="n">
        <v>38.47</v>
      </c>
      <c r="H6" t="n">
        <v>0.64</v>
      </c>
      <c r="I6" t="n">
        <v>79</v>
      </c>
      <c r="J6" t="n">
        <v>138.6</v>
      </c>
      <c r="K6" t="n">
        <v>46.47</v>
      </c>
      <c r="L6" t="n">
        <v>5</v>
      </c>
      <c r="M6" t="n">
        <v>77</v>
      </c>
      <c r="N6" t="n">
        <v>22.13</v>
      </c>
      <c r="O6" t="n">
        <v>17327.69</v>
      </c>
      <c r="P6" t="n">
        <v>539.29</v>
      </c>
      <c r="Q6" t="n">
        <v>794.1799999999999</v>
      </c>
      <c r="R6" t="n">
        <v>189.51</v>
      </c>
      <c r="S6" t="n">
        <v>72.42</v>
      </c>
      <c r="T6" t="n">
        <v>49040.2</v>
      </c>
      <c r="U6" t="n">
        <v>0.38</v>
      </c>
      <c r="V6" t="n">
        <v>0.73</v>
      </c>
      <c r="W6" t="n">
        <v>4.82</v>
      </c>
      <c r="X6" t="n">
        <v>2.95</v>
      </c>
      <c r="Y6" t="n">
        <v>0.5</v>
      </c>
      <c r="Z6" t="n">
        <v>10</v>
      </c>
      <c r="AA6" t="n">
        <v>584.7302425674558</v>
      </c>
      <c r="AB6" t="n">
        <v>800.0537143584719</v>
      </c>
      <c r="AC6" t="n">
        <v>723.697710742539</v>
      </c>
      <c r="AD6" t="n">
        <v>584730.2425674557</v>
      </c>
      <c r="AE6" t="n">
        <v>800053.7143584719</v>
      </c>
      <c r="AF6" t="n">
        <v>1.809749972903081e-06</v>
      </c>
      <c r="AG6" t="n">
        <v>1.145625</v>
      </c>
      <c r="AH6" t="n">
        <v>723697.710742539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1.8498</v>
      </c>
      <c r="E7" t="n">
        <v>54.06</v>
      </c>
      <c r="F7" t="n">
        <v>50.11</v>
      </c>
      <c r="G7" t="n">
        <v>46.26</v>
      </c>
      <c r="H7" t="n">
        <v>0.76</v>
      </c>
      <c r="I7" t="n">
        <v>65</v>
      </c>
      <c r="J7" t="n">
        <v>139.95</v>
      </c>
      <c r="K7" t="n">
        <v>46.47</v>
      </c>
      <c r="L7" t="n">
        <v>6</v>
      </c>
      <c r="M7" t="n">
        <v>63</v>
      </c>
      <c r="N7" t="n">
        <v>22.49</v>
      </c>
      <c r="O7" t="n">
        <v>17494.97</v>
      </c>
      <c r="P7" t="n">
        <v>531.01</v>
      </c>
      <c r="Q7" t="n">
        <v>794.21</v>
      </c>
      <c r="R7" t="n">
        <v>171.51</v>
      </c>
      <c r="S7" t="n">
        <v>72.42</v>
      </c>
      <c r="T7" t="n">
        <v>40107.52</v>
      </c>
      <c r="U7" t="n">
        <v>0.42</v>
      </c>
      <c r="V7" t="n">
        <v>0.74</v>
      </c>
      <c r="W7" t="n">
        <v>4.79</v>
      </c>
      <c r="X7" t="n">
        <v>2.4</v>
      </c>
      <c r="Y7" t="n">
        <v>0.5</v>
      </c>
      <c r="Z7" t="n">
        <v>10</v>
      </c>
      <c r="AA7" t="n">
        <v>566.9412411590832</v>
      </c>
      <c r="AB7" t="n">
        <v>775.7140178361824</v>
      </c>
      <c r="AC7" t="n">
        <v>701.6809606953582</v>
      </c>
      <c r="AD7" t="n">
        <v>566941.2411590832</v>
      </c>
      <c r="AE7" t="n">
        <v>775714.0178361824</v>
      </c>
      <c r="AF7" t="n">
        <v>1.840798141359353e-06</v>
      </c>
      <c r="AG7" t="n">
        <v>1.12625</v>
      </c>
      <c r="AH7" t="n">
        <v>701680.9606953582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1.8726</v>
      </c>
      <c r="E8" t="n">
        <v>53.4</v>
      </c>
      <c r="F8" t="n">
        <v>49.72</v>
      </c>
      <c r="G8" t="n">
        <v>54.24</v>
      </c>
      <c r="H8" t="n">
        <v>0.88</v>
      </c>
      <c r="I8" t="n">
        <v>55</v>
      </c>
      <c r="J8" t="n">
        <v>141.31</v>
      </c>
      <c r="K8" t="n">
        <v>46.47</v>
      </c>
      <c r="L8" t="n">
        <v>7</v>
      </c>
      <c r="M8" t="n">
        <v>53</v>
      </c>
      <c r="N8" t="n">
        <v>22.85</v>
      </c>
      <c r="O8" t="n">
        <v>17662.75</v>
      </c>
      <c r="P8" t="n">
        <v>522.48</v>
      </c>
      <c r="Q8" t="n">
        <v>794.17</v>
      </c>
      <c r="R8" t="n">
        <v>158.74</v>
      </c>
      <c r="S8" t="n">
        <v>72.42</v>
      </c>
      <c r="T8" t="n">
        <v>33775.9</v>
      </c>
      <c r="U8" t="n">
        <v>0.46</v>
      </c>
      <c r="V8" t="n">
        <v>0.74</v>
      </c>
      <c r="W8" t="n">
        <v>4.77</v>
      </c>
      <c r="X8" t="n">
        <v>2.02</v>
      </c>
      <c r="Y8" t="n">
        <v>0.5</v>
      </c>
      <c r="Z8" t="n">
        <v>10</v>
      </c>
      <c r="AA8" t="n">
        <v>552.5552161089789</v>
      </c>
      <c r="AB8" t="n">
        <v>756.0304236959971</v>
      </c>
      <c r="AC8" t="n">
        <v>683.8759411538143</v>
      </c>
      <c r="AD8" t="n">
        <v>552555.216108979</v>
      </c>
      <c r="AE8" t="n">
        <v>756030.4236959971</v>
      </c>
      <c r="AF8" t="n">
        <v>1.863487187538936e-06</v>
      </c>
      <c r="AG8" t="n">
        <v>1.1125</v>
      </c>
      <c r="AH8" t="n">
        <v>683875.9411538143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1.8891</v>
      </c>
      <c r="E9" t="n">
        <v>52.94</v>
      </c>
      <c r="F9" t="n">
        <v>49.45</v>
      </c>
      <c r="G9" t="n">
        <v>61.81</v>
      </c>
      <c r="H9" t="n">
        <v>0.99</v>
      </c>
      <c r="I9" t="n">
        <v>48</v>
      </c>
      <c r="J9" t="n">
        <v>142.68</v>
      </c>
      <c r="K9" t="n">
        <v>46.47</v>
      </c>
      <c r="L9" t="n">
        <v>8</v>
      </c>
      <c r="M9" t="n">
        <v>46</v>
      </c>
      <c r="N9" t="n">
        <v>23.21</v>
      </c>
      <c r="O9" t="n">
        <v>17831.04</v>
      </c>
      <c r="P9" t="n">
        <v>516.61</v>
      </c>
      <c r="Q9" t="n">
        <v>794.23</v>
      </c>
      <c r="R9" t="n">
        <v>149.49</v>
      </c>
      <c r="S9" t="n">
        <v>72.42</v>
      </c>
      <c r="T9" t="n">
        <v>29182.43</v>
      </c>
      <c r="U9" t="n">
        <v>0.48</v>
      </c>
      <c r="V9" t="n">
        <v>0.75</v>
      </c>
      <c r="W9" t="n">
        <v>4.76</v>
      </c>
      <c r="X9" t="n">
        <v>1.74</v>
      </c>
      <c r="Y9" t="n">
        <v>0.5</v>
      </c>
      <c r="Z9" t="n">
        <v>10</v>
      </c>
      <c r="AA9" t="n">
        <v>542.6204079609892</v>
      </c>
      <c r="AB9" t="n">
        <v>742.4371808951151</v>
      </c>
      <c r="AC9" t="n">
        <v>671.5800183676125</v>
      </c>
      <c r="AD9" t="n">
        <v>542620.4079609892</v>
      </c>
      <c r="AE9" t="n">
        <v>742437.1808951151</v>
      </c>
      <c r="AF9" t="n">
        <v>1.879906892011003e-06</v>
      </c>
      <c r="AG9" t="n">
        <v>1.102916666666667</v>
      </c>
      <c r="AH9" t="n">
        <v>671580.0183676125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1.9029</v>
      </c>
      <c r="E10" t="n">
        <v>52.55</v>
      </c>
      <c r="F10" t="n">
        <v>49.23</v>
      </c>
      <c r="G10" t="n">
        <v>70.31999999999999</v>
      </c>
      <c r="H10" t="n">
        <v>1.11</v>
      </c>
      <c r="I10" t="n">
        <v>42</v>
      </c>
      <c r="J10" t="n">
        <v>144.05</v>
      </c>
      <c r="K10" t="n">
        <v>46.47</v>
      </c>
      <c r="L10" t="n">
        <v>9</v>
      </c>
      <c r="M10" t="n">
        <v>40</v>
      </c>
      <c r="N10" t="n">
        <v>23.58</v>
      </c>
      <c r="O10" t="n">
        <v>17999.83</v>
      </c>
      <c r="P10" t="n">
        <v>510.85</v>
      </c>
      <c r="Q10" t="n">
        <v>794.1799999999999</v>
      </c>
      <c r="R10" t="n">
        <v>142.06</v>
      </c>
      <c r="S10" t="n">
        <v>72.42</v>
      </c>
      <c r="T10" t="n">
        <v>25499.38</v>
      </c>
      <c r="U10" t="n">
        <v>0.51</v>
      </c>
      <c r="V10" t="n">
        <v>0.75</v>
      </c>
      <c r="W10" t="n">
        <v>4.75</v>
      </c>
      <c r="X10" t="n">
        <v>1.52</v>
      </c>
      <c r="Y10" t="n">
        <v>0.5</v>
      </c>
      <c r="Z10" t="n">
        <v>10</v>
      </c>
      <c r="AA10" t="n">
        <v>533.8537512693102</v>
      </c>
      <c r="AB10" t="n">
        <v>730.4422544519628</v>
      </c>
      <c r="AC10" t="n">
        <v>660.7298708692097</v>
      </c>
      <c r="AD10" t="n">
        <v>533853.7512693102</v>
      </c>
      <c r="AE10" t="n">
        <v>730442.2544519628</v>
      </c>
      <c r="AF10" t="n">
        <v>1.893639735751277e-06</v>
      </c>
      <c r="AG10" t="n">
        <v>1.094791666666667</v>
      </c>
      <c r="AH10" t="n">
        <v>660729.8708692096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1.9122</v>
      </c>
      <c r="E11" t="n">
        <v>52.3</v>
      </c>
      <c r="F11" t="n">
        <v>49.08</v>
      </c>
      <c r="G11" t="n">
        <v>77.5</v>
      </c>
      <c r="H11" t="n">
        <v>1.22</v>
      </c>
      <c r="I11" t="n">
        <v>38</v>
      </c>
      <c r="J11" t="n">
        <v>145.42</v>
      </c>
      <c r="K11" t="n">
        <v>46.47</v>
      </c>
      <c r="L11" t="n">
        <v>10</v>
      </c>
      <c r="M11" t="n">
        <v>36</v>
      </c>
      <c r="N11" t="n">
        <v>23.95</v>
      </c>
      <c r="O11" t="n">
        <v>18169.15</v>
      </c>
      <c r="P11" t="n">
        <v>505.51</v>
      </c>
      <c r="Q11" t="n">
        <v>794.1799999999999</v>
      </c>
      <c r="R11" t="n">
        <v>137.05</v>
      </c>
      <c r="S11" t="n">
        <v>72.42</v>
      </c>
      <c r="T11" t="n">
        <v>23015.06</v>
      </c>
      <c r="U11" t="n">
        <v>0.53</v>
      </c>
      <c r="V11" t="n">
        <v>0.75</v>
      </c>
      <c r="W11" t="n">
        <v>4.75</v>
      </c>
      <c r="X11" t="n">
        <v>1.37</v>
      </c>
      <c r="Y11" t="n">
        <v>0.5</v>
      </c>
      <c r="Z11" t="n">
        <v>10</v>
      </c>
      <c r="AA11" t="n">
        <v>526.9747266268519</v>
      </c>
      <c r="AB11" t="n">
        <v>721.0300694550027</v>
      </c>
      <c r="AC11" t="n">
        <v>652.2159715982748</v>
      </c>
      <c r="AD11" t="n">
        <v>526974.7266268518</v>
      </c>
      <c r="AE11" t="n">
        <v>721030.0694550027</v>
      </c>
      <c r="AF11" t="n">
        <v>1.902894478271897e-06</v>
      </c>
      <c r="AG11" t="n">
        <v>1.089583333333333</v>
      </c>
      <c r="AH11" t="n">
        <v>652215.9715982748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1.9224</v>
      </c>
      <c r="E12" t="n">
        <v>52.02</v>
      </c>
      <c r="F12" t="n">
        <v>48.91</v>
      </c>
      <c r="G12" t="n">
        <v>86.31999999999999</v>
      </c>
      <c r="H12" t="n">
        <v>1.33</v>
      </c>
      <c r="I12" t="n">
        <v>34</v>
      </c>
      <c r="J12" t="n">
        <v>146.8</v>
      </c>
      <c r="K12" t="n">
        <v>46.47</v>
      </c>
      <c r="L12" t="n">
        <v>11</v>
      </c>
      <c r="M12" t="n">
        <v>32</v>
      </c>
      <c r="N12" t="n">
        <v>24.33</v>
      </c>
      <c r="O12" t="n">
        <v>18338.99</v>
      </c>
      <c r="P12" t="n">
        <v>499.84</v>
      </c>
      <c r="Q12" t="n">
        <v>794.1799999999999</v>
      </c>
      <c r="R12" t="n">
        <v>131.73</v>
      </c>
      <c r="S12" t="n">
        <v>72.42</v>
      </c>
      <c r="T12" t="n">
        <v>20374.53</v>
      </c>
      <c r="U12" t="n">
        <v>0.55</v>
      </c>
      <c r="V12" t="n">
        <v>0.76</v>
      </c>
      <c r="W12" t="n">
        <v>4.74</v>
      </c>
      <c r="X12" t="n">
        <v>1.21</v>
      </c>
      <c r="Y12" t="n">
        <v>0.5</v>
      </c>
      <c r="Z12" t="n">
        <v>10</v>
      </c>
      <c r="AA12" t="n">
        <v>519.6200756353296</v>
      </c>
      <c r="AB12" t="n">
        <v>710.9671115040995</v>
      </c>
      <c r="AC12" t="n">
        <v>643.1134082307557</v>
      </c>
      <c r="AD12" t="n">
        <v>519620.0756353296</v>
      </c>
      <c r="AE12" t="n">
        <v>710967.1115040996</v>
      </c>
      <c r="AF12" t="n">
        <v>1.913044841036447e-06</v>
      </c>
      <c r="AG12" t="n">
        <v>1.08375</v>
      </c>
      <c r="AH12" t="n">
        <v>643113.4082307557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1.9286</v>
      </c>
      <c r="E13" t="n">
        <v>51.85</v>
      </c>
      <c r="F13" t="n">
        <v>48.83</v>
      </c>
      <c r="G13" t="n">
        <v>94.5</v>
      </c>
      <c r="H13" t="n">
        <v>1.43</v>
      </c>
      <c r="I13" t="n">
        <v>31</v>
      </c>
      <c r="J13" t="n">
        <v>148.18</v>
      </c>
      <c r="K13" t="n">
        <v>46.47</v>
      </c>
      <c r="L13" t="n">
        <v>12</v>
      </c>
      <c r="M13" t="n">
        <v>29</v>
      </c>
      <c r="N13" t="n">
        <v>24.71</v>
      </c>
      <c r="O13" t="n">
        <v>18509.36</v>
      </c>
      <c r="P13" t="n">
        <v>495.35</v>
      </c>
      <c r="Q13" t="n">
        <v>794.17</v>
      </c>
      <c r="R13" t="n">
        <v>128.71</v>
      </c>
      <c r="S13" t="n">
        <v>72.42</v>
      </c>
      <c r="T13" t="n">
        <v>18877.42</v>
      </c>
      <c r="U13" t="n">
        <v>0.5600000000000001</v>
      </c>
      <c r="V13" t="n">
        <v>0.76</v>
      </c>
      <c r="W13" t="n">
        <v>4.74</v>
      </c>
      <c r="X13" t="n">
        <v>1.12</v>
      </c>
      <c r="Y13" t="n">
        <v>0.5</v>
      </c>
      <c r="Z13" t="n">
        <v>10</v>
      </c>
      <c r="AA13" t="n">
        <v>514.5273460183861</v>
      </c>
      <c r="AB13" t="n">
        <v>703.9990141668237</v>
      </c>
      <c r="AC13" t="n">
        <v>636.8103363235634</v>
      </c>
      <c r="AD13" t="n">
        <v>514527.3460183861</v>
      </c>
      <c r="AE13" t="n">
        <v>703999.0141668237</v>
      </c>
      <c r="AF13" t="n">
        <v>1.919214669383527e-06</v>
      </c>
      <c r="AG13" t="n">
        <v>1.080208333333333</v>
      </c>
      <c r="AH13" t="n">
        <v>636810.3363235635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1.933</v>
      </c>
      <c r="E14" t="n">
        <v>51.73</v>
      </c>
      <c r="F14" t="n">
        <v>48.76</v>
      </c>
      <c r="G14" t="n">
        <v>100.89</v>
      </c>
      <c r="H14" t="n">
        <v>1.54</v>
      </c>
      <c r="I14" t="n">
        <v>29</v>
      </c>
      <c r="J14" t="n">
        <v>149.56</v>
      </c>
      <c r="K14" t="n">
        <v>46.47</v>
      </c>
      <c r="L14" t="n">
        <v>13</v>
      </c>
      <c r="M14" t="n">
        <v>27</v>
      </c>
      <c r="N14" t="n">
        <v>25.1</v>
      </c>
      <c r="O14" t="n">
        <v>18680.25</v>
      </c>
      <c r="P14" t="n">
        <v>491.31</v>
      </c>
      <c r="Q14" t="n">
        <v>794.21</v>
      </c>
      <c r="R14" t="n">
        <v>126.59</v>
      </c>
      <c r="S14" t="n">
        <v>72.42</v>
      </c>
      <c r="T14" t="n">
        <v>17829.45</v>
      </c>
      <c r="U14" t="n">
        <v>0.57</v>
      </c>
      <c r="V14" t="n">
        <v>0.76</v>
      </c>
      <c r="W14" t="n">
        <v>4.73</v>
      </c>
      <c r="X14" t="n">
        <v>1.06</v>
      </c>
      <c r="Y14" t="n">
        <v>0.5</v>
      </c>
      <c r="Z14" t="n">
        <v>10</v>
      </c>
      <c r="AA14" t="n">
        <v>510.2892589897849</v>
      </c>
      <c r="AB14" t="n">
        <v>698.2002765230877</v>
      </c>
      <c r="AC14" t="n">
        <v>631.5650220619663</v>
      </c>
      <c r="AD14" t="n">
        <v>510289.2589897849</v>
      </c>
      <c r="AE14" t="n">
        <v>698200.2765230878</v>
      </c>
      <c r="AF14" t="n">
        <v>1.923593257242744e-06</v>
      </c>
      <c r="AG14" t="n">
        <v>1.077708333333333</v>
      </c>
      <c r="AH14" t="n">
        <v>631565.0220619662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1.9416</v>
      </c>
      <c r="E15" t="n">
        <v>51.5</v>
      </c>
      <c r="F15" t="n">
        <v>48.62</v>
      </c>
      <c r="G15" t="n">
        <v>112.19</v>
      </c>
      <c r="H15" t="n">
        <v>1.64</v>
      </c>
      <c r="I15" t="n">
        <v>26</v>
      </c>
      <c r="J15" t="n">
        <v>150.95</v>
      </c>
      <c r="K15" t="n">
        <v>46.47</v>
      </c>
      <c r="L15" t="n">
        <v>14</v>
      </c>
      <c r="M15" t="n">
        <v>24</v>
      </c>
      <c r="N15" t="n">
        <v>25.49</v>
      </c>
      <c r="O15" t="n">
        <v>18851.69</v>
      </c>
      <c r="P15" t="n">
        <v>485.46</v>
      </c>
      <c r="Q15" t="n">
        <v>794.1900000000001</v>
      </c>
      <c r="R15" t="n">
        <v>121.87</v>
      </c>
      <c r="S15" t="n">
        <v>72.42</v>
      </c>
      <c r="T15" t="n">
        <v>15482.18</v>
      </c>
      <c r="U15" t="n">
        <v>0.59</v>
      </c>
      <c r="V15" t="n">
        <v>0.76</v>
      </c>
      <c r="W15" t="n">
        <v>4.72</v>
      </c>
      <c r="X15" t="n">
        <v>0.91</v>
      </c>
      <c r="Y15" t="n">
        <v>0.5</v>
      </c>
      <c r="Z15" t="n">
        <v>10</v>
      </c>
      <c r="AA15" t="n">
        <v>503.4850429849993</v>
      </c>
      <c r="AB15" t="n">
        <v>688.8904480045155</v>
      </c>
      <c r="AC15" t="n">
        <v>623.1437105107801</v>
      </c>
      <c r="AD15" t="n">
        <v>503485.0429849993</v>
      </c>
      <c r="AE15" t="n">
        <v>688890.4480045155</v>
      </c>
      <c r="AF15" t="n">
        <v>1.932151406240307e-06</v>
      </c>
      <c r="AG15" t="n">
        <v>1.072916666666667</v>
      </c>
      <c r="AH15" t="n">
        <v>623143.7105107801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1.943</v>
      </c>
      <c r="E16" t="n">
        <v>51.47</v>
      </c>
      <c r="F16" t="n">
        <v>48.61</v>
      </c>
      <c r="G16" t="n">
        <v>116.65</v>
      </c>
      <c r="H16" t="n">
        <v>1.74</v>
      </c>
      <c r="I16" t="n">
        <v>25</v>
      </c>
      <c r="J16" t="n">
        <v>152.35</v>
      </c>
      <c r="K16" t="n">
        <v>46.47</v>
      </c>
      <c r="L16" t="n">
        <v>15</v>
      </c>
      <c r="M16" t="n">
        <v>23</v>
      </c>
      <c r="N16" t="n">
        <v>25.88</v>
      </c>
      <c r="O16" t="n">
        <v>19023.66</v>
      </c>
      <c r="P16" t="n">
        <v>483.87</v>
      </c>
      <c r="Q16" t="n">
        <v>794.17</v>
      </c>
      <c r="R16" t="n">
        <v>121.39</v>
      </c>
      <c r="S16" t="n">
        <v>72.42</v>
      </c>
      <c r="T16" t="n">
        <v>15251.93</v>
      </c>
      <c r="U16" t="n">
        <v>0.6</v>
      </c>
      <c r="V16" t="n">
        <v>0.76</v>
      </c>
      <c r="W16" t="n">
        <v>4.72</v>
      </c>
      <c r="X16" t="n">
        <v>0.9</v>
      </c>
      <c r="Y16" t="n">
        <v>0.5</v>
      </c>
      <c r="Z16" t="n">
        <v>10</v>
      </c>
      <c r="AA16" t="n">
        <v>501.9785185958165</v>
      </c>
      <c r="AB16" t="n">
        <v>686.8291548720704</v>
      </c>
      <c r="AC16" t="n">
        <v>621.2791443018524</v>
      </c>
      <c r="AD16" t="n">
        <v>501978.5185958165</v>
      </c>
      <c r="AE16" t="n">
        <v>686829.1548720704</v>
      </c>
      <c r="AF16" t="n">
        <v>1.933544593286422e-06</v>
      </c>
      <c r="AG16" t="n">
        <v>1.072291666666667</v>
      </c>
      <c r="AH16" t="n">
        <v>621279.1443018524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1.9482</v>
      </c>
      <c r="E17" t="n">
        <v>51.33</v>
      </c>
      <c r="F17" t="n">
        <v>48.52</v>
      </c>
      <c r="G17" t="n">
        <v>126.58</v>
      </c>
      <c r="H17" t="n">
        <v>1.84</v>
      </c>
      <c r="I17" t="n">
        <v>23</v>
      </c>
      <c r="J17" t="n">
        <v>153.75</v>
      </c>
      <c r="K17" t="n">
        <v>46.47</v>
      </c>
      <c r="L17" t="n">
        <v>16</v>
      </c>
      <c r="M17" t="n">
        <v>21</v>
      </c>
      <c r="N17" t="n">
        <v>26.28</v>
      </c>
      <c r="O17" t="n">
        <v>19196.18</v>
      </c>
      <c r="P17" t="n">
        <v>478.25</v>
      </c>
      <c r="Q17" t="n">
        <v>794.17</v>
      </c>
      <c r="R17" t="n">
        <v>118.74</v>
      </c>
      <c r="S17" t="n">
        <v>72.42</v>
      </c>
      <c r="T17" t="n">
        <v>13932.97</v>
      </c>
      <c r="U17" t="n">
        <v>0.61</v>
      </c>
      <c r="V17" t="n">
        <v>0.76</v>
      </c>
      <c r="W17" t="n">
        <v>4.72</v>
      </c>
      <c r="X17" t="n">
        <v>0.8100000000000001</v>
      </c>
      <c r="Y17" t="n">
        <v>0.5</v>
      </c>
      <c r="Z17" t="n">
        <v>10</v>
      </c>
      <c r="AA17" t="n">
        <v>496.4285693938418</v>
      </c>
      <c r="AB17" t="n">
        <v>679.2354695274502</v>
      </c>
      <c r="AC17" t="n">
        <v>614.4101896287184</v>
      </c>
      <c r="AD17" t="n">
        <v>496428.5693938418</v>
      </c>
      <c r="AE17" t="n">
        <v>679235.4695274502</v>
      </c>
      <c r="AF17" t="n">
        <v>1.938719288029134e-06</v>
      </c>
      <c r="AG17" t="n">
        <v>1.069375</v>
      </c>
      <c r="AH17" t="n">
        <v>614410.1896287184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1.9535</v>
      </c>
      <c r="E18" t="n">
        <v>51.19</v>
      </c>
      <c r="F18" t="n">
        <v>48.44</v>
      </c>
      <c r="G18" t="n">
        <v>138.4</v>
      </c>
      <c r="H18" t="n">
        <v>1.94</v>
      </c>
      <c r="I18" t="n">
        <v>21</v>
      </c>
      <c r="J18" t="n">
        <v>155.15</v>
      </c>
      <c r="K18" t="n">
        <v>46.47</v>
      </c>
      <c r="L18" t="n">
        <v>17</v>
      </c>
      <c r="M18" t="n">
        <v>19</v>
      </c>
      <c r="N18" t="n">
        <v>26.68</v>
      </c>
      <c r="O18" t="n">
        <v>19369.26</v>
      </c>
      <c r="P18" t="n">
        <v>472.88</v>
      </c>
      <c r="Q18" t="n">
        <v>794.17</v>
      </c>
      <c r="R18" t="n">
        <v>115.91</v>
      </c>
      <c r="S18" t="n">
        <v>72.42</v>
      </c>
      <c r="T18" t="n">
        <v>12527.53</v>
      </c>
      <c r="U18" t="n">
        <v>0.62</v>
      </c>
      <c r="V18" t="n">
        <v>0.76</v>
      </c>
      <c r="W18" t="n">
        <v>4.72</v>
      </c>
      <c r="X18" t="n">
        <v>0.73</v>
      </c>
      <c r="Y18" t="n">
        <v>0.5</v>
      </c>
      <c r="Z18" t="n">
        <v>10</v>
      </c>
      <c r="AA18" t="n">
        <v>491.0895392368483</v>
      </c>
      <c r="AB18" t="n">
        <v>671.9303729252649</v>
      </c>
      <c r="AC18" t="n">
        <v>607.8022811934783</v>
      </c>
      <c r="AD18" t="n">
        <v>491089.5392368484</v>
      </c>
      <c r="AE18" t="n">
        <v>671930.3729252649</v>
      </c>
      <c r="AF18" t="n">
        <v>1.943993496132282e-06</v>
      </c>
      <c r="AG18" t="n">
        <v>1.066458333333333</v>
      </c>
      <c r="AH18" t="n">
        <v>607802.2811934783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1.9548</v>
      </c>
      <c r="E19" t="n">
        <v>51.16</v>
      </c>
      <c r="F19" t="n">
        <v>48.43</v>
      </c>
      <c r="G19" t="n">
        <v>145.29</v>
      </c>
      <c r="H19" t="n">
        <v>2.04</v>
      </c>
      <c r="I19" t="n">
        <v>20</v>
      </c>
      <c r="J19" t="n">
        <v>156.56</v>
      </c>
      <c r="K19" t="n">
        <v>46.47</v>
      </c>
      <c r="L19" t="n">
        <v>18</v>
      </c>
      <c r="M19" t="n">
        <v>18</v>
      </c>
      <c r="N19" t="n">
        <v>27.09</v>
      </c>
      <c r="O19" t="n">
        <v>19542.89</v>
      </c>
      <c r="P19" t="n">
        <v>469.67</v>
      </c>
      <c r="Q19" t="n">
        <v>794.17</v>
      </c>
      <c r="R19" t="n">
        <v>115.57</v>
      </c>
      <c r="S19" t="n">
        <v>72.42</v>
      </c>
      <c r="T19" t="n">
        <v>12366.83</v>
      </c>
      <c r="U19" t="n">
        <v>0.63</v>
      </c>
      <c r="V19" t="n">
        <v>0.76</v>
      </c>
      <c r="W19" t="n">
        <v>4.72</v>
      </c>
      <c r="X19" t="n">
        <v>0.72</v>
      </c>
      <c r="Y19" t="n">
        <v>0.5</v>
      </c>
      <c r="Z19" t="n">
        <v>10</v>
      </c>
      <c r="AA19" t="n">
        <v>488.4982876328767</v>
      </c>
      <c r="AB19" t="n">
        <v>668.3849081627582</v>
      </c>
      <c r="AC19" t="n">
        <v>604.5951906118141</v>
      </c>
      <c r="AD19" t="n">
        <v>488498.2876328767</v>
      </c>
      <c r="AE19" t="n">
        <v>668384.9081627582</v>
      </c>
      <c r="AF19" t="n">
        <v>1.94528716981796e-06</v>
      </c>
      <c r="AG19" t="n">
        <v>1.065833333333333</v>
      </c>
      <c r="AH19" t="n">
        <v>604595.1906118141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1.9584</v>
      </c>
      <c r="E20" t="n">
        <v>51.06</v>
      </c>
      <c r="F20" t="n">
        <v>48.36</v>
      </c>
      <c r="G20" t="n">
        <v>152.73</v>
      </c>
      <c r="H20" t="n">
        <v>2.13</v>
      </c>
      <c r="I20" t="n">
        <v>19</v>
      </c>
      <c r="J20" t="n">
        <v>157.97</v>
      </c>
      <c r="K20" t="n">
        <v>46.47</v>
      </c>
      <c r="L20" t="n">
        <v>19</v>
      </c>
      <c r="M20" t="n">
        <v>17</v>
      </c>
      <c r="N20" t="n">
        <v>27.5</v>
      </c>
      <c r="O20" t="n">
        <v>19717.08</v>
      </c>
      <c r="P20" t="n">
        <v>466.12</v>
      </c>
      <c r="Q20" t="n">
        <v>794.17</v>
      </c>
      <c r="R20" t="n">
        <v>113.31</v>
      </c>
      <c r="S20" t="n">
        <v>72.42</v>
      </c>
      <c r="T20" t="n">
        <v>11237.67</v>
      </c>
      <c r="U20" t="n">
        <v>0.64</v>
      </c>
      <c r="V20" t="n">
        <v>0.76</v>
      </c>
      <c r="W20" t="n">
        <v>4.72</v>
      </c>
      <c r="X20" t="n">
        <v>0.66</v>
      </c>
      <c r="Y20" t="n">
        <v>0.5</v>
      </c>
      <c r="Z20" t="n">
        <v>10</v>
      </c>
      <c r="AA20" t="n">
        <v>484.9125286764007</v>
      </c>
      <c r="AB20" t="n">
        <v>663.4787145659874</v>
      </c>
      <c r="AC20" t="n">
        <v>600.1572372460331</v>
      </c>
      <c r="AD20" t="n">
        <v>484912.5286764007</v>
      </c>
      <c r="AE20" t="n">
        <v>663478.7145659873</v>
      </c>
      <c r="AF20" t="n">
        <v>1.948869650793684e-06</v>
      </c>
      <c r="AG20" t="n">
        <v>1.06375</v>
      </c>
      <c r="AH20" t="n">
        <v>600157.2372460332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1.9599</v>
      </c>
      <c r="E21" t="n">
        <v>51.02</v>
      </c>
      <c r="F21" t="n">
        <v>48.35</v>
      </c>
      <c r="G21" t="n">
        <v>161.18</v>
      </c>
      <c r="H21" t="n">
        <v>2.22</v>
      </c>
      <c r="I21" t="n">
        <v>18</v>
      </c>
      <c r="J21" t="n">
        <v>159.39</v>
      </c>
      <c r="K21" t="n">
        <v>46.47</v>
      </c>
      <c r="L21" t="n">
        <v>20</v>
      </c>
      <c r="M21" t="n">
        <v>16</v>
      </c>
      <c r="N21" t="n">
        <v>27.92</v>
      </c>
      <c r="O21" t="n">
        <v>19891.97</v>
      </c>
      <c r="P21" t="n">
        <v>463.44</v>
      </c>
      <c r="Q21" t="n">
        <v>794.17</v>
      </c>
      <c r="R21" t="n">
        <v>112.74</v>
      </c>
      <c r="S21" t="n">
        <v>72.42</v>
      </c>
      <c r="T21" t="n">
        <v>10957.77</v>
      </c>
      <c r="U21" t="n">
        <v>0.64</v>
      </c>
      <c r="V21" t="n">
        <v>0.76</v>
      </c>
      <c r="W21" t="n">
        <v>4.72</v>
      </c>
      <c r="X21" t="n">
        <v>0.65</v>
      </c>
      <c r="Y21" t="n">
        <v>0.5</v>
      </c>
      <c r="Z21" t="n">
        <v>10</v>
      </c>
      <c r="AA21" t="n">
        <v>482.6503124341758</v>
      </c>
      <c r="AB21" t="n">
        <v>660.3834505014383</v>
      </c>
      <c r="AC21" t="n">
        <v>597.3573808395744</v>
      </c>
      <c r="AD21" t="n">
        <v>482650.3124341758</v>
      </c>
      <c r="AE21" t="n">
        <v>660383.4505014383</v>
      </c>
      <c r="AF21" t="n">
        <v>1.950362351200236e-06</v>
      </c>
      <c r="AG21" t="n">
        <v>1.062916666666667</v>
      </c>
      <c r="AH21" t="n">
        <v>597357.3808395744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1.9633</v>
      </c>
      <c r="E22" t="n">
        <v>50.93</v>
      </c>
      <c r="F22" t="n">
        <v>48.29</v>
      </c>
      <c r="G22" t="n">
        <v>170.44</v>
      </c>
      <c r="H22" t="n">
        <v>2.31</v>
      </c>
      <c r="I22" t="n">
        <v>17</v>
      </c>
      <c r="J22" t="n">
        <v>160.81</v>
      </c>
      <c r="K22" t="n">
        <v>46.47</v>
      </c>
      <c r="L22" t="n">
        <v>21</v>
      </c>
      <c r="M22" t="n">
        <v>15</v>
      </c>
      <c r="N22" t="n">
        <v>28.34</v>
      </c>
      <c r="O22" t="n">
        <v>20067.32</v>
      </c>
      <c r="P22" t="n">
        <v>456.98</v>
      </c>
      <c r="Q22" t="n">
        <v>794.17</v>
      </c>
      <c r="R22" t="n">
        <v>110.93</v>
      </c>
      <c r="S22" t="n">
        <v>72.42</v>
      </c>
      <c r="T22" t="n">
        <v>10060.46</v>
      </c>
      <c r="U22" t="n">
        <v>0.65</v>
      </c>
      <c r="V22" t="n">
        <v>0.76</v>
      </c>
      <c r="W22" t="n">
        <v>4.71</v>
      </c>
      <c r="X22" t="n">
        <v>0.58</v>
      </c>
      <c r="Y22" t="n">
        <v>0.5</v>
      </c>
      <c r="Z22" t="n">
        <v>10</v>
      </c>
      <c r="AA22" t="n">
        <v>477.1490336797752</v>
      </c>
      <c r="AB22" t="n">
        <v>652.8563582103776</v>
      </c>
      <c r="AC22" t="n">
        <v>590.5486636724322</v>
      </c>
      <c r="AD22" t="n">
        <v>477149.0336797753</v>
      </c>
      <c r="AE22" t="n">
        <v>652856.3582103776</v>
      </c>
      <c r="AF22" t="n">
        <v>1.953745805455086e-06</v>
      </c>
      <c r="AG22" t="n">
        <v>1.061041666666667</v>
      </c>
      <c r="AH22" t="n">
        <v>590548.6636724322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1.9658</v>
      </c>
      <c r="E23" t="n">
        <v>50.87</v>
      </c>
      <c r="F23" t="n">
        <v>48.25</v>
      </c>
      <c r="G23" t="n">
        <v>180.95</v>
      </c>
      <c r="H23" t="n">
        <v>2.4</v>
      </c>
      <c r="I23" t="n">
        <v>16</v>
      </c>
      <c r="J23" t="n">
        <v>162.24</v>
      </c>
      <c r="K23" t="n">
        <v>46.47</v>
      </c>
      <c r="L23" t="n">
        <v>22</v>
      </c>
      <c r="M23" t="n">
        <v>14</v>
      </c>
      <c r="N23" t="n">
        <v>28.77</v>
      </c>
      <c r="O23" t="n">
        <v>20243.25</v>
      </c>
      <c r="P23" t="n">
        <v>450.61</v>
      </c>
      <c r="Q23" t="n">
        <v>794.17</v>
      </c>
      <c r="R23" t="n">
        <v>109.74</v>
      </c>
      <c r="S23" t="n">
        <v>72.42</v>
      </c>
      <c r="T23" t="n">
        <v>9471.059999999999</v>
      </c>
      <c r="U23" t="n">
        <v>0.66</v>
      </c>
      <c r="V23" t="n">
        <v>0.77</v>
      </c>
      <c r="W23" t="n">
        <v>4.71</v>
      </c>
      <c r="X23" t="n">
        <v>0.55</v>
      </c>
      <c r="Y23" t="n">
        <v>0.5</v>
      </c>
      <c r="Z23" t="n">
        <v>10</v>
      </c>
      <c r="AA23" t="n">
        <v>472.0085970319493</v>
      </c>
      <c r="AB23" t="n">
        <v>645.8229860087625</v>
      </c>
      <c r="AC23" t="n">
        <v>584.1865466423392</v>
      </c>
      <c r="AD23" t="n">
        <v>472008.5970319493</v>
      </c>
      <c r="AE23" t="n">
        <v>645822.9860087625</v>
      </c>
      <c r="AF23" t="n">
        <v>1.956233639466005e-06</v>
      </c>
      <c r="AG23" t="n">
        <v>1.059791666666667</v>
      </c>
      <c r="AH23" t="n">
        <v>584186.5466423392</v>
      </c>
    </row>
    <row r="24">
      <c r="A24" t="n">
        <v>22</v>
      </c>
      <c r="B24" t="n">
        <v>65</v>
      </c>
      <c r="C24" t="inlineStr">
        <is>
          <t xml:space="preserve">CONCLUIDO	</t>
        </is>
      </c>
      <c r="D24" t="n">
        <v>1.9677</v>
      </c>
      <c r="E24" t="n">
        <v>50.82</v>
      </c>
      <c r="F24" t="n">
        <v>48.23</v>
      </c>
      <c r="G24" t="n">
        <v>192.93</v>
      </c>
      <c r="H24" t="n">
        <v>2.49</v>
      </c>
      <c r="I24" t="n">
        <v>15</v>
      </c>
      <c r="J24" t="n">
        <v>163.67</v>
      </c>
      <c r="K24" t="n">
        <v>46.47</v>
      </c>
      <c r="L24" t="n">
        <v>23</v>
      </c>
      <c r="M24" t="n">
        <v>13</v>
      </c>
      <c r="N24" t="n">
        <v>29.2</v>
      </c>
      <c r="O24" t="n">
        <v>20419.76</v>
      </c>
      <c r="P24" t="n">
        <v>447.01</v>
      </c>
      <c r="Q24" t="n">
        <v>794.17</v>
      </c>
      <c r="R24" t="n">
        <v>109.03</v>
      </c>
      <c r="S24" t="n">
        <v>72.42</v>
      </c>
      <c r="T24" t="n">
        <v>9120.18</v>
      </c>
      <c r="U24" t="n">
        <v>0.66</v>
      </c>
      <c r="V24" t="n">
        <v>0.77</v>
      </c>
      <c r="W24" t="n">
        <v>4.71</v>
      </c>
      <c r="X24" t="n">
        <v>0.53</v>
      </c>
      <c r="Y24" t="n">
        <v>0.5</v>
      </c>
      <c r="Z24" t="n">
        <v>10</v>
      </c>
      <c r="AA24" t="n">
        <v>469.0015940697313</v>
      </c>
      <c r="AB24" t="n">
        <v>641.7086718962479</v>
      </c>
      <c r="AC24" t="n">
        <v>580.4648968942467</v>
      </c>
      <c r="AD24" t="n">
        <v>469001.5940697313</v>
      </c>
      <c r="AE24" t="n">
        <v>641708.6718962479</v>
      </c>
      <c r="AF24" t="n">
        <v>1.958124393314304e-06</v>
      </c>
      <c r="AG24" t="n">
        <v>1.05875</v>
      </c>
      <c r="AH24" t="n">
        <v>580464.8968942468</v>
      </c>
    </row>
    <row r="25">
      <c r="A25" t="n">
        <v>23</v>
      </c>
      <c r="B25" t="n">
        <v>65</v>
      </c>
      <c r="C25" t="inlineStr">
        <is>
          <t xml:space="preserve">CONCLUIDO	</t>
        </is>
      </c>
      <c r="D25" t="n">
        <v>1.9675</v>
      </c>
      <c r="E25" t="n">
        <v>50.83</v>
      </c>
      <c r="F25" t="n">
        <v>48.24</v>
      </c>
      <c r="G25" t="n">
        <v>192.95</v>
      </c>
      <c r="H25" t="n">
        <v>2.58</v>
      </c>
      <c r="I25" t="n">
        <v>15</v>
      </c>
      <c r="J25" t="n">
        <v>165.1</v>
      </c>
      <c r="K25" t="n">
        <v>46.47</v>
      </c>
      <c r="L25" t="n">
        <v>24</v>
      </c>
      <c r="M25" t="n">
        <v>11</v>
      </c>
      <c r="N25" t="n">
        <v>29.64</v>
      </c>
      <c r="O25" t="n">
        <v>20596.86</v>
      </c>
      <c r="P25" t="n">
        <v>446.05</v>
      </c>
      <c r="Q25" t="n">
        <v>794.17</v>
      </c>
      <c r="R25" t="n">
        <v>109.1</v>
      </c>
      <c r="S25" t="n">
        <v>72.42</v>
      </c>
      <c r="T25" t="n">
        <v>9154.48</v>
      </c>
      <c r="U25" t="n">
        <v>0.66</v>
      </c>
      <c r="V25" t="n">
        <v>0.77</v>
      </c>
      <c r="W25" t="n">
        <v>4.71</v>
      </c>
      <c r="X25" t="n">
        <v>0.53</v>
      </c>
      <c r="Y25" t="n">
        <v>0.5</v>
      </c>
      <c r="Z25" t="n">
        <v>10</v>
      </c>
      <c r="AA25" t="n">
        <v>468.4175795944376</v>
      </c>
      <c r="AB25" t="n">
        <v>640.9095975262508</v>
      </c>
      <c r="AC25" t="n">
        <v>579.7420850606144</v>
      </c>
      <c r="AD25" t="n">
        <v>468417.5795944376</v>
      </c>
      <c r="AE25" t="n">
        <v>640909.5975262508</v>
      </c>
      <c r="AF25" t="n">
        <v>1.95792536659343e-06</v>
      </c>
      <c r="AG25" t="n">
        <v>1.058958333333333</v>
      </c>
      <c r="AH25" t="n">
        <v>579742.0850606144</v>
      </c>
    </row>
    <row r="26">
      <c r="A26" t="n">
        <v>24</v>
      </c>
      <c r="B26" t="n">
        <v>65</v>
      </c>
      <c r="C26" t="inlineStr">
        <is>
          <t xml:space="preserve">CONCLUIDO	</t>
        </is>
      </c>
      <c r="D26" t="n">
        <v>1.9702</v>
      </c>
      <c r="E26" t="n">
        <v>50.76</v>
      </c>
      <c r="F26" t="n">
        <v>48.19</v>
      </c>
      <c r="G26" t="n">
        <v>206.54</v>
      </c>
      <c r="H26" t="n">
        <v>2.66</v>
      </c>
      <c r="I26" t="n">
        <v>14</v>
      </c>
      <c r="J26" t="n">
        <v>166.54</v>
      </c>
      <c r="K26" t="n">
        <v>46.47</v>
      </c>
      <c r="L26" t="n">
        <v>25</v>
      </c>
      <c r="M26" t="n">
        <v>8</v>
      </c>
      <c r="N26" t="n">
        <v>30.08</v>
      </c>
      <c r="O26" t="n">
        <v>20774.56</v>
      </c>
      <c r="P26" t="n">
        <v>443.07</v>
      </c>
      <c r="Q26" t="n">
        <v>794.17</v>
      </c>
      <c r="R26" t="n">
        <v>107.63</v>
      </c>
      <c r="S26" t="n">
        <v>72.42</v>
      </c>
      <c r="T26" t="n">
        <v>8423.83</v>
      </c>
      <c r="U26" t="n">
        <v>0.67</v>
      </c>
      <c r="V26" t="n">
        <v>0.77</v>
      </c>
      <c r="W26" t="n">
        <v>4.71</v>
      </c>
      <c r="X26" t="n">
        <v>0.49</v>
      </c>
      <c r="Y26" t="n">
        <v>0.5</v>
      </c>
      <c r="Z26" t="n">
        <v>10</v>
      </c>
      <c r="AA26" t="n">
        <v>465.5609501135624</v>
      </c>
      <c r="AB26" t="n">
        <v>637.0010310449193</v>
      </c>
      <c r="AC26" t="n">
        <v>576.2065466785535</v>
      </c>
      <c r="AD26" t="n">
        <v>465560.9501135624</v>
      </c>
      <c r="AE26" t="n">
        <v>637001.0310449193</v>
      </c>
      <c r="AF26" t="n">
        <v>1.960612227325223e-06</v>
      </c>
      <c r="AG26" t="n">
        <v>1.0575</v>
      </c>
      <c r="AH26" t="n">
        <v>576206.5466785536</v>
      </c>
    </row>
    <row r="27">
      <c r="A27" t="n">
        <v>25</v>
      </c>
      <c r="B27" t="n">
        <v>65</v>
      </c>
      <c r="C27" t="inlineStr">
        <is>
          <t xml:space="preserve">CONCLUIDO	</t>
        </is>
      </c>
      <c r="D27" t="n">
        <v>1.9703</v>
      </c>
      <c r="E27" t="n">
        <v>50.75</v>
      </c>
      <c r="F27" t="n">
        <v>48.19</v>
      </c>
      <c r="G27" t="n">
        <v>206.54</v>
      </c>
      <c r="H27" t="n">
        <v>2.74</v>
      </c>
      <c r="I27" t="n">
        <v>14</v>
      </c>
      <c r="J27" t="n">
        <v>167.99</v>
      </c>
      <c r="K27" t="n">
        <v>46.47</v>
      </c>
      <c r="L27" t="n">
        <v>26</v>
      </c>
      <c r="M27" t="n">
        <v>3</v>
      </c>
      <c r="N27" t="n">
        <v>30.52</v>
      </c>
      <c r="O27" t="n">
        <v>20952.87</v>
      </c>
      <c r="P27" t="n">
        <v>442.73</v>
      </c>
      <c r="Q27" t="n">
        <v>794.1799999999999</v>
      </c>
      <c r="R27" t="n">
        <v>107.19</v>
      </c>
      <c r="S27" t="n">
        <v>72.42</v>
      </c>
      <c r="T27" t="n">
        <v>8203.719999999999</v>
      </c>
      <c r="U27" t="n">
        <v>0.68</v>
      </c>
      <c r="V27" t="n">
        <v>0.77</v>
      </c>
      <c r="W27" t="n">
        <v>4.72</v>
      </c>
      <c r="X27" t="n">
        <v>0.48</v>
      </c>
      <c r="Y27" t="n">
        <v>0.5</v>
      </c>
      <c r="Z27" t="n">
        <v>10</v>
      </c>
      <c r="AA27" t="n">
        <v>465.3020262572228</v>
      </c>
      <c r="AB27" t="n">
        <v>636.646760001761</v>
      </c>
      <c r="AC27" t="n">
        <v>575.8860867665318</v>
      </c>
      <c r="AD27" t="n">
        <v>465302.0262572228</v>
      </c>
      <c r="AE27" t="n">
        <v>636646.760001761</v>
      </c>
      <c r="AF27" t="n">
        <v>1.96071174068566e-06</v>
      </c>
      <c r="AG27" t="n">
        <v>1.057291666666667</v>
      </c>
      <c r="AH27" t="n">
        <v>575886.0867665318</v>
      </c>
    </row>
    <row r="28">
      <c r="A28" t="n">
        <v>26</v>
      </c>
      <c r="B28" t="n">
        <v>65</v>
      </c>
      <c r="C28" t="inlineStr">
        <is>
          <t xml:space="preserve">CONCLUIDO	</t>
        </is>
      </c>
      <c r="D28" t="n">
        <v>1.9697</v>
      </c>
      <c r="E28" t="n">
        <v>50.77</v>
      </c>
      <c r="F28" t="n">
        <v>48.21</v>
      </c>
      <c r="G28" t="n">
        <v>206.6</v>
      </c>
      <c r="H28" t="n">
        <v>2.82</v>
      </c>
      <c r="I28" t="n">
        <v>14</v>
      </c>
      <c r="J28" t="n">
        <v>169.44</v>
      </c>
      <c r="K28" t="n">
        <v>46.47</v>
      </c>
      <c r="L28" t="n">
        <v>27</v>
      </c>
      <c r="M28" t="n">
        <v>3</v>
      </c>
      <c r="N28" t="n">
        <v>30.97</v>
      </c>
      <c r="O28" t="n">
        <v>21131.78</v>
      </c>
      <c r="P28" t="n">
        <v>444.17</v>
      </c>
      <c r="Q28" t="n">
        <v>794.1799999999999</v>
      </c>
      <c r="R28" t="n">
        <v>107.83</v>
      </c>
      <c r="S28" t="n">
        <v>72.42</v>
      </c>
      <c r="T28" t="n">
        <v>8523.34</v>
      </c>
      <c r="U28" t="n">
        <v>0.67</v>
      </c>
      <c r="V28" t="n">
        <v>0.77</v>
      </c>
      <c r="W28" t="n">
        <v>4.72</v>
      </c>
      <c r="X28" t="n">
        <v>0.5</v>
      </c>
      <c r="Y28" t="n">
        <v>0.5</v>
      </c>
      <c r="Z28" t="n">
        <v>10</v>
      </c>
      <c r="AA28" t="n">
        <v>466.5019707638244</v>
      </c>
      <c r="AB28" t="n">
        <v>638.2885770135085</v>
      </c>
      <c r="AC28" t="n">
        <v>577.3712110669829</v>
      </c>
      <c r="AD28" t="n">
        <v>466501.9707638244</v>
      </c>
      <c r="AE28" t="n">
        <v>638288.5770135085</v>
      </c>
      <c r="AF28" t="n">
        <v>1.960114660523039e-06</v>
      </c>
      <c r="AG28" t="n">
        <v>1.057708333333333</v>
      </c>
      <c r="AH28" t="n">
        <v>577371.2110669829</v>
      </c>
    </row>
    <row r="29">
      <c r="A29" t="n">
        <v>27</v>
      </c>
      <c r="B29" t="n">
        <v>65</v>
      </c>
      <c r="C29" t="inlineStr">
        <is>
          <t xml:space="preserve">CONCLUIDO	</t>
        </is>
      </c>
      <c r="D29" t="n">
        <v>1.9696</v>
      </c>
      <c r="E29" t="n">
        <v>50.77</v>
      </c>
      <c r="F29" t="n">
        <v>48.21</v>
      </c>
      <c r="G29" t="n">
        <v>206.61</v>
      </c>
      <c r="H29" t="n">
        <v>2.9</v>
      </c>
      <c r="I29" t="n">
        <v>14</v>
      </c>
      <c r="J29" t="n">
        <v>170.9</v>
      </c>
      <c r="K29" t="n">
        <v>46.47</v>
      </c>
      <c r="L29" t="n">
        <v>28</v>
      </c>
      <c r="M29" t="n">
        <v>1</v>
      </c>
      <c r="N29" t="n">
        <v>31.43</v>
      </c>
      <c r="O29" t="n">
        <v>21311.32</v>
      </c>
      <c r="P29" t="n">
        <v>446.65</v>
      </c>
      <c r="Q29" t="n">
        <v>794.1799999999999</v>
      </c>
      <c r="R29" t="n">
        <v>107.92</v>
      </c>
      <c r="S29" t="n">
        <v>72.42</v>
      </c>
      <c r="T29" t="n">
        <v>8570.49</v>
      </c>
      <c r="U29" t="n">
        <v>0.67</v>
      </c>
      <c r="V29" t="n">
        <v>0.77</v>
      </c>
      <c r="W29" t="n">
        <v>4.72</v>
      </c>
      <c r="X29" t="n">
        <v>0.5</v>
      </c>
      <c r="Y29" t="n">
        <v>0.5</v>
      </c>
      <c r="Z29" t="n">
        <v>10</v>
      </c>
      <c r="AA29" t="n">
        <v>468.2383955664409</v>
      </c>
      <c r="AB29" t="n">
        <v>640.6644300341042</v>
      </c>
      <c r="AC29" t="n">
        <v>579.5203160098235</v>
      </c>
      <c r="AD29" t="n">
        <v>468238.3955664409</v>
      </c>
      <c r="AE29" t="n">
        <v>640664.4300341042</v>
      </c>
      <c r="AF29" t="n">
        <v>1.960015147162602e-06</v>
      </c>
      <c r="AG29" t="n">
        <v>1.057708333333333</v>
      </c>
      <c r="AH29" t="n">
        <v>579520.3160098236</v>
      </c>
    </row>
    <row r="30">
      <c r="A30" t="n">
        <v>28</v>
      </c>
      <c r="B30" t="n">
        <v>65</v>
      </c>
      <c r="C30" t="inlineStr">
        <is>
          <t xml:space="preserve">CONCLUIDO	</t>
        </is>
      </c>
      <c r="D30" t="n">
        <v>1.9695</v>
      </c>
      <c r="E30" t="n">
        <v>50.77</v>
      </c>
      <c r="F30" t="n">
        <v>48.21</v>
      </c>
      <c r="G30" t="n">
        <v>206.62</v>
      </c>
      <c r="H30" t="n">
        <v>2.98</v>
      </c>
      <c r="I30" t="n">
        <v>14</v>
      </c>
      <c r="J30" t="n">
        <v>172.36</v>
      </c>
      <c r="K30" t="n">
        <v>46.47</v>
      </c>
      <c r="L30" t="n">
        <v>29</v>
      </c>
      <c r="M30" t="n">
        <v>1</v>
      </c>
      <c r="N30" t="n">
        <v>31.89</v>
      </c>
      <c r="O30" t="n">
        <v>21491.47</v>
      </c>
      <c r="P30" t="n">
        <v>449.24</v>
      </c>
      <c r="Q30" t="n">
        <v>794.1799999999999</v>
      </c>
      <c r="R30" t="n">
        <v>107.96</v>
      </c>
      <c r="S30" t="n">
        <v>72.42</v>
      </c>
      <c r="T30" t="n">
        <v>8592.01</v>
      </c>
      <c r="U30" t="n">
        <v>0.67</v>
      </c>
      <c r="V30" t="n">
        <v>0.77</v>
      </c>
      <c r="W30" t="n">
        <v>4.72</v>
      </c>
      <c r="X30" t="n">
        <v>0.5</v>
      </c>
      <c r="Y30" t="n">
        <v>0.5</v>
      </c>
      <c r="Z30" t="n">
        <v>10</v>
      </c>
      <c r="AA30" t="n">
        <v>470.0509824130037</v>
      </c>
      <c r="AB30" t="n">
        <v>643.1444913232593</v>
      </c>
      <c r="AC30" t="n">
        <v>581.7636837303296</v>
      </c>
      <c r="AD30" t="n">
        <v>470050.9824130037</v>
      </c>
      <c r="AE30" t="n">
        <v>643144.4913232593</v>
      </c>
      <c r="AF30" t="n">
        <v>1.959915633802166e-06</v>
      </c>
      <c r="AG30" t="n">
        <v>1.057708333333333</v>
      </c>
      <c r="AH30" t="n">
        <v>581763.6837303296</v>
      </c>
    </row>
    <row r="31">
      <c r="A31" t="n">
        <v>29</v>
      </c>
      <c r="B31" t="n">
        <v>65</v>
      </c>
      <c r="C31" t="inlineStr">
        <is>
          <t xml:space="preserve">CONCLUIDO	</t>
        </is>
      </c>
      <c r="D31" t="n">
        <v>1.9695</v>
      </c>
      <c r="E31" t="n">
        <v>50.77</v>
      </c>
      <c r="F31" t="n">
        <v>48.21</v>
      </c>
      <c r="G31" t="n">
        <v>206.62</v>
      </c>
      <c r="H31" t="n">
        <v>3.06</v>
      </c>
      <c r="I31" t="n">
        <v>14</v>
      </c>
      <c r="J31" t="n">
        <v>173.82</v>
      </c>
      <c r="K31" t="n">
        <v>46.47</v>
      </c>
      <c r="L31" t="n">
        <v>30</v>
      </c>
      <c r="M31" t="n">
        <v>0</v>
      </c>
      <c r="N31" t="n">
        <v>32.36</v>
      </c>
      <c r="O31" t="n">
        <v>21672.25</v>
      </c>
      <c r="P31" t="n">
        <v>452.63</v>
      </c>
      <c r="Q31" t="n">
        <v>794.1799999999999</v>
      </c>
      <c r="R31" t="n">
        <v>107.97</v>
      </c>
      <c r="S31" t="n">
        <v>72.42</v>
      </c>
      <c r="T31" t="n">
        <v>8596.67</v>
      </c>
      <c r="U31" t="n">
        <v>0.67</v>
      </c>
      <c r="V31" t="n">
        <v>0.77</v>
      </c>
      <c r="W31" t="n">
        <v>4.72</v>
      </c>
      <c r="X31" t="n">
        <v>0.51</v>
      </c>
      <c r="Y31" t="n">
        <v>0.5</v>
      </c>
      <c r="Z31" t="n">
        <v>10</v>
      </c>
      <c r="AA31" t="n">
        <v>472.392723913637</v>
      </c>
      <c r="AB31" t="n">
        <v>646.3485653547696</v>
      </c>
      <c r="AC31" t="n">
        <v>584.6619654332187</v>
      </c>
      <c r="AD31" t="n">
        <v>472392.723913637</v>
      </c>
      <c r="AE31" t="n">
        <v>646348.5653547696</v>
      </c>
      <c r="AF31" t="n">
        <v>1.959915633802166e-06</v>
      </c>
      <c r="AG31" t="n">
        <v>1.057708333333333</v>
      </c>
      <c r="AH31" t="n">
        <v>584661.9654332187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1.072</v>
      </c>
      <c r="E2" t="n">
        <v>93.29000000000001</v>
      </c>
      <c r="F2" t="n">
        <v>72.03</v>
      </c>
      <c r="G2" t="n">
        <v>6.96</v>
      </c>
      <c r="H2" t="n">
        <v>0.12</v>
      </c>
      <c r="I2" t="n">
        <v>621</v>
      </c>
      <c r="J2" t="n">
        <v>150.44</v>
      </c>
      <c r="K2" t="n">
        <v>49.1</v>
      </c>
      <c r="L2" t="n">
        <v>1</v>
      </c>
      <c r="M2" t="n">
        <v>619</v>
      </c>
      <c r="N2" t="n">
        <v>25.34</v>
      </c>
      <c r="O2" t="n">
        <v>18787.76</v>
      </c>
      <c r="P2" t="n">
        <v>852.37</v>
      </c>
      <c r="Q2" t="n">
        <v>794.36</v>
      </c>
      <c r="R2" t="n">
        <v>904.98</v>
      </c>
      <c r="S2" t="n">
        <v>72.42</v>
      </c>
      <c r="T2" t="n">
        <v>404065.33</v>
      </c>
      <c r="U2" t="n">
        <v>0.08</v>
      </c>
      <c r="V2" t="n">
        <v>0.51</v>
      </c>
      <c r="W2" t="n">
        <v>5.72</v>
      </c>
      <c r="X2" t="n">
        <v>24.32</v>
      </c>
      <c r="Y2" t="n">
        <v>0.5</v>
      </c>
      <c r="Z2" t="n">
        <v>10</v>
      </c>
      <c r="AA2" t="n">
        <v>1538.412093690715</v>
      </c>
      <c r="AB2" t="n">
        <v>2104.923296539189</v>
      </c>
      <c r="AC2" t="n">
        <v>1904.032371395889</v>
      </c>
      <c r="AD2" t="n">
        <v>1538412.093690715</v>
      </c>
      <c r="AE2" t="n">
        <v>2104923.296539189</v>
      </c>
      <c r="AF2" t="n">
        <v>1.045235024954299e-06</v>
      </c>
      <c r="AG2" t="n">
        <v>1.943541666666667</v>
      </c>
      <c r="AH2" t="n">
        <v>1904032.371395889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1.5016</v>
      </c>
      <c r="E3" t="n">
        <v>66.59</v>
      </c>
      <c r="F3" t="n">
        <v>56.89</v>
      </c>
      <c r="G3" t="n">
        <v>14.05</v>
      </c>
      <c r="H3" t="n">
        <v>0.23</v>
      </c>
      <c r="I3" t="n">
        <v>243</v>
      </c>
      <c r="J3" t="n">
        <v>151.83</v>
      </c>
      <c r="K3" t="n">
        <v>49.1</v>
      </c>
      <c r="L3" t="n">
        <v>2</v>
      </c>
      <c r="M3" t="n">
        <v>241</v>
      </c>
      <c r="N3" t="n">
        <v>25.73</v>
      </c>
      <c r="O3" t="n">
        <v>18959.54</v>
      </c>
      <c r="P3" t="n">
        <v>669.8</v>
      </c>
      <c r="Q3" t="n">
        <v>794.2</v>
      </c>
      <c r="R3" t="n">
        <v>398.11</v>
      </c>
      <c r="S3" t="n">
        <v>72.42</v>
      </c>
      <c r="T3" t="n">
        <v>152519.54</v>
      </c>
      <c r="U3" t="n">
        <v>0.18</v>
      </c>
      <c r="V3" t="n">
        <v>0.65</v>
      </c>
      <c r="W3" t="n">
        <v>5.08</v>
      </c>
      <c r="X3" t="n">
        <v>9.18</v>
      </c>
      <c r="Y3" t="n">
        <v>0.5</v>
      </c>
      <c r="Z3" t="n">
        <v>10</v>
      </c>
      <c r="AA3" t="n">
        <v>866.3100630248116</v>
      </c>
      <c r="AB3" t="n">
        <v>1185.323647133174</v>
      </c>
      <c r="AC3" t="n">
        <v>1072.19802186297</v>
      </c>
      <c r="AD3" t="n">
        <v>866310.0630248116</v>
      </c>
      <c r="AE3" t="n">
        <v>1185323.647133174</v>
      </c>
      <c r="AF3" t="n">
        <v>1.464109061074044e-06</v>
      </c>
      <c r="AG3" t="n">
        <v>1.387291666666667</v>
      </c>
      <c r="AH3" t="n">
        <v>1072198.02186297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1.6594</v>
      </c>
      <c r="E4" t="n">
        <v>60.26</v>
      </c>
      <c r="F4" t="n">
        <v>53.37</v>
      </c>
      <c r="G4" t="n">
        <v>21.21</v>
      </c>
      <c r="H4" t="n">
        <v>0.35</v>
      </c>
      <c r="I4" t="n">
        <v>151</v>
      </c>
      <c r="J4" t="n">
        <v>153.23</v>
      </c>
      <c r="K4" t="n">
        <v>49.1</v>
      </c>
      <c r="L4" t="n">
        <v>3</v>
      </c>
      <c r="M4" t="n">
        <v>149</v>
      </c>
      <c r="N4" t="n">
        <v>26.13</v>
      </c>
      <c r="O4" t="n">
        <v>19131.85</v>
      </c>
      <c r="P4" t="n">
        <v>625.46</v>
      </c>
      <c r="Q4" t="n">
        <v>794.23</v>
      </c>
      <c r="R4" t="n">
        <v>280.12</v>
      </c>
      <c r="S4" t="n">
        <v>72.42</v>
      </c>
      <c r="T4" t="n">
        <v>93983.63</v>
      </c>
      <c r="U4" t="n">
        <v>0.26</v>
      </c>
      <c r="V4" t="n">
        <v>0.6899999999999999</v>
      </c>
      <c r="W4" t="n">
        <v>4.93</v>
      </c>
      <c r="X4" t="n">
        <v>5.66</v>
      </c>
      <c r="Y4" t="n">
        <v>0.5</v>
      </c>
      <c r="Z4" t="n">
        <v>10</v>
      </c>
      <c r="AA4" t="n">
        <v>733.6362431143267</v>
      </c>
      <c r="AB4" t="n">
        <v>1003.793473575809</v>
      </c>
      <c r="AC4" t="n">
        <v>907.9928332907216</v>
      </c>
      <c r="AD4" t="n">
        <v>733636.2431143267</v>
      </c>
      <c r="AE4" t="n">
        <v>1003793.473575809</v>
      </c>
      <c r="AF4" t="n">
        <v>1.617969216799592e-06</v>
      </c>
      <c r="AG4" t="n">
        <v>1.255416666666667</v>
      </c>
      <c r="AH4" t="n">
        <v>907992.8332907216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1.7417</v>
      </c>
      <c r="E5" t="n">
        <v>57.42</v>
      </c>
      <c r="F5" t="n">
        <v>51.78</v>
      </c>
      <c r="G5" t="n">
        <v>28.24</v>
      </c>
      <c r="H5" t="n">
        <v>0.46</v>
      </c>
      <c r="I5" t="n">
        <v>110</v>
      </c>
      <c r="J5" t="n">
        <v>154.63</v>
      </c>
      <c r="K5" t="n">
        <v>49.1</v>
      </c>
      <c r="L5" t="n">
        <v>4</v>
      </c>
      <c r="M5" t="n">
        <v>108</v>
      </c>
      <c r="N5" t="n">
        <v>26.53</v>
      </c>
      <c r="O5" t="n">
        <v>19304.72</v>
      </c>
      <c r="P5" t="n">
        <v>603.9</v>
      </c>
      <c r="Q5" t="n">
        <v>794.17</v>
      </c>
      <c r="R5" t="n">
        <v>227.55</v>
      </c>
      <c r="S5" t="n">
        <v>72.42</v>
      </c>
      <c r="T5" t="n">
        <v>67904.56</v>
      </c>
      <c r="U5" t="n">
        <v>0.32</v>
      </c>
      <c r="V5" t="n">
        <v>0.71</v>
      </c>
      <c r="W5" t="n">
        <v>4.85</v>
      </c>
      <c r="X5" t="n">
        <v>4.07</v>
      </c>
      <c r="Y5" t="n">
        <v>0.5</v>
      </c>
      <c r="Z5" t="n">
        <v>10</v>
      </c>
      <c r="AA5" t="n">
        <v>676.1418294414594</v>
      </c>
      <c r="AB5" t="n">
        <v>925.127080314076</v>
      </c>
      <c r="AC5" t="n">
        <v>836.8342501929119</v>
      </c>
      <c r="AD5" t="n">
        <v>676141.8294414594</v>
      </c>
      <c r="AE5" t="n">
        <v>925127.080314076</v>
      </c>
      <c r="AF5" t="n">
        <v>1.698214405748976e-06</v>
      </c>
      <c r="AG5" t="n">
        <v>1.19625</v>
      </c>
      <c r="AH5" t="n">
        <v>836834.2501929119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1.7923</v>
      </c>
      <c r="E6" t="n">
        <v>55.79</v>
      </c>
      <c r="F6" t="n">
        <v>50.89</v>
      </c>
      <c r="G6" t="n">
        <v>35.5</v>
      </c>
      <c r="H6" t="n">
        <v>0.57</v>
      </c>
      <c r="I6" t="n">
        <v>86</v>
      </c>
      <c r="J6" t="n">
        <v>156.03</v>
      </c>
      <c r="K6" t="n">
        <v>49.1</v>
      </c>
      <c r="L6" t="n">
        <v>5</v>
      </c>
      <c r="M6" t="n">
        <v>84</v>
      </c>
      <c r="N6" t="n">
        <v>26.94</v>
      </c>
      <c r="O6" t="n">
        <v>19478.15</v>
      </c>
      <c r="P6" t="n">
        <v>590.53</v>
      </c>
      <c r="Q6" t="n">
        <v>794.1799999999999</v>
      </c>
      <c r="R6" t="n">
        <v>197.45</v>
      </c>
      <c r="S6" t="n">
        <v>72.42</v>
      </c>
      <c r="T6" t="n">
        <v>52972.45</v>
      </c>
      <c r="U6" t="n">
        <v>0.37</v>
      </c>
      <c r="V6" t="n">
        <v>0.73</v>
      </c>
      <c r="W6" t="n">
        <v>4.83</v>
      </c>
      <c r="X6" t="n">
        <v>3.18</v>
      </c>
      <c r="Y6" t="n">
        <v>0.5</v>
      </c>
      <c r="Z6" t="n">
        <v>10</v>
      </c>
      <c r="AA6" t="n">
        <v>643.651094157569</v>
      </c>
      <c r="AB6" t="n">
        <v>880.6718229085803</v>
      </c>
      <c r="AC6" t="n">
        <v>796.621740160851</v>
      </c>
      <c r="AD6" t="n">
        <v>643651.094157569</v>
      </c>
      <c r="AE6" t="n">
        <v>880671.8229085803</v>
      </c>
      <c r="AF6" t="n">
        <v>1.747551058979095e-06</v>
      </c>
      <c r="AG6" t="n">
        <v>1.162291666666667</v>
      </c>
      <c r="AH6" t="n">
        <v>796621.740160851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1.8268</v>
      </c>
      <c r="E7" t="n">
        <v>54.74</v>
      </c>
      <c r="F7" t="n">
        <v>50.3</v>
      </c>
      <c r="G7" t="n">
        <v>42.5</v>
      </c>
      <c r="H7" t="n">
        <v>0.67</v>
      </c>
      <c r="I7" t="n">
        <v>71</v>
      </c>
      <c r="J7" t="n">
        <v>157.44</v>
      </c>
      <c r="K7" t="n">
        <v>49.1</v>
      </c>
      <c r="L7" t="n">
        <v>6</v>
      </c>
      <c r="M7" t="n">
        <v>69</v>
      </c>
      <c r="N7" t="n">
        <v>27.35</v>
      </c>
      <c r="O7" t="n">
        <v>19652.13</v>
      </c>
      <c r="P7" t="n">
        <v>580.97</v>
      </c>
      <c r="Q7" t="n">
        <v>794.1900000000001</v>
      </c>
      <c r="R7" t="n">
        <v>177.57</v>
      </c>
      <c r="S7" t="n">
        <v>72.42</v>
      </c>
      <c r="T7" t="n">
        <v>43111.81</v>
      </c>
      <c r="U7" t="n">
        <v>0.41</v>
      </c>
      <c r="V7" t="n">
        <v>0.73</v>
      </c>
      <c r="W7" t="n">
        <v>4.8</v>
      </c>
      <c r="X7" t="n">
        <v>2.59</v>
      </c>
      <c r="Y7" t="n">
        <v>0.5</v>
      </c>
      <c r="Z7" t="n">
        <v>10</v>
      </c>
      <c r="AA7" t="n">
        <v>622.2616100166792</v>
      </c>
      <c r="AB7" t="n">
        <v>851.4057870695732</v>
      </c>
      <c r="AC7" t="n">
        <v>770.1488137071797</v>
      </c>
      <c r="AD7" t="n">
        <v>622261.6100166793</v>
      </c>
      <c r="AE7" t="n">
        <v>851405.7870695732</v>
      </c>
      <c r="AF7" t="n">
        <v>1.781189686181448e-06</v>
      </c>
      <c r="AG7" t="n">
        <v>1.140416666666667</v>
      </c>
      <c r="AH7" t="n">
        <v>770148.8137071796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1.8508</v>
      </c>
      <c r="E8" t="n">
        <v>54.03</v>
      </c>
      <c r="F8" t="n">
        <v>49.92</v>
      </c>
      <c r="G8" t="n">
        <v>49.92</v>
      </c>
      <c r="H8" t="n">
        <v>0.78</v>
      </c>
      <c r="I8" t="n">
        <v>60</v>
      </c>
      <c r="J8" t="n">
        <v>158.86</v>
      </c>
      <c r="K8" t="n">
        <v>49.1</v>
      </c>
      <c r="L8" t="n">
        <v>7</v>
      </c>
      <c r="M8" t="n">
        <v>58</v>
      </c>
      <c r="N8" t="n">
        <v>27.77</v>
      </c>
      <c r="O8" t="n">
        <v>19826.68</v>
      </c>
      <c r="P8" t="n">
        <v>573.67</v>
      </c>
      <c r="Q8" t="n">
        <v>794.1799999999999</v>
      </c>
      <c r="R8" t="n">
        <v>165.16</v>
      </c>
      <c r="S8" t="n">
        <v>72.42</v>
      </c>
      <c r="T8" t="n">
        <v>36961.82</v>
      </c>
      <c r="U8" t="n">
        <v>0.44</v>
      </c>
      <c r="V8" t="n">
        <v>0.74</v>
      </c>
      <c r="W8" t="n">
        <v>4.79</v>
      </c>
      <c r="X8" t="n">
        <v>2.21</v>
      </c>
      <c r="Y8" t="n">
        <v>0.5</v>
      </c>
      <c r="Z8" t="n">
        <v>10</v>
      </c>
      <c r="AA8" t="n">
        <v>607.4839671365339</v>
      </c>
      <c r="AB8" t="n">
        <v>831.1863641373664</v>
      </c>
      <c r="AC8" t="n">
        <v>751.8591041214842</v>
      </c>
      <c r="AD8" t="n">
        <v>607483.9671365339</v>
      </c>
      <c r="AE8" t="n">
        <v>831186.3641373663</v>
      </c>
      <c r="AF8" t="n">
        <v>1.804590470322216e-06</v>
      </c>
      <c r="AG8" t="n">
        <v>1.125625</v>
      </c>
      <c r="AH8" t="n">
        <v>751859.1041214842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1.8699</v>
      </c>
      <c r="E9" t="n">
        <v>53.48</v>
      </c>
      <c r="F9" t="n">
        <v>49.61</v>
      </c>
      <c r="G9" t="n">
        <v>57.25</v>
      </c>
      <c r="H9" t="n">
        <v>0.88</v>
      </c>
      <c r="I9" t="n">
        <v>52</v>
      </c>
      <c r="J9" t="n">
        <v>160.28</v>
      </c>
      <c r="K9" t="n">
        <v>49.1</v>
      </c>
      <c r="L9" t="n">
        <v>8</v>
      </c>
      <c r="M9" t="n">
        <v>50</v>
      </c>
      <c r="N9" t="n">
        <v>28.19</v>
      </c>
      <c r="O9" t="n">
        <v>20001.93</v>
      </c>
      <c r="P9" t="n">
        <v>567.5700000000001</v>
      </c>
      <c r="Q9" t="n">
        <v>794.17</v>
      </c>
      <c r="R9" t="n">
        <v>155.17</v>
      </c>
      <c r="S9" t="n">
        <v>72.42</v>
      </c>
      <c r="T9" t="n">
        <v>32003.42</v>
      </c>
      <c r="U9" t="n">
        <v>0.47</v>
      </c>
      <c r="V9" t="n">
        <v>0.74</v>
      </c>
      <c r="W9" t="n">
        <v>4.76</v>
      </c>
      <c r="X9" t="n">
        <v>1.91</v>
      </c>
      <c r="Y9" t="n">
        <v>0.5</v>
      </c>
      <c r="Z9" t="n">
        <v>10</v>
      </c>
      <c r="AA9" t="n">
        <v>595.7563920029604</v>
      </c>
      <c r="AB9" t="n">
        <v>815.1401784555114</v>
      </c>
      <c r="AC9" t="n">
        <v>737.3443438801423</v>
      </c>
      <c r="AD9" t="n">
        <v>595756.3920029604</v>
      </c>
      <c r="AE9" t="n">
        <v>815140.1784555115</v>
      </c>
      <c r="AF9" t="n">
        <v>1.823213594367578e-06</v>
      </c>
      <c r="AG9" t="n">
        <v>1.114166666666667</v>
      </c>
      <c r="AH9" t="n">
        <v>737344.3438801423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1.8844</v>
      </c>
      <c r="E10" t="n">
        <v>53.07</v>
      </c>
      <c r="F10" t="n">
        <v>49.38</v>
      </c>
      <c r="G10" t="n">
        <v>64.41</v>
      </c>
      <c r="H10" t="n">
        <v>0.99</v>
      </c>
      <c r="I10" t="n">
        <v>46</v>
      </c>
      <c r="J10" t="n">
        <v>161.71</v>
      </c>
      <c r="K10" t="n">
        <v>49.1</v>
      </c>
      <c r="L10" t="n">
        <v>9</v>
      </c>
      <c r="M10" t="n">
        <v>44</v>
      </c>
      <c r="N10" t="n">
        <v>28.61</v>
      </c>
      <c r="O10" t="n">
        <v>20177.64</v>
      </c>
      <c r="P10" t="n">
        <v>562.3099999999999</v>
      </c>
      <c r="Q10" t="n">
        <v>794.1799999999999</v>
      </c>
      <c r="R10" t="n">
        <v>147.32</v>
      </c>
      <c r="S10" t="n">
        <v>72.42</v>
      </c>
      <c r="T10" t="n">
        <v>28109</v>
      </c>
      <c r="U10" t="n">
        <v>0.49</v>
      </c>
      <c r="V10" t="n">
        <v>0.75</v>
      </c>
      <c r="W10" t="n">
        <v>4.76</v>
      </c>
      <c r="X10" t="n">
        <v>1.68</v>
      </c>
      <c r="Y10" t="n">
        <v>0.5</v>
      </c>
      <c r="Z10" t="n">
        <v>10</v>
      </c>
      <c r="AA10" t="n">
        <v>586.5766659302154</v>
      </c>
      <c r="AB10" t="n">
        <v>802.5800722618491</v>
      </c>
      <c r="AC10" t="n">
        <v>725.9829565933837</v>
      </c>
      <c r="AD10" t="n">
        <v>586576.6659302154</v>
      </c>
      <c r="AE10" t="n">
        <v>802580.0722618491</v>
      </c>
      <c r="AF10" t="n">
        <v>1.837351568119291e-06</v>
      </c>
      <c r="AG10" t="n">
        <v>1.105625</v>
      </c>
      <c r="AH10" t="n">
        <v>725982.9565933837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1.8963</v>
      </c>
      <c r="E11" t="n">
        <v>52.73</v>
      </c>
      <c r="F11" t="n">
        <v>49.2</v>
      </c>
      <c r="G11" t="n">
        <v>72.01000000000001</v>
      </c>
      <c r="H11" t="n">
        <v>1.09</v>
      </c>
      <c r="I11" t="n">
        <v>41</v>
      </c>
      <c r="J11" t="n">
        <v>163.13</v>
      </c>
      <c r="K11" t="n">
        <v>49.1</v>
      </c>
      <c r="L11" t="n">
        <v>10</v>
      </c>
      <c r="M11" t="n">
        <v>39</v>
      </c>
      <c r="N11" t="n">
        <v>29.04</v>
      </c>
      <c r="O11" t="n">
        <v>20353.94</v>
      </c>
      <c r="P11" t="n">
        <v>556.8099999999999</v>
      </c>
      <c r="Q11" t="n">
        <v>794.1799999999999</v>
      </c>
      <c r="R11" t="n">
        <v>141.49</v>
      </c>
      <c r="S11" t="n">
        <v>72.42</v>
      </c>
      <c r="T11" t="n">
        <v>25221.99</v>
      </c>
      <c r="U11" t="n">
        <v>0.51</v>
      </c>
      <c r="V11" t="n">
        <v>0.75</v>
      </c>
      <c r="W11" t="n">
        <v>4.75</v>
      </c>
      <c r="X11" t="n">
        <v>1.5</v>
      </c>
      <c r="Y11" t="n">
        <v>0.5</v>
      </c>
      <c r="Z11" t="n">
        <v>10</v>
      </c>
      <c r="AA11" t="n">
        <v>578.3290157603681</v>
      </c>
      <c r="AB11" t="n">
        <v>791.2952734388185</v>
      </c>
      <c r="AC11" t="n">
        <v>715.7751631317085</v>
      </c>
      <c r="AD11" t="n">
        <v>578329.0157603681</v>
      </c>
      <c r="AE11" t="n">
        <v>791295.2734388185</v>
      </c>
      <c r="AF11" t="n">
        <v>1.848954456922422e-06</v>
      </c>
      <c r="AG11" t="n">
        <v>1.098541666666667</v>
      </c>
      <c r="AH11" t="n">
        <v>715775.1631317085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1.9067</v>
      </c>
      <c r="E12" t="n">
        <v>52.45</v>
      </c>
      <c r="F12" t="n">
        <v>49.04</v>
      </c>
      <c r="G12" t="n">
        <v>79.52</v>
      </c>
      <c r="H12" t="n">
        <v>1.18</v>
      </c>
      <c r="I12" t="n">
        <v>37</v>
      </c>
      <c r="J12" t="n">
        <v>164.57</v>
      </c>
      <c r="K12" t="n">
        <v>49.1</v>
      </c>
      <c r="L12" t="n">
        <v>11</v>
      </c>
      <c r="M12" t="n">
        <v>35</v>
      </c>
      <c r="N12" t="n">
        <v>29.47</v>
      </c>
      <c r="O12" t="n">
        <v>20530.82</v>
      </c>
      <c r="P12" t="n">
        <v>552.6900000000001</v>
      </c>
      <c r="Q12" t="n">
        <v>794.1799999999999</v>
      </c>
      <c r="R12" t="n">
        <v>135.92</v>
      </c>
      <c r="S12" t="n">
        <v>72.42</v>
      </c>
      <c r="T12" t="n">
        <v>22452.88</v>
      </c>
      <c r="U12" t="n">
        <v>0.53</v>
      </c>
      <c r="V12" t="n">
        <v>0.75</v>
      </c>
      <c r="W12" t="n">
        <v>4.74</v>
      </c>
      <c r="X12" t="n">
        <v>1.33</v>
      </c>
      <c r="Y12" t="n">
        <v>0.5</v>
      </c>
      <c r="Z12" t="n">
        <v>10</v>
      </c>
      <c r="AA12" t="n">
        <v>571.6870572128158</v>
      </c>
      <c r="AB12" t="n">
        <v>782.207452731527</v>
      </c>
      <c r="AC12" t="n">
        <v>707.5546712778844</v>
      </c>
      <c r="AD12" t="n">
        <v>571687.0572128159</v>
      </c>
      <c r="AE12" t="n">
        <v>782207.452731527</v>
      </c>
      <c r="AF12" t="n">
        <v>1.859094796716755e-06</v>
      </c>
      <c r="AG12" t="n">
        <v>1.092708333333333</v>
      </c>
      <c r="AH12" t="n">
        <v>707554.6712778844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1.9141</v>
      </c>
      <c r="E13" t="n">
        <v>52.24</v>
      </c>
      <c r="F13" t="n">
        <v>48.93</v>
      </c>
      <c r="G13" t="n">
        <v>86.34</v>
      </c>
      <c r="H13" t="n">
        <v>1.28</v>
      </c>
      <c r="I13" t="n">
        <v>34</v>
      </c>
      <c r="J13" t="n">
        <v>166.01</v>
      </c>
      <c r="K13" t="n">
        <v>49.1</v>
      </c>
      <c r="L13" t="n">
        <v>12</v>
      </c>
      <c r="M13" t="n">
        <v>32</v>
      </c>
      <c r="N13" t="n">
        <v>29.91</v>
      </c>
      <c r="O13" t="n">
        <v>20708.3</v>
      </c>
      <c r="P13" t="n">
        <v>548.05</v>
      </c>
      <c r="Q13" t="n">
        <v>794.1799999999999</v>
      </c>
      <c r="R13" t="n">
        <v>132.21</v>
      </c>
      <c r="S13" t="n">
        <v>72.42</v>
      </c>
      <c r="T13" t="n">
        <v>20615.75</v>
      </c>
      <c r="U13" t="n">
        <v>0.55</v>
      </c>
      <c r="V13" t="n">
        <v>0.76</v>
      </c>
      <c r="W13" t="n">
        <v>4.74</v>
      </c>
      <c r="X13" t="n">
        <v>1.22</v>
      </c>
      <c r="Y13" t="n">
        <v>0.5</v>
      </c>
      <c r="Z13" t="n">
        <v>10</v>
      </c>
      <c r="AA13" t="n">
        <v>565.8029715017029</v>
      </c>
      <c r="AB13" t="n">
        <v>774.1565870740418</v>
      </c>
      <c r="AC13" t="n">
        <v>700.2721689392885</v>
      </c>
      <c r="AD13" t="n">
        <v>565802.9715017029</v>
      </c>
      <c r="AE13" t="n">
        <v>774156.5870740418</v>
      </c>
      <c r="AF13" t="n">
        <v>1.866310038493491e-06</v>
      </c>
      <c r="AG13" t="n">
        <v>1.088333333333333</v>
      </c>
      <c r="AH13" t="n">
        <v>700272.1689392885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1.9218</v>
      </c>
      <c r="E14" t="n">
        <v>52.04</v>
      </c>
      <c r="F14" t="n">
        <v>48.81</v>
      </c>
      <c r="G14" t="n">
        <v>94.47</v>
      </c>
      <c r="H14" t="n">
        <v>1.38</v>
      </c>
      <c r="I14" t="n">
        <v>31</v>
      </c>
      <c r="J14" t="n">
        <v>167.45</v>
      </c>
      <c r="K14" t="n">
        <v>49.1</v>
      </c>
      <c r="L14" t="n">
        <v>13</v>
      </c>
      <c r="M14" t="n">
        <v>29</v>
      </c>
      <c r="N14" t="n">
        <v>30.36</v>
      </c>
      <c r="O14" t="n">
        <v>20886.38</v>
      </c>
      <c r="P14" t="n">
        <v>543.62</v>
      </c>
      <c r="Q14" t="n">
        <v>794.17</v>
      </c>
      <c r="R14" t="n">
        <v>128.36</v>
      </c>
      <c r="S14" t="n">
        <v>72.42</v>
      </c>
      <c r="T14" t="n">
        <v>18705.72</v>
      </c>
      <c r="U14" t="n">
        <v>0.5600000000000001</v>
      </c>
      <c r="V14" t="n">
        <v>0.76</v>
      </c>
      <c r="W14" t="n">
        <v>4.73</v>
      </c>
      <c r="X14" t="n">
        <v>1.1</v>
      </c>
      <c r="Y14" t="n">
        <v>0.5</v>
      </c>
      <c r="Z14" t="n">
        <v>10</v>
      </c>
      <c r="AA14" t="n">
        <v>559.9925183331321</v>
      </c>
      <c r="AB14" t="n">
        <v>766.2064687097007</v>
      </c>
      <c r="AC14" t="n">
        <v>693.0807987135792</v>
      </c>
      <c r="AD14" t="n">
        <v>559992.5183331321</v>
      </c>
      <c r="AE14" t="n">
        <v>766206.4687097007</v>
      </c>
      <c r="AF14" t="n">
        <v>1.873817790071988e-06</v>
      </c>
      <c r="AG14" t="n">
        <v>1.084166666666667</v>
      </c>
      <c r="AH14" t="n">
        <v>693080.7987135792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1.9263</v>
      </c>
      <c r="E15" t="n">
        <v>51.91</v>
      </c>
      <c r="F15" t="n">
        <v>48.75</v>
      </c>
      <c r="G15" t="n">
        <v>100.86</v>
      </c>
      <c r="H15" t="n">
        <v>1.47</v>
      </c>
      <c r="I15" t="n">
        <v>29</v>
      </c>
      <c r="J15" t="n">
        <v>168.9</v>
      </c>
      <c r="K15" t="n">
        <v>49.1</v>
      </c>
      <c r="L15" t="n">
        <v>14</v>
      </c>
      <c r="M15" t="n">
        <v>27</v>
      </c>
      <c r="N15" t="n">
        <v>30.81</v>
      </c>
      <c r="O15" t="n">
        <v>21065.06</v>
      </c>
      <c r="P15" t="n">
        <v>540.73</v>
      </c>
      <c r="Q15" t="n">
        <v>794.17</v>
      </c>
      <c r="R15" t="n">
        <v>126.33</v>
      </c>
      <c r="S15" t="n">
        <v>72.42</v>
      </c>
      <c r="T15" t="n">
        <v>17698.01</v>
      </c>
      <c r="U15" t="n">
        <v>0.57</v>
      </c>
      <c r="V15" t="n">
        <v>0.76</v>
      </c>
      <c r="W15" t="n">
        <v>4.73</v>
      </c>
      <c r="X15" t="n">
        <v>1.04</v>
      </c>
      <c r="Y15" t="n">
        <v>0.5</v>
      </c>
      <c r="Z15" t="n">
        <v>10</v>
      </c>
      <c r="AA15" t="n">
        <v>556.4395031719065</v>
      </c>
      <c r="AB15" t="n">
        <v>761.3450766181455</v>
      </c>
      <c r="AC15" t="n">
        <v>688.6833710602352</v>
      </c>
      <c r="AD15" t="n">
        <v>556439.5031719065</v>
      </c>
      <c r="AE15" t="n">
        <v>761345.0766181456</v>
      </c>
      <c r="AF15" t="n">
        <v>1.878205437098382e-06</v>
      </c>
      <c r="AG15" t="n">
        <v>1.081458333333333</v>
      </c>
      <c r="AH15" t="n">
        <v>688683.3710602352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1.9317</v>
      </c>
      <c r="E16" t="n">
        <v>51.77</v>
      </c>
      <c r="F16" t="n">
        <v>48.67</v>
      </c>
      <c r="G16" t="n">
        <v>108.15</v>
      </c>
      <c r="H16" t="n">
        <v>1.56</v>
      </c>
      <c r="I16" t="n">
        <v>27</v>
      </c>
      <c r="J16" t="n">
        <v>170.35</v>
      </c>
      <c r="K16" t="n">
        <v>49.1</v>
      </c>
      <c r="L16" t="n">
        <v>15</v>
      </c>
      <c r="M16" t="n">
        <v>25</v>
      </c>
      <c r="N16" t="n">
        <v>31.26</v>
      </c>
      <c r="O16" t="n">
        <v>21244.37</v>
      </c>
      <c r="P16" t="n">
        <v>537.5700000000001</v>
      </c>
      <c r="Q16" t="n">
        <v>794.2</v>
      </c>
      <c r="R16" t="n">
        <v>123.49</v>
      </c>
      <c r="S16" t="n">
        <v>72.42</v>
      </c>
      <c r="T16" t="n">
        <v>16287.96</v>
      </c>
      <c r="U16" t="n">
        <v>0.59</v>
      </c>
      <c r="V16" t="n">
        <v>0.76</v>
      </c>
      <c r="W16" t="n">
        <v>4.73</v>
      </c>
      <c r="X16" t="n">
        <v>0.96</v>
      </c>
      <c r="Y16" t="n">
        <v>0.5</v>
      </c>
      <c r="Z16" t="n">
        <v>10</v>
      </c>
      <c r="AA16" t="n">
        <v>552.3883924506424</v>
      </c>
      <c r="AB16" t="n">
        <v>755.8021682069204</v>
      </c>
      <c r="AC16" t="n">
        <v>683.6694700482568</v>
      </c>
      <c r="AD16" t="n">
        <v>552388.3924506424</v>
      </c>
      <c r="AE16" t="n">
        <v>755802.1682069205</v>
      </c>
      <c r="AF16" t="n">
        <v>1.883470613530055e-06</v>
      </c>
      <c r="AG16" t="n">
        <v>1.078541666666667</v>
      </c>
      <c r="AH16" t="n">
        <v>683669.4700482568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1.9365</v>
      </c>
      <c r="E17" t="n">
        <v>51.64</v>
      </c>
      <c r="F17" t="n">
        <v>48.6</v>
      </c>
      <c r="G17" t="n">
        <v>116.64</v>
      </c>
      <c r="H17" t="n">
        <v>1.65</v>
      </c>
      <c r="I17" t="n">
        <v>25</v>
      </c>
      <c r="J17" t="n">
        <v>171.81</v>
      </c>
      <c r="K17" t="n">
        <v>49.1</v>
      </c>
      <c r="L17" t="n">
        <v>16</v>
      </c>
      <c r="M17" t="n">
        <v>23</v>
      </c>
      <c r="N17" t="n">
        <v>31.72</v>
      </c>
      <c r="O17" t="n">
        <v>21424.29</v>
      </c>
      <c r="P17" t="n">
        <v>533.6</v>
      </c>
      <c r="Q17" t="n">
        <v>794.17</v>
      </c>
      <c r="R17" t="n">
        <v>121.24</v>
      </c>
      <c r="S17" t="n">
        <v>72.42</v>
      </c>
      <c r="T17" t="n">
        <v>15172.97</v>
      </c>
      <c r="U17" t="n">
        <v>0.6</v>
      </c>
      <c r="V17" t="n">
        <v>0.76</v>
      </c>
      <c r="W17" t="n">
        <v>4.72</v>
      </c>
      <c r="X17" t="n">
        <v>0.89</v>
      </c>
      <c r="Y17" t="n">
        <v>0.5</v>
      </c>
      <c r="Z17" t="n">
        <v>10</v>
      </c>
      <c r="AA17" t="n">
        <v>547.9939255151355</v>
      </c>
      <c r="AB17" t="n">
        <v>749.7894646755616</v>
      </c>
      <c r="AC17" t="n">
        <v>678.2306105030483</v>
      </c>
      <c r="AD17" t="n">
        <v>547993.9255151355</v>
      </c>
      <c r="AE17" t="n">
        <v>749789.4646755616</v>
      </c>
      <c r="AF17" t="n">
        <v>1.888150770358208e-06</v>
      </c>
      <c r="AG17" t="n">
        <v>1.075833333333333</v>
      </c>
      <c r="AH17" t="n">
        <v>678230.6105030483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1.9391</v>
      </c>
      <c r="E18" t="n">
        <v>51.57</v>
      </c>
      <c r="F18" t="n">
        <v>48.56</v>
      </c>
      <c r="G18" t="n">
        <v>121.4</v>
      </c>
      <c r="H18" t="n">
        <v>1.74</v>
      </c>
      <c r="I18" t="n">
        <v>24</v>
      </c>
      <c r="J18" t="n">
        <v>173.28</v>
      </c>
      <c r="K18" t="n">
        <v>49.1</v>
      </c>
      <c r="L18" t="n">
        <v>17</v>
      </c>
      <c r="M18" t="n">
        <v>22</v>
      </c>
      <c r="N18" t="n">
        <v>32.18</v>
      </c>
      <c r="O18" t="n">
        <v>21604.83</v>
      </c>
      <c r="P18" t="n">
        <v>529.45</v>
      </c>
      <c r="Q18" t="n">
        <v>794.17</v>
      </c>
      <c r="R18" t="n">
        <v>119.75</v>
      </c>
      <c r="S18" t="n">
        <v>72.42</v>
      </c>
      <c r="T18" t="n">
        <v>14433.73</v>
      </c>
      <c r="U18" t="n">
        <v>0.6</v>
      </c>
      <c r="V18" t="n">
        <v>0.76</v>
      </c>
      <c r="W18" t="n">
        <v>4.73</v>
      </c>
      <c r="X18" t="n">
        <v>0.85</v>
      </c>
      <c r="Y18" t="n">
        <v>0.5</v>
      </c>
      <c r="Z18" t="n">
        <v>10</v>
      </c>
      <c r="AA18" t="n">
        <v>544.2126132303201</v>
      </c>
      <c r="AB18" t="n">
        <v>744.6157063877527</v>
      </c>
      <c r="AC18" t="n">
        <v>673.5506284448124</v>
      </c>
      <c r="AD18" t="n">
        <v>544212.6132303202</v>
      </c>
      <c r="AE18" t="n">
        <v>744615.7063877527</v>
      </c>
      <c r="AF18" t="n">
        <v>1.890685855306792e-06</v>
      </c>
      <c r="AG18" t="n">
        <v>1.074375</v>
      </c>
      <c r="AH18" t="n">
        <v>673550.6284448125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1.9449</v>
      </c>
      <c r="E19" t="n">
        <v>51.42</v>
      </c>
      <c r="F19" t="n">
        <v>48.47</v>
      </c>
      <c r="G19" t="n">
        <v>132.19</v>
      </c>
      <c r="H19" t="n">
        <v>1.83</v>
      </c>
      <c r="I19" t="n">
        <v>22</v>
      </c>
      <c r="J19" t="n">
        <v>174.75</v>
      </c>
      <c r="K19" t="n">
        <v>49.1</v>
      </c>
      <c r="L19" t="n">
        <v>18</v>
      </c>
      <c r="M19" t="n">
        <v>20</v>
      </c>
      <c r="N19" t="n">
        <v>32.65</v>
      </c>
      <c r="O19" t="n">
        <v>21786.02</v>
      </c>
      <c r="P19" t="n">
        <v>527.47</v>
      </c>
      <c r="Q19" t="n">
        <v>794.17</v>
      </c>
      <c r="R19" t="n">
        <v>116.98</v>
      </c>
      <c r="S19" t="n">
        <v>72.42</v>
      </c>
      <c r="T19" t="n">
        <v>13057.13</v>
      </c>
      <c r="U19" t="n">
        <v>0.62</v>
      </c>
      <c r="V19" t="n">
        <v>0.76</v>
      </c>
      <c r="W19" t="n">
        <v>4.72</v>
      </c>
      <c r="X19" t="n">
        <v>0.76</v>
      </c>
      <c r="Y19" t="n">
        <v>0.5</v>
      </c>
      <c r="Z19" t="n">
        <v>10</v>
      </c>
      <c r="AA19" t="n">
        <v>540.9025070834861</v>
      </c>
      <c r="AB19" t="n">
        <v>740.0866731260775</v>
      </c>
      <c r="AC19" t="n">
        <v>669.4538397610935</v>
      </c>
      <c r="AD19" t="n">
        <v>540902.5070834861</v>
      </c>
      <c r="AE19" t="n">
        <v>740086.6731260775</v>
      </c>
      <c r="AF19" t="n">
        <v>1.896341044807477e-06</v>
      </c>
      <c r="AG19" t="n">
        <v>1.07125</v>
      </c>
      <c r="AH19" t="n">
        <v>669453.8397610935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1.9469</v>
      </c>
      <c r="E20" t="n">
        <v>51.36</v>
      </c>
      <c r="F20" t="n">
        <v>48.45</v>
      </c>
      <c r="G20" t="n">
        <v>138.42</v>
      </c>
      <c r="H20" t="n">
        <v>1.91</v>
      </c>
      <c r="I20" t="n">
        <v>21</v>
      </c>
      <c r="J20" t="n">
        <v>176.22</v>
      </c>
      <c r="K20" t="n">
        <v>49.1</v>
      </c>
      <c r="L20" t="n">
        <v>19</v>
      </c>
      <c r="M20" t="n">
        <v>19</v>
      </c>
      <c r="N20" t="n">
        <v>33.13</v>
      </c>
      <c r="O20" t="n">
        <v>21967.84</v>
      </c>
      <c r="P20" t="n">
        <v>524.28</v>
      </c>
      <c r="Q20" t="n">
        <v>794.1799999999999</v>
      </c>
      <c r="R20" t="n">
        <v>116.01</v>
      </c>
      <c r="S20" t="n">
        <v>72.42</v>
      </c>
      <c r="T20" t="n">
        <v>12579.75</v>
      </c>
      <c r="U20" t="n">
        <v>0.62</v>
      </c>
      <c r="V20" t="n">
        <v>0.76</v>
      </c>
      <c r="W20" t="n">
        <v>4.72</v>
      </c>
      <c r="X20" t="n">
        <v>0.74</v>
      </c>
      <c r="Y20" t="n">
        <v>0.5</v>
      </c>
      <c r="Z20" t="n">
        <v>10</v>
      </c>
      <c r="AA20" t="n">
        <v>538.0505963220104</v>
      </c>
      <c r="AB20" t="n">
        <v>736.1845630048035</v>
      </c>
      <c r="AC20" t="n">
        <v>665.9241415531477</v>
      </c>
      <c r="AD20" t="n">
        <v>538050.5963220104</v>
      </c>
      <c r="AE20" t="n">
        <v>736184.5630048035</v>
      </c>
      <c r="AF20" t="n">
        <v>1.898291110152541e-06</v>
      </c>
      <c r="AG20" t="n">
        <v>1.07</v>
      </c>
      <c r="AH20" t="n">
        <v>665924.1415531477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1.9484</v>
      </c>
      <c r="E21" t="n">
        <v>51.32</v>
      </c>
      <c r="F21" t="n">
        <v>48.44</v>
      </c>
      <c r="G21" t="n">
        <v>145.31</v>
      </c>
      <c r="H21" t="n">
        <v>2</v>
      </c>
      <c r="I21" t="n">
        <v>20</v>
      </c>
      <c r="J21" t="n">
        <v>177.7</v>
      </c>
      <c r="K21" t="n">
        <v>49.1</v>
      </c>
      <c r="L21" t="n">
        <v>20</v>
      </c>
      <c r="M21" t="n">
        <v>18</v>
      </c>
      <c r="N21" t="n">
        <v>33.61</v>
      </c>
      <c r="O21" t="n">
        <v>22150.3</v>
      </c>
      <c r="P21" t="n">
        <v>520.46</v>
      </c>
      <c r="Q21" t="n">
        <v>794.17</v>
      </c>
      <c r="R21" t="n">
        <v>115.83</v>
      </c>
      <c r="S21" t="n">
        <v>72.42</v>
      </c>
      <c r="T21" t="n">
        <v>12496.28</v>
      </c>
      <c r="U21" t="n">
        <v>0.63</v>
      </c>
      <c r="V21" t="n">
        <v>0.76</v>
      </c>
      <c r="W21" t="n">
        <v>4.71</v>
      </c>
      <c r="X21" t="n">
        <v>0.73</v>
      </c>
      <c r="Y21" t="n">
        <v>0.5</v>
      </c>
      <c r="Z21" t="n">
        <v>10</v>
      </c>
      <c r="AA21" t="n">
        <v>534.9362257699188</v>
      </c>
      <c r="AB21" t="n">
        <v>731.9233438190998</v>
      </c>
      <c r="AC21" t="n">
        <v>662.0696071458692</v>
      </c>
      <c r="AD21" t="n">
        <v>534936.2257699188</v>
      </c>
      <c r="AE21" t="n">
        <v>731923.3438190998</v>
      </c>
      <c r="AF21" t="n">
        <v>1.899753659161339e-06</v>
      </c>
      <c r="AG21" t="n">
        <v>1.069166666666667</v>
      </c>
      <c r="AH21" t="n">
        <v>662069.6071458692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1.952</v>
      </c>
      <c r="E22" t="n">
        <v>51.23</v>
      </c>
      <c r="F22" t="n">
        <v>48.37</v>
      </c>
      <c r="G22" t="n">
        <v>152.76</v>
      </c>
      <c r="H22" t="n">
        <v>2.08</v>
      </c>
      <c r="I22" t="n">
        <v>19</v>
      </c>
      <c r="J22" t="n">
        <v>179.18</v>
      </c>
      <c r="K22" t="n">
        <v>49.1</v>
      </c>
      <c r="L22" t="n">
        <v>21</v>
      </c>
      <c r="M22" t="n">
        <v>17</v>
      </c>
      <c r="N22" t="n">
        <v>34.09</v>
      </c>
      <c r="O22" t="n">
        <v>22333.43</v>
      </c>
      <c r="P22" t="n">
        <v>518.73</v>
      </c>
      <c r="Q22" t="n">
        <v>794.1799999999999</v>
      </c>
      <c r="R22" t="n">
        <v>113.73</v>
      </c>
      <c r="S22" t="n">
        <v>72.42</v>
      </c>
      <c r="T22" t="n">
        <v>11451.51</v>
      </c>
      <c r="U22" t="n">
        <v>0.64</v>
      </c>
      <c r="V22" t="n">
        <v>0.76</v>
      </c>
      <c r="W22" t="n">
        <v>4.71</v>
      </c>
      <c r="X22" t="n">
        <v>0.67</v>
      </c>
      <c r="Y22" t="n">
        <v>0.5</v>
      </c>
      <c r="Z22" t="n">
        <v>10</v>
      </c>
      <c r="AA22" t="n">
        <v>532.5090645337951</v>
      </c>
      <c r="AB22" t="n">
        <v>728.6023947370393</v>
      </c>
      <c r="AC22" t="n">
        <v>659.0656047832191</v>
      </c>
      <c r="AD22" t="n">
        <v>532509.0645337951</v>
      </c>
      <c r="AE22" t="n">
        <v>728602.3947370392</v>
      </c>
      <c r="AF22" t="n">
        <v>1.903263776782454e-06</v>
      </c>
      <c r="AG22" t="n">
        <v>1.067291666666667</v>
      </c>
      <c r="AH22" t="n">
        <v>659065.6047832191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1.9547</v>
      </c>
      <c r="E23" t="n">
        <v>51.16</v>
      </c>
      <c r="F23" t="n">
        <v>48.33</v>
      </c>
      <c r="G23" t="n">
        <v>161.11</v>
      </c>
      <c r="H23" t="n">
        <v>2.16</v>
      </c>
      <c r="I23" t="n">
        <v>18</v>
      </c>
      <c r="J23" t="n">
        <v>180.67</v>
      </c>
      <c r="K23" t="n">
        <v>49.1</v>
      </c>
      <c r="L23" t="n">
        <v>22</v>
      </c>
      <c r="M23" t="n">
        <v>16</v>
      </c>
      <c r="N23" t="n">
        <v>34.58</v>
      </c>
      <c r="O23" t="n">
        <v>22517.21</v>
      </c>
      <c r="P23" t="n">
        <v>513.63</v>
      </c>
      <c r="Q23" t="n">
        <v>794.1799999999999</v>
      </c>
      <c r="R23" t="n">
        <v>112.4</v>
      </c>
      <c r="S23" t="n">
        <v>72.42</v>
      </c>
      <c r="T23" t="n">
        <v>10792.03</v>
      </c>
      <c r="U23" t="n">
        <v>0.64</v>
      </c>
      <c r="V23" t="n">
        <v>0.76</v>
      </c>
      <c r="W23" t="n">
        <v>4.71</v>
      </c>
      <c r="X23" t="n">
        <v>0.62</v>
      </c>
      <c r="Y23" t="n">
        <v>0.5</v>
      </c>
      <c r="Z23" t="n">
        <v>10</v>
      </c>
      <c r="AA23" t="n">
        <v>528.0902956740557</v>
      </c>
      <c r="AB23" t="n">
        <v>722.5564402408199</v>
      </c>
      <c r="AC23" t="n">
        <v>653.5966676985685</v>
      </c>
      <c r="AD23" t="n">
        <v>528090.2956740557</v>
      </c>
      <c r="AE23" t="n">
        <v>722556.4402408199</v>
      </c>
      <c r="AF23" t="n">
        <v>1.905896364998291e-06</v>
      </c>
      <c r="AG23" t="n">
        <v>1.065833333333333</v>
      </c>
      <c r="AH23" t="n">
        <v>653596.6676985684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1.9558</v>
      </c>
      <c r="E24" t="n">
        <v>51.13</v>
      </c>
      <c r="F24" t="n">
        <v>48.34</v>
      </c>
      <c r="G24" t="n">
        <v>170.6</v>
      </c>
      <c r="H24" t="n">
        <v>2.24</v>
      </c>
      <c r="I24" t="n">
        <v>17</v>
      </c>
      <c r="J24" t="n">
        <v>182.17</v>
      </c>
      <c r="K24" t="n">
        <v>49.1</v>
      </c>
      <c r="L24" t="n">
        <v>23</v>
      </c>
      <c r="M24" t="n">
        <v>15</v>
      </c>
      <c r="N24" t="n">
        <v>35.08</v>
      </c>
      <c r="O24" t="n">
        <v>22701.78</v>
      </c>
      <c r="P24" t="n">
        <v>510.46</v>
      </c>
      <c r="Q24" t="n">
        <v>794.1799999999999</v>
      </c>
      <c r="R24" t="n">
        <v>112.25</v>
      </c>
      <c r="S24" t="n">
        <v>72.42</v>
      </c>
      <c r="T24" t="n">
        <v>10719.16</v>
      </c>
      <c r="U24" t="n">
        <v>0.65</v>
      </c>
      <c r="V24" t="n">
        <v>0.76</v>
      </c>
      <c r="W24" t="n">
        <v>4.72</v>
      </c>
      <c r="X24" t="n">
        <v>0.63</v>
      </c>
      <c r="Y24" t="n">
        <v>0.5</v>
      </c>
      <c r="Z24" t="n">
        <v>10</v>
      </c>
      <c r="AA24" t="n">
        <v>525.6230968808402</v>
      </c>
      <c r="AB24" t="n">
        <v>719.1807100068136</v>
      </c>
      <c r="AC24" t="n">
        <v>650.5431124202286</v>
      </c>
      <c r="AD24" t="n">
        <v>525623.0968808401</v>
      </c>
      <c r="AE24" t="n">
        <v>719180.7100068135</v>
      </c>
      <c r="AF24" t="n">
        <v>1.906968900938076e-06</v>
      </c>
      <c r="AG24" t="n">
        <v>1.065208333333333</v>
      </c>
      <c r="AH24" t="n">
        <v>650543.1124202285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1.9571</v>
      </c>
      <c r="E25" t="n">
        <v>51.09</v>
      </c>
      <c r="F25" t="n">
        <v>48.3</v>
      </c>
      <c r="G25" t="n">
        <v>170.47</v>
      </c>
      <c r="H25" t="n">
        <v>2.32</v>
      </c>
      <c r="I25" t="n">
        <v>17</v>
      </c>
      <c r="J25" t="n">
        <v>183.67</v>
      </c>
      <c r="K25" t="n">
        <v>49.1</v>
      </c>
      <c r="L25" t="n">
        <v>24</v>
      </c>
      <c r="M25" t="n">
        <v>15</v>
      </c>
      <c r="N25" t="n">
        <v>35.58</v>
      </c>
      <c r="O25" t="n">
        <v>22886.92</v>
      </c>
      <c r="P25" t="n">
        <v>505.38</v>
      </c>
      <c r="Q25" t="n">
        <v>794.17</v>
      </c>
      <c r="R25" t="n">
        <v>111.25</v>
      </c>
      <c r="S25" t="n">
        <v>72.42</v>
      </c>
      <c r="T25" t="n">
        <v>10218.5</v>
      </c>
      <c r="U25" t="n">
        <v>0.65</v>
      </c>
      <c r="V25" t="n">
        <v>0.76</v>
      </c>
      <c r="W25" t="n">
        <v>4.71</v>
      </c>
      <c r="X25" t="n">
        <v>0.59</v>
      </c>
      <c r="Y25" t="n">
        <v>0.5</v>
      </c>
      <c r="Z25" t="n">
        <v>10</v>
      </c>
      <c r="AA25" t="n">
        <v>521.6072871951045</v>
      </c>
      <c r="AB25" t="n">
        <v>713.6861020297703</v>
      </c>
      <c r="AC25" t="n">
        <v>645.5729021167836</v>
      </c>
      <c r="AD25" t="n">
        <v>521607.2871951045</v>
      </c>
      <c r="AE25" t="n">
        <v>713686.1020297703</v>
      </c>
      <c r="AF25" t="n">
        <v>1.908236443412367e-06</v>
      </c>
      <c r="AG25" t="n">
        <v>1.064375</v>
      </c>
      <c r="AH25" t="n">
        <v>645572.9021167835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1.9599</v>
      </c>
      <c r="E26" t="n">
        <v>51.02</v>
      </c>
      <c r="F26" t="n">
        <v>48.26</v>
      </c>
      <c r="G26" t="n">
        <v>180.97</v>
      </c>
      <c r="H26" t="n">
        <v>2.4</v>
      </c>
      <c r="I26" t="n">
        <v>16</v>
      </c>
      <c r="J26" t="n">
        <v>185.18</v>
      </c>
      <c r="K26" t="n">
        <v>49.1</v>
      </c>
      <c r="L26" t="n">
        <v>25</v>
      </c>
      <c r="M26" t="n">
        <v>14</v>
      </c>
      <c r="N26" t="n">
        <v>36.08</v>
      </c>
      <c r="O26" t="n">
        <v>23072.73</v>
      </c>
      <c r="P26" t="n">
        <v>504.32</v>
      </c>
      <c r="Q26" t="n">
        <v>794.1799999999999</v>
      </c>
      <c r="R26" t="n">
        <v>109.82</v>
      </c>
      <c r="S26" t="n">
        <v>72.42</v>
      </c>
      <c r="T26" t="n">
        <v>9507.5</v>
      </c>
      <c r="U26" t="n">
        <v>0.66</v>
      </c>
      <c r="V26" t="n">
        <v>0.77</v>
      </c>
      <c r="W26" t="n">
        <v>4.71</v>
      </c>
      <c r="X26" t="n">
        <v>0.55</v>
      </c>
      <c r="Y26" t="n">
        <v>0.5</v>
      </c>
      <c r="Z26" t="n">
        <v>10</v>
      </c>
      <c r="AA26" t="n">
        <v>519.9933444692091</v>
      </c>
      <c r="AB26" t="n">
        <v>711.4778343900724</v>
      </c>
      <c r="AC26" t="n">
        <v>643.5753884412954</v>
      </c>
      <c r="AD26" t="n">
        <v>519993.3444692091</v>
      </c>
      <c r="AE26" t="n">
        <v>711477.8343900724</v>
      </c>
      <c r="AF26" t="n">
        <v>1.910966534895457e-06</v>
      </c>
      <c r="AG26" t="n">
        <v>1.062916666666667</v>
      </c>
      <c r="AH26" t="n">
        <v>643575.3884412955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1.9623</v>
      </c>
      <c r="E27" t="n">
        <v>50.96</v>
      </c>
      <c r="F27" t="n">
        <v>48.23</v>
      </c>
      <c r="G27" t="n">
        <v>192.9</v>
      </c>
      <c r="H27" t="n">
        <v>2.47</v>
      </c>
      <c r="I27" t="n">
        <v>15</v>
      </c>
      <c r="J27" t="n">
        <v>186.69</v>
      </c>
      <c r="K27" t="n">
        <v>49.1</v>
      </c>
      <c r="L27" t="n">
        <v>26</v>
      </c>
      <c r="M27" t="n">
        <v>13</v>
      </c>
      <c r="N27" t="n">
        <v>36.6</v>
      </c>
      <c r="O27" t="n">
        <v>23259.24</v>
      </c>
      <c r="P27" t="n">
        <v>500.42</v>
      </c>
      <c r="Q27" t="n">
        <v>794.17</v>
      </c>
      <c r="R27" t="n">
        <v>108.82</v>
      </c>
      <c r="S27" t="n">
        <v>72.42</v>
      </c>
      <c r="T27" t="n">
        <v>9014.110000000001</v>
      </c>
      <c r="U27" t="n">
        <v>0.67</v>
      </c>
      <c r="V27" t="n">
        <v>0.77</v>
      </c>
      <c r="W27" t="n">
        <v>4.7</v>
      </c>
      <c r="X27" t="n">
        <v>0.52</v>
      </c>
      <c r="Y27" t="n">
        <v>0.5</v>
      </c>
      <c r="Z27" t="n">
        <v>10</v>
      </c>
      <c r="AA27" t="n">
        <v>516.5541475309094</v>
      </c>
      <c r="AB27" t="n">
        <v>706.77217341243</v>
      </c>
      <c r="AC27" t="n">
        <v>639.3188291429225</v>
      </c>
      <c r="AD27" t="n">
        <v>516554.1475309094</v>
      </c>
      <c r="AE27" t="n">
        <v>706772.17341243</v>
      </c>
      <c r="AF27" t="n">
        <v>1.913306613309533e-06</v>
      </c>
      <c r="AG27" t="n">
        <v>1.061666666666667</v>
      </c>
      <c r="AH27" t="n">
        <v>639318.8291429225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1.9619</v>
      </c>
      <c r="E28" t="n">
        <v>50.97</v>
      </c>
      <c r="F28" t="n">
        <v>48.24</v>
      </c>
      <c r="G28" t="n">
        <v>192.94</v>
      </c>
      <c r="H28" t="n">
        <v>2.55</v>
      </c>
      <c r="I28" t="n">
        <v>15</v>
      </c>
      <c r="J28" t="n">
        <v>188.21</v>
      </c>
      <c r="K28" t="n">
        <v>49.1</v>
      </c>
      <c r="L28" t="n">
        <v>27</v>
      </c>
      <c r="M28" t="n">
        <v>13</v>
      </c>
      <c r="N28" t="n">
        <v>37.11</v>
      </c>
      <c r="O28" t="n">
        <v>23446.45</v>
      </c>
      <c r="P28" t="n">
        <v>498.16</v>
      </c>
      <c r="Q28" t="n">
        <v>794.17</v>
      </c>
      <c r="R28" t="n">
        <v>109.26</v>
      </c>
      <c r="S28" t="n">
        <v>72.42</v>
      </c>
      <c r="T28" t="n">
        <v>9235</v>
      </c>
      <c r="U28" t="n">
        <v>0.66</v>
      </c>
      <c r="V28" t="n">
        <v>0.77</v>
      </c>
      <c r="W28" t="n">
        <v>4.7</v>
      </c>
      <c r="X28" t="n">
        <v>0.53</v>
      </c>
      <c r="Y28" t="n">
        <v>0.5</v>
      </c>
      <c r="Z28" t="n">
        <v>10</v>
      </c>
      <c r="AA28" t="n">
        <v>515.1257627407526</v>
      </c>
      <c r="AB28" t="n">
        <v>704.8177943266483</v>
      </c>
      <c r="AC28" t="n">
        <v>637.5509732540994</v>
      </c>
      <c r="AD28" t="n">
        <v>515125.7627407527</v>
      </c>
      <c r="AE28" t="n">
        <v>704817.7943266482</v>
      </c>
      <c r="AF28" t="n">
        <v>1.912916600240521e-06</v>
      </c>
      <c r="AG28" t="n">
        <v>1.061875</v>
      </c>
      <c r="AH28" t="n">
        <v>637550.9732540994</v>
      </c>
    </row>
    <row r="29">
      <c r="A29" t="n">
        <v>27</v>
      </c>
      <c r="B29" t="n">
        <v>75</v>
      </c>
      <c r="C29" t="inlineStr">
        <is>
          <t xml:space="preserve">CONCLUIDO	</t>
        </is>
      </c>
      <c r="D29" t="n">
        <v>1.9652</v>
      </c>
      <c r="E29" t="n">
        <v>50.89</v>
      </c>
      <c r="F29" t="n">
        <v>48.18</v>
      </c>
      <c r="G29" t="n">
        <v>206.49</v>
      </c>
      <c r="H29" t="n">
        <v>2.62</v>
      </c>
      <c r="I29" t="n">
        <v>14</v>
      </c>
      <c r="J29" t="n">
        <v>189.73</v>
      </c>
      <c r="K29" t="n">
        <v>49.1</v>
      </c>
      <c r="L29" t="n">
        <v>28</v>
      </c>
      <c r="M29" t="n">
        <v>12</v>
      </c>
      <c r="N29" t="n">
        <v>37.64</v>
      </c>
      <c r="O29" t="n">
        <v>23634.36</v>
      </c>
      <c r="P29" t="n">
        <v>495.71</v>
      </c>
      <c r="Q29" t="n">
        <v>794.17</v>
      </c>
      <c r="R29" t="n">
        <v>107.25</v>
      </c>
      <c r="S29" t="n">
        <v>72.42</v>
      </c>
      <c r="T29" t="n">
        <v>8235.65</v>
      </c>
      <c r="U29" t="n">
        <v>0.68</v>
      </c>
      <c r="V29" t="n">
        <v>0.77</v>
      </c>
      <c r="W29" t="n">
        <v>4.71</v>
      </c>
      <c r="X29" t="n">
        <v>0.47</v>
      </c>
      <c r="Y29" t="n">
        <v>0.5</v>
      </c>
      <c r="Z29" t="n">
        <v>10</v>
      </c>
      <c r="AA29" t="n">
        <v>512.3650398108373</v>
      </c>
      <c r="AB29" t="n">
        <v>701.040451419438</v>
      </c>
      <c r="AC29" t="n">
        <v>634.1341346524192</v>
      </c>
      <c r="AD29" t="n">
        <v>512365.0398108372</v>
      </c>
      <c r="AE29" t="n">
        <v>701040.451419438</v>
      </c>
      <c r="AF29" t="n">
        <v>1.916134208059877e-06</v>
      </c>
      <c r="AG29" t="n">
        <v>1.060208333333333</v>
      </c>
      <c r="AH29" t="n">
        <v>634134.1346524192</v>
      </c>
    </row>
    <row r="30">
      <c r="A30" t="n">
        <v>28</v>
      </c>
      <c r="B30" t="n">
        <v>75</v>
      </c>
      <c r="C30" t="inlineStr">
        <is>
          <t xml:space="preserve">CONCLUIDO	</t>
        </is>
      </c>
      <c r="D30" t="n">
        <v>1.9677</v>
      </c>
      <c r="E30" t="n">
        <v>50.82</v>
      </c>
      <c r="F30" t="n">
        <v>48.15</v>
      </c>
      <c r="G30" t="n">
        <v>222.22</v>
      </c>
      <c r="H30" t="n">
        <v>2.69</v>
      </c>
      <c r="I30" t="n">
        <v>13</v>
      </c>
      <c r="J30" t="n">
        <v>191.26</v>
      </c>
      <c r="K30" t="n">
        <v>49.1</v>
      </c>
      <c r="L30" t="n">
        <v>29</v>
      </c>
      <c r="M30" t="n">
        <v>11</v>
      </c>
      <c r="N30" t="n">
        <v>38.17</v>
      </c>
      <c r="O30" t="n">
        <v>23822.99</v>
      </c>
      <c r="P30" t="n">
        <v>486.16</v>
      </c>
      <c r="Q30" t="n">
        <v>794.17</v>
      </c>
      <c r="R30" t="n">
        <v>106.09</v>
      </c>
      <c r="S30" t="n">
        <v>72.42</v>
      </c>
      <c r="T30" t="n">
        <v>7657.23</v>
      </c>
      <c r="U30" t="n">
        <v>0.68</v>
      </c>
      <c r="V30" t="n">
        <v>0.77</v>
      </c>
      <c r="W30" t="n">
        <v>4.7</v>
      </c>
      <c r="X30" t="n">
        <v>0.44</v>
      </c>
      <c r="Y30" t="n">
        <v>0.5</v>
      </c>
      <c r="Z30" t="n">
        <v>10</v>
      </c>
      <c r="AA30" t="n">
        <v>505.0115124544413</v>
      </c>
      <c r="AB30" t="n">
        <v>690.9790308756862</v>
      </c>
      <c r="AC30" t="n">
        <v>625.0329619640706</v>
      </c>
      <c r="AD30" t="n">
        <v>505011.5124544413</v>
      </c>
      <c r="AE30" t="n">
        <v>690979.0308756862</v>
      </c>
      <c r="AF30" t="n">
        <v>1.918571789741207e-06</v>
      </c>
      <c r="AG30" t="n">
        <v>1.05875</v>
      </c>
      <c r="AH30" t="n">
        <v>625032.9619640707</v>
      </c>
    </row>
    <row r="31">
      <c r="A31" t="n">
        <v>29</v>
      </c>
      <c r="B31" t="n">
        <v>75</v>
      </c>
      <c r="C31" t="inlineStr">
        <is>
          <t xml:space="preserve">CONCLUIDO	</t>
        </is>
      </c>
      <c r="D31" t="n">
        <v>1.9676</v>
      </c>
      <c r="E31" t="n">
        <v>50.82</v>
      </c>
      <c r="F31" t="n">
        <v>48.15</v>
      </c>
      <c r="G31" t="n">
        <v>222.23</v>
      </c>
      <c r="H31" t="n">
        <v>2.76</v>
      </c>
      <c r="I31" t="n">
        <v>13</v>
      </c>
      <c r="J31" t="n">
        <v>192.8</v>
      </c>
      <c r="K31" t="n">
        <v>49.1</v>
      </c>
      <c r="L31" t="n">
        <v>30</v>
      </c>
      <c r="M31" t="n">
        <v>9</v>
      </c>
      <c r="N31" t="n">
        <v>38.7</v>
      </c>
      <c r="O31" t="n">
        <v>24012.34</v>
      </c>
      <c r="P31" t="n">
        <v>490.53</v>
      </c>
      <c r="Q31" t="n">
        <v>794.17</v>
      </c>
      <c r="R31" t="n">
        <v>106.22</v>
      </c>
      <c r="S31" t="n">
        <v>72.42</v>
      </c>
      <c r="T31" t="n">
        <v>7722.89</v>
      </c>
      <c r="U31" t="n">
        <v>0.68</v>
      </c>
      <c r="V31" t="n">
        <v>0.77</v>
      </c>
      <c r="W31" t="n">
        <v>4.7</v>
      </c>
      <c r="X31" t="n">
        <v>0.44</v>
      </c>
      <c r="Y31" t="n">
        <v>0.5</v>
      </c>
      <c r="Z31" t="n">
        <v>10</v>
      </c>
      <c r="AA31" t="n">
        <v>508.0584892892136</v>
      </c>
      <c r="AB31" t="n">
        <v>695.1480390041527</v>
      </c>
      <c r="AC31" t="n">
        <v>628.8040858079959</v>
      </c>
      <c r="AD31" t="n">
        <v>508058.4892892136</v>
      </c>
      <c r="AE31" t="n">
        <v>695148.0390041526</v>
      </c>
      <c r="AF31" t="n">
        <v>1.918474286473953e-06</v>
      </c>
      <c r="AG31" t="n">
        <v>1.05875</v>
      </c>
      <c r="AH31" t="n">
        <v>628804.0858079959</v>
      </c>
    </row>
    <row r="32">
      <c r="A32" t="n">
        <v>30</v>
      </c>
      <c r="B32" t="n">
        <v>75</v>
      </c>
      <c r="C32" t="inlineStr">
        <is>
          <t xml:space="preserve">CONCLUIDO	</t>
        </is>
      </c>
      <c r="D32" t="n">
        <v>1.9674</v>
      </c>
      <c r="E32" t="n">
        <v>50.83</v>
      </c>
      <c r="F32" t="n">
        <v>48.16</v>
      </c>
      <c r="G32" t="n">
        <v>222.26</v>
      </c>
      <c r="H32" t="n">
        <v>2.83</v>
      </c>
      <c r="I32" t="n">
        <v>13</v>
      </c>
      <c r="J32" t="n">
        <v>194.34</v>
      </c>
      <c r="K32" t="n">
        <v>49.1</v>
      </c>
      <c r="L32" t="n">
        <v>31</v>
      </c>
      <c r="M32" t="n">
        <v>8</v>
      </c>
      <c r="N32" t="n">
        <v>39.24</v>
      </c>
      <c r="O32" t="n">
        <v>24202.42</v>
      </c>
      <c r="P32" t="n">
        <v>490.42</v>
      </c>
      <c r="Q32" t="n">
        <v>794.17</v>
      </c>
      <c r="R32" t="n">
        <v>106.32</v>
      </c>
      <c r="S32" t="n">
        <v>72.42</v>
      </c>
      <c r="T32" t="n">
        <v>7774.34</v>
      </c>
      <c r="U32" t="n">
        <v>0.68</v>
      </c>
      <c r="V32" t="n">
        <v>0.77</v>
      </c>
      <c r="W32" t="n">
        <v>4.71</v>
      </c>
      <c r="X32" t="n">
        <v>0.45</v>
      </c>
      <c r="Y32" t="n">
        <v>0.5</v>
      </c>
      <c r="Z32" t="n">
        <v>10</v>
      </c>
      <c r="AA32" t="n">
        <v>508.0681073375889</v>
      </c>
      <c r="AB32" t="n">
        <v>695.1611988422579</v>
      </c>
      <c r="AC32" t="n">
        <v>628.8159896896224</v>
      </c>
      <c r="AD32" t="n">
        <v>508068.1073375889</v>
      </c>
      <c r="AE32" t="n">
        <v>695161.198842258</v>
      </c>
      <c r="AF32" t="n">
        <v>1.918279279939447e-06</v>
      </c>
      <c r="AG32" t="n">
        <v>1.058958333333333</v>
      </c>
      <c r="AH32" t="n">
        <v>628815.9896896224</v>
      </c>
    </row>
    <row r="33">
      <c r="A33" t="n">
        <v>31</v>
      </c>
      <c r="B33" t="n">
        <v>75</v>
      </c>
      <c r="C33" t="inlineStr">
        <is>
          <t xml:space="preserve">CONCLUIDO	</t>
        </is>
      </c>
      <c r="D33" t="n">
        <v>1.9668</v>
      </c>
      <c r="E33" t="n">
        <v>50.84</v>
      </c>
      <c r="F33" t="n">
        <v>48.17</v>
      </c>
      <c r="G33" t="n">
        <v>222.32</v>
      </c>
      <c r="H33" t="n">
        <v>2.9</v>
      </c>
      <c r="I33" t="n">
        <v>13</v>
      </c>
      <c r="J33" t="n">
        <v>195.89</v>
      </c>
      <c r="K33" t="n">
        <v>49.1</v>
      </c>
      <c r="L33" t="n">
        <v>32</v>
      </c>
      <c r="M33" t="n">
        <v>6</v>
      </c>
      <c r="N33" t="n">
        <v>39.79</v>
      </c>
      <c r="O33" t="n">
        <v>24393.24</v>
      </c>
      <c r="P33" t="n">
        <v>484.71</v>
      </c>
      <c r="Q33" t="n">
        <v>794.17</v>
      </c>
      <c r="R33" t="n">
        <v>106.73</v>
      </c>
      <c r="S33" t="n">
        <v>72.42</v>
      </c>
      <c r="T33" t="n">
        <v>7979.9</v>
      </c>
      <c r="U33" t="n">
        <v>0.68</v>
      </c>
      <c r="V33" t="n">
        <v>0.77</v>
      </c>
      <c r="W33" t="n">
        <v>4.71</v>
      </c>
      <c r="X33" t="n">
        <v>0.46</v>
      </c>
      <c r="Y33" t="n">
        <v>0.5</v>
      </c>
      <c r="Z33" t="n">
        <v>10</v>
      </c>
      <c r="AA33" t="n">
        <v>504.3061445788779</v>
      </c>
      <c r="AB33" t="n">
        <v>690.0139154297059</v>
      </c>
      <c r="AC33" t="n">
        <v>624.1599557817067</v>
      </c>
      <c r="AD33" t="n">
        <v>504306.1445788779</v>
      </c>
      <c r="AE33" t="n">
        <v>690013.9154297059</v>
      </c>
      <c r="AF33" t="n">
        <v>1.917694260335928e-06</v>
      </c>
      <c r="AG33" t="n">
        <v>1.059166666666667</v>
      </c>
      <c r="AH33" t="n">
        <v>624159.9557817067</v>
      </c>
    </row>
    <row r="34">
      <c r="A34" t="n">
        <v>32</v>
      </c>
      <c r="B34" t="n">
        <v>75</v>
      </c>
      <c r="C34" t="inlineStr">
        <is>
          <t xml:space="preserve">CONCLUIDO	</t>
        </is>
      </c>
      <c r="D34" t="n">
        <v>1.9699</v>
      </c>
      <c r="E34" t="n">
        <v>50.76</v>
      </c>
      <c r="F34" t="n">
        <v>48.12</v>
      </c>
      <c r="G34" t="n">
        <v>240.6</v>
      </c>
      <c r="H34" t="n">
        <v>2.97</v>
      </c>
      <c r="I34" t="n">
        <v>12</v>
      </c>
      <c r="J34" t="n">
        <v>197.44</v>
      </c>
      <c r="K34" t="n">
        <v>49.1</v>
      </c>
      <c r="L34" t="n">
        <v>33</v>
      </c>
      <c r="M34" t="n">
        <v>3</v>
      </c>
      <c r="N34" t="n">
        <v>40.34</v>
      </c>
      <c r="O34" t="n">
        <v>24584.81</v>
      </c>
      <c r="P34" t="n">
        <v>485.73</v>
      </c>
      <c r="Q34" t="n">
        <v>794.17</v>
      </c>
      <c r="R34" t="n">
        <v>105.03</v>
      </c>
      <c r="S34" t="n">
        <v>72.42</v>
      </c>
      <c r="T34" t="n">
        <v>7135.49</v>
      </c>
      <c r="U34" t="n">
        <v>0.6899999999999999</v>
      </c>
      <c r="V34" t="n">
        <v>0.77</v>
      </c>
      <c r="W34" t="n">
        <v>4.71</v>
      </c>
      <c r="X34" t="n">
        <v>0.41</v>
      </c>
      <c r="Y34" t="n">
        <v>0.5</v>
      </c>
      <c r="Z34" t="n">
        <v>10</v>
      </c>
      <c r="AA34" t="n">
        <v>504.0509683018564</v>
      </c>
      <c r="AB34" t="n">
        <v>689.6647719899022</v>
      </c>
      <c r="AC34" t="n">
        <v>623.8441341017719</v>
      </c>
      <c r="AD34" t="n">
        <v>504050.9683018564</v>
      </c>
      <c r="AE34" t="n">
        <v>689664.7719899022</v>
      </c>
      <c r="AF34" t="n">
        <v>1.920716861620777e-06</v>
      </c>
      <c r="AG34" t="n">
        <v>1.0575</v>
      </c>
      <c r="AH34" t="n">
        <v>623844.134101772</v>
      </c>
    </row>
    <row r="35">
      <c r="A35" t="n">
        <v>33</v>
      </c>
      <c r="B35" t="n">
        <v>75</v>
      </c>
      <c r="C35" t="inlineStr">
        <is>
          <t xml:space="preserve">CONCLUIDO	</t>
        </is>
      </c>
      <c r="D35" t="n">
        <v>1.9699</v>
      </c>
      <c r="E35" t="n">
        <v>50.77</v>
      </c>
      <c r="F35" t="n">
        <v>48.12</v>
      </c>
      <c r="G35" t="n">
        <v>240.61</v>
      </c>
      <c r="H35" t="n">
        <v>3.03</v>
      </c>
      <c r="I35" t="n">
        <v>12</v>
      </c>
      <c r="J35" t="n">
        <v>199</v>
      </c>
      <c r="K35" t="n">
        <v>49.1</v>
      </c>
      <c r="L35" t="n">
        <v>34</v>
      </c>
      <c r="M35" t="n">
        <v>1</v>
      </c>
      <c r="N35" t="n">
        <v>40.9</v>
      </c>
      <c r="O35" t="n">
        <v>24777.13</v>
      </c>
      <c r="P35" t="n">
        <v>488.57</v>
      </c>
      <c r="Q35" t="n">
        <v>794.17</v>
      </c>
      <c r="R35" t="n">
        <v>105.02</v>
      </c>
      <c r="S35" t="n">
        <v>72.42</v>
      </c>
      <c r="T35" t="n">
        <v>7129.2</v>
      </c>
      <c r="U35" t="n">
        <v>0.6899999999999999</v>
      </c>
      <c r="V35" t="n">
        <v>0.77</v>
      </c>
      <c r="W35" t="n">
        <v>4.71</v>
      </c>
      <c r="X35" t="n">
        <v>0.42</v>
      </c>
      <c r="Y35" t="n">
        <v>0.5</v>
      </c>
      <c r="Z35" t="n">
        <v>10</v>
      </c>
      <c r="AA35" t="n">
        <v>506.0132268912703</v>
      </c>
      <c r="AB35" t="n">
        <v>692.3496207606777</v>
      </c>
      <c r="AC35" t="n">
        <v>626.2727446740736</v>
      </c>
      <c r="AD35" t="n">
        <v>506013.2268912703</v>
      </c>
      <c r="AE35" t="n">
        <v>692349.6207606777</v>
      </c>
      <c r="AF35" t="n">
        <v>1.920716861620777e-06</v>
      </c>
      <c r="AG35" t="n">
        <v>1.057708333333333</v>
      </c>
      <c r="AH35" t="n">
        <v>626272.7446740735</v>
      </c>
    </row>
    <row r="36">
      <c r="A36" t="n">
        <v>34</v>
      </c>
      <c r="B36" t="n">
        <v>75</v>
      </c>
      <c r="C36" t="inlineStr">
        <is>
          <t xml:space="preserve">CONCLUIDO	</t>
        </is>
      </c>
      <c r="D36" t="n">
        <v>1.9698</v>
      </c>
      <c r="E36" t="n">
        <v>50.77</v>
      </c>
      <c r="F36" t="n">
        <v>48.12</v>
      </c>
      <c r="G36" t="n">
        <v>240.61</v>
      </c>
      <c r="H36" t="n">
        <v>3.1</v>
      </c>
      <c r="I36" t="n">
        <v>12</v>
      </c>
      <c r="J36" t="n">
        <v>200.56</v>
      </c>
      <c r="K36" t="n">
        <v>49.1</v>
      </c>
      <c r="L36" t="n">
        <v>35</v>
      </c>
      <c r="M36" t="n">
        <v>1</v>
      </c>
      <c r="N36" t="n">
        <v>41.47</v>
      </c>
      <c r="O36" t="n">
        <v>24970.22</v>
      </c>
      <c r="P36" t="n">
        <v>491.8</v>
      </c>
      <c r="Q36" t="n">
        <v>794.1900000000001</v>
      </c>
      <c r="R36" t="n">
        <v>104.87</v>
      </c>
      <c r="S36" t="n">
        <v>72.42</v>
      </c>
      <c r="T36" t="n">
        <v>7054.77</v>
      </c>
      <c r="U36" t="n">
        <v>0.6899999999999999</v>
      </c>
      <c r="V36" t="n">
        <v>0.77</v>
      </c>
      <c r="W36" t="n">
        <v>4.71</v>
      </c>
      <c r="X36" t="n">
        <v>0.41</v>
      </c>
      <c r="Y36" t="n">
        <v>0.5</v>
      </c>
      <c r="Z36" t="n">
        <v>10</v>
      </c>
      <c r="AA36" t="n">
        <v>508.2694833751585</v>
      </c>
      <c r="AB36" t="n">
        <v>695.4367304209445</v>
      </c>
      <c r="AC36" t="n">
        <v>629.0652249211502</v>
      </c>
      <c r="AD36" t="n">
        <v>508269.4833751585</v>
      </c>
      <c r="AE36" t="n">
        <v>695436.7304209445</v>
      </c>
      <c r="AF36" t="n">
        <v>1.920619358353524e-06</v>
      </c>
      <c r="AG36" t="n">
        <v>1.057708333333333</v>
      </c>
      <c r="AH36" t="n">
        <v>629065.2249211501</v>
      </c>
    </row>
    <row r="37">
      <c r="A37" t="n">
        <v>35</v>
      </c>
      <c r="B37" t="n">
        <v>75</v>
      </c>
      <c r="C37" t="inlineStr">
        <is>
          <t xml:space="preserve">CONCLUIDO	</t>
        </is>
      </c>
      <c r="D37" t="n">
        <v>1.9697</v>
      </c>
      <c r="E37" t="n">
        <v>50.77</v>
      </c>
      <c r="F37" t="n">
        <v>48.13</v>
      </c>
      <c r="G37" t="n">
        <v>240.63</v>
      </c>
      <c r="H37" t="n">
        <v>3.16</v>
      </c>
      <c r="I37" t="n">
        <v>12</v>
      </c>
      <c r="J37" t="n">
        <v>202.14</v>
      </c>
      <c r="K37" t="n">
        <v>49.1</v>
      </c>
      <c r="L37" t="n">
        <v>36</v>
      </c>
      <c r="M37" t="n">
        <v>0</v>
      </c>
      <c r="N37" t="n">
        <v>42.04</v>
      </c>
      <c r="O37" t="n">
        <v>25164.09</v>
      </c>
      <c r="P37" t="n">
        <v>495.04</v>
      </c>
      <c r="Q37" t="n">
        <v>794.17</v>
      </c>
      <c r="R37" t="n">
        <v>105.03</v>
      </c>
      <c r="S37" t="n">
        <v>72.42</v>
      </c>
      <c r="T37" t="n">
        <v>7133.43</v>
      </c>
      <c r="U37" t="n">
        <v>0.6899999999999999</v>
      </c>
      <c r="V37" t="n">
        <v>0.77</v>
      </c>
      <c r="W37" t="n">
        <v>4.72</v>
      </c>
      <c r="X37" t="n">
        <v>0.42</v>
      </c>
      <c r="Y37" t="n">
        <v>0.5</v>
      </c>
      <c r="Z37" t="n">
        <v>10</v>
      </c>
      <c r="AA37" t="n">
        <v>510.5666490773014</v>
      </c>
      <c r="AB37" t="n">
        <v>698.5798138784148</v>
      </c>
      <c r="AC37" t="n">
        <v>631.9083369047846</v>
      </c>
      <c r="AD37" t="n">
        <v>510566.6490773014</v>
      </c>
      <c r="AE37" t="n">
        <v>698579.8138784148</v>
      </c>
      <c r="AF37" t="n">
        <v>1.920521855086271e-06</v>
      </c>
      <c r="AG37" t="n">
        <v>1.057708333333333</v>
      </c>
      <c r="AH37" t="n">
        <v>631908.3369047847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0.9079</v>
      </c>
      <c r="E2" t="n">
        <v>110.14</v>
      </c>
      <c r="F2" t="n">
        <v>78.68000000000001</v>
      </c>
      <c r="G2" t="n">
        <v>6.06</v>
      </c>
      <c r="H2" t="n">
        <v>0.1</v>
      </c>
      <c r="I2" t="n">
        <v>779</v>
      </c>
      <c r="J2" t="n">
        <v>185.69</v>
      </c>
      <c r="K2" t="n">
        <v>53.44</v>
      </c>
      <c r="L2" t="n">
        <v>1</v>
      </c>
      <c r="M2" t="n">
        <v>777</v>
      </c>
      <c r="N2" t="n">
        <v>36.26</v>
      </c>
      <c r="O2" t="n">
        <v>23136.14</v>
      </c>
      <c r="P2" t="n">
        <v>1066.76</v>
      </c>
      <c r="Q2" t="n">
        <v>794.37</v>
      </c>
      <c r="R2" t="n">
        <v>1127.95</v>
      </c>
      <c r="S2" t="n">
        <v>72.42</v>
      </c>
      <c r="T2" t="n">
        <v>514759.06</v>
      </c>
      <c r="U2" t="n">
        <v>0.06</v>
      </c>
      <c r="V2" t="n">
        <v>0.47</v>
      </c>
      <c r="W2" t="n">
        <v>5.97</v>
      </c>
      <c r="X2" t="n">
        <v>30.95</v>
      </c>
      <c r="Y2" t="n">
        <v>0.5</v>
      </c>
      <c r="Z2" t="n">
        <v>10</v>
      </c>
      <c r="AA2" t="n">
        <v>2244.24007662459</v>
      </c>
      <c r="AB2" t="n">
        <v>3070.668281722424</v>
      </c>
      <c r="AC2" t="n">
        <v>2777.608010624721</v>
      </c>
      <c r="AD2" t="n">
        <v>2244240.07662459</v>
      </c>
      <c r="AE2" t="n">
        <v>3070668.281722424</v>
      </c>
      <c r="AF2" t="n">
        <v>8.544465252237226e-07</v>
      </c>
      <c r="AG2" t="n">
        <v>2.294583333333333</v>
      </c>
      <c r="AH2" t="n">
        <v>2777608.010624721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1.3934</v>
      </c>
      <c r="E3" t="n">
        <v>71.77</v>
      </c>
      <c r="F3" t="n">
        <v>58.61</v>
      </c>
      <c r="G3" t="n">
        <v>12.25</v>
      </c>
      <c r="H3" t="n">
        <v>0.19</v>
      </c>
      <c r="I3" t="n">
        <v>287</v>
      </c>
      <c r="J3" t="n">
        <v>187.21</v>
      </c>
      <c r="K3" t="n">
        <v>53.44</v>
      </c>
      <c r="L3" t="n">
        <v>2</v>
      </c>
      <c r="M3" t="n">
        <v>285</v>
      </c>
      <c r="N3" t="n">
        <v>36.77</v>
      </c>
      <c r="O3" t="n">
        <v>23322.88</v>
      </c>
      <c r="P3" t="n">
        <v>792.25</v>
      </c>
      <c r="Q3" t="n">
        <v>794.28</v>
      </c>
      <c r="R3" t="n">
        <v>455.25</v>
      </c>
      <c r="S3" t="n">
        <v>72.42</v>
      </c>
      <c r="T3" t="n">
        <v>180869.75</v>
      </c>
      <c r="U3" t="n">
        <v>0.16</v>
      </c>
      <c r="V3" t="n">
        <v>0.63</v>
      </c>
      <c r="W3" t="n">
        <v>5.16</v>
      </c>
      <c r="X3" t="n">
        <v>10.9</v>
      </c>
      <c r="Y3" t="n">
        <v>0.5</v>
      </c>
      <c r="Z3" t="n">
        <v>10</v>
      </c>
      <c r="AA3" t="n">
        <v>1089.37174699882</v>
      </c>
      <c r="AB3" t="n">
        <v>1490.526483933381</v>
      </c>
      <c r="AC3" t="n">
        <v>1348.272728273838</v>
      </c>
      <c r="AD3" t="n">
        <v>1089371.74699882</v>
      </c>
      <c r="AE3" t="n">
        <v>1490526.483933381</v>
      </c>
      <c r="AF3" t="n">
        <v>1.311362251621032e-06</v>
      </c>
      <c r="AG3" t="n">
        <v>1.495208333333333</v>
      </c>
      <c r="AH3" t="n">
        <v>1348272.728273838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1.577</v>
      </c>
      <c r="E4" t="n">
        <v>63.41</v>
      </c>
      <c r="F4" t="n">
        <v>54.35</v>
      </c>
      <c r="G4" t="n">
        <v>18.42</v>
      </c>
      <c r="H4" t="n">
        <v>0.28</v>
      </c>
      <c r="I4" t="n">
        <v>177</v>
      </c>
      <c r="J4" t="n">
        <v>188.73</v>
      </c>
      <c r="K4" t="n">
        <v>53.44</v>
      </c>
      <c r="L4" t="n">
        <v>3</v>
      </c>
      <c r="M4" t="n">
        <v>175</v>
      </c>
      <c r="N4" t="n">
        <v>37.29</v>
      </c>
      <c r="O4" t="n">
        <v>23510.33</v>
      </c>
      <c r="P4" t="n">
        <v>732.58</v>
      </c>
      <c r="Q4" t="n">
        <v>794.23</v>
      </c>
      <c r="R4" t="n">
        <v>313.07</v>
      </c>
      <c r="S4" t="n">
        <v>72.42</v>
      </c>
      <c r="T4" t="n">
        <v>110330.18</v>
      </c>
      <c r="U4" t="n">
        <v>0.23</v>
      </c>
      <c r="V4" t="n">
        <v>0.68</v>
      </c>
      <c r="W4" t="n">
        <v>4.98</v>
      </c>
      <c r="X4" t="n">
        <v>6.64</v>
      </c>
      <c r="Y4" t="n">
        <v>0.5</v>
      </c>
      <c r="Z4" t="n">
        <v>10</v>
      </c>
      <c r="AA4" t="n">
        <v>891.5071945465273</v>
      </c>
      <c r="AB4" t="n">
        <v>1219.799474100173</v>
      </c>
      <c r="AC4" t="n">
        <v>1103.383524291367</v>
      </c>
      <c r="AD4" t="n">
        <v>891507.1945465273</v>
      </c>
      <c r="AE4" t="n">
        <v>1219799.474100173</v>
      </c>
      <c r="AF4" t="n">
        <v>1.484152627247285e-06</v>
      </c>
      <c r="AG4" t="n">
        <v>1.321041666666667</v>
      </c>
      <c r="AH4" t="n">
        <v>1103383.524291367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1.6746</v>
      </c>
      <c r="E5" t="n">
        <v>59.71</v>
      </c>
      <c r="F5" t="n">
        <v>52.48</v>
      </c>
      <c r="G5" t="n">
        <v>24.6</v>
      </c>
      <c r="H5" t="n">
        <v>0.37</v>
      </c>
      <c r="I5" t="n">
        <v>128</v>
      </c>
      <c r="J5" t="n">
        <v>190.25</v>
      </c>
      <c r="K5" t="n">
        <v>53.44</v>
      </c>
      <c r="L5" t="n">
        <v>4</v>
      </c>
      <c r="M5" t="n">
        <v>126</v>
      </c>
      <c r="N5" t="n">
        <v>37.82</v>
      </c>
      <c r="O5" t="n">
        <v>23698.48</v>
      </c>
      <c r="P5" t="n">
        <v>705.23</v>
      </c>
      <c r="Q5" t="n">
        <v>794.1799999999999</v>
      </c>
      <c r="R5" t="n">
        <v>250.29</v>
      </c>
      <c r="S5" t="n">
        <v>72.42</v>
      </c>
      <c r="T5" t="n">
        <v>79184.87</v>
      </c>
      <c r="U5" t="n">
        <v>0.29</v>
      </c>
      <c r="V5" t="n">
        <v>0.7</v>
      </c>
      <c r="W5" t="n">
        <v>4.91</v>
      </c>
      <c r="X5" t="n">
        <v>4.77</v>
      </c>
      <c r="Y5" t="n">
        <v>0.5</v>
      </c>
      <c r="Z5" t="n">
        <v>10</v>
      </c>
      <c r="AA5" t="n">
        <v>809.2610451348977</v>
      </c>
      <c r="AB5" t="n">
        <v>1107.266664031153</v>
      </c>
      <c r="AC5" t="n">
        <v>1001.590687674542</v>
      </c>
      <c r="AD5" t="n">
        <v>809261.0451348977</v>
      </c>
      <c r="AE5" t="n">
        <v>1107266.664031153</v>
      </c>
      <c r="AF5" t="n">
        <v>1.576006334551873e-06</v>
      </c>
      <c r="AG5" t="n">
        <v>1.243958333333333</v>
      </c>
      <c r="AH5" t="n">
        <v>1001590.687674542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1.7356</v>
      </c>
      <c r="E6" t="n">
        <v>57.62</v>
      </c>
      <c r="F6" t="n">
        <v>51.42</v>
      </c>
      <c r="G6" t="n">
        <v>30.86</v>
      </c>
      <c r="H6" t="n">
        <v>0.46</v>
      </c>
      <c r="I6" t="n">
        <v>100</v>
      </c>
      <c r="J6" t="n">
        <v>191.78</v>
      </c>
      <c r="K6" t="n">
        <v>53.44</v>
      </c>
      <c r="L6" t="n">
        <v>5</v>
      </c>
      <c r="M6" t="n">
        <v>98</v>
      </c>
      <c r="N6" t="n">
        <v>38.35</v>
      </c>
      <c r="O6" t="n">
        <v>23887.36</v>
      </c>
      <c r="P6" t="n">
        <v>689.2</v>
      </c>
      <c r="Q6" t="n">
        <v>794.22</v>
      </c>
      <c r="R6" t="n">
        <v>215.71</v>
      </c>
      <c r="S6" t="n">
        <v>72.42</v>
      </c>
      <c r="T6" t="n">
        <v>62033.73</v>
      </c>
      <c r="U6" t="n">
        <v>0.34</v>
      </c>
      <c r="V6" t="n">
        <v>0.72</v>
      </c>
      <c r="W6" t="n">
        <v>4.84</v>
      </c>
      <c r="X6" t="n">
        <v>3.72</v>
      </c>
      <c r="Y6" t="n">
        <v>0.5</v>
      </c>
      <c r="Z6" t="n">
        <v>10</v>
      </c>
      <c r="AA6" t="n">
        <v>763.8478476295319</v>
      </c>
      <c r="AB6" t="n">
        <v>1045.130323715437</v>
      </c>
      <c r="AC6" t="n">
        <v>945.3845524696566</v>
      </c>
      <c r="AD6" t="n">
        <v>763847.8476295319</v>
      </c>
      <c r="AE6" t="n">
        <v>1045130.323715437</v>
      </c>
      <c r="AF6" t="n">
        <v>1.633414901617241e-06</v>
      </c>
      <c r="AG6" t="n">
        <v>1.200416666666667</v>
      </c>
      <c r="AH6" t="n">
        <v>945384.5524696566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1.7751</v>
      </c>
      <c r="E7" t="n">
        <v>56.33</v>
      </c>
      <c r="F7" t="n">
        <v>50.78</v>
      </c>
      <c r="G7" t="n">
        <v>36.71</v>
      </c>
      <c r="H7" t="n">
        <v>0.55</v>
      </c>
      <c r="I7" t="n">
        <v>83</v>
      </c>
      <c r="J7" t="n">
        <v>193.32</v>
      </c>
      <c r="K7" t="n">
        <v>53.44</v>
      </c>
      <c r="L7" t="n">
        <v>6</v>
      </c>
      <c r="M7" t="n">
        <v>81</v>
      </c>
      <c r="N7" t="n">
        <v>38.89</v>
      </c>
      <c r="O7" t="n">
        <v>24076.95</v>
      </c>
      <c r="P7" t="n">
        <v>678.78</v>
      </c>
      <c r="Q7" t="n">
        <v>794.17</v>
      </c>
      <c r="R7" t="n">
        <v>193.8</v>
      </c>
      <c r="S7" t="n">
        <v>72.42</v>
      </c>
      <c r="T7" t="n">
        <v>51167.06</v>
      </c>
      <c r="U7" t="n">
        <v>0.37</v>
      </c>
      <c r="V7" t="n">
        <v>0.73</v>
      </c>
      <c r="W7" t="n">
        <v>4.82</v>
      </c>
      <c r="X7" t="n">
        <v>3.07</v>
      </c>
      <c r="Y7" t="n">
        <v>0.5</v>
      </c>
      <c r="Z7" t="n">
        <v>10</v>
      </c>
      <c r="AA7" t="n">
        <v>736.2653692494176</v>
      </c>
      <c r="AB7" t="n">
        <v>1007.390759942699</v>
      </c>
      <c r="AC7" t="n">
        <v>911.2467996955792</v>
      </c>
      <c r="AD7" t="n">
        <v>736265.3692494177</v>
      </c>
      <c r="AE7" t="n">
        <v>1007390.759942699</v>
      </c>
      <c r="AF7" t="n">
        <v>1.670589301602192e-06</v>
      </c>
      <c r="AG7" t="n">
        <v>1.173541666666667</v>
      </c>
      <c r="AH7" t="n">
        <v>911246.7996955792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1.8061</v>
      </c>
      <c r="E8" t="n">
        <v>55.37</v>
      </c>
      <c r="F8" t="n">
        <v>50.29</v>
      </c>
      <c r="G8" t="n">
        <v>43.11</v>
      </c>
      <c r="H8" t="n">
        <v>0.64</v>
      </c>
      <c r="I8" t="n">
        <v>70</v>
      </c>
      <c r="J8" t="n">
        <v>194.86</v>
      </c>
      <c r="K8" t="n">
        <v>53.44</v>
      </c>
      <c r="L8" t="n">
        <v>7</v>
      </c>
      <c r="M8" t="n">
        <v>68</v>
      </c>
      <c r="N8" t="n">
        <v>39.43</v>
      </c>
      <c r="O8" t="n">
        <v>24267.28</v>
      </c>
      <c r="P8" t="n">
        <v>670.39</v>
      </c>
      <c r="Q8" t="n">
        <v>794.1900000000001</v>
      </c>
      <c r="R8" t="n">
        <v>177.46</v>
      </c>
      <c r="S8" t="n">
        <v>72.42</v>
      </c>
      <c r="T8" t="n">
        <v>43060.09</v>
      </c>
      <c r="U8" t="n">
        <v>0.41</v>
      </c>
      <c r="V8" t="n">
        <v>0.73</v>
      </c>
      <c r="W8" t="n">
        <v>4.81</v>
      </c>
      <c r="X8" t="n">
        <v>2.58</v>
      </c>
      <c r="Y8" t="n">
        <v>0.5</v>
      </c>
      <c r="Z8" t="n">
        <v>10</v>
      </c>
      <c r="AA8" t="n">
        <v>715.3543010427925</v>
      </c>
      <c r="AB8" t="n">
        <v>978.7793138911745</v>
      </c>
      <c r="AC8" t="n">
        <v>885.3659898987951</v>
      </c>
      <c r="AD8" t="n">
        <v>715354.3010427925</v>
      </c>
      <c r="AE8" t="n">
        <v>978779.3138911745</v>
      </c>
      <c r="AF8" t="n">
        <v>1.699764147160001e-06</v>
      </c>
      <c r="AG8" t="n">
        <v>1.153541666666667</v>
      </c>
      <c r="AH8" t="n">
        <v>885365.989898795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1.8291</v>
      </c>
      <c r="E9" t="n">
        <v>54.67</v>
      </c>
      <c r="F9" t="n">
        <v>49.93</v>
      </c>
      <c r="G9" t="n">
        <v>49.11</v>
      </c>
      <c r="H9" t="n">
        <v>0.72</v>
      </c>
      <c r="I9" t="n">
        <v>61</v>
      </c>
      <c r="J9" t="n">
        <v>196.41</v>
      </c>
      <c r="K9" t="n">
        <v>53.44</v>
      </c>
      <c r="L9" t="n">
        <v>8</v>
      </c>
      <c r="M9" t="n">
        <v>59</v>
      </c>
      <c r="N9" t="n">
        <v>39.98</v>
      </c>
      <c r="O9" t="n">
        <v>24458.36</v>
      </c>
      <c r="P9" t="n">
        <v>664.5</v>
      </c>
      <c r="Q9" t="n">
        <v>794.1799999999999</v>
      </c>
      <c r="R9" t="n">
        <v>165.33</v>
      </c>
      <c r="S9" t="n">
        <v>72.42</v>
      </c>
      <c r="T9" t="n">
        <v>37039.02</v>
      </c>
      <c r="U9" t="n">
        <v>0.44</v>
      </c>
      <c r="V9" t="n">
        <v>0.74</v>
      </c>
      <c r="W9" t="n">
        <v>4.79</v>
      </c>
      <c r="X9" t="n">
        <v>2.22</v>
      </c>
      <c r="Y9" t="n">
        <v>0.5</v>
      </c>
      <c r="Z9" t="n">
        <v>10</v>
      </c>
      <c r="AA9" t="n">
        <v>700.5601621847533</v>
      </c>
      <c r="AB9" t="n">
        <v>958.537320434262</v>
      </c>
      <c r="AC9" t="n">
        <v>867.0558638875939</v>
      </c>
      <c r="AD9" t="n">
        <v>700560.1621847532</v>
      </c>
      <c r="AE9" t="n">
        <v>958537.320434262</v>
      </c>
      <c r="AF9" t="n">
        <v>1.721410000315795e-06</v>
      </c>
      <c r="AG9" t="n">
        <v>1.138958333333333</v>
      </c>
      <c r="AH9" t="n">
        <v>867055.8638875938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1.8464</v>
      </c>
      <c r="E10" t="n">
        <v>54.16</v>
      </c>
      <c r="F10" t="n">
        <v>49.68</v>
      </c>
      <c r="G10" t="n">
        <v>55.2</v>
      </c>
      <c r="H10" t="n">
        <v>0.8100000000000001</v>
      </c>
      <c r="I10" t="n">
        <v>54</v>
      </c>
      <c r="J10" t="n">
        <v>197.97</v>
      </c>
      <c r="K10" t="n">
        <v>53.44</v>
      </c>
      <c r="L10" t="n">
        <v>9</v>
      </c>
      <c r="M10" t="n">
        <v>52</v>
      </c>
      <c r="N10" t="n">
        <v>40.53</v>
      </c>
      <c r="O10" t="n">
        <v>24650.18</v>
      </c>
      <c r="P10" t="n">
        <v>658.75</v>
      </c>
      <c r="Q10" t="n">
        <v>794.17</v>
      </c>
      <c r="R10" t="n">
        <v>157</v>
      </c>
      <c r="S10" t="n">
        <v>72.42</v>
      </c>
      <c r="T10" t="n">
        <v>32909.97</v>
      </c>
      <c r="U10" t="n">
        <v>0.46</v>
      </c>
      <c r="V10" t="n">
        <v>0.74</v>
      </c>
      <c r="W10" t="n">
        <v>4.78</v>
      </c>
      <c r="X10" t="n">
        <v>1.97</v>
      </c>
      <c r="Y10" t="n">
        <v>0.5</v>
      </c>
      <c r="Z10" t="n">
        <v>10</v>
      </c>
      <c r="AA10" t="n">
        <v>688.7856817472743</v>
      </c>
      <c r="AB10" t="n">
        <v>942.4269568462878</v>
      </c>
      <c r="AC10" t="n">
        <v>852.4830507894187</v>
      </c>
      <c r="AD10" t="n">
        <v>688785.6817472744</v>
      </c>
      <c r="AE10" t="n">
        <v>942426.9568462878</v>
      </c>
      <c r="AF10" t="n">
        <v>1.737691446385154e-06</v>
      </c>
      <c r="AG10" t="n">
        <v>1.128333333333333</v>
      </c>
      <c r="AH10" t="n">
        <v>852483.0507894187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1.8617</v>
      </c>
      <c r="E11" t="n">
        <v>53.71</v>
      </c>
      <c r="F11" t="n">
        <v>49.46</v>
      </c>
      <c r="G11" t="n">
        <v>61.82</v>
      </c>
      <c r="H11" t="n">
        <v>0.89</v>
      </c>
      <c r="I11" t="n">
        <v>48</v>
      </c>
      <c r="J11" t="n">
        <v>199.53</v>
      </c>
      <c r="K11" t="n">
        <v>53.44</v>
      </c>
      <c r="L11" t="n">
        <v>10</v>
      </c>
      <c r="M11" t="n">
        <v>46</v>
      </c>
      <c r="N11" t="n">
        <v>41.1</v>
      </c>
      <c r="O11" t="n">
        <v>24842.77</v>
      </c>
      <c r="P11" t="n">
        <v>654.05</v>
      </c>
      <c r="Q11" t="n">
        <v>794.1799999999999</v>
      </c>
      <c r="R11" t="n">
        <v>149.92</v>
      </c>
      <c r="S11" t="n">
        <v>72.42</v>
      </c>
      <c r="T11" t="n">
        <v>29398.68</v>
      </c>
      <c r="U11" t="n">
        <v>0.48</v>
      </c>
      <c r="V11" t="n">
        <v>0.75</v>
      </c>
      <c r="W11" t="n">
        <v>4.76</v>
      </c>
      <c r="X11" t="n">
        <v>1.75</v>
      </c>
      <c r="Y11" t="n">
        <v>0.5</v>
      </c>
      <c r="Z11" t="n">
        <v>10</v>
      </c>
      <c r="AA11" t="n">
        <v>678.8400202680642</v>
      </c>
      <c r="AB11" t="n">
        <v>928.8188640388149</v>
      </c>
      <c r="AC11" t="n">
        <v>840.1736952604128</v>
      </c>
      <c r="AD11" t="n">
        <v>678840.0202680642</v>
      </c>
      <c r="AE11" t="n">
        <v>928818.8640388149</v>
      </c>
      <c r="AF11" t="n">
        <v>1.752090644354008e-06</v>
      </c>
      <c r="AG11" t="n">
        <v>1.118958333333333</v>
      </c>
      <c r="AH11" t="n">
        <v>840173.6952604129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1.8716</v>
      </c>
      <c r="E12" t="n">
        <v>53.43</v>
      </c>
      <c r="F12" t="n">
        <v>49.32</v>
      </c>
      <c r="G12" t="n">
        <v>67.26000000000001</v>
      </c>
      <c r="H12" t="n">
        <v>0.97</v>
      </c>
      <c r="I12" t="n">
        <v>44</v>
      </c>
      <c r="J12" t="n">
        <v>201.1</v>
      </c>
      <c r="K12" t="n">
        <v>53.44</v>
      </c>
      <c r="L12" t="n">
        <v>11</v>
      </c>
      <c r="M12" t="n">
        <v>42</v>
      </c>
      <c r="N12" t="n">
        <v>41.66</v>
      </c>
      <c r="O12" t="n">
        <v>25036.12</v>
      </c>
      <c r="P12" t="n">
        <v>650.65</v>
      </c>
      <c r="Q12" t="n">
        <v>794.2</v>
      </c>
      <c r="R12" t="n">
        <v>145.01</v>
      </c>
      <c r="S12" t="n">
        <v>72.42</v>
      </c>
      <c r="T12" t="n">
        <v>26964.75</v>
      </c>
      <c r="U12" t="n">
        <v>0.5</v>
      </c>
      <c r="V12" t="n">
        <v>0.75</v>
      </c>
      <c r="W12" t="n">
        <v>4.77</v>
      </c>
      <c r="X12" t="n">
        <v>1.62</v>
      </c>
      <c r="Y12" t="n">
        <v>0.5</v>
      </c>
      <c r="Z12" t="n">
        <v>10</v>
      </c>
      <c r="AA12" t="n">
        <v>672.2402372907143</v>
      </c>
      <c r="AB12" t="n">
        <v>919.7887498073292</v>
      </c>
      <c r="AC12" t="n">
        <v>832.005402457335</v>
      </c>
      <c r="AD12" t="n">
        <v>672240.2372907143</v>
      </c>
      <c r="AE12" t="n">
        <v>919788.7498073291</v>
      </c>
      <c r="AF12" t="n">
        <v>1.761407772451502e-06</v>
      </c>
      <c r="AG12" t="n">
        <v>1.113125</v>
      </c>
      <c r="AH12" t="n">
        <v>832005.402457335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1.8824</v>
      </c>
      <c r="E13" t="n">
        <v>53.12</v>
      </c>
      <c r="F13" t="n">
        <v>49.17</v>
      </c>
      <c r="G13" t="n">
        <v>73.75</v>
      </c>
      <c r="H13" t="n">
        <v>1.05</v>
      </c>
      <c r="I13" t="n">
        <v>40</v>
      </c>
      <c r="J13" t="n">
        <v>202.67</v>
      </c>
      <c r="K13" t="n">
        <v>53.44</v>
      </c>
      <c r="L13" t="n">
        <v>12</v>
      </c>
      <c r="M13" t="n">
        <v>38</v>
      </c>
      <c r="N13" t="n">
        <v>42.24</v>
      </c>
      <c r="O13" t="n">
        <v>25230.25</v>
      </c>
      <c r="P13" t="n">
        <v>646.71</v>
      </c>
      <c r="Q13" t="n">
        <v>794.1799999999999</v>
      </c>
      <c r="R13" t="n">
        <v>140.09</v>
      </c>
      <c r="S13" t="n">
        <v>72.42</v>
      </c>
      <c r="T13" t="n">
        <v>24524.41</v>
      </c>
      <c r="U13" t="n">
        <v>0.52</v>
      </c>
      <c r="V13" t="n">
        <v>0.75</v>
      </c>
      <c r="W13" t="n">
        <v>4.75</v>
      </c>
      <c r="X13" t="n">
        <v>1.46</v>
      </c>
      <c r="Y13" t="n">
        <v>0.5</v>
      </c>
      <c r="Z13" t="n">
        <v>10</v>
      </c>
      <c r="AA13" t="n">
        <v>664.9626759445669</v>
      </c>
      <c r="AB13" t="n">
        <v>909.8312693101828</v>
      </c>
      <c r="AC13" t="n">
        <v>822.998249923425</v>
      </c>
      <c r="AD13" t="n">
        <v>664962.6759445668</v>
      </c>
      <c r="AE13" t="n">
        <v>909831.2693101829</v>
      </c>
      <c r="AF13" t="n">
        <v>1.771571912194223e-06</v>
      </c>
      <c r="AG13" t="n">
        <v>1.106666666666667</v>
      </c>
      <c r="AH13" t="n">
        <v>822998.2499234249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1.89</v>
      </c>
      <c r="E14" t="n">
        <v>52.91</v>
      </c>
      <c r="F14" t="n">
        <v>49.06</v>
      </c>
      <c r="G14" t="n">
        <v>79.56</v>
      </c>
      <c r="H14" t="n">
        <v>1.13</v>
      </c>
      <c r="I14" t="n">
        <v>37</v>
      </c>
      <c r="J14" t="n">
        <v>204.25</v>
      </c>
      <c r="K14" t="n">
        <v>53.44</v>
      </c>
      <c r="L14" t="n">
        <v>13</v>
      </c>
      <c r="M14" t="n">
        <v>35</v>
      </c>
      <c r="N14" t="n">
        <v>42.82</v>
      </c>
      <c r="O14" t="n">
        <v>25425.3</v>
      </c>
      <c r="P14" t="n">
        <v>643.66</v>
      </c>
      <c r="Q14" t="n">
        <v>794.1799999999999</v>
      </c>
      <c r="R14" t="n">
        <v>136.86</v>
      </c>
      <c r="S14" t="n">
        <v>72.42</v>
      </c>
      <c r="T14" t="n">
        <v>22926.65</v>
      </c>
      <c r="U14" t="n">
        <v>0.53</v>
      </c>
      <c r="V14" t="n">
        <v>0.75</v>
      </c>
      <c r="W14" t="n">
        <v>4.74</v>
      </c>
      <c r="X14" t="n">
        <v>1.36</v>
      </c>
      <c r="Y14" t="n">
        <v>0.5</v>
      </c>
      <c r="Z14" t="n">
        <v>10</v>
      </c>
      <c r="AA14" t="n">
        <v>659.6749131782356</v>
      </c>
      <c r="AB14" t="n">
        <v>902.5963190136591</v>
      </c>
      <c r="AC14" t="n">
        <v>816.4537931288849</v>
      </c>
      <c r="AD14" t="n">
        <v>659674.9131782355</v>
      </c>
      <c r="AE14" t="n">
        <v>902596.3190136591</v>
      </c>
      <c r="AF14" t="n">
        <v>1.778724454976138e-06</v>
      </c>
      <c r="AG14" t="n">
        <v>1.102291666666667</v>
      </c>
      <c r="AH14" t="n">
        <v>816453.7931288849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1.8986</v>
      </c>
      <c r="E15" t="n">
        <v>52.67</v>
      </c>
      <c r="F15" t="n">
        <v>48.94</v>
      </c>
      <c r="G15" t="n">
        <v>86.36</v>
      </c>
      <c r="H15" t="n">
        <v>1.21</v>
      </c>
      <c r="I15" t="n">
        <v>34</v>
      </c>
      <c r="J15" t="n">
        <v>205.84</v>
      </c>
      <c r="K15" t="n">
        <v>53.44</v>
      </c>
      <c r="L15" t="n">
        <v>14</v>
      </c>
      <c r="M15" t="n">
        <v>32</v>
      </c>
      <c r="N15" t="n">
        <v>43.4</v>
      </c>
      <c r="O15" t="n">
        <v>25621.03</v>
      </c>
      <c r="P15" t="n">
        <v>640.16</v>
      </c>
      <c r="Q15" t="n">
        <v>794.17</v>
      </c>
      <c r="R15" t="n">
        <v>132.29</v>
      </c>
      <c r="S15" t="n">
        <v>72.42</v>
      </c>
      <c r="T15" t="n">
        <v>20655.72</v>
      </c>
      <c r="U15" t="n">
        <v>0.55</v>
      </c>
      <c r="V15" t="n">
        <v>0.75</v>
      </c>
      <c r="W15" t="n">
        <v>4.74</v>
      </c>
      <c r="X15" t="n">
        <v>1.23</v>
      </c>
      <c r="Y15" t="n">
        <v>0.5</v>
      </c>
      <c r="Z15" t="n">
        <v>10</v>
      </c>
      <c r="AA15" t="n">
        <v>653.7244229960859</v>
      </c>
      <c r="AB15" t="n">
        <v>894.4545958293428</v>
      </c>
      <c r="AC15" t="n">
        <v>809.0891045782994</v>
      </c>
      <c r="AD15" t="n">
        <v>653724.4229960858</v>
      </c>
      <c r="AE15" t="n">
        <v>894454.5958293428</v>
      </c>
      <c r="AF15" t="n">
        <v>1.786818121808304e-06</v>
      </c>
      <c r="AG15" t="n">
        <v>1.097291666666667</v>
      </c>
      <c r="AH15" t="n">
        <v>809089.1045782993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1.9036</v>
      </c>
      <c r="E16" t="n">
        <v>52.53</v>
      </c>
      <c r="F16" t="n">
        <v>48.87</v>
      </c>
      <c r="G16" t="n">
        <v>91.64</v>
      </c>
      <c r="H16" t="n">
        <v>1.28</v>
      </c>
      <c r="I16" t="n">
        <v>32</v>
      </c>
      <c r="J16" t="n">
        <v>207.43</v>
      </c>
      <c r="K16" t="n">
        <v>53.44</v>
      </c>
      <c r="L16" t="n">
        <v>15</v>
      </c>
      <c r="M16" t="n">
        <v>30</v>
      </c>
      <c r="N16" t="n">
        <v>44</v>
      </c>
      <c r="O16" t="n">
        <v>25817.56</v>
      </c>
      <c r="P16" t="n">
        <v>639.17</v>
      </c>
      <c r="Q16" t="n">
        <v>794.1900000000001</v>
      </c>
      <c r="R16" t="n">
        <v>130.67</v>
      </c>
      <c r="S16" t="n">
        <v>72.42</v>
      </c>
      <c r="T16" t="n">
        <v>19855.57</v>
      </c>
      <c r="U16" t="n">
        <v>0.55</v>
      </c>
      <c r="V16" t="n">
        <v>0.76</v>
      </c>
      <c r="W16" t="n">
        <v>4.73</v>
      </c>
      <c r="X16" t="n">
        <v>1.17</v>
      </c>
      <c r="Y16" t="n">
        <v>0.5</v>
      </c>
      <c r="Z16" t="n">
        <v>10</v>
      </c>
      <c r="AA16" t="n">
        <v>651.0353025221299</v>
      </c>
      <c r="AB16" t="n">
        <v>890.7752225612537</v>
      </c>
      <c r="AC16" t="n">
        <v>805.7608855308839</v>
      </c>
      <c r="AD16" t="n">
        <v>651035.3025221298</v>
      </c>
      <c r="AE16" t="n">
        <v>890775.2225612537</v>
      </c>
      <c r="AF16" t="n">
        <v>1.791523742059564e-06</v>
      </c>
      <c r="AG16" t="n">
        <v>1.094375</v>
      </c>
      <c r="AH16" t="n">
        <v>805760.8855308839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1.9094</v>
      </c>
      <c r="E17" t="n">
        <v>52.37</v>
      </c>
      <c r="F17" t="n">
        <v>48.79</v>
      </c>
      <c r="G17" t="n">
        <v>97.56999999999999</v>
      </c>
      <c r="H17" t="n">
        <v>1.36</v>
      </c>
      <c r="I17" t="n">
        <v>30</v>
      </c>
      <c r="J17" t="n">
        <v>209.03</v>
      </c>
      <c r="K17" t="n">
        <v>53.44</v>
      </c>
      <c r="L17" t="n">
        <v>16</v>
      </c>
      <c r="M17" t="n">
        <v>28</v>
      </c>
      <c r="N17" t="n">
        <v>44.6</v>
      </c>
      <c r="O17" t="n">
        <v>26014.91</v>
      </c>
      <c r="P17" t="n">
        <v>635.52</v>
      </c>
      <c r="Q17" t="n">
        <v>794.22</v>
      </c>
      <c r="R17" t="n">
        <v>127.4</v>
      </c>
      <c r="S17" t="n">
        <v>72.42</v>
      </c>
      <c r="T17" t="n">
        <v>18228.43</v>
      </c>
      <c r="U17" t="n">
        <v>0.57</v>
      </c>
      <c r="V17" t="n">
        <v>0.76</v>
      </c>
      <c r="W17" t="n">
        <v>4.73</v>
      </c>
      <c r="X17" t="n">
        <v>1.08</v>
      </c>
      <c r="Y17" t="n">
        <v>0.5</v>
      </c>
      <c r="Z17" t="n">
        <v>10</v>
      </c>
      <c r="AA17" t="n">
        <v>646.155848981758</v>
      </c>
      <c r="AB17" t="n">
        <v>884.0989389610196</v>
      </c>
      <c r="AC17" t="n">
        <v>799.7217770672332</v>
      </c>
      <c r="AD17" t="n">
        <v>646155.848981758</v>
      </c>
      <c r="AE17" t="n">
        <v>884098.9389610196</v>
      </c>
      <c r="AF17" t="n">
        <v>1.796982261551025e-06</v>
      </c>
      <c r="AG17" t="n">
        <v>1.091041666666667</v>
      </c>
      <c r="AH17" t="n">
        <v>799721.7770672332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1.9145</v>
      </c>
      <c r="E18" t="n">
        <v>52.23</v>
      </c>
      <c r="F18" t="n">
        <v>48.72</v>
      </c>
      <c r="G18" t="n">
        <v>104.41</v>
      </c>
      <c r="H18" t="n">
        <v>1.43</v>
      </c>
      <c r="I18" t="n">
        <v>28</v>
      </c>
      <c r="J18" t="n">
        <v>210.64</v>
      </c>
      <c r="K18" t="n">
        <v>53.44</v>
      </c>
      <c r="L18" t="n">
        <v>17</v>
      </c>
      <c r="M18" t="n">
        <v>26</v>
      </c>
      <c r="N18" t="n">
        <v>45.21</v>
      </c>
      <c r="O18" t="n">
        <v>26213.09</v>
      </c>
      <c r="P18" t="n">
        <v>632.6</v>
      </c>
      <c r="Q18" t="n">
        <v>794.17</v>
      </c>
      <c r="R18" t="n">
        <v>125.5</v>
      </c>
      <c r="S18" t="n">
        <v>72.42</v>
      </c>
      <c r="T18" t="n">
        <v>17290.31</v>
      </c>
      <c r="U18" t="n">
        <v>0.58</v>
      </c>
      <c r="V18" t="n">
        <v>0.76</v>
      </c>
      <c r="W18" t="n">
        <v>4.73</v>
      </c>
      <c r="X18" t="n">
        <v>1.02</v>
      </c>
      <c r="Y18" t="n">
        <v>0.5</v>
      </c>
      <c r="Z18" t="n">
        <v>10</v>
      </c>
      <c r="AA18" t="n">
        <v>642.0967445891112</v>
      </c>
      <c r="AB18" t="n">
        <v>878.5450932559525</v>
      </c>
      <c r="AC18" t="n">
        <v>794.6979826013863</v>
      </c>
      <c r="AD18" t="n">
        <v>642096.7445891112</v>
      </c>
      <c r="AE18" t="n">
        <v>878545.0932559525</v>
      </c>
      <c r="AF18" t="n">
        <v>1.80178199420731e-06</v>
      </c>
      <c r="AG18" t="n">
        <v>1.088125</v>
      </c>
      <c r="AH18" t="n">
        <v>794697.9826013864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1.9209</v>
      </c>
      <c r="E19" t="n">
        <v>52.06</v>
      </c>
      <c r="F19" t="n">
        <v>48.62</v>
      </c>
      <c r="G19" t="n">
        <v>112.21</v>
      </c>
      <c r="H19" t="n">
        <v>1.51</v>
      </c>
      <c r="I19" t="n">
        <v>26</v>
      </c>
      <c r="J19" t="n">
        <v>212.25</v>
      </c>
      <c r="K19" t="n">
        <v>53.44</v>
      </c>
      <c r="L19" t="n">
        <v>18</v>
      </c>
      <c r="M19" t="n">
        <v>24</v>
      </c>
      <c r="N19" t="n">
        <v>45.82</v>
      </c>
      <c r="O19" t="n">
        <v>26412.11</v>
      </c>
      <c r="P19" t="n">
        <v>628.84</v>
      </c>
      <c r="Q19" t="n">
        <v>794.1799999999999</v>
      </c>
      <c r="R19" t="n">
        <v>122.05</v>
      </c>
      <c r="S19" t="n">
        <v>72.42</v>
      </c>
      <c r="T19" t="n">
        <v>15572.81</v>
      </c>
      <c r="U19" t="n">
        <v>0.59</v>
      </c>
      <c r="V19" t="n">
        <v>0.76</v>
      </c>
      <c r="W19" t="n">
        <v>4.72</v>
      </c>
      <c r="X19" t="n">
        <v>0.92</v>
      </c>
      <c r="Y19" t="n">
        <v>0.5</v>
      </c>
      <c r="Z19" t="n">
        <v>10</v>
      </c>
      <c r="AA19" t="n">
        <v>636.919780940096</v>
      </c>
      <c r="AB19" t="n">
        <v>871.4617431998532</v>
      </c>
      <c r="AC19" t="n">
        <v>788.2906575330969</v>
      </c>
      <c r="AD19" t="n">
        <v>636919.780940096</v>
      </c>
      <c r="AE19" t="n">
        <v>871461.7431998532</v>
      </c>
      <c r="AF19" t="n">
        <v>1.807805188128922e-06</v>
      </c>
      <c r="AG19" t="n">
        <v>1.084583333333333</v>
      </c>
      <c r="AH19" t="n">
        <v>788290.657533097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1.9232</v>
      </c>
      <c r="E20" t="n">
        <v>52</v>
      </c>
      <c r="F20" t="n">
        <v>48.6</v>
      </c>
      <c r="G20" t="n">
        <v>116.63</v>
      </c>
      <c r="H20" t="n">
        <v>1.58</v>
      </c>
      <c r="I20" t="n">
        <v>25</v>
      </c>
      <c r="J20" t="n">
        <v>213.87</v>
      </c>
      <c r="K20" t="n">
        <v>53.44</v>
      </c>
      <c r="L20" t="n">
        <v>19</v>
      </c>
      <c r="M20" t="n">
        <v>23</v>
      </c>
      <c r="N20" t="n">
        <v>46.44</v>
      </c>
      <c r="O20" t="n">
        <v>26611.98</v>
      </c>
      <c r="P20" t="n">
        <v>627.88</v>
      </c>
      <c r="Q20" t="n">
        <v>794.1799999999999</v>
      </c>
      <c r="R20" t="n">
        <v>121.02</v>
      </c>
      <c r="S20" t="n">
        <v>72.42</v>
      </c>
      <c r="T20" t="n">
        <v>15065.59</v>
      </c>
      <c r="U20" t="n">
        <v>0.6</v>
      </c>
      <c r="V20" t="n">
        <v>0.76</v>
      </c>
      <c r="W20" t="n">
        <v>4.73</v>
      </c>
      <c r="X20" t="n">
        <v>0.89</v>
      </c>
      <c r="Y20" t="n">
        <v>0.5</v>
      </c>
      <c r="Z20" t="n">
        <v>10</v>
      </c>
      <c r="AA20" t="n">
        <v>635.40521308431</v>
      </c>
      <c r="AB20" t="n">
        <v>869.3894446415489</v>
      </c>
      <c r="AC20" t="n">
        <v>786.4161362407078</v>
      </c>
      <c r="AD20" t="n">
        <v>635405.2130843101</v>
      </c>
      <c r="AE20" t="n">
        <v>869389.4446415489</v>
      </c>
      <c r="AF20" t="n">
        <v>1.809969773444502e-06</v>
      </c>
      <c r="AG20" t="n">
        <v>1.083333333333333</v>
      </c>
      <c r="AH20" t="n">
        <v>786416.1362407078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1.9261</v>
      </c>
      <c r="E21" t="n">
        <v>51.92</v>
      </c>
      <c r="F21" t="n">
        <v>48.56</v>
      </c>
      <c r="G21" t="n">
        <v>121.39</v>
      </c>
      <c r="H21" t="n">
        <v>1.65</v>
      </c>
      <c r="I21" t="n">
        <v>24</v>
      </c>
      <c r="J21" t="n">
        <v>215.5</v>
      </c>
      <c r="K21" t="n">
        <v>53.44</v>
      </c>
      <c r="L21" t="n">
        <v>20</v>
      </c>
      <c r="M21" t="n">
        <v>22</v>
      </c>
      <c r="N21" t="n">
        <v>47.07</v>
      </c>
      <c r="O21" t="n">
        <v>26812.71</v>
      </c>
      <c r="P21" t="n">
        <v>625.03</v>
      </c>
      <c r="Q21" t="n">
        <v>794.17</v>
      </c>
      <c r="R21" t="n">
        <v>119.76</v>
      </c>
      <c r="S21" t="n">
        <v>72.42</v>
      </c>
      <c r="T21" t="n">
        <v>14441.93</v>
      </c>
      <c r="U21" t="n">
        <v>0.6</v>
      </c>
      <c r="V21" t="n">
        <v>0.76</v>
      </c>
      <c r="W21" t="n">
        <v>4.72</v>
      </c>
      <c r="X21" t="n">
        <v>0.85</v>
      </c>
      <c r="Y21" t="n">
        <v>0.5</v>
      </c>
      <c r="Z21" t="n">
        <v>10</v>
      </c>
      <c r="AA21" t="n">
        <v>632.2860406163782</v>
      </c>
      <c r="AB21" t="n">
        <v>865.1216552627468</v>
      </c>
      <c r="AC21" t="n">
        <v>782.5556586903388</v>
      </c>
      <c r="AD21" t="n">
        <v>632286.0406163782</v>
      </c>
      <c r="AE21" t="n">
        <v>865121.6552627468</v>
      </c>
      <c r="AF21" t="n">
        <v>1.812699033190232e-06</v>
      </c>
      <c r="AG21" t="n">
        <v>1.081666666666667</v>
      </c>
      <c r="AH21" t="n">
        <v>782555.6586903387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1.9279</v>
      </c>
      <c r="E22" t="n">
        <v>51.87</v>
      </c>
      <c r="F22" t="n">
        <v>48.54</v>
      </c>
      <c r="G22" t="n">
        <v>126.64</v>
      </c>
      <c r="H22" t="n">
        <v>1.72</v>
      </c>
      <c r="I22" t="n">
        <v>23</v>
      </c>
      <c r="J22" t="n">
        <v>217.14</v>
      </c>
      <c r="K22" t="n">
        <v>53.44</v>
      </c>
      <c r="L22" t="n">
        <v>21</v>
      </c>
      <c r="M22" t="n">
        <v>21</v>
      </c>
      <c r="N22" t="n">
        <v>47.7</v>
      </c>
      <c r="O22" t="n">
        <v>27014.3</v>
      </c>
      <c r="P22" t="n">
        <v>624.75</v>
      </c>
      <c r="Q22" t="n">
        <v>794.1799999999999</v>
      </c>
      <c r="R22" t="n">
        <v>119.07</v>
      </c>
      <c r="S22" t="n">
        <v>72.42</v>
      </c>
      <c r="T22" t="n">
        <v>14098.39</v>
      </c>
      <c r="U22" t="n">
        <v>0.61</v>
      </c>
      <c r="V22" t="n">
        <v>0.76</v>
      </c>
      <c r="W22" t="n">
        <v>4.73</v>
      </c>
      <c r="X22" t="n">
        <v>0.84</v>
      </c>
      <c r="Y22" t="n">
        <v>0.5</v>
      </c>
      <c r="Z22" t="n">
        <v>10</v>
      </c>
      <c r="AA22" t="n">
        <v>631.4237464920215</v>
      </c>
      <c r="AB22" t="n">
        <v>863.9418264000702</v>
      </c>
      <c r="AC22" t="n">
        <v>781.4884310384159</v>
      </c>
      <c r="AD22" t="n">
        <v>631423.7464920215</v>
      </c>
      <c r="AE22" t="n">
        <v>863941.8264000702</v>
      </c>
      <c r="AF22" t="n">
        <v>1.814393056480686e-06</v>
      </c>
      <c r="AG22" t="n">
        <v>1.080625</v>
      </c>
      <c r="AH22" t="n">
        <v>781488.4310384159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1.9312</v>
      </c>
      <c r="E23" t="n">
        <v>51.78</v>
      </c>
      <c r="F23" t="n">
        <v>48.49</v>
      </c>
      <c r="G23" t="n">
        <v>132.25</v>
      </c>
      <c r="H23" t="n">
        <v>1.79</v>
      </c>
      <c r="I23" t="n">
        <v>22</v>
      </c>
      <c r="J23" t="n">
        <v>218.78</v>
      </c>
      <c r="K23" t="n">
        <v>53.44</v>
      </c>
      <c r="L23" t="n">
        <v>22</v>
      </c>
      <c r="M23" t="n">
        <v>20</v>
      </c>
      <c r="N23" t="n">
        <v>48.34</v>
      </c>
      <c r="O23" t="n">
        <v>27216.79</v>
      </c>
      <c r="P23" t="n">
        <v>622.42</v>
      </c>
      <c r="Q23" t="n">
        <v>794.17</v>
      </c>
      <c r="R23" t="n">
        <v>117.62</v>
      </c>
      <c r="S23" t="n">
        <v>72.42</v>
      </c>
      <c r="T23" t="n">
        <v>13380.9</v>
      </c>
      <c r="U23" t="n">
        <v>0.62</v>
      </c>
      <c r="V23" t="n">
        <v>0.76</v>
      </c>
      <c r="W23" t="n">
        <v>4.72</v>
      </c>
      <c r="X23" t="n">
        <v>0.79</v>
      </c>
      <c r="Y23" t="n">
        <v>0.5</v>
      </c>
      <c r="Z23" t="n">
        <v>10</v>
      </c>
      <c r="AA23" t="n">
        <v>628.5168456272372</v>
      </c>
      <c r="AB23" t="n">
        <v>859.9644763934574</v>
      </c>
      <c r="AC23" t="n">
        <v>777.8906737341882</v>
      </c>
      <c r="AD23" t="n">
        <v>628516.8456272372</v>
      </c>
      <c r="AE23" t="n">
        <v>859964.4763934574</v>
      </c>
      <c r="AF23" t="n">
        <v>1.817498765846517e-06</v>
      </c>
      <c r="AG23" t="n">
        <v>1.07875</v>
      </c>
      <c r="AH23" t="n">
        <v>777890.6737341882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1.9342</v>
      </c>
      <c r="E24" t="n">
        <v>51.7</v>
      </c>
      <c r="F24" t="n">
        <v>48.45</v>
      </c>
      <c r="G24" t="n">
        <v>138.43</v>
      </c>
      <c r="H24" t="n">
        <v>1.85</v>
      </c>
      <c r="I24" t="n">
        <v>21</v>
      </c>
      <c r="J24" t="n">
        <v>220.43</v>
      </c>
      <c r="K24" t="n">
        <v>53.44</v>
      </c>
      <c r="L24" t="n">
        <v>23</v>
      </c>
      <c r="M24" t="n">
        <v>19</v>
      </c>
      <c r="N24" t="n">
        <v>48.99</v>
      </c>
      <c r="O24" t="n">
        <v>27420.16</v>
      </c>
      <c r="P24" t="n">
        <v>620.24</v>
      </c>
      <c r="Q24" t="n">
        <v>794.17</v>
      </c>
      <c r="R24" t="n">
        <v>116.39</v>
      </c>
      <c r="S24" t="n">
        <v>72.42</v>
      </c>
      <c r="T24" t="n">
        <v>12769.01</v>
      </c>
      <c r="U24" t="n">
        <v>0.62</v>
      </c>
      <c r="V24" t="n">
        <v>0.76</v>
      </c>
      <c r="W24" t="n">
        <v>4.71</v>
      </c>
      <c r="X24" t="n">
        <v>0.74</v>
      </c>
      <c r="Y24" t="n">
        <v>0.5</v>
      </c>
      <c r="Z24" t="n">
        <v>10</v>
      </c>
      <c r="AA24" t="n">
        <v>625.8601050831771</v>
      </c>
      <c r="AB24" t="n">
        <v>856.3294067739533</v>
      </c>
      <c r="AC24" t="n">
        <v>774.6025300573175</v>
      </c>
      <c r="AD24" t="n">
        <v>625860.1050831771</v>
      </c>
      <c r="AE24" t="n">
        <v>856329.4067739533</v>
      </c>
      <c r="AF24" t="n">
        <v>1.820322137997273e-06</v>
      </c>
      <c r="AG24" t="n">
        <v>1.077083333333333</v>
      </c>
      <c r="AH24" t="n">
        <v>774602.5300573175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1.937</v>
      </c>
      <c r="E25" t="n">
        <v>51.63</v>
      </c>
      <c r="F25" t="n">
        <v>48.41</v>
      </c>
      <c r="G25" t="n">
        <v>145.24</v>
      </c>
      <c r="H25" t="n">
        <v>1.92</v>
      </c>
      <c r="I25" t="n">
        <v>20</v>
      </c>
      <c r="J25" t="n">
        <v>222.08</v>
      </c>
      <c r="K25" t="n">
        <v>53.44</v>
      </c>
      <c r="L25" t="n">
        <v>24</v>
      </c>
      <c r="M25" t="n">
        <v>18</v>
      </c>
      <c r="N25" t="n">
        <v>49.65</v>
      </c>
      <c r="O25" t="n">
        <v>27624.44</v>
      </c>
      <c r="P25" t="n">
        <v>618.9</v>
      </c>
      <c r="Q25" t="n">
        <v>794.17</v>
      </c>
      <c r="R25" t="n">
        <v>115.04</v>
      </c>
      <c r="S25" t="n">
        <v>72.42</v>
      </c>
      <c r="T25" t="n">
        <v>12101.38</v>
      </c>
      <c r="U25" t="n">
        <v>0.63</v>
      </c>
      <c r="V25" t="n">
        <v>0.76</v>
      </c>
      <c r="W25" t="n">
        <v>4.72</v>
      </c>
      <c r="X25" t="n">
        <v>0.71</v>
      </c>
      <c r="Y25" t="n">
        <v>0.5</v>
      </c>
      <c r="Z25" t="n">
        <v>10</v>
      </c>
      <c r="AA25" t="n">
        <v>623.8661289449923</v>
      </c>
      <c r="AB25" t="n">
        <v>853.6011606536705</v>
      </c>
      <c r="AC25" t="n">
        <v>772.1346639176365</v>
      </c>
      <c r="AD25" t="n">
        <v>623866.1289449923</v>
      </c>
      <c r="AE25" t="n">
        <v>853601.1606536704</v>
      </c>
      <c r="AF25" t="n">
        <v>1.822957285337979e-06</v>
      </c>
      <c r="AG25" t="n">
        <v>1.075625</v>
      </c>
      <c r="AH25" t="n">
        <v>772134.6639176365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1.9398</v>
      </c>
      <c r="E26" t="n">
        <v>51.55</v>
      </c>
      <c r="F26" t="n">
        <v>48.38</v>
      </c>
      <c r="G26" t="n">
        <v>152.77</v>
      </c>
      <c r="H26" t="n">
        <v>1.99</v>
      </c>
      <c r="I26" t="n">
        <v>19</v>
      </c>
      <c r="J26" t="n">
        <v>223.75</v>
      </c>
      <c r="K26" t="n">
        <v>53.44</v>
      </c>
      <c r="L26" t="n">
        <v>25</v>
      </c>
      <c r="M26" t="n">
        <v>17</v>
      </c>
      <c r="N26" t="n">
        <v>50.31</v>
      </c>
      <c r="O26" t="n">
        <v>27829.77</v>
      </c>
      <c r="P26" t="n">
        <v>617.5700000000001</v>
      </c>
      <c r="Q26" t="n">
        <v>794.1900000000001</v>
      </c>
      <c r="R26" t="n">
        <v>113.83</v>
      </c>
      <c r="S26" t="n">
        <v>72.42</v>
      </c>
      <c r="T26" t="n">
        <v>11497.7</v>
      </c>
      <c r="U26" t="n">
        <v>0.64</v>
      </c>
      <c r="V26" t="n">
        <v>0.76</v>
      </c>
      <c r="W26" t="n">
        <v>4.71</v>
      </c>
      <c r="X26" t="n">
        <v>0.67</v>
      </c>
      <c r="Y26" t="n">
        <v>0.5</v>
      </c>
      <c r="Z26" t="n">
        <v>10</v>
      </c>
      <c r="AA26" t="n">
        <v>621.9217624819512</v>
      </c>
      <c r="AB26" t="n">
        <v>850.9407926795432</v>
      </c>
      <c r="AC26" t="n">
        <v>769.7281977291103</v>
      </c>
      <c r="AD26" t="n">
        <v>621921.7624819512</v>
      </c>
      <c r="AE26" t="n">
        <v>850940.7926795431</v>
      </c>
      <c r="AF26" t="n">
        <v>1.825592432678684e-06</v>
      </c>
      <c r="AG26" t="n">
        <v>1.073958333333333</v>
      </c>
      <c r="AH26" t="n">
        <v>769728.1977291104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1.9427</v>
      </c>
      <c r="E27" t="n">
        <v>51.47</v>
      </c>
      <c r="F27" t="n">
        <v>48.34</v>
      </c>
      <c r="G27" t="n">
        <v>161.12</v>
      </c>
      <c r="H27" t="n">
        <v>2.05</v>
      </c>
      <c r="I27" t="n">
        <v>18</v>
      </c>
      <c r="J27" t="n">
        <v>225.42</v>
      </c>
      <c r="K27" t="n">
        <v>53.44</v>
      </c>
      <c r="L27" t="n">
        <v>26</v>
      </c>
      <c r="M27" t="n">
        <v>16</v>
      </c>
      <c r="N27" t="n">
        <v>50.98</v>
      </c>
      <c r="O27" t="n">
        <v>28035.92</v>
      </c>
      <c r="P27" t="n">
        <v>612.49</v>
      </c>
      <c r="Q27" t="n">
        <v>794.17</v>
      </c>
      <c r="R27" t="n">
        <v>112.29</v>
      </c>
      <c r="S27" t="n">
        <v>72.42</v>
      </c>
      <c r="T27" t="n">
        <v>10733.84</v>
      </c>
      <c r="U27" t="n">
        <v>0.64</v>
      </c>
      <c r="V27" t="n">
        <v>0.76</v>
      </c>
      <c r="W27" t="n">
        <v>4.72</v>
      </c>
      <c r="X27" t="n">
        <v>0.63</v>
      </c>
      <c r="Y27" t="n">
        <v>0.5</v>
      </c>
      <c r="Z27" t="n">
        <v>10</v>
      </c>
      <c r="AA27" t="n">
        <v>617.2875645399315</v>
      </c>
      <c r="AB27" t="n">
        <v>844.6000786088875</v>
      </c>
      <c r="AC27" t="n">
        <v>763.99263251011</v>
      </c>
      <c r="AD27" t="n">
        <v>617287.5645399315</v>
      </c>
      <c r="AE27" t="n">
        <v>844600.0786088875</v>
      </c>
      <c r="AF27" t="n">
        <v>1.828321692424414e-06</v>
      </c>
      <c r="AG27" t="n">
        <v>1.072291666666667</v>
      </c>
      <c r="AH27" t="n">
        <v>763992.6325101099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1.9427</v>
      </c>
      <c r="E28" t="n">
        <v>51.48</v>
      </c>
      <c r="F28" t="n">
        <v>48.34</v>
      </c>
      <c r="G28" t="n">
        <v>161.12</v>
      </c>
      <c r="H28" t="n">
        <v>2.11</v>
      </c>
      <c r="I28" t="n">
        <v>18</v>
      </c>
      <c r="J28" t="n">
        <v>227.1</v>
      </c>
      <c r="K28" t="n">
        <v>53.44</v>
      </c>
      <c r="L28" t="n">
        <v>27</v>
      </c>
      <c r="M28" t="n">
        <v>16</v>
      </c>
      <c r="N28" t="n">
        <v>51.66</v>
      </c>
      <c r="O28" t="n">
        <v>28243</v>
      </c>
      <c r="P28" t="n">
        <v>612.67</v>
      </c>
      <c r="Q28" t="n">
        <v>794.17</v>
      </c>
      <c r="R28" t="n">
        <v>112.44</v>
      </c>
      <c r="S28" t="n">
        <v>72.42</v>
      </c>
      <c r="T28" t="n">
        <v>10808.61</v>
      </c>
      <c r="U28" t="n">
        <v>0.64</v>
      </c>
      <c r="V28" t="n">
        <v>0.76</v>
      </c>
      <c r="W28" t="n">
        <v>4.71</v>
      </c>
      <c r="X28" t="n">
        <v>0.63</v>
      </c>
      <c r="Y28" t="n">
        <v>0.5</v>
      </c>
      <c r="Z28" t="n">
        <v>10</v>
      </c>
      <c r="AA28" t="n">
        <v>617.4144873882859</v>
      </c>
      <c r="AB28" t="n">
        <v>844.7737400494469</v>
      </c>
      <c r="AC28" t="n">
        <v>764.1497199465178</v>
      </c>
      <c r="AD28" t="n">
        <v>617414.4873882859</v>
      </c>
      <c r="AE28" t="n">
        <v>844773.7400494469</v>
      </c>
      <c r="AF28" t="n">
        <v>1.828321692424414e-06</v>
      </c>
      <c r="AG28" t="n">
        <v>1.0725</v>
      </c>
      <c r="AH28" t="n">
        <v>764149.7199465178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1.9457</v>
      </c>
      <c r="E29" t="n">
        <v>51.4</v>
      </c>
      <c r="F29" t="n">
        <v>48.3</v>
      </c>
      <c r="G29" t="n">
        <v>170.45</v>
      </c>
      <c r="H29" t="n">
        <v>2.18</v>
      </c>
      <c r="I29" t="n">
        <v>17</v>
      </c>
      <c r="J29" t="n">
        <v>228.79</v>
      </c>
      <c r="K29" t="n">
        <v>53.44</v>
      </c>
      <c r="L29" t="n">
        <v>28</v>
      </c>
      <c r="M29" t="n">
        <v>15</v>
      </c>
      <c r="N29" t="n">
        <v>52.35</v>
      </c>
      <c r="O29" t="n">
        <v>28451.04</v>
      </c>
      <c r="P29" t="n">
        <v>611.73</v>
      </c>
      <c r="Q29" t="n">
        <v>794.17</v>
      </c>
      <c r="R29" t="n">
        <v>111.21</v>
      </c>
      <c r="S29" t="n">
        <v>72.42</v>
      </c>
      <c r="T29" t="n">
        <v>10197.41</v>
      </c>
      <c r="U29" t="n">
        <v>0.65</v>
      </c>
      <c r="V29" t="n">
        <v>0.76</v>
      </c>
      <c r="W29" t="n">
        <v>4.71</v>
      </c>
      <c r="X29" t="n">
        <v>0.59</v>
      </c>
      <c r="Y29" t="n">
        <v>0.5</v>
      </c>
      <c r="Z29" t="n">
        <v>10</v>
      </c>
      <c r="AA29" t="n">
        <v>615.657530418346</v>
      </c>
      <c r="AB29" t="n">
        <v>842.3697940117041</v>
      </c>
      <c r="AC29" t="n">
        <v>761.9752031446577</v>
      </c>
      <c r="AD29" t="n">
        <v>615657.5304183461</v>
      </c>
      <c r="AE29" t="n">
        <v>842369.7940117042</v>
      </c>
      <c r="AF29" t="n">
        <v>1.83114506457517e-06</v>
      </c>
      <c r="AG29" t="n">
        <v>1.070833333333333</v>
      </c>
      <c r="AH29" t="n">
        <v>761975.2031446577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1.9491</v>
      </c>
      <c r="E30" t="n">
        <v>51.31</v>
      </c>
      <c r="F30" t="n">
        <v>48.24</v>
      </c>
      <c r="G30" t="n">
        <v>180.91</v>
      </c>
      <c r="H30" t="n">
        <v>2.24</v>
      </c>
      <c r="I30" t="n">
        <v>16</v>
      </c>
      <c r="J30" t="n">
        <v>230.48</v>
      </c>
      <c r="K30" t="n">
        <v>53.44</v>
      </c>
      <c r="L30" t="n">
        <v>29</v>
      </c>
      <c r="M30" t="n">
        <v>14</v>
      </c>
      <c r="N30" t="n">
        <v>53.05</v>
      </c>
      <c r="O30" t="n">
        <v>28660.06</v>
      </c>
      <c r="P30" t="n">
        <v>606.65</v>
      </c>
      <c r="Q30" t="n">
        <v>794.1799999999999</v>
      </c>
      <c r="R30" t="n">
        <v>109.27</v>
      </c>
      <c r="S30" t="n">
        <v>72.42</v>
      </c>
      <c r="T30" t="n">
        <v>9232.93</v>
      </c>
      <c r="U30" t="n">
        <v>0.66</v>
      </c>
      <c r="V30" t="n">
        <v>0.77</v>
      </c>
      <c r="W30" t="n">
        <v>4.71</v>
      </c>
      <c r="X30" t="n">
        <v>0.53</v>
      </c>
      <c r="Y30" t="n">
        <v>0.5</v>
      </c>
      <c r="Z30" t="n">
        <v>10</v>
      </c>
      <c r="AA30" t="n">
        <v>610.8155434169503</v>
      </c>
      <c r="AB30" t="n">
        <v>835.744773783004</v>
      </c>
      <c r="AC30" t="n">
        <v>755.9824655483103</v>
      </c>
      <c r="AD30" t="n">
        <v>610815.5434169503</v>
      </c>
      <c r="AE30" t="n">
        <v>835744.773783004</v>
      </c>
      <c r="AF30" t="n">
        <v>1.834344886346027e-06</v>
      </c>
      <c r="AG30" t="n">
        <v>1.068958333333333</v>
      </c>
      <c r="AH30" t="n">
        <v>755982.4655483103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1.9483</v>
      </c>
      <c r="E31" t="n">
        <v>51.33</v>
      </c>
      <c r="F31" t="n">
        <v>48.26</v>
      </c>
      <c r="G31" t="n">
        <v>180.99</v>
      </c>
      <c r="H31" t="n">
        <v>2.3</v>
      </c>
      <c r="I31" t="n">
        <v>16</v>
      </c>
      <c r="J31" t="n">
        <v>232.18</v>
      </c>
      <c r="K31" t="n">
        <v>53.44</v>
      </c>
      <c r="L31" t="n">
        <v>30</v>
      </c>
      <c r="M31" t="n">
        <v>14</v>
      </c>
      <c r="N31" t="n">
        <v>53.75</v>
      </c>
      <c r="O31" t="n">
        <v>28870.05</v>
      </c>
      <c r="P31" t="n">
        <v>607.0700000000001</v>
      </c>
      <c r="Q31" t="n">
        <v>794.1799999999999</v>
      </c>
      <c r="R31" t="n">
        <v>109.91</v>
      </c>
      <c r="S31" t="n">
        <v>72.42</v>
      </c>
      <c r="T31" t="n">
        <v>9552.540000000001</v>
      </c>
      <c r="U31" t="n">
        <v>0.66</v>
      </c>
      <c r="V31" t="n">
        <v>0.77</v>
      </c>
      <c r="W31" t="n">
        <v>4.71</v>
      </c>
      <c r="X31" t="n">
        <v>0.5600000000000001</v>
      </c>
      <c r="Y31" t="n">
        <v>0.5</v>
      </c>
      <c r="Z31" t="n">
        <v>10</v>
      </c>
      <c r="AA31" t="n">
        <v>611.4339240007221</v>
      </c>
      <c r="AB31" t="n">
        <v>836.5908693787467</v>
      </c>
      <c r="AC31" t="n">
        <v>756.747810967898</v>
      </c>
      <c r="AD31" t="n">
        <v>611433.9240007221</v>
      </c>
      <c r="AE31" t="n">
        <v>836590.8693787467</v>
      </c>
      <c r="AF31" t="n">
        <v>1.833591987105825e-06</v>
      </c>
      <c r="AG31" t="n">
        <v>1.069375</v>
      </c>
      <c r="AH31" t="n">
        <v>756747.810967898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1.9511</v>
      </c>
      <c r="E32" t="n">
        <v>51.25</v>
      </c>
      <c r="F32" t="n">
        <v>48.23</v>
      </c>
      <c r="G32" t="n">
        <v>192.91</v>
      </c>
      <c r="H32" t="n">
        <v>2.36</v>
      </c>
      <c r="I32" t="n">
        <v>15</v>
      </c>
      <c r="J32" t="n">
        <v>233.89</v>
      </c>
      <c r="K32" t="n">
        <v>53.44</v>
      </c>
      <c r="L32" t="n">
        <v>31</v>
      </c>
      <c r="M32" t="n">
        <v>13</v>
      </c>
      <c r="N32" t="n">
        <v>54.46</v>
      </c>
      <c r="O32" t="n">
        <v>29081.05</v>
      </c>
      <c r="P32" t="n">
        <v>604.6799999999999</v>
      </c>
      <c r="Q32" t="n">
        <v>794.17</v>
      </c>
      <c r="R32" t="n">
        <v>108.92</v>
      </c>
      <c r="S32" t="n">
        <v>72.42</v>
      </c>
      <c r="T32" t="n">
        <v>9065.5</v>
      </c>
      <c r="U32" t="n">
        <v>0.66</v>
      </c>
      <c r="V32" t="n">
        <v>0.77</v>
      </c>
      <c r="W32" t="n">
        <v>4.7</v>
      </c>
      <c r="X32" t="n">
        <v>0.52</v>
      </c>
      <c r="Y32" t="n">
        <v>0.5</v>
      </c>
      <c r="Z32" t="n">
        <v>10</v>
      </c>
      <c r="AA32" t="n">
        <v>608.7794510538832</v>
      </c>
      <c r="AB32" t="n">
        <v>832.9589023858001</v>
      </c>
      <c r="AC32" t="n">
        <v>753.4624738072606</v>
      </c>
      <c r="AD32" t="n">
        <v>608779.4510538832</v>
      </c>
      <c r="AE32" t="n">
        <v>832958.9023858001</v>
      </c>
      <c r="AF32" t="n">
        <v>1.836227134446531e-06</v>
      </c>
      <c r="AG32" t="n">
        <v>1.067708333333333</v>
      </c>
      <c r="AH32" t="n">
        <v>753462.4738072606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1.9508</v>
      </c>
      <c r="E33" t="n">
        <v>51.26</v>
      </c>
      <c r="F33" t="n">
        <v>48.23</v>
      </c>
      <c r="G33" t="n">
        <v>192.93</v>
      </c>
      <c r="H33" t="n">
        <v>2.41</v>
      </c>
      <c r="I33" t="n">
        <v>15</v>
      </c>
      <c r="J33" t="n">
        <v>235.61</v>
      </c>
      <c r="K33" t="n">
        <v>53.44</v>
      </c>
      <c r="L33" t="n">
        <v>32</v>
      </c>
      <c r="M33" t="n">
        <v>13</v>
      </c>
      <c r="N33" t="n">
        <v>55.18</v>
      </c>
      <c r="O33" t="n">
        <v>29293.06</v>
      </c>
      <c r="P33" t="n">
        <v>605.8200000000001</v>
      </c>
      <c r="Q33" t="n">
        <v>794.17</v>
      </c>
      <c r="R33" t="n">
        <v>109.04</v>
      </c>
      <c r="S33" t="n">
        <v>72.42</v>
      </c>
      <c r="T33" t="n">
        <v>9123.93</v>
      </c>
      <c r="U33" t="n">
        <v>0.66</v>
      </c>
      <c r="V33" t="n">
        <v>0.77</v>
      </c>
      <c r="W33" t="n">
        <v>4.71</v>
      </c>
      <c r="X33" t="n">
        <v>0.53</v>
      </c>
      <c r="Y33" t="n">
        <v>0.5</v>
      </c>
      <c r="Z33" t="n">
        <v>10</v>
      </c>
      <c r="AA33" t="n">
        <v>609.6680144414104</v>
      </c>
      <c r="AB33" t="n">
        <v>834.1746740132652</v>
      </c>
      <c r="AC33" t="n">
        <v>754.5622138969466</v>
      </c>
      <c r="AD33" t="n">
        <v>609668.0144414104</v>
      </c>
      <c r="AE33" t="n">
        <v>834174.6740132652</v>
      </c>
      <c r="AF33" t="n">
        <v>1.835944797231455e-06</v>
      </c>
      <c r="AG33" t="n">
        <v>1.067916666666667</v>
      </c>
      <c r="AH33" t="n">
        <v>754562.2138969465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1.9544</v>
      </c>
      <c r="E34" t="n">
        <v>51.17</v>
      </c>
      <c r="F34" t="n">
        <v>48.18</v>
      </c>
      <c r="G34" t="n">
        <v>206.47</v>
      </c>
      <c r="H34" t="n">
        <v>2.47</v>
      </c>
      <c r="I34" t="n">
        <v>14</v>
      </c>
      <c r="J34" t="n">
        <v>237.34</v>
      </c>
      <c r="K34" t="n">
        <v>53.44</v>
      </c>
      <c r="L34" t="n">
        <v>33</v>
      </c>
      <c r="M34" t="n">
        <v>12</v>
      </c>
      <c r="N34" t="n">
        <v>55.91</v>
      </c>
      <c r="O34" t="n">
        <v>29506.09</v>
      </c>
      <c r="P34" t="n">
        <v>599.61</v>
      </c>
      <c r="Q34" t="n">
        <v>794.17</v>
      </c>
      <c r="R34" t="n">
        <v>107.2</v>
      </c>
      <c r="S34" t="n">
        <v>72.42</v>
      </c>
      <c r="T34" t="n">
        <v>8207.59</v>
      </c>
      <c r="U34" t="n">
        <v>0.68</v>
      </c>
      <c r="V34" t="n">
        <v>0.77</v>
      </c>
      <c r="W34" t="n">
        <v>4.7</v>
      </c>
      <c r="X34" t="n">
        <v>0.47</v>
      </c>
      <c r="Y34" t="n">
        <v>0.5</v>
      </c>
      <c r="Z34" t="n">
        <v>10</v>
      </c>
      <c r="AA34" t="n">
        <v>604.0386170887662</v>
      </c>
      <c r="AB34" t="n">
        <v>826.4722842038939</v>
      </c>
      <c r="AC34" t="n">
        <v>747.5949293606095</v>
      </c>
      <c r="AD34" t="n">
        <v>604038.6170887662</v>
      </c>
      <c r="AE34" t="n">
        <v>826472.2842038939</v>
      </c>
      <c r="AF34" t="n">
        <v>1.839332843812362e-06</v>
      </c>
      <c r="AG34" t="n">
        <v>1.066041666666667</v>
      </c>
      <c r="AH34" t="n">
        <v>747594.9293606095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1.9541</v>
      </c>
      <c r="E35" t="n">
        <v>51.17</v>
      </c>
      <c r="F35" t="n">
        <v>48.18</v>
      </c>
      <c r="G35" t="n">
        <v>206.51</v>
      </c>
      <c r="H35" t="n">
        <v>2.53</v>
      </c>
      <c r="I35" t="n">
        <v>14</v>
      </c>
      <c r="J35" t="n">
        <v>239.08</v>
      </c>
      <c r="K35" t="n">
        <v>53.44</v>
      </c>
      <c r="L35" t="n">
        <v>34</v>
      </c>
      <c r="M35" t="n">
        <v>12</v>
      </c>
      <c r="N35" t="n">
        <v>56.64</v>
      </c>
      <c r="O35" t="n">
        <v>29720.17</v>
      </c>
      <c r="P35" t="n">
        <v>602.46</v>
      </c>
      <c r="Q35" t="n">
        <v>794.17</v>
      </c>
      <c r="R35" t="n">
        <v>107.51</v>
      </c>
      <c r="S35" t="n">
        <v>72.42</v>
      </c>
      <c r="T35" t="n">
        <v>8366.9</v>
      </c>
      <c r="U35" t="n">
        <v>0.67</v>
      </c>
      <c r="V35" t="n">
        <v>0.77</v>
      </c>
      <c r="W35" t="n">
        <v>4.7</v>
      </c>
      <c r="X35" t="n">
        <v>0.48</v>
      </c>
      <c r="Y35" t="n">
        <v>0.5</v>
      </c>
      <c r="Z35" t="n">
        <v>10</v>
      </c>
      <c r="AA35" t="n">
        <v>606.1146288937107</v>
      </c>
      <c r="AB35" t="n">
        <v>829.312775142596</v>
      </c>
      <c r="AC35" t="n">
        <v>750.164327830776</v>
      </c>
      <c r="AD35" t="n">
        <v>606114.6288937107</v>
      </c>
      <c r="AE35" t="n">
        <v>829312.775142596</v>
      </c>
      <c r="AF35" t="n">
        <v>1.839050506597286e-06</v>
      </c>
      <c r="AG35" t="n">
        <v>1.066041666666667</v>
      </c>
      <c r="AH35" t="n">
        <v>750164.327830776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1.9544</v>
      </c>
      <c r="E36" t="n">
        <v>51.17</v>
      </c>
      <c r="F36" t="n">
        <v>48.18</v>
      </c>
      <c r="G36" t="n">
        <v>206.47</v>
      </c>
      <c r="H36" t="n">
        <v>2.58</v>
      </c>
      <c r="I36" t="n">
        <v>14</v>
      </c>
      <c r="J36" t="n">
        <v>240.82</v>
      </c>
      <c r="K36" t="n">
        <v>53.44</v>
      </c>
      <c r="L36" t="n">
        <v>35</v>
      </c>
      <c r="M36" t="n">
        <v>12</v>
      </c>
      <c r="N36" t="n">
        <v>57.39</v>
      </c>
      <c r="O36" t="n">
        <v>29935.43</v>
      </c>
      <c r="P36" t="n">
        <v>598.6</v>
      </c>
      <c r="Q36" t="n">
        <v>794.17</v>
      </c>
      <c r="R36" t="n">
        <v>107.27</v>
      </c>
      <c r="S36" t="n">
        <v>72.42</v>
      </c>
      <c r="T36" t="n">
        <v>8244.07</v>
      </c>
      <c r="U36" t="n">
        <v>0.68</v>
      </c>
      <c r="V36" t="n">
        <v>0.77</v>
      </c>
      <c r="W36" t="n">
        <v>4.7</v>
      </c>
      <c r="X36" t="n">
        <v>0.47</v>
      </c>
      <c r="Y36" t="n">
        <v>0.5</v>
      </c>
      <c r="Z36" t="n">
        <v>10</v>
      </c>
      <c r="AA36" t="n">
        <v>603.3355396541789</v>
      </c>
      <c r="AB36" t="n">
        <v>825.5103026403043</v>
      </c>
      <c r="AC36" t="n">
        <v>746.7247579672993</v>
      </c>
      <c r="AD36" t="n">
        <v>603335.5396541789</v>
      </c>
      <c r="AE36" t="n">
        <v>825510.3026403043</v>
      </c>
      <c r="AF36" t="n">
        <v>1.839332843812362e-06</v>
      </c>
      <c r="AG36" t="n">
        <v>1.066041666666667</v>
      </c>
      <c r="AH36" t="n">
        <v>746724.7579672993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1.9575</v>
      </c>
      <c r="E37" t="n">
        <v>51.09</v>
      </c>
      <c r="F37" t="n">
        <v>48.13</v>
      </c>
      <c r="G37" t="n">
        <v>222.15</v>
      </c>
      <c r="H37" t="n">
        <v>2.64</v>
      </c>
      <c r="I37" t="n">
        <v>13</v>
      </c>
      <c r="J37" t="n">
        <v>242.57</v>
      </c>
      <c r="K37" t="n">
        <v>53.44</v>
      </c>
      <c r="L37" t="n">
        <v>36</v>
      </c>
      <c r="M37" t="n">
        <v>11</v>
      </c>
      <c r="N37" t="n">
        <v>58.14</v>
      </c>
      <c r="O37" t="n">
        <v>30151.65</v>
      </c>
      <c r="P37" t="n">
        <v>596.17</v>
      </c>
      <c r="Q37" t="n">
        <v>794.17</v>
      </c>
      <c r="R37" t="n">
        <v>105.66</v>
      </c>
      <c r="S37" t="n">
        <v>72.42</v>
      </c>
      <c r="T37" t="n">
        <v>7443.55</v>
      </c>
      <c r="U37" t="n">
        <v>0.6899999999999999</v>
      </c>
      <c r="V37" t="n">
        <v>0.77</v>
      </c>
      <c r="W37" t="n">
        <v>4.7</v>
      </c>
      <c r="X37" t="n">
        <v>0.43</v>
      </c>
      <c r="Y37" t="n">
        <v>0.5</v>
      </c>
      <c r="Z37" t="n">
        <v>10</v>
      </c>
      <c r="AA37" t="n">
        <v>600.5072107137455</v>
      </c>
      <c r="AB37" t="n">
        <v>821.6404582069367</v>
      </c>
      <c r="AC37" t="n">
        <v>743.2242460552917</v>
      </c>
      <c r="AD37" t="n">
        <v>600507.2107137456</v>
      </c>
      <c r="AE37" t="n">
        <v>821640.4582069367</v>
      </c>
      <c r="AF37" t="n">
        <v>1.842250328368143e-06</v>
      </c>
      <c r="AG37" t="n">
        <v>1.064375</v>
      </c>
      <c r="AH37" t="n">
        <v>743224.2460552917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1.9568</v>
      </c>
      <c r="E38" t="n">
        <v>51.1</v>
      </c>
      <c r="F38" t="n">
        <v>48.15</v>
      </c>
      <c r="G38" t="n">
        <v>222.24</v>
      </c>
      <c r="H38" t="n">
        <v>2.69</v>
      </c>
      <c r="I38" t="n">
        <v>13</v>
      </c>
      <c r="J38" t="n">
        <v>244.34</v>
      </c>
      <c r="K38" t="n">
        <v>53.44</v>
      </c>
      <c r="L38" t="n">
        <v>37</v>
      </c>
      <c r="M38" t="n">
        <v>11</v>
      </c>
      <c r="N38" t="n">
        <v>58.9</v>
      </c>
      <c r="O38" t="n">
        <v>30368.96</v>
      </c>
      <c r="P38" t="n">
        <v>600.22</v>
      </c>
      <c r="Q38" t="n">
        <v>794.17</v>
      </c>
      <c r="R38" t="n">
        <v>106.2</v>
      </c>
      <c r="S38" t="n">
        <v>72.42</v>
      </c>
      <c r="T38" t="n">
        <v>7716.87</v>
      </c>
      <c r="U38" t="n">
        <v>0.68</v>
      </c>
      <c r="V38" t="n">
        <v>0.77</v>
      </c>
      <c r="W38" t="n">
        <v>4.71</v>
      </c>
      <c r="X38" t="n">
        <v>0.44</v>
      </c>
      <c r="Y38" t="n">
        <v>0.5</v>
      </c>
      <c r="Z38" t="n">
        <v>10</v>
      </c>
      <c r="AA38" t="n">
        <v>603.6112720584217</v>
      </c>
      <c r="AB38" t="n">
        <v>825.8875718802443</v>
      </c>
      <c r="AC38" t="n">
        <v>747.0660211604804</v>
      </c>
      <c r="AD38" t="n">
        <v>603611.2720584217</v>
      </c>
      <c r="AE38" t="n">
        <v>825887.5718802443</v>
      </c>
      <c r="AF38" t="n">
        <v>1.841591541532967e-06</v>
      </c>
      <c r="AG38" t="n">
        <v>1.064583333333333</v>
      </c>
      <c r="AH38" t="n">
        <v>747066.0211604804</v>
      </c>
    </row>
    <row r="39">
      <c r="A39" t="n">
        <v>37</v>
      </c>
      <c r="B39" t="n">
        <v>95</v>
      </c>
      <c r="C39" t="inlineStr">
        <is>
          <t xml:space="preserve">CONCLUIDO	</t>
        </is>
      </c>
      <c r="D39" t="n">
        <v>1.9566</v>
      </c>
      <c r="E39" t="n">
        <v>51.11</v>
      </c>
      <c r="F39" t="n">
        <v>48.16</v>
      </c>
      <c r="G39" t="n">
        <v>222.26</v>
      </c>
      <c r="H39" t="n">
        <v>2.75</v>
      </c>
      <c r="I39" t="n">
        <v>13</v>
      </c>
      <c r="J39" t="n">
        <v>246.11</v>
      </c>
      <c r="K39" t="n">
        <v>53.44</v>
      </c>
      <c r="L39" t="n">
        <v>38</v>
      </c>
      <c r="M39" t="n">
        <v>11</v>
      </c>
      <c r="N39" t="n">
        <v>59.67</v>
      </c>
      <c r="O39" t="n">
        <v>30587.38</v>
      </c>
      <c r="P39" t="n">
        <v>595.4299999999999</v>
      </c>
      <c r="Q39" t="n">
        <v>794.1900000000001</v>
      </c>
      <c r="R39" t="n">
        <v>106.55</v>
      </c>
      <c r="S39" t="n">
        <v>72.42</v>
      </c>
      <c r="T39" t="n">
        <v>7891.07</v>
      </c>
      <c r="U39" t="n">
        <v>0.68</v>
      </c>
      <c r="V39" t="n">
        <v>0.77</v>
      </c>
      <c r="W39" t="n">
        <v>4.7</v>
      </c>
      <c r="X39" t="n">
        <v>0.45</v>
      </c>
      <c r="Y39" t="n">
        <v>0.5</v>
      </c>
      <c r="Z39" t="n">
        <v>10</v>
      </c>
      <c r="AA39" t="n">
        <v>600.3799548794252</v>
      </c>
      <c r="AB39" t="n">
        <v>821.4663411602884</v>
      </c>
      <c r="AC39" t="n">
        <v>743.0667464952006</v>
      </c>
      <c r="AD39" t="n">
        <v>600379.9548794252</v>
      </c>
      <c r="AE39" t="n">
        <v>821466.3411602884</v>
      </c>
      <c r="AF39" t="n">
        <v>1.841403316722916e-06</v>
      </c>
      <c r="AG39" t="n">
        <v>1.064791666666667</v>
      </c>
      <c r="AH39" t="n">
        <v>743066.7464952007</v>
      </c>
    </row>
    <row r="40">
      <c r="A40" t="n">
        <v>38</v>
      </c>
      <c r="B40" t="n">
        <v>95</v>
      </c>
      <c r="C40" t="inlineStr">
        <is>
          <t xml:space="preserve">CONCLUIDO	</t>
        </is>
      </c>
      <c r="D40" t="n">
        <v>1.9595</v>
      </c>
      <c r="E40" t="n">
        <v>51.03</v>
      </c>
      <c r="F40" t="n">
        <v>48.12</v>
      </c>
      <c r="G40" t="n">
        <v>240.6</v>
      </c>
      <c r="H40" t="n">
        <v>2.8</v>
      </c>
      <c r="I40" t="n">
        <v>12</v>
      </c>
      <c r="J40" t="n">
        <v>247.89</v>
      </c>
      <c r="K40" t="n">
        <v>53.44</v>
      </c>
      <c r="L40" t="n">
        <v>39</v>
      </c>
      <c r="M40" t="n">
        <v>10</v>
      </c>
      <c r="N40" t="n">
        <v>60.45</v>
      </c>
      <c r="O40" t="n">
        <v>30806.92</v>
      </c>
      <c r="P40" t="n">
        <v>592.16</v>
      </c>
      <c r="Q40" t="n">
        <v>794.1799999999999</v>
      </c>
      <c r="R40" t="n">
        <v>105.26</v>
      </c>
      <c r="S40" t="n">
        <v>72.42</v>
      </c>
      <c r="T40" t="n">
        <v>7247.82</v>
      </c>
      <c r="U40" t="n">
        <v>0.6899999999999999</v>
      </c>
      <c r="V40" t="n">
        <v>0.77</v>
      </c>
      <c r="W40" t="n">
        <v>4.7</v>
      </c>
      <c r="X40" t="n">
        <v>0.41</v>
      </c>
      <c r="Y40" t="n">
        <v>0.5</v>
      </c>
      <c r="Z40" t="n">
        <v>10</v>
      </c>
      <c r="AA40" t="n">
        <v>597.0739451432497</v>
      </c>
      <c r="AB40" t="n">
        <v>816.9429127883972</v>
      </c>
      <c r="AC40" t="n">
        <v>738.9750277784514</v>
      </c>
      <c r="AD40" t="n">
        <v>597073.9451432497</v>
      </c>
      <c r="AE40" t="n">
        <v>816942.9127883972</v>
      </c>
      <c r="AF40" t="n">
        <v>1.844132576468647e-06</v>
      </c>
      <c r="AG40" t="n">
        <v>1.063125</v>
      </c>
      <c r="AH40" t="n">
        <v>738975.0277784513</v>
      </c>
    </row>
    <row r="41">
      <c r="A41" t="n">
        <v>39</v>
      </c>
      <c r="B41" t="n">
        <v>95</v>
      </c>
      <c r="C41" t="inlineStr">
        <is>
          <t xml:space="preserve">CONCLUIDO	</t>
        </is>
      </c>
      <c r="D41" t="n">
        <v>1.9595</v>
      </c>
      <c r="E41" t="n">
        <v>51.03</v>
      </c>
      <c r="F41" t="n">
        <v>48.12</v>
      </c>
      <c r="G41" t="n">
        <v>240.6</v>
      </c>
      <c r="H41" t="n">
        <v>2.85</v>
      </c>
      <c r="I41" t="n">
        <v>12</v>
      </c>
      <c r="J41" t="n">
        <v>249.68</v>
      </c>
      <c r="K41" t="n">
        <v>53.44</v>
      </c>
      <c r="L41" t="n">
        <v>40</v>
      </c>
      <c r="M41" t="n">
        <v>10</v>
      </c>
      <c r="N41" t="n">
        <v>61.24</v>
      </c>
      <c r="O41" t="n">
        <v>31027.6</v>
      </c>
      <c r="P41" t="n">
        <v>595.03</v>
      </c>
      <c r="Q41" t="n">
        <v>794.17</v>
      </c>
      <c r="R41" t="n">
        <v>105.12</v>
      </c>
      <c r="S41" t="n">
        <v>72.42</v>
      </c>
      <c r="T41" t="n">
        <v>7179.46</v>
      </c>
      <c r="U41" t="n">
        <v>0.6899999999999999</v>
      </c>
      <c r="V41" t="n">
        <v>0.77</v>
      </c>
      <c r="W41" t="n">
        <v>4.71</v>
      </c>
      <c r="X41" t="n">
        <v>0.41</v>
      </c>
      <c r="Y41" t="n">
        <v>0.5</v>
      </c>
      <c r="Z41" t="n">
        <v>10</v>
      </c>
      <c r="AA41" t="n">
        <v>599.0665990201535</v>
      </c>
      <c r="AB41" t="n">
        <v>819.6693497324616</v>
      </c>
      <c r="AC41" t="n">
        <v>741.4412574071524</v>
      </c>
      <c r="AD41" t="n">
        <v>599066.5990201535</v>
      </c>
      <c r="AE41" t="n">
        <v>819669.3497324616</v>
      </c>
      <c r="AF41" t="n">
        <v>1.844132576468647e-06</v>
      </c>
      <c r="AG41" t="n">
        <v>1.063125</v>
      </c>
      <c r="AH41" t="n">
        <v>741441.2574071524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1.2525</v>
      </c>
      <c r="E2" t="n">
        <v>79.84</v>
      </c>
      <c r="F2" t="n">
        <v>66.29000000000001</v>
      </c>
      <c r="G2" t="n">
        <v>8.289999999999999</v>
      </c>
      <c r="H2" t="n">
        <v>0.15</v>
      </c>
      <c r="I2" t="n">
        <v>480</v>
      </c>
      <c r="J2" t="n">
        <v>116.05</v>
      </c>
      <c r="K2" t="n">
        <v>43.4</v>
      </c>
      <c r="L2" t="n">
        <v>1</v>
      </c>
      <c r="M2" t="n">
        <v>478</v>
      </c>
      <c r="N2" t="n">
        <v>16.65</v>
      </c>
      <c r="O2" t="n">
        <v>14546.17</v>
      </c>
      <c r="P2" t="n">
        <v>660.73</v>
      </c>
      <c r="Q2" t="n">
        <v>794.3200000000001</v>
      </c>
      <c r="R2" t="n">
        <v>712.08</v>
      </c>
      <c r="S2" t="n">
        <v>72.42</v>
      </c>
      <c r="T2" t="n">
        <v>308321.66</v>
      </c>
      <c r="U2" t="n">
        <v>0.1</v>
      </c>
      <c r="V2" t="n">
        <v>0.5600000000000001</v>
      </c>
      <c r="W2" t="n">
        <v>5.49</v>
      </c>
      <c r="X2" t="n">
        <v>18.57</v>
      </c>
      <c r="Y2" t="n">
        <v>0.5</v>
      </c>
      <c r="Z2" t="n">
        <v>10</v>
      </c>
      <c r="AA2" t="n">
        <v>1036.696874596452</v>
      </c>
      <c r="AB2" t="n">
        <v>1418.454399661099</v>
      </c>
      <c r="AC2" t="n">
        <v>1283.079102570697</v>
      </c>
      <c r="AD2" t="n">
        <v>1036696.874596452</v>
      </c>
      <c r="AE2" t="n">
        <v>1418454.399661099</v>
      </c>
      <c r="AF2" t="n">
        <v>1.275235707354101e-06</v>
      </c>
      <c r="AG2" t="n">
        <v>1.663333333333333</v>
      </c>
      <c r="AH2" t="n">
        <v>1283079.102570697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1.6158</v>
      </c>
      <c r="E3" t="n">
        <v>61.89</v>
      </c>
      <c r="F3" t="n">
        <v>55.1</v>
      </c>
      <c r="G3" t="n">
        <v>16.78</v>
      </c>
      <c r="H3" t="n">
        <v>0.3</v>
      </c>
      <c r="I3" t="n">
        <v>197</v>
      </c>
      <c r="J3" t="n">
        <v>117.34</v>
      </c>
      <c r="K3" t="n">
        <v>43.4</v>
      </c>
      <c r="L3" t="n">
        <v>2</v>
      </c>
      <c r="M3" t="n">
        <v>195</v>
      </c>
      <c r="N3" t="n">
        <v>16.94</v>
      </c>
      <c r="O3" t="n">
        <v>14705.49</v>
      </c>
      <c r="P3" t="n">
        <v>544.52</v>
      </c>
      <c r="Q3" t="n">
        <v>794.21</v>
      </c>
      <c r="R3" t="n">
        <v>337.91</v>
      </c>
      <c r="S3" t="n">
        <v>72.42</v>
      </c>
      <c r="T3" t="n">
        <v>122649.3</v>
      </c>
      <c r="U3" t="n">
        <v>0.21</v>
      </c>
      <c r="V3" t="n">
        <v>0.67</v>
      </c>
      <c r="W3" t="n">
        <v>5.01</v>
      </c>
      <c r="X3" t="n">
        <v>7.39</v>
      </c>
      <c r="Y3" t="n">
        <v>0.5</v>
      </c>
      <c r="Z3" t="n">
        <v>10</v>
      </c>
      <c r="AA3" t="n">
        <v>665.5096901440481</v>
      </c>
      <c r="AB3" t="n">
        <v>910.5797182704769</v>
      </c>
      <c r="AC3" t="n">
        <v>823.6752679654029</v>
      </c>
      <c r="AD3" t="n">
        <v>665509.6901440482</v>
      </c>
      <c r="AE3" t="n">
        <v>910579.7182704769</v>
      </c>
      <c r="AF3" t="n">
        <v>1.645130423906392e-06</v>
      </c>
      <c r="AG3" t="n">
        <v>1.289375</v>
      </c>
      <c r="AH3" t="n">
        <v>823675.2679654029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1.7433</v>
      </c>
      <c r="E4" t="n">
        <v>57.36</v>
      </c>
      <c r="F4" t="n">
        <v>52.31</v>
      </c>
      <c r="G4" t="n">
        <v>25.31</v>
      </c>
      <c r="H4" t="n">
        <v>0.45</v>
      </c>
      <c r="I4" t="n">
        <v>124</v>
      </c>
      <c r="J4" t="n">
        <v>118.63</v>
      </c>
      <c r="K4" t="n">
        <v>43.4</v>
      </c>
      <c r="L4" t="n">
        <v>3</v>
      </c>
      <c r="M4" t="n">
        <v>122</v>
      </c>
      <c r="N4" t="n">
        <v>17.23</v>
      </c>
      <c r="O4" t="n">
        <v>14865.24</v>
      </c>
      <c r="P4" t="n">
        <v>512.3099999999999</v>
      </c>
      <c r="Q4" t="n">
        <v>794.21</v>
      </c>
      <c r="R4" t="n">
        <v>244.88</v>
      </c>
      <c r="S4" t="n">
        <v>72.42</v>
      </c>
      <c r="T4" t="n">
        <v>76500.62</v>
      </c>
      <c r="U4" t="n">
        <v>0.3</v>
      </c>
      <c r="V4" t="n">
        <v>0.71</v>
      </c>
      <c r="W4" t="n">
        <v>4.89</v>
      </c>
      <c r="X4" t="n">
        <v>4.61</v>
      </c>
      <c r="Y4" t="n">
        <v>0.5</v>
      </c>
      <c r="Z4" t="n">
        <v>10</v>
      </c>
      <c r="AA4" t="n">
        <v>582.4363885132746</v>
      </c>
      <c r="AB4" t="n">
        <v>796.9151620438425</v>
      </c>
      <c r="AC4" t="n">
        <v>720.858697455832</v>
      </c>
      <c r="AD4" t="n">
        <v>582436.3885132746</v>
      </c>
      <c r="AE4" t="n">
        <v>796915.1620438425</v>
      </c>
      <c r="AF4" t="n">
        <v>1.774944837229863e-06</v>
      </c>
      <c r="AG4" t="n">
        <v>1.195</v>
      </c>
      <c r="AH4" t="n">
        <v>720858.697455832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1.8092</v>
      </c>
      <c r="E5" t="n">
        <v>55.27</v>
      </c>
      <c r="F5" t="n">
        <v>51.04</v>
      </c>
      <c r="G5" t="n">
        <v>34.03</v>
      </c>
      <c r="H5" t="n">
        <v>0.59</v>
      </c>
      <c r="I5" t="n">
        <v>90</v>
      </c>
      <c r="J5" t="n">
        <v>119.93</v>
      </c>
      <c r="K5" t="n">
        <v>43.4</v>
      </c>
      <c r="L5" t="n">
        <v>4</v>
      </c>
      <c r="M5" t="n">
        <v>88</v>
      </c>
      <c r="N5" t="n">
        <v>17.53</v>
      </c>
      <c r="O5" t="n">
        <v>15025.44</v>
      </c>
      <c r="P5" t="n">
        <v>495.99</v>
      </c>
      <c r="Q5" t="n">
        <v>794.1799999999999</v>
      </c>
      <c r="R5" t="n">
        <v>202.26</v>
      </c>
      <c r="S5" t="n">
        <v>72.42</v>
      </c>
      <c r="T5" t="n">
        <v>55357.17</v>
      </c>
      <c r="U5" t="n">
        <v>0.36</v>
      </c>
      <c r="V5" t="n">
        <v>0.72</v>
      </c>
      <c r="W5" t="n">
        <v>4.84</v>
      </c>
      <c r="X5" t="n">
        <v>3.33</v>
      </c>
      <c r="Y5" t="n">
        <v>0.5</v>
      </c>
      <c r="Z5" t="n">
        <v>10</v>
      </c>
      <c r="AA5" t="n">
        <v>544.8938920426256</v>
      </c>
      <c r="AB5" t="n">
        <v>745.5478621146489</v>
      </c>
      <c r="AC5" t="n">
        <v>674.3938205374226</v>
      </c>
      <c r="AD5" t="n">
        <v>544893.8920426256</v>
      </c>
      <c r="AE5" t="n">
        <v>745547.8621146489</v>
      </c>
      <c r="AF5" t="n">
        <v>1.842041071253524e-06</v>
      </c>
      <c r="AG5" t="n">
        <v>1.151458333333333</v>
      </c>
      <c r="AH5" t="n">
        <v>674393.8205374226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1.849</v>
      </c>
      <c r="E6" t="n">
        <v>54.08</v>
      </c>
      <c r="F6" t="n">
        <v>50.3</v>
      </c>
      <c r="G6" t="n">
        <v>42.51</v>
      </c>
      <c r="H6" t="n">
        <v>0.73</v>
      </c>
      <c r="I6" t="n">
        <v>71</v>
      </c>
      <c r="J6" t="n">
        <v>121.23</v>
      </c>
      <c r="K6" t="n">
        <v>43.4</v>
      </c>
      <c r="L6" t="n">
        <v>5</v>
      </c>
      <c r="M6" t="n">
        <v>69</v>
      </c>
      <c r="N6" t="n">
        <v>17.83</v>
      </c>
      <c r="O6" t="n">
        <v>15186.08</v>
      </c>
      <c r="P6" t="n">
        <v>484.44</v>
      </c>
      <c r="Q6" t="n">
        <v>794.1799999999999</v>
      </c>
      <c r="R6" t="n">
        <v>177.47</v>
      </c>
      <c r="S6" t="n">
        <v>72.42</v>
      </c>
      <c r="T6" t="n">
        <v>43060.25</v>
      </c>
      <c r="U6" t="n">
        <v>0.41</v>
      </c>
      <c r="V6" t="n">
        <v>0.73</v>
      </c>
      <c r="W6" t="n">
        <v>4.81</v>
      </c>
      <c r="X6" t="n">
        <v>2.59</v>
      </c>
      <c r="Y6" t="n">
        <v>0.5</v>
      </c>
      <c r="Z6" t="n">
        <v>10</v>
      </c>
      <c r="AA6" t="n">
        <v>522.3560379817511</v>
      </c>
      <c r="AB6" t="n">
        <v>714.7105758886136</v>
      </c>
      <c r="AC6" t="n">
        <v>646.4996016283968</v>
      </c>
      <c r="AD6" t="n">
        <v>522356.0379817511</v>
      </c>
      <c r="AE6" t="n">
        <v>714710.5758886136</v>
      </c>
      <c r="AF6" t="n">
        <v>1.882563531255674e-06</v>
      </c>
      <c r="AG6" t="n">
        <v>1.126666666666667</v>
      </c>
      <c r="AH6" t="n">
        <v>646499.6016283968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1.876</v>
      </c>
      <c r="E7" t="n">
        <v>53.3</v>
      </c>
      <c r="F7" t="n">
        <v>49.84</v>
      </c>
      <c r="G7" t="n">
        <v>51.55</v>
      </c>
      <c r="H7" t="n">
        <v>0.86</v>
      </c>
      <c r="I7" t="n">
        <v>58</v>
      </c>
      <c r="J7" t="n">
        <v>122.54</v>
      </c>
      <c r="K7" t="n">
        <v>43.4</v>
      </c>
      <c r="L7" t="n">
        <v>6</v>
      </c>
      <c r="M7" t="n">
        <v>56</v>
      </c>
      <c r="N7" t="n">
        <v>18.14</v>
      </c>
      <c r="O7" t="n">
        <v>15347.16</v>
      </c>
      <c r="P7" t="n">
        <v>475.52</v>
      </c>
      <c r="Q7" t="n">
        <v>794.1900000000001</v>
      </c>
      <c r="R7" t="n">
        <v>162.47</v>
      </c>
      <c r="S7" t="n">
        <v>72.42</v>
      </c>
      <c r="T7" t="n">
        <v>35625.58</v>
      </c>
      <c r="U7" t="n">
        <v>0.45</v>
      </c>
      <c r="V7" t="n">
        <v>0.74</v>
      </c>
      <c r="W7" t="n">
        <v>4.78</v>
      </c>
      <c r="X7" t="n">
        <v>2.13</v>
      </c>
      <c r="Y7" t="n">
        <v>0.5</v>
      </c>
      <c r="Z7" t="n">
        <v>10</v>
      </c>
      <c r="AA7" t="n">
        <v>506.9557518017555</v>
      </c>
      <c r="AB7" t="n">
        <v>693.6392249244681</v>
      </c>
      <c r="AC7" t="n">
        <v>627.4392708264427</v>
      </c>
      <c r="AD7" t="n">
        <v>506955.7518017555</v>
      </c>
      <c r="AE7" t="n">
        <v>693639.2249244681</v>
      </c>
      <c r="AF7" t="n">
        <v>1.910053642312409e-06</v>
      </c>
      <c r="AG7" t="n">
        <v>1.110416666666667</v>
      </c>
      <c r="AH7" t="n">
        <v>627439.2708264426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1.8962</v>
      </c>
      <c r="E8" t="n">
        <v>52.74</v>
      </c>
      <c r="F8" t="n">
        <v>49.48</v>
      </c>
      <c r="G8" t="n">
        <v>60.59</v>
      </c>
      <c r="H8" t="n">
        <v>1</v>
      </c>
      <c r="I8" t="n">
        <v>49</v>
      </c>
      <c r="J8" t="n">
        <v>123.85</v>
      </c>
      <c r="K8" t="n">
        <v>43.4</v>
      </c>
      <c r="L8" t="n">
        <v>7</v>
      </c>
      <c r="M8" t="n">
        <v>47</v>
      </c>
      <c r="N8" t="n">
        <v>18.45</v>
      </c>
      <c r="O8" t="n">
        <v>15508.69</v>
      </c>
      <c r="P8" t="n">
        <v>467.97</v>
      </c>
      <c r="Q8" t="n">
        <v>794.1799999999999</v>
      </c>
      <c r="R8" t="n">
        <v>151.03</v>
      </c>
      <c r="S8" t="n">
        <v>72.42</v>
      </c>
      <c r="T8" t="n">
        <v>29951.6</v>
      </c>
      <c r="U8" t="n">
        <v>0.48</v>
      </c>
      <c r="V8" t="n">
        <v>0.75</v>
      </c>
      <c r="W8" t="n">
        <v>4.75</v>
      </c>
      <c r="X8" t="n">
        <v>1.77</v>
      </c>
      <c r="Y8" t="n">
        <v>0.5</v>
      </c>
      <c r="Z8" t="n">
        <v>10</v>
      </c>
      <c r="AA8" t="n">
        <v>495.0436321051184</v>
      </c>
      <c r="AB8" t="n">
        <v>677.3405372298976</v>
      </c>
      <c r="AC8" t="n">
        <v>612.6961070100901</v>
      </c>
      <c r="AD8" t="n">
        <v>495043.6321051184</v>
      </c>
      <c r="AE8" t="n">
        <v>677340.5372298976</v>
      </c>
      <c r="AF8" t="n">
        <v>1.930620317991893e-06</v>
      </c>
      <c r="AG8" t="n">
        <v>1.09875</v>
      </c>
      <c r="AH8" t="n">
        <v>612696.1070100901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1.9081</v>
      </c>
      <c r="E9" t="n">
        <v>52.41</v>
      </c>
      <c r="F9" t="n">
        <v>49.3</v>
      </c>
      <c r="G9" t="n">
        <v>68.79000000000001</v>
      </c>
      <c r="H9" t="n">
        <v>1.13</v>
      </c>
      <c r="I9" t="n">
        <v>43</v>
      </c>
      <c r="J9" t="n">
        <v>125.16</v>
      </c>
      <c r="K9" t="n">
        <v>43.4</v>
      </c>
      <c r="L9" t="n">
        <v>8</v>
      </c>
      <c r="M9" t="n">
        <v>41</v>
      </c>
      <c r="N9" t="n">
        <v>18.76</v>
      </c>
      <c r="O9" t="n">
        <v>15670.68</v>
      </c>
      <c r="P9" t="n">
        <v>461.61</v>
      </c>
      <c r="Q9" t="n">
        <v>794.1900000000001</v>
      </c>
      <c r="R9" t="n">
        <v>144.46</v>
      </c>
      <c r="S9" t="n">
        <v>72.42</v>
      </c>
      <c r="T9" t="n">
        <v>26696.08</v>
      </c>
      <c r="U9" t="n">
        <v>0.5</v>
      </c>
      <c r="V9" t="n">
        <v>0.75</v>
      </c>
      <c r="W9" t="n">
        <v>4.76</v>
      </c>
      <c r="X9" t="n">
        <v>1.59</v>
      </c>
      <c r="Y9" t="n">
        <v>0.5</v>
      </c>
      <c r="Z9" t="n">
        <v>10</v>
      </c>
      <c r="AA9" t="n">
        <v>486.8789452236307</v>
      </c>
      <c r="AB9" t="n">
        <v>666.1692524380828</v>
      </c>
      <c r="AC9" t="n">
        <v>602.5909939598095</v>
      </c>
      <c r="AD9" t="n">
        <v>486878.9452236307</v>
      </c>
      <c r="AE9" t="n">
        <v>666169.2524380828</v>
      </c>
      <c r="AF9" t="n">
        <v>1.942736329902084e-06</v>
      </c>
      <c r="AG9" t="n">
        <v>1.091875</v>
      </c>
      <c r="AH9" t="n">
        <v>602590.9939598094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1.9207</v>
      </c>
      <c r="E10" t="n">
        <v>52.06</v>
      </c>
      <c r="F10" t="n">
        <v>49.07</v>
      </c>
      <c r="G10" t="n">
        <v>77.48</v>
      </c>
      <c r="H10" t="n">
        <v>1.26</v>
      </c>
      <c r="I10" t="n">
        <v>38</v>
      </c>
      <c r="J10" t="n">
        <v>126.48</v>
      </c>
      <c r="K10" t="n">
        <v>43.4</v>
      </c>
      <c r="L10" t="n">
        <v>9</v>
      </c>
      <c r="M10" t="n">
        <v>36</v>
      </c>
      <c r="N10" t="n">
        <v>19.08</v>
      </c>
      <c r="O10" t="n">
        <v>15833.12</v>
      </c>
      <c r="P10" t="n">
        <v>455.17</v>
      </c>
      <c r="Q10" t="n">
        <v>794.1799999999999</v>
      </c>
      <c r="R10" t="n">
        <v>136.99</v>
      </c>
      <c r="S10" t="n">
        <v>72.42</v>
      </c>
      <c r="T10" t="n">
        <v>22983.19</v>
      </c>
      <c r="U10" t="n">
        <v>0.53</v>
      </c>
      <c r="V10" t="n">
        <v>0.75</v>
      </c>
      <c r="W10" t="n">
        <v>4.75</v>
      </c>
      <c r="X10" t="n">
        <v>1.37</v>
      </c>
      <c r="Y10" t="n">
        <v>0.5</v>
      </c>
      <c r="Z10" t="n">
        <v>10</v>
      </c>
      <c r="AA10" t="n">
        <v>478.431727082909</v>
      </c>
      <c r="AB10" t="n">
        <v>654.6113959129844</v>
      </c>
      <c r="AC10" t="n">
        <v>592.1362030399131</v>
      </c>
      <c r="AD10" t="n">
        <v>478431.727082909</v>
      </c>
      <c r="AE10" t="n">
        <v>654611.3959129845</v>
      </c>
      <c r="AF10" t="n">
        <v>1.955565048395227e-06</v>
      </c>
      <c r="AG10" t="n">
        <v>1.084583333333333</v>
      </c>
      <c r="AH10" t="n">
        <v>592136.2030399131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1.9295</v>
      </c>
      <c r="E11" t="n">
        <v>51.83</v>
      </c>
      <c r="F11" t="n">
        <v>48.93</v>
      </c>
      <c r="G11" t="n">
        <v>86.34999999999999</v>
      </c>
      <c r="H11" t="n">
        <v>1.38</v>
      </c>
      <c r="I11" t="n">
        <v>34</v>
      </c>
      <c r="J11" t="n">
        <v>127.8</v>
      </c>
      <c r="K11" t="n">
        <v>43.4</v>
      </c>
      <c r="L11" t="n">
        <v>10</v>
      </c>
      <c r="M11" t="n">
        <v>32</v>
      </c>
      <c r="N11" t="n">
        <v>19.4</v>
      </c>
      <c r="O11" t="n">
        <v>15996.02</v>
      </c>
      <c r="P11" t="n">
        <v>448.29</v>
      </c>
      <c r="Q11" t="n">
        <v>794.17</v>
      </c>
      <c r="R11" t="n">
        <v>132.46</v>
      </c>
      <c r="S11" t="n">
        <v>72.42</v>
      </c>
      <c r="T11" t="n">
        <v>20738.48</v>
      </c>
      <c r="U11" t="n">
        <v>0.55</v>
      </c>
      <c r="V11" t="n">
        <v>0.75</v>
      </c>
      <c r="W11" t="n">
        <v>4.73</v>
      </c>
      <c r="X11" t="n">
        <v>1.22</v>
      </c>
      <c r="Y11" t="n">
        <v>0.5</v>
      </c>
      <c r="Z11" t="n">
        <v>10</v>
      </c>
      <c r="AA11" t="n">
        <v>470.981545873083</v>
      </c>
      <c r="AB11" t="n">
        <v>644.4177293029024</v>
      </c>
      <c r="AC11" t="n">
        <v>582.9154056641961</v>
      </c>
      <c r="AD11" t="n">
        <v>470981.545873083</v>
      </c>
      <c r="AE11" t="n">
        <v>644417.7293029025</v>
      </c>
      <c r="AF11" t="n">
        <v>1.9645247882952e-06</v>
      </c>
      <c r="AG11" t="n">
        <v>1.079791666666667</v>
      </c>
      <c r="AH11" t="n">
        <v>582915.4056641961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1.9386</v>
      </c>
      <c r="E12" t="n">
        <v>51.58</v>
      </c>
      <c r="F12" t="n">
        <v>48.78</v>
      </c>
      <c r="G12" t="n">
        <v>97.56</v>
      </c>
      <c r="H12" t="n">
        <v>1.5</v>
      </c>
      <c r="I12" t="n">
        <v>30</v>
      </c>
      <c r="J12" t="n">
        <v>129.13</v>
      </c>
      <c r="K12" t="n">
        <v>43.4</v>
      </c>
      <c r="L12" t="n">
        <v>11</v>
      </c>
      <c r="M12" t="n">
        <v>28</v>
      </c>
      <c r="N12" t="n">
        <v>19.73</v>
      </c>
      <c r="O12" t="n">
        <v>16159.39</v>
      </c>
      <c r="P12" t="n">
        <v>443.78</v>
      </c>
      <c r="Q12" t="n">
        <v>794.1799999999999</v>
      </c>
      <c r="R12" t="n">
        <v>127.05</v>
      </c>
      <c r="S12" t="n">
        <v>72.42</v>
      </c>
      <c r="T12" t="n">
        <v>18055.86</v>
      </c>
      <c r="U12" t="n">
        <v>0.57</v>
      </c>
      <c r="V12" t="n">
        <v>0.76</v>
      </c>
      <c r="W12" t="n">
        <v>4.74</v>
      </c>
      <c r="X12" t="n">
        <v>1.07</v>
      </c>
      <c r="Y12" t="n">
        <v>0.5</v>
      </c>
      <c r="Z12" t="n">
        <v>10</v>
      </c>
      <c r="AA12" t="n">
        <v>465.1593604801817</v>
      </c>
      <c r="AB12" t="n">
        <v>636.4515583916433</v>
      </c>
      <c r="AC12" t="n">
        <v>575.7095149241167</v>
      </c>
      <c r="AD12" t="n">
        <v>465159.3604801817</v>
      </c>
      <c r="AE12" t="n">
        <v>636451.5583916433</v>
      </c>
      <c r="AF12" t="n">
        <v>1.973789973873581e-06</v>
      </c>
      <c r="AG12" t="n">
        <v>1.074583333333333</v>
      </c>
      <c r="AH12" t="n">
        <v>575709.5149241167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1.9424</v>
      </c>
      <c r="E13" t="n">
        <v>51.48</v>
      </c>
      <c r="F13" t="n">
        <v>48.73</v>
      </c>
      <c r="G13" t="n">
        <v>104.42</v>
      </c>
      <c r="H13" t="n">
        <v>1.63</v>
      </c>
      <c r="I13" t="n">
        <v>28</v>
      </c>
      <c r="J13" t="n">
        <v>130.45</v>
      </c>
      <c r="K13" t="n">
        <v>43.4</v>
      </c>
      <c r="L13" t="n">
        <v>12</v>
      </c>
      <c r="M13" t="n">
        <v>26</v>
      </c>
      <c r="N13" t="n">
        <v>20.05</v>
      </c>
      <c r="O13" t="n">
        <v>16323.22</v>
      </c>
      <c r="P13" t="n">
        <v>438.07</v>
      </c>
      <c r="Q13" t="n">
        <v>794.17</v>
      </c>
      <c r="R13" t="n">
        <v>125.43</v>
      </c>
      <c r="S13" t="n">
        <v>72.42</v>
      </c>
      <c r="T13" t="n">
        <v>17254.79</v>
      </c>
      <c r="U13" t="n">
        <v>0.58</v>
      </c>
      <c r="V13" t="n">
        <v>0.76</v>
      </c>
      <c r="W13" t="n">
        <v>4.73</v>
      </c>
      <c r="X13" t="n">
        <v>1.02</v>
      </c>
      <c r="Y13" t="n">
        <v>0.5</v>
      </c>
      <c r="Z13" t="n">
        <v>10</v>
      </c>
      <c r="AA13" t="n">
        <v>460.1024701838249</v>
      </c>
      <c r="AB13" t="n">
        <v>629.5324979939132</v>
      </c>
      <c r="AC13" t="n">
        <v>569.4507999397837</v>
      </c>
      <c r="AD13" t="n">
        <v>460102.4701838249</v>
      </c>
      <c r="AE13" t="n">
        <v>629532.4979939132</v>
      </c>
      <c r="AF13" t="n">
        <v>1.977658952466751e-06</v>
      </c>
      <c r="AG13" t="n">
        <v>1.0725</v>
      </c>
      <c r="AH13" t="n">
        <v>569450.7999397836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1.9503</v>
      </c>
      <c r="E14" t="n">
        <v>51.27</v>
      </c>
      <c r="F14" t="n">
        <v>48.59</v>
      </c>
      <c r="G14" t="n">
        <v>116.62</v>
      </c>
      <c r="H14" t="n">
        <v>1.74</v>
      </c>
      <c r="I14" t="n">
        <v>25</v>
      </c>
      <c r="J14" t="n">
        <v>131.79</v>
      </c>
      <c r="K14" t="n">
        <v>43.4</v>
      </c>
      <c r="L14" t="n">
        <v>13</v>
      </c>
      <c r="M14" t="n">
        <v>23</v>
      </c>
      <c r="N14" t="n">
        <v>20.39</v>
      </c>
      <c r="O14" t="n">
        <v>16487.53</v>
      </c>
      <c r="P14" t="n">
        <v>432.14</v>
      </c>
      <c r="Q14" t="n">
        <v>794.17</v>
      </c>
      <c r="R14" t="n">
        <v>121.03</v>
      </c>
      <c r="S14" t="n">
        <v>72.42</v>
      </c>
      <c r="T14" t="n">
        <v>15068.4</v>
      </c>
      <c r="U14" t="n">
        <v>0.6</v>
      </c>
      <c r="V14" t="n">
        <v>0.76</v>
      </c>
      <c r="W14" t="n">
        <v>4.72</v>
      </c>
      <c r="X14" t="n">
        <v>0.89</v>
      </c>
      <c r="Y14" t="n">
        <v>0.5</v>
      </c>
      <c r="Z14" t="n">
        <v>10</v>
      </c>
      <c r="AA14" t="n">
        <v>453.6879192760089</v>
      </c>
      <c r="AB14" t="n">
        <v>620.7558264518258</v>
      </c>
      <c r="AC14" t="n">
        <v>561.5117616115371</v>
      </c>
      <c r="AD14" t="n">
        <v>453687.9192760089</v>
      </c>
      <c r="AE14" t="n">
        <v>620755.8264518258</v>
      </c>
      <c r="AF14" t="n">
        <v>1.985702355331499e-06</v>
      </c>
      <c r="AG14" t="n">
        <v>1.068125</v>
      </c>
      <c r="AH14" t="n">
        <v>561511.7616115371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1.9552</v>
      </c>
      <c r="E15" t="n">
        <v>51.15</v>
      </c>
      <c r="F15" t="n">
        <v>48.51</v>
      </c>
      <c r="G15" t="n">
        <v>126.55</v>
      </c>
      <c r="H15" t="n">
        <v>1.86</v>
      </c>
      <c r="I15" t="n">
        <v>23</v>
      </c>
      <c r="J15" t="n">
        <v>133.12</v>
      </c>
      <c r="K15" t="n">
        <v>43.4</v>
      </c>
      <c r="L15" t="n">
        <v>14</v>
      </c>
      <c r="M15" t="n">
        <v>21</v>
      </c>
      <c r="N15" t="n">
        <v>20.72</v>
      </c>
      <c r="O15" t="n">
        <v>16652.31</v>
      </c>
      <c r="P15" t="n">
        <v>425.55</v>
      </c>
      <c r="Q15" t="n">
        <v>794.17</v>
      </c>
      <c r="R15" t="n">
        <v>118.23</v>
      </c>
      <c r="S15" t="n">
        <v>72.42</v>
      </c>
      <c r="T15" t="n">
        <v>13680.78</v>
      </c>
      <c r="U15" t="n">
        <v>0.61</v>
      </c>
      <c r="V15" t="n">
        <v>0.76</v>
      </c>
      <c r="W15" t="n">
        <v>4.72</v>
      </c>
      <c r="X15" t="n">
        <v>0.8100000000000001</v>
      </c>
      <c r="Y15" t="n">
        <v>0.5</v>
      </c>
      <c r="Z15" t="n">
        <v>10</v>
      </c>
      <c r="AA15" t="n">
        <v>447.7304191936855</v>
      </c>
      <c r="AB15" t="n">
        <v>612.6045120128367</v>
      </c>
      <c r="AC15" t="n">
        <v>554.1383971821635</v>
      </c>
      <c r="AD15" t="n">
        <v>447730.4191936855</v>
      </c>
      <c r="AE15" t="n">
        <v>612604.5120128368</v>
      </c>
      <c r="AF15" t="n">
        <v>1.990691301412166e-06</v>
      </c>
      <c r="AG15" t="n">
        <v>1.065625</v>
      </c>
      <c r="AH15" t="n">
        <v>554138.3971821635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1.9566</v>
      </c>
      <c r="E16" t="n">
        <v>51.11</v>
      </c>
      <c r="F16" t="n">
        <v>48.5</v>
      </c>
      <c r="G16" t="n">
        <v>132.27</v>
      </c>
      <c r="H16" t="n">
        <v>1.97</v>
      </c>
      <c r="I16" t="n">
        <v>22</v>
      </c>
      <c r="J16" t="n">
        <v>134.46</v>
      </c>
      <c r="K16" t="n">
        <v>43.4</v>
      </c>
      <c r="L16" t="n">
        <v>15</v>
      </c>
      <c r="M16" t="n">
        <v>20</v>
      </c>
      <c r="N16" t="n">
        <v>21.06</v>
      </c>
      <c r="O16" t="n">
        <v>16817.7</v>
      </c>
      <c r="P16" t="n">
        <v>420.43</v>
      </c>
      <c r="Q16" t="n">
        <v>794.17</v>
      </c>
      <c r="R16" t="n">
        <v>118.03</v>
      </c>
      <c r="S16" t="n">
        <v>72.42</v>
      </c>
      <c r="T16" t="n">
        <v>13583.17</v>
      </c>
      <c r="U16" t="n">
        <v>0.61</v>
      </c>
      <c r="V16" t="n">
        <v>0.76</v>
      </c>
      <c r="W16" t="n">
        <v>4.72</v>
      </c>
      <c r="X16" t="n">
        <v>0.79</v>
      </c>
      <c r="Y16" t="n">
        <v>0.5</v>
      </c>
      <c r="Z16" t="n">
        <v>10</v>
      </c>
      <c r="AA16" t="n">
        <v>443.8209599079775</v>
      </c>
      <c r="AB16" t="n">
        <v>607.2554173449599</v>
      </c>
      <c r="AC16" t="n">
        <v>549.2998126018873</v>
      </c>
      <c r="AD16" t="n">
        <v>443820.9599079775</v>
      </c>
      <c r="AE16" t="n">
        <v>607255.4173449599</v>
      </c>
      <c r="AF16" t="n">
        <v>1.992116714578071e-06</v>
      </c>
      <c r="AG16" t="n">
        <v>1.064791666666667</v>
      </c>
      <c r="AH16" t="n">
        <v>549299.8126018873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1.9611</v>
      </c>
      <c r="E17" t="n">
        <v>50.99</v>
      </c>
      <c r="F17" t="n">
        <v>48.43</v>
      </c>
      <c r="G17" t="n">
        <v>145.29</v>
      </c>
      <c r="H17" t="n">
        <v>2.08</v>
      </c>
      <c r="I17" t="n">
        <v>20</v>
      </c>
      <c r="J17" t="n">
        <v>135.81</v>
      </c>
      <c r="K17" t="n">
        <v>43.4</v>
      </c>
      <c r="L17" t="n">
        <v>16</v>
      </c>
      <c r="M17" t="n">
        <v>18</v>
      </c>
      <c r="N17" t="n">
        <v>21.41</v>
      </c>
      <c r="O17" t="n">
        <v>16983.46</v>
      </c>
      <c r="P17" t="n">
        <v>416.55</v>
      </c>
      <c r="Q17" t="n">
        <v>794.1799999999999</v>
      </c>
      <c r="R17" t="n">
        <v>115.59</v>
      </c>
      <c r="S17" t="n">
        <v>72.42</v>
      </c>
      <c r="T17" t="n">
        <v>12375.44</v>
      </c>
      <c r="U17" t="n">
        <v>0.63</v>
      </c>
      <c r="V17" t="n">
        <v>0.76</v>
      </c>
      <c r="W17" t="n">
        <v>4.72</v>
      </c>
      <c r="X17" t="n">
        <v>0.72</v>
      </c>
      <c r="Y17" t="n">
        <v>0.5</v>
      </c>
      <c r="Z17" t="n">
        <v>10</v>
      </c>
      <c r="AA17" t="n">
        <v>439.9052423798843</v>
      </c>
      <c r="AB17" t="n">
        <v>601.8977598737576</v>
      </c>
      <c r="AC17" t="n">
        <v>544.4534824402172</v>
      </c>
      <c r="AD17" t="n">
        <v>439905.2423798844</v>
      </c>
      <c r="AE17" t="n">
        <v>601897.7598737576</v>
      </c>
      <c r="AF17" t="n">
        <v>1.996698399754193e-06</v>
      </c>
      <c r="AG17" t="n">
        <v>1.062291666666667</v>
      </c>
      <c r="AH17" t="n">
        <v>544453.4824402172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1.9645</v>
      </c>
      <c r="E18" t="n">
        <v>50.9</v>
      </c>
      <c r="F18" t="n">
        <v>48.37</v>
      </c>
      <c r="G18" t="n">
        <v>152.73</v>
      </c>
      <c r="H18" t="n">
        <v>2.19</v>
      </c>
      <c r="I18" t="n">
        <v>19</v>
      </c>
      <c r="J18" t="n">
        <v>137.15</v>
      </c>
      <c r="K18" t="n">
        <v>43.4</v>
      </c>
      <c r="L18" t="n">
        <v>17</v>
      </c>
      <c r="M18" t="n">
        <v>16</v>
      </c>
      <c r="N18" t="n">
        <v>21.75</v>
      </c>
      <c r="O18" t="n">
        <v>17149.71</v>
      </c>
      <c r="P18" t="n">
        <v>409.44</v>
      </c>
      <c r="Q18" t="n">
        <v>794.2</v>
      </c>
      <c r="R18" t="n">
        <v>113.44</v>
      </c>
      <c r="S18" t="n">
        <v>72.42</v>
      </c>
      <c r="T18" t="n">
        <v>11306.76</v>
      </c>
      <c r="U18" t="n">
        <v>0.64</v>
      </c>
      <c r="V18" t="n">
        <v>0.76</v>
      </c>
      <c r="W18" t="n">
        <v>4.71</v>
      </c>
      <c r="X18" t="n">
        <v>0.66</v>
      </c>
      <c r="Y18" t="n">
        <v>0.5</v>
      </c>
      <c r="Z18" t="n">
        <v>10</v>
      </c>
      <c r="AA18" t="n">
        <v>434.0436452401798</v>
      </c>
      <c r="AB18" t="n">
        <v>593.8776640717989</v>
      </c>
      <c r="AC18" t="n">
        <v>537.1988133253222</v>
      </c>
      <c r="AD18" t="n">
        <v>434043.6452401798</v>
      </c>
      <c r="AE18" t="n">
        <v>593877.6640717989</v>
      </c>
      <c r="AF18" t="n">
        <v>2.000160117442819e-06</v>
      </c>
      <c r="AG18" t="n">
        <v>1.060416666666667</v>
      </c>
      <c r="AH18" t="n">
        <v>537198.8133253222</v>
      </c>
    </row>
    <row r="19">
      <c r="A19" t="n">
        <v>17</v>
      </c>
      <c r="B19" t="n">
        <v>55</v>
      </c>
      <c r="C19" t="inlineStr">
        <is>
          <t xml:space="preserve">CONCLUIDO	</t>
        </is>
      </c>
      <c r="D19" t="n">
        <v>1.9657</v>
      </c>
      <c r="E19" t="n">
        <v>50.87</v>
      </c>
      <c r="F19" t="n">
        <v>48.36</v>
      </c>
      <c r="G19" t="n">
        <v>161.19</v>
      </c>
      <c r="H19" t="n">
        <v>2.3</v>
      </c>
      <c r="I19" t="n">
        <v>18</v>
      </c>
      <c r="J19" t="n">
        <v>138.51</v>
      </c>
      <c r="K19" t="n">
        <v>43.4</v>
      </c>
      <c r="L19" t="n">
        <v>18</v>
      </c>
      <c r="M19" t="n">
        <v>14</v>
      </c>
      <c r="N19" t="n">
        <v>22.11</v>
      </c>
      <c r="O19" t="n">
        <v>17316.45</v>
      </c>
      <c r="P19" t="n">
        <v>406.39</v>
      </c>
      <c r="Q19" t="n">
        <v>794.17</v>
      </c>
      <c r="R19" t="n">
        <v>113.31</v>
      </c>
      <c r="S19" t="n">
        <v>72.42</v>
      </c>
      <c r="T19" t="n">
        <v>11246.4</v>
      </c>
      <c r="U19" t="n">
        <v>0.64</v>
      </c>
      <c r="V19" t="n">
        <v>0.76</v>
      </c>
      <c r="W19" t="n">
        <v>4.71</v>
      </c>
      <c r="X19" t="n">
        <v>0.65</v>
      </c>
      <c r="Y19" t="n">
        <v>0.5</v>
      </c>
      <c r="Z19" t="n">
        <v>10</v>
      </c>
      <c r="AA19" t="n">
        <v>431.6390518014263</v>
      </c>
      <c r="AB19" t="n">
        <v>590.5875932457208</v>
      </c>
      <c r="AC19" t="n">
        <v>534.2227422412413</v>
      </c>
      <c r="AD19" t="n">
        <v>431639.0518014263</v>
      </c>
      <c r="AE19" t="n">
        <v>590587.5932457207</v>
      </c>
      <c r="AF19" t="n">
        <v>2.001381900156452e-06</v>
      </c>
      <c r="AG19" t="n">
        <v>1.059791666666667</v>
      </c>
      <c r="AH19" t="n">
        <v>534222.7422412414</v>
      </c>
    </row>
    <row r="20">
      <c r="A20" t="n">
        <v>18</v>
      </c>
      <c r="B20" t="n">
        <v>55</v>
      </c>
      <c r="C20" t="inlineStr">
        <is>
          <t xml:space="preserve">CONCLUIDO	</t>
        </is>
      </c>
      <c r="D20" t="n">
        <v>1.9681</v>
      </c>
      <c r="E20" t="n">
        <v>50.81</v>
      </c>
      <c r="F20" t="n">
        <v>48.32</v>
      </c>
      <c r="G20" t="n">
        <v>170.55</v>
      </c>
      <c r="H20" t="n">
        <v>2.4</v>
      </c>
      <c r="I20" t="n">
        <v>17</v>
      </c>
      <c r="J20" t="n">
        <v>139.86</v>
      </c>
      <c r="K20" t="n">
        <v>43.4</v>
      </c>
      <c r="L20" t="n">
        <v>19</v>
      </c>
      <c r="M20" t="n">
        <v>11</v>
      </c>
      <c r="N20" t="n">
        <v>22.46</v>
      </c>
      <c r="O20" t="n">
        <v>17483.7</v>
      </c>
      <c r="P20" t="n">
        <v>400.98</v>
      </c>
      <c r="Q20" t="n">
        <v>794.17</v>
      </c>
      <c r="R20" t="n">
        <v>111.71</v>
      </c>
      <c r="S20" t="n">
        <v>72.42</v>
      </c>
      <c r="T20" t="n">
        <v>10451.19</v>
      </c>
      <c r="U20" t="n">
        <v>0.65</v>
      </c>
      <c r="V20" t="n">
        <v>0.76</v>
      </c>
      <c r="W20" t="n">
        <v>4.72</v>
      </c>
      <c r="X20" t="n">
        <v>0.61</v>
      </c>
      <c r="Y20" t="n">
        <v>0.5</v>
      </c>
      <c r="Z20" t="n">
        <v>10</v>
      </c>
      <c r="AA20" t="n">
        <v>427.2559782187988</v>
      </c>
      <c r="AB20" t="n">
        <v>584.5904786024104</v>
      </c>
      <c r="AC20" t="n">
        <v>528.7979838024855</v>
      </c>
      <c r="AD20" t="n">
        <v>427255.9782187988</v>
      </c>
      <c r="AE20" t="n">
        <v>584590.4786024104</v>
      </c>
      <c r="AF20" t="n">
        <v>2.003825465583717e-06</v>
      </c>
      <c r="AG20" t="n">
        <v>1.058541666666667</v>
      </c>
      <c r="AH20" t="n">
        <v>528797.9838024855</v>
      </c>
    </row>
    <row r="21">
      <c r="A21" t="n">
        <v>19</v>
      </c>
      <c r="B21" t="n">
        <v>55</v>
      </c>
      <c r="C21" t="inlineStr">
        <is>
          <t xml:space="preserve">CONCLUIDO	</t>
        </is>
      </c>
      <c r="D21" t="n">
        <v>1.9702</v>
      </c>
      <c r="E21" t="n">
        <v>50.76</v>
      </c>
      <c r="F21" t="n">
        <v>48.29</v>
      </c>
      <c r="G21" t="n">
        <v>181.08</v>
      </c>
      <c r="H21" t="n">
        <v>2.5</v>
      </c>
      <c r="I21" t="n">
        <v>16</v>
      </c>
      <c r="J21" t="n">
        <v>141.22</v>
      </c>
      <c r="K21" t="n">
        <v>43.4</v>
      </c>
      <c r="L21" t="n">
        <v>20</v>
      </c>
      <c r="M21" t="n">
        <v>4</v>
      </c>
      <c r="N21" t="n">
        <v>22.82</v>
      </c>
      <c r="O21" t="n">
        <v>17651.44</v>
      </c>
      <c r="P21" t="n">
        <v>399.15</v>
      </c>
      <c r="Q21" t="n">
        <v>794.1799999999999</v>
      </c>
      <c r="R21" t="n">
        <v>110.48</v>
      </c>
      <c r="S21" t="n">
        <v>72.42</v>
      </c>
      <c r="T21" t="n">
        <v>9840.25</v>
      </c>
      <c r="U21" t="n">
        <v>0.66</v>
      </c>
      <c r="V21" t="n">
        <v>0.76</v>
      </c>
      <c r="W21" t="n">
        <v>4.72</v>
      </c>
      <c r="X21" t="n">
        <v>0.58</v>
      </c>
      <c r="Y21" t="n">
        <v>0.5</v>
      </c>
      <c r="Z21" t="n">
        <v>10</v>
      </c>
      <c r="AA21" t="n">
        <v>425.4497772727501</v>
      </c>
      <c r="AB21" t="n">
        <v>582.1191547840647</v>
      </c>
      <c r="AC21" t="n">
        <v>526.5625196608378</v>
      </c>
      <c r="AD21" t="n">
        <v>425449.77727275</v>
      </c>
      <c r="AE21" t="n">
        <v>582119.1547840646</v>
      </c>
      <c r="AF21" t="n">
        <v>2.005963585332574e-06</v>
      </c>
      <c r="AG21" t="n">
        <v>1.0575</v>
      </c>
      <c r="AH21" t="n">
        <v>526562.5196608378</v>
      </c>
    </row>
    <row r="22">
      <c r="A22" t="n">
        <v>20</v>
      </c>
      <c r="B22" t="n">
        <v>55</v>
      </c>
      <c r="C22" t="inlineStr">
        <is>
          <t xml:space="preserve">CONCLUIDO	</t>
        </is>
      </c>
      <c r="D22" t="n">
        <v>1.9708</v>
      </c>
      <c r="E22" t="n">
        <v>50.74</v>
      </c>
      <c r="F22" t="n">
        <v>48.27</v>
      </c>
      <c r="G22" t="n">
        <v>181.03</v>
      </c>
      <c r="H22" t="n">
        <v>2.61</v>
      </c>
      <c r="I22" t="n">
        <v>16</v>
      </c>
      <c r="J22" t="n">
        <v>142.59</v>
      </c>
      <c r="K22" t="n">
        <v>43.4</v>
      </c>
      <c r="L22" t="n">
        <v>21</v>
      </c>
      <c r="M22" t="n">
        <v>2</v>
      </c>
      <c r="N22" t="n">
        <v>23.19</v>
      </c>
      <c r="O22" t="n">
        <v>17819.69</v>
      </c>
      <c r="P22" t="n">
        <v>402.54</v>
      </c>
      <c r="Q22" t="n">
        <v>794.17</v>
      </c>
      <c r="R22" t="n">
        <v>109.92</v>
      </c>
      <c r="S22" t="n">
        <v>72.42</v>
      </c>
      <c r="T22" t="n">
        <v>9561.1</v>
      </c>
      <c r="U22" t="n">
        <v>0.66</v>
      </c>
      <c r="V22" t="n">
        <v>0.77</v>
      </c>
      <c r="W22" t="n">
        <v>4.72</v>
      </c>
      <c r="X22" t="n">
        <v>0.57</v>
      </c>
      <c r="Y22" t="n">
        <v>0.5</v>
      </c>
      <c r="Z22" t="n">
        <v>10</v>
      </c>
      <c r="AA22" t="n">
        <v>427.6010562646737</v>
      </c>
      <c r="AB22" t="n">
        <v>585.0626296085453</v>
      </c>
      <c r="AC22" t="n">
        <v>529.2250733792629</v>
      </c>
      <c r="AD22" t="n">
        <v>427601.0562646737</v>
      </c>
      <c r="AE22" t="n">
        <v>585062.6296085453</v>
      </c>
      <c r="AF22" t="n">
        <v>2.006574476689391e-06</v>
      </c>
      <c r="AG22" t="n">
        <v>1.057083333333333</v>
      </c>
      <c r="AH22" t="n">
        <v>529225.0733792629</v>
      </c>
    </row>
    <row r="23">
      <c r="A23" t="n">
        <v>21</v>
      </c>
      <c r="B23" t="n">
        <v>55</v>
      </c>
      <c r="C23" t="inlineStr">
        <is>
          <t xml:space="preserve">CONCLUIDO	</t>
        </is>
      </c>
      <c r="D23" t="n">
        <v>1.9709</v>
      </c>
      <c r="E23" t="n">
        <v>50.74</v>
      </c>
      <c r="F23" t="n">
        <v>48.27</v>
      </c>
      <c r="G23" t="n">
        <v>181.02</v>
      </c>
      <c r="H23" t="n">
        <v>2.7</v>
      </c>
      <c r="I23" t="n">
        <v>16</v>
      </c>
      <c r="J23" t="n">
        <v>143.96</v>
      </c>
      <c r="K23" t="n">
        <v>43.4</v>
      </c>
      <c r="L23" t="n">
        <v>22</v>
      </c>
      <c r="M23" t="n">
        <v>1</v>
      </c>
      <c r="N23" t="n">
        <v>23.56</v>
      </c>
      <c r="O23" t="n">
        <v>17988.46</v>
      </c>
      <c r="P23" t="n">
        <v>405.79</v>
      </c>
      <c r="Q23" t="n">
        <v>794.17</v>
      </c>
      <c r="R23" t="n">
        <v>109.76</v>
      </c>
      <c r="S23" t="n">
        <v>72.42</v>
      </c>
      <c r="T23" t="n">
        <v>9481.059999999999</v>
      </c>
      <c r="U23" t="n">
        <v>0.66</v>
      </c>
      <c r="V23" t="n">
        <v>0.77</v>
      </c>
      <c r="W23" t="n">
        <v>4.72</v>
      </c>
      <c r="X23" t="n">
        <v>0.5600000000000001</v>
      </c>
      <c r="Y23" t="n">
        <v>0.5</v>
      </c>
      <c r="Z23" t="n">
        <v>10</v>
      </c>
      <c r="AA23" t="n">
        <v>429.8230999684358</v>
      </c>
      <c r="AB23" t="n">
        <v>588.1029278336825</v>
      </c>
      <c r="AC23" t="n">
        <v>531.9752098088784</v>
      </c>
      <c r="AD23" t="n">
        <v>429823.0999684358</v>
      </c>
      <c r="AE23" t="n">
        <v>588102.9278336825</v>
      </c>
      <c r="AF23" t="n">
        <v>2.006676291915527e-06</v>
      </c>
      <c r="AG23" t="n">
        <v>1.057083333333333</v>
      </c>
      <c r="AH23" t="n">
        <v>531975.2098088784</v>
      </c>
    </row>
    <row r="24">
      <c r="A24" t="n">
        <v>22</v>
      </c>
      <c r="B24" t="n">
        <v>55</v>
      </c>
      <c r="C24" t="inlineStr">
        <is>
          <t xml:space="preserve">CONCLUIDO	</t>
        </is>
      </c>
      <c r="D24" t="n">
        <v>1.9709</v>
      </c>
      <c r="E24" t="n">
        <v>50.74</v>
      </c>
      <c r="F24" t="n">
        <v>48.27</v>
      </c>
      <c r="G24" t="n">
        <v>181.02</v>
      </c>
      <c r="H24" t="n">
        <v>2.8</v>
      </c>
      <c r="I24" t="n">
        <v>16</v>
      </c>
      <c r="J24" t="n">
        <v>145.33</v>
      </c>
      <c r="K24" t="n">
        <v>43.4</v>
      </c>
      <c r="L24" t="n">
        <v>23</v>
      </c>
      <c r="M24" t="n">
        <v>0</v>
      </c>
      <c r="N24" t="n">
        <v>23.93</v>
      </c>
      <c r="O24" t="n">
        <v>18157.74</v>
      </c>
      <c r="P24" t="n">
        <v>409</v>
      </c>
      <c r="Q24" t="n">
        <v>794.17</v>
      </c>
      <c r="R24" t="n">
        <v>109.78</v>
      </c>
      <c r="S24" t="n">
        <v>72.42</v>
      </c>
      <c r="T24" t="n">
        <v>9491.23</v>
      </c>
      <c r="U24" t="n">
        <v>0.66</v>
      </c>
      <c r="V24" t="n">
        <v>0.77</v>
      </c>
      <c r="W24" t="n">
        <v>4.72</v>
      </c>
      <c r="X24" t="n">
        <v>0.57</v>
      </c>
      <c r="Y24" t="n">
        <v>0.5</v>
      </c>
      <c r="Z24" t="n">
        <v>10</v>
      </c>
      <c r="AA24" t="n">
        <v>432.0389261138436</v>
      </c>
      <c r="AB24" t="n">
        <v>591.1347189211797</v>
      </c>
      <c r="AC24" t="n">
        <v>534.7176510101303</v>
      </c>
      <c r="AD24" t="n">
        <v>432038.9261138436</v>
      </c>
      <c r="AE24" t="n">
        <v>591134.7189211797</v>
      </c>
      <c r="AF24" t="n">
        <v>2.006676291915527e-06</v>
      </c>
      <c r="AG24" t="n">
        <v>1.057083333333333</v>
      </c>
      <c r="AH24" t="n">
        <v>534717.6510101303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1.4034</v>
      </c>
      <c r="E2" t="n">
        <v>71.26000000000001</v>
      </c>
      <c r="F2" t="n">
        <v>62.18</v>
      </c>
      <c r="G2" t="n">
        <v>9.869999999999999</v>
      </c>
      <c r="H2" t="n">
        <v>0.2</v>
      </c>
      <c r="I2" t="n">
        <v>378</v>
      </c>
      <c r="J2" t="n">
        <v>89.87</v>
      </c>
      <c r="K2" t="n">
        <v>37.55</v>
      </c>
      <c r="L2" t="n">
        <v>1</v>
      </c>
      <c r="M2" t="n">
        <v>376</v>
      </c>
      <c r="N2" t="n">
        <v>11.32</v>
      </c>
      <c r="O2" t="n">
        <v>11317.98</v>
      </c>
      <c r="P2" t="n">
        <v>520.6799999999999</v>
      </c>
      <c r="Q2" t="n">
        <v>794.25</v>
      </c>
      <c r="R2" t="n">
        <v>574.8099999999999</v>
      </c>
      <c r="S2" t="n">
        <v>72.42</v>
      </c>
      <c r="T2" t="n">
        <v>240196.87</v>
      </c>
      <c r="U2" t="n">
        <v>0.13</v>
      </c>
      <c r="V2" t="n">
        <v>0.59</v>
      </c>
      <c r="W2" t="n">
        <v>5.3</v>
      </c>
      <c r="X2" t="n">
        <v>14.46</v>
      </c>
      <c r="Y2" t="n">
        <v>0.5</v>
      </c>
      <c r="Z2" t="n">
        <v>10</v>
      </c>
      <c r="AA2" t="n">
        <v>740.934149554483</v>
      </c>
      <c r="AB2" t="n">
        <v>1013.77879112814</v>
      </c>
      <c r="AC2" t="n">
        <v>917.0251661503393</v>
      </c>
      <c r="AD2" t="n">
        <v>740934.149554483</v>
      </c>
      <c r="AE2" t="n">
        <v>1013778.79112814</v>
      </c>
      <c r="AF2" t="n">
        <v>1.488413974822578e-06</v>
      </c>
      <c r="AG2" t="n">
        <v>1.484583333333333</v>
      </c>
      <c r="AH2" t="n">
        <v>917025.1661503393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1.7029</v>
      </c>
      <c r="E3" t="n">
        <v>58.72</v>
      </c>
      <c r="F3" t="n">
        <v>53.74</v>
      </c>
      <c r="G3" t="n">
        <v>20.03</v>
      </c>
      <c r="H3" t="n">
        <v>0.39</v>
      </c>
      <c r="I3" t="n">
        <v>161</v>
      </c>
      <c r="J3" t="n">
        <v>91.09999999999999</v>
      </c>
      <c r="K3" t="n">
        <v>37.55</v>
      </c>
      <c r="L3" t="n">
        <v>2</v>
      </c>
      <c r="M3" t="n">
        <v>159</v>
      </c>
      <c r="N3" t="n">
        <v>11.54</v>
      </c>
      <c r="O3" t="n">
        <v>11468.97</v>
      </c>
      <c r="P3" t="n">
        <v>443.71</v>
      </c>
      <c r="Q3" t="n">
        <v>794.24</v>
      </c>
      <c r="R3" t="n">
        <v>292.78</v>
      </c>
      <c r="S3" t="n">
        <v>72.42</v>
      </c>
      <c r="T3" t="n">
        <v>100263.65</v>
      </c>
      <c r="U3" t="n">
        <v>0.25</v>
      </c>
      <c r="V3" t="n">
        <v>0.6899999999999999</v>
      </c>
      <c r="W3" t="n">
        <v>4.95</v>
      </c>
      <c r="X3" t="n">
        <v>6.03</v>
      </c>
      <c r="Y3" t="n">
        <v>0.5</v>
      </c>
      <c r="Z3" t="n">
        <v>10</v>
      </c>
      <c r="AA3" t="n">
        <v>523.8585719738776</v>
      </c>
      <c r="AB3" t="n">
        <v>716.7664091837623</v>
      </c>
      <c r="AC3" t="n">
        <v>648.3592290792369</v>
      </c>
      <c r="AD3" t="n">
        <v>523858.5719738776</v>
      </c>
      <c r="AE3" t="n">
        <v>716766.4091837624</v>
      </c>
      <c r="AF3" t="n">
        <v>1.806056831783787e-06</v>
      </c>
      <c r="AG3" t="n">
        <v>1.223333333333333</v>
      </c>
      <c r="AH3" t="n">
        <v>648359.2290792369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1.8064</v>
      </c>
      <c r="E4" t="n">
        <v>55.36</v>
      </c>
      <c r="F4" t="n">
        <v>51.49</v>
      </c>
      <c r="G4" t="n">
        <v>30.29</v>
      </c>
      <c r="H4" t="n">
        <v>0.57</v>
      </c>
      <c r="I4" t="n">
        <v>102</v>
      </c>
      <c r="J4" t="n">
        <v>92.31999999999999</v>
      </c>
      <c r="K4" t="n">
        <v>37.55</v>
      </c>
      <c r="L4" t="n">
        <v>3</v>
      </c>
      <c r="M4" t="n">
        <v>100</v>
      </c>
      <c r="N4" t="n">
        <v>11.77</v>
      </c>
      <c r="O4" t="n">
        <v>11620.34</v>
      </c>
      <c r="P4" t="n">
        <v>419.07</v>
      </c>
      <c r="Q4" t="n">
        <v>794.22</v>
      </c>
      <c r="R4" t="n">
        <v>217.49</v>
      </c>
      <c r="S4" t="n">
        <v>72.42</v>
      </c>
      <c r="T4" t="n">
        <v>62916.62</v>
      </c>
      <c r="U4" t="n">
        <v>0.33</v>
      </c>
      <c r="V4" t="n">
        <v>0.72</v>
      </c>
      <c r="W4" t="n">
        <v>4.86</v>
      </c>
      <c r="X4" t="n">
        <v>3.78</v>
      </c>
      <c r="Y4" t="n">
        <v>0.5</v>
      </c>
      <c r="Z4" t="n">
        <v>10</v>
      </c>
      <c r="AA4" t="n">
        <v>468.9593803977523</v>
      </c>
      <c r="AB4" t="n">
        <v>641.6509132879104</v>
      </c>
      <c r="AC4" t="n">
        <v>580.4126506864245</v>
      </c>
      <c r="AD4" t="n">
        <v>468959.3803977523</v>
      </c>
      <c r="AE4" t="n">
        <v>641650.9132879104</v>
      </c>
      <c r="AF4" t="n">
        <v>1.915826566994088e-06</v>
      </c>
      <c r="AG4" t="n">
        <v>1.153333333333333</v>
      </c>
      <c r="AH4" t="n">
        <v>580412.6506864245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1.859</v>
      </c>
      <c r="E5" t="n">
        <v>53.79</v>
      </c>
      <c r="F5" t="n">
        <v>50.45</v>
      </c>
      <c r="G5" t="n">
        <v>40.91</v>
      </c>
      <c r="H5" t="n">
        <v>0.75</v>
      </c>
      <c r="I5" t="n">
        <v>74</v>
      </c>
      <c r="J5" t="n">
        <v>93.55</v>
      </c>
      <c r="K5" t="n">
        <v>37.55</v>
      </c>
      <c r="L5" t="n">
        <v>4</v>
      </c>
      <c r="M5" t="n">
        <v>72</v>
      </c>
      <c r="N5" t="n">
        <v>12</v>
      </c>
      <c r="O5" t="n">
        <v>11772.07</v>
      </c>
      <c r="P5" t="n">
        <v>404.6</v>
      </c>
      <c r="Q5" t="n">
        <v>794.1799999999999</v>
      </c>
      <c r="R5" t="n">
        <v>182.76</v>
      </c>
      <c r="S5" t="n">
        <v>72.42</v>
      </c>
      <c r="T5" t="n">
        <v>45687.84</v>
      </c>
      <c r="U5" t="n">
        <v>0.4</v>
      </c>
      <c r="V5" t="n">
        <v>0.73</v>
      </c>
      <c r="W5" t="n">
        <v>4.81</v>
      </c>
      <c r="X5" t="n">
        <v>2.75</v>
      </c>
      <c r="Y5" t="n">
        <v>0.5</v>
      </c>
      <c r="Z5" t="n">
        <v>10</v>
      </c>
      <c r="AA5" t="n">
        <v>442.263255070498</v>
      </c>
      <c r="AB5" t="n">
        <v>605.124096865233</v>
      </c>
      <c r="AC5" t="n">
        <v>547.3719023574185</v>
      </c>
      <c r="AD5" t="n">
        <v>442263.255070498</v>
      </c>
      <c r="AE5" t="n">
        <v>605124.096865233</v>
      </c>
      <c r="AF5" t="n">
        <v>1.971612925178261e-06</v>
      </c>
      <c r="AG5" t="n">
        <v>1.120625</v>
      </c>
      <c r="AH5" t="n">
        <v>547371.9023574186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1.8901</v>
      </c>
      <c r="E6" t="n">
        <v>52.91</v>
      </c>
      <c r="F6" t="n">
        <v>49.87</v>
      </c>
      <c r="G6" t="n">
        <v>51.59</v>
      </c>
      <c r="H6" t="n">
        <v>0.93</v>
      </c>
      <c r="I6" t="n">
        <v>58</v>
      </c>
      <c r="J6" t="n">
        <v>94.79000000000001</v>
      </c>
      <c r="K6" t="n">
        <v>37.55</v>
      </c>
      <c r="L6" t="n">
        <v>5</v>
      </c>
      <c r="M6" t="n">
        <v>56</v>
      </c>
      <c r="N6" t="n">
        <v>12.23</v>
      </c>
      <c r="O6" t="n">
        <v>11924.18</v>
      </c>
      <c r="P6" t="n">
        <v>393.95</v>
      </c>
      <c r="Q6" t="n">
        <v>794.1799999999999</v>
      </c>
      <c r="R6" t="n">
        <v>163.4</v>
      </c>
      <c r="S6" t="n">
        <v>72.42</v>
      </c>
      <c r="T6" t="n">
        <v>36087.31</v>
      </c>
      <c r="U6" t="n">
        <v>0.44</v>
      </c>
      <c r="V6" t="n">
        <v>0.74</v>
      </c>
      <c r="W6" t="n">
        <v>4.79</v>
      </c>
      <c r="X6" t="n">
        <v>2.17</v>
      </c>
      <c r="Y6" t="n">
        <v>0.5</v>
      </c>
      <c r="Z6" t="n">
        <v>10</v>
      </c>
      <c r="AA6" t="n">
        <v>425.7662766156112</v>
      </c>
      <c r="AB6" t="n">
        <v>582.5522031479328</v>
      </c>
      <c r="AC6" t="n">
        <v>526.9542384966455</v>
      </c>
      <c r="AD6" t="n">
        <v>425766.2766156112</v>
      </c>
      <c r="AE6" t="n">
        <v>582552.2031479328</v>
      </c>
      <c r="AF6" t="n">
        <v>2.004596874598941e-06</v>
      </c>
      <c r="AG6" t="n">
        <v>1.102291666666667</v>
      </c>
      <c r="AH6" t="n">
        <v>526954.2384966456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1.9139</v>
      </c>
      <c r="E7" t="n">
        <v>52.25</v>
      </c>
      <c r="F7" t="n">
        <v>49.42</v>
      </c>
      <c r="G7" t="n">
        <v>63.09</v>
      </c>
      <c r="H7" t="n">
        <v>1.1</v>
      </c>
      <c r="I7" t="n">
        <v>47</v>
      </c>
      <c r="J7" t="n">
        <v>96.02</v>
      </c>
      <c r="K7" t="n">
        <v>37.55</v>
      </c>
      <c r="L7" t="n">
        <v>6</v>
      </c>
      <c r="M7" t="n">
        <v>45</v>
      </c>
      <c r="N7" t="n">
        <v>12.47</v>
      </c>
      <c r="O7" t="n">
        <v>12076.67</v>
      </c>
      <c r="P7" t="n">
        <v>383.94</v>
      </c>
      <c r="Q7" t="n">
        <v>794.1900000000001</v>
      </c>
      <c r="R7" t="n">
        <v>148.55</v>
      </c>
      <c r="S7" t="n">
        <v>72.42</v>
      </c>
      <c r="T7" t="n">
        <v>28718.98</v>
      </c>
      <c r="U7" t="n">
        <v>0.49</v>
      </c>
      <c r="V7" t="n">
        <v>0.75</v>
      </c>
      <c r="W7" t="n">
        <v>4.76</v>
      </c>
      <c r="X7" t="n">
        <v>1.71</v>
      </c>
      <c r="Y7" t="n">
        <v>0.5</v>
      </c>
      <c r="Z7" t="n">
        <v>10</v>
      </c>
      <c r="AA7" t="n">
        <v>412.1646256689526</v>
      </c>
      <c r="AB7" t="n">
        <v>563.9418242602251</v>
      </c>
      <c r="AC7" t="n">
        <v>510.1200080501498</v>
      </c>
      <c r="AD7" t="n">
        <v>412164.6256689526</v>
      </c>
      <c r="AE7" t="n">
        <v>563941.8242602251</v>
      </c>
      <c r="AF7" t="n">
        <v>2.029838610811551e-06</v>
      </c>
      <c r="AG7" t="n">
        <v>1.088541666666667</v>
      </c>
      <c r="AH7" t="n">
        <v>510120.0080501498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1.9273</v>
      </c>
      <c r="E8" t="n">
        <v>51.88</v>
      </c>
      <c r="F8" t="n">
        <v>49.19</v>
      </c>
      <c r="G8" t="n">
        <v>73.78</v>
      </c>
      <c r="H8" t="n">
        <v>1.27</v>
      </c>
      <c r="I8" t="n">
        <v>40</v>
      </c>
      <c r="J8" t="n">
        <v>97.26000000000001</v>
      </c>
      <c r="K8" t="n">
        <v>37.55</v>
      </c>
      <c r="L8" t="n">
        <v>7</v>
      </c>
      <c r="M8" t="n">
        <v>38</v>
      </c>
      <c r="N8" t="n">
        <v>12.71</v>
      </c>
      <c r="O8" t="n">
        <v>12229.54</v>
      </c>
      <c r="P8" t="n">
        <v>376.07</v>
      </c>
      <c r="Q8" t="n">
        <v>794.17</v>
      </c>
      <c r="R8" t="n">
        <v>140.76</v>
      </c>
      <c r="S8" t="n">
        <v>72.42</v>
      </c>
      <c r="T8" t="n">
        <v>24861.02</v>
      </c>
      <c r="U8" t="n">
        <v>0.51</v>
      </c>
      <c r="V8" t="n">
        <v>0.75</v>
      </c>
      <c r="W8" t="n">
        <v>4.75</v>
      </c>
      <c r="X8" t="n">
        <v>1.48</v>
      </c>
      <c r="Y8" t="n">
        <v>0.5</v>
      </c>
      <c r="Z8" t="n">
        <v>10</v>
      </c>
      <c r="AA8" t="n">
        <v>403.1394259997841</v>
      </c>
      <c r="AB8" t="n">
        <v>551.5931479091605</v>
      </c>
      <c r="AC8" t="n">
        <v>498.9498720385547</v>
      </c>
      <c r="AD8" t="n">
        <v>403139.4259997841</v>
      </c>
      <c r="AE8" t="n">
        <v>551593.1479091605</v>
      </c>
      <c r="AF8" t="n">
        <v>2.044050344645542e-06</v>
      </c>
      <c r="AG8" t="n">
        <v>1.080833333333333</v>
      </c>
      <c r="AH8" t="n">
        <v>498949.8720385547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1.9413</v>
      </c>
      <c r="E9" t="n">
        <v>51.51</v>
      </c>
      <c r="F9" t="n">
        <v>48.93</v>
      </c>
      <c r="G9" t="n">
        <v>86.34999999999999</v>
      </c>
      <c r="H9" t="n">
        <v>1.43</v>
      </c>
      <c r="I9" t="n">
        <v>34</v>
      </c>
      <c r="J9" t="n">
        <v>98.5</v>
      </c>
      <c r="K9" t="n">
        <v>37.55</v>
      </c>
      <c r="L9" t="n">
        <v>8</v>
      </c>
      <c r="M9" t="n">
        <v>32</v>
      </c>
      <c r="N9" t="n">
        <v>12.95</v>
      </c>
      <c r="O9" t="n">
        <v>12382.79</v>
      </c>
      <c r="P9" t="n">
        <v>366.04</v>
      </c>
      <c r="Q9" t="n">
        <v>794.17</v>
      </c>
      <c r="R9" t="n">
        <v>132.03</v>
      </c>
      <c r="S9" t="n">
        <v>72.42</v>
      </c>
      <c r="T9" t="n">
        <v>20525.11</v>
      </c>
      <c r="U9" t="n">
        <v>0.55</v>
      </c>
      <c r="V9" t="n">
        <v>0.75</v>
      </c>
      <c r="W9" t="n">
        <v>4.74</v>
      </c>
      <c r="X9" t="n">
        <v>1.22</v>
      </c>
      <c r="Y9" t="n">
        <v>0.5</v>
      </c>
      <c r="Z9" t="n">
        <v>10</v>
      </c>
      <c r="AA9" t="n">
        <v>392.5248902934254</v>
      </c>
      <c r="AB9" t="n">
        <v>537.0698718754544</v>
      </c>
      <c r="AC9" t="n">
        <v>485.8126770859597</v>
      </c>
      <c r="AD9" t="n">
        <v>392524.8902934254</v>
      </c>
      <c r="AE9" t="n">
        <v>537069.8718754544</v>
      </c>
      <c r="AF9" t="n">
        <v>2.058898424770607e-06</v>
      </c>
      <c r="AG9" t="n">
        <v>1.073125</v>
      </c>
      <c r="AH9" t="n">
        <v>485812.6770859597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1.9494</v>
      </c>
      <c r="E10" t="n">
        <v>51.3</v>
      </c>
      <c r="F10" t="n">
        <v>48.79</v>
      </c>
      <c r="G10" t="n">
        <v>97.58</v>
      </c>
      <c r="H10" t="n">
        <v>1.59</v>
      </c>
      <c r="I10" t="n">
        <v>30</v>
      </c>
      <c r="J10" t="n">
        <v>99.75</v>
      </c>
      <c r="K10" t="n">
        <v>37.55</v>
      </c>
      <c r="L10" t="n">
        <v>9</v>
      </c>
      <c r="M10" t="n">
        <v>28</v>
      </c>
      <c r="N10" t="n">
        <v>13.2</v>
      </c>
      <c r="O10" t="n">
        <v>12536.43</v>
      </c>
      <c r="P10" t="n">
        <v>359.25</v>
      </c>
      <c r="Q10" t="n">
        <v>794.17</v>
      </c>
      <c r="R10" t="n">
        <v>127.48</v>
      </c>
      <c r="S10" t="n">
        <v>72.42</v>
      </c>
      <c r="T10" t="n">
        <v>18269.02</v>
      </c>
      <c r="U10" t="n">
        <v>0.57</v>
      </c>
      <c r="V10" t="n">
        <v>0.76</v>
      </c>
      <c r="W10" t="n">
        <v>4.74</v>
      </c>
      <c r="X10" t="n">
        <v>1.08</v>
      </c>
      <c r="Y10" t="n">
        <v>0.5</v>
      </c>
      <c r="Z10" t="n">
        <v>10</v>
      </c>
      <c r="AA10" t="n">
        <v>385.7922135644912</v>
      </c>
      <c r="AB10" t="n">
        <v>527.8579265501925</v>
      </c>
      <c r="AC10" t="n">
        <v>477.4799068934943</v>
      </c>
      <c r="AD10" t="n">
        <v>385792.2135644912</v>
      </c>
      <c r="AE10" t="n">
        <v>527857.9265501925</v>
      </c>
      <c r="AF10" t="n">
        <v>2.067489099700109e-06</v>
      </c>
      <c r="AG10" t="n">
        <v>1.06875</v>
      </c>
      <c r="AH10" t="n">
        <v>477479.9068934942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1.9581</v>
      </c>
      <c r="E11" t="n">
        <v>51.07</v>
      </c>
      <c r="F11" t="n">
        <v>48.64</v>
      </c>
      <c r="G11" t="n">
        <v>112.24</v>
      </c>
      <c r="H11" t="n">
        <v>1.74</v>
      </c>
      <c r="I11" t="n">
        <v>26</v>
      </c>
      <c r="J11" t="n">
        <v>101</v>
      </c>
      <c r="K11" t="n">
        <v>37.55</v>
      </c>
      <c r="L11" t="n">
        <v>10</v>
      </c>
      <c r="M11" t="n">
        <v>24</v>
      </c>
      <c r="N11" t="n">
        <v>13.45</v>
      </c>
      <c r="O11" t="n">
        <v>12690.46</v>
      </c>
      <c r="P11" t="n">
        <v>348.86</v>
      </c>
      <c r="Q11" t="n">
        <v>794.1799999999999</v>
      </c>
      <c r="R11" t="n">
        <v>122.57</v>
      </c>
      <c r="S11" t="n">
        <v>72.42</v>
      </c>
      <c r="T11" t="n">
        <v>15834.79</v>
      </c>
      <c r="U11" t="n">
        <v>0.59</v>
      </c>
      <c r="V11" t="n">
        <v>0.76</v>
      </c>
      <c r="W11" t="n">
        <v>4.72</v>
      </c>
      <c r="X11" t="n">
        <v>0.93</v>
      </c>
      <c r="Y11" t="n">
        <v>0.5</v>
      </c>
      <c r="Z11" t="n">
        <v>10</v>
      </c>
      <c r="AA11" t="n">
        <v>376.4715106916032</v>
      </c>
      <c r="AB11" t="n">
        <v>515.1049296791174</v>
      </c>
      <c r="AC11" t="n">
        <v>465.944038144851</v>
      </c>
      <c r="AD11" t="n">
        <v>376471.5106916032</v>
      </c>
      <c r="AE11" t="n">
        <v>515104.9296791174</v>
      </c>
      <c r="AF11" t="n">
        <v>2.076716120920685e-06</v>
      </c>
      <c r="AG11" t="n">
        <v>1.063958333333333</v>
      </c>
      <c r="AH11" t="n">
        <v>465944.038144851</v>
      </c>
    </row>
    <row r="12">
      <c r="A12" t="n">
        <v>10</v>
      </c>
      <c r="B12" t="n">
        <v>40</v>
      </c>
      <c r="C12" t="inlineStr">
        <is>
          <t xml:space="preserve">CONCLUIDO	</t>
        </is>
      </c>
      <c r="D12" t="n">
        <v>1.9622</v>
      </c>
      <c r="E12" t="n">
        <v>50.96</v>
      </c>
      <c r="F12" t="n">
        <v>48.57</v>
      </c>
      <c r="G12" t="n">
        <v>121.42</v>
      </c>
      <c r="H12" t="n">
        <v>1.89</v>
      </c>
      <c r="I12" t="n">
        <v>24</v>
      </c>
      <c r="J12" t="n">
        <v>102.25</v>
      </c>
      <c r="K12" t="n">
        <v>37.55</v>
      </c>
      <c r="L12" t="n">
        <v>11</v>
      </c>
      <c r="M12" t="n">
        <v>20</v>
      </c>
      <c r="N12" t="n">
        <v>13.7</v>
      </c>
      <c r="O12" t="n">
        <v>12844.88</v>
      </c>
      <c r="P12" t="n">
        <v>341.48</v>
      </c>
      <c r="Q12" t="n">
        <v>794.17</v>
      </c>
      <c r="R12" t="n">
        <v>120.22</v>
      </c>
      <c r="S12" t="n">
        <v>72.42</v>
      </c>
      <c r="T12" t="n">
        <v>14667.11</v>
      </c>
      <c r="U12" t="n">
        <v>0.6</v>
      </c>
      <c r="V12" t="n">
        <v>0.76</v>
      </c>
      <c r="W12" t="n">
        <v>4.72</v>
      </c>
      <c r="X12" t="n">
        <v>0.86</v>
      </c>
      <c r="Y12" t="n">
        <v>0.5</v>
      </c>
      <c r="Z12" t="n">
        <v>10</v>
      </c>
      <c r="AA12" t="n">
        <v>370.3873038269918</v>
      </c>
      <c r="AB12" t="n">
        <v>506.7802494306931</v>
      </c>
      <c r="AC12" t="n">
        <v>458.4138536955743</v>
      </c>
      <c r="AD12" t="n">
        <v>370387.3038269918</v>
      </c>
      <c r="AE12" t="n">
        <v>506780.2494306931</v>
      </c>
      <c r="AF12" t="n">
        <v>2.081064487243025e-06</v>
      </c>
      <c r="AG12" t="n">
        <v>1.061666666666667</v>
      </c>
      <c r="AH12" t="n">
        <v>458413.8536955743</v>
      </c>
    </row>
    <row r="13">
      <c r="A13" t="n">
        <v>11</v>
      </c>
      <c r="B13" t="n">
        <v>40</v>
      </c>
      <c r="C13" t="inlineStr">
        <is>
          <t xml:space="preserve">CONCLUIDO	</t>
        </is>
      </c>
      <c r="D13" t="n">
        <v>1.9662</v>
      </c>
      <c r="E13" t="n">
        <v>50.86</v>
      </c>
      <c r="F13" t="n">
        <v>48.5</v>
      </c>
      <c r="G13" t="n">
        <v>132.29</v>
      </c>
      <c r="H13" t="n">
        <v>2.04</v>
      </c>
      <c r="I13" t="n">
        <v>22</v>
      </c>
      <c r="J13" t="n">
        <v>103.51</v>
      </c>
      <c r="K13" t="n">
        <v>37.55</v>
      </c>
      <c r="L13" t="n">
        <v>12</v>
      </c>
      <c r="M13" t="n">
        <v>9</v>
      </c>
      <c r="N13" t="n">
        <v>13.95</v>
      </c>
      <c r="O13" t="n">
        <v>12999.7</v>
      </c>
      <c r="P13" t="n">
        <v>338.59</v>
      </c>
      <c r="Q13" t="n">
        <v>794.17</v>
      </c>
      <c r="R13" t="n">
        <v>117.67</v>
      </c>
      <c r="S13" t="n">
        <v>72.42</v>
      </c>
      <c r="T13" t="n">
        <v>13402.52</v>
      </c>
      <c r="U13" t="n">
        <v>0.62</v>
      </c>
      <c r="V13" t="n">
        <v>0.76</v>
      </c>
      <c r="W13" t="n">
        <v>4.73</v>
      </c>
      <c r="X13" t="n">
        <v>0.8</v>
      </c>
      <c r="Y13" t="n">
        <v>0.5</v>
      </c>
      <c r="Z13" t="n">
        <v>10</v>
      </c>
      <c r="AA13" t="n">
        <v>367.4542625967349</v>
      </c>
      <c r="AB13" t="n">
        <v>502.7671330228089</v>
      </c>
      <c r="AC13" t="n">
        <v>454.7837434852144</v>
      </c>
      <c r="AD13" t="n">
        <v>367454.2625967349</v>
      </c>
      <c r="AE13" t="n">
        <v>502767.1330228089</v>
      </c>
      <c r="AF13" t="n">
        <v>2.085306795850186e-06</v>
      </c>
      <c r="AG13" t="n">
        <v>1.059583333333333</v>
      </c>
      <c r="AH13" t="n">
        <v>454783.7434852144</v>
      </c>
    </row>
    <row r="14">
      <c r="A14" t="n">
        <v>12</v>
      </c>
      <c r="B14" t="n">
        <v>40</v>
      </c>
      <c r="C14" t="inlineStr">
        <is>
          <t xml:space="preserve">CONCLUIDO	</t>
        </is>
      </c>
      <c r="D14" t="n">
        <v>1.966</v>
      </c>
      <c r="E14" t="n">
        <v>50.86</v>
      </c>
      <c r="F14" t="n">
        <v>48.51</v>
      </c>
      <c r="G14" t="n">
        <v>132.3</v>
      </c>
      <c r="H14" t="n">
        <v>2.18</v>
      </c>
      <c r="I14" t="n">
        <v>22</v>
      </c>
      <c r="J14" t="n">
        <v>104.76</v>
      </c>
      <c r="K14" t="n">
        <v>37.55</v>
      </c>
      <c r="L14" t="n">
        <v>13</v>
      </c>
      <c r="M14" t="n">
        <v>3</v>
      </c>
      <c r="N14" t="n">
        <v>14.21</v>
      </c>
      <c r="O14" t="n">
        <v>13154.91</v>
      </c>
      <c r="P14" t="n">
        <v>337.57</v>
      </c>
      <c r="Q14" t="n">
        <v>794.17</v>
      </c>
      <c r="R14" t="n">
        <v>117.62</v>
      </c>
      <c r="S14" t="n">
        <v>72.42</v>
      </c>
      <c r="T14" t="n">
        <v>13380.3</v>
      </c>
      <c r="U14" t="n">
        <v>0.62</v>
      </c>
      <c r="V14" t="n">
        <v>0.76</v>
      </c>
      <c r="W14" t="n">
        <v>4.74</v>
      </c>
      <c r="X14" t="n">
        <v>0.8</v>
      </c>
      <c r="Y14" t="n">
        <v>0.5</v>
      </c>
      <c r="Z14" t="n">
        <v>10</v>
      </c>
      <c r="AA14" t="n">
        <v>366.811459466025</v>
      </c>
      <c r="AB14" t="n">
        <v>501.887621420899</v>
      </c>
      <c r="AC14" t="n">
        <v>453.9881712361884</v>
      </c>
      <c r="AD14" t="n">
        <v>366811.4594660251</v>
      </c>
      <c r="AE14" t="n">
        <v>501887.621420899</v>
      </c>
      <c r="AF14" t="n">
        <v>2.085094680419828e-06</v>
      </c>
      <c r="AG14" t="n">
        <v>1.059583333333333</v>
      </c>
      <c r="AH14" t="n">
        <v>453988.1712361884</v>
      </c>
    </row>
    <row r="15">
      <c r="A15" t="n">
        <v>13</v>
      </c>
      <c r="B15" t="n">
        <v>40</v>
      </c>
      <c r="C15" t="inlineStr">
        <is>
          <t xml:space="preserve">CONCLUIDO	</t>
        </is>
      </c>
      <c r="D15" t="n">
        <v>1.9678</v>
      </c>
      <c r="E15" t="n">
        <v>50.82</v>
      </c>
      <c r="F15" t="n">
        <v>48.48</v>
      </c>
      <c r="G15" t="n">
        <v>138.52</v>
      </c>
      <c r="H15" t="n">
        <v>2.33</v>
      </c>
      <c r="I15" t="n">
        <v>21</v>
      </c>
      <c r="J15" t="n">
        <v>106.03</v>
      </c>
      <c r="K15" t="n">
        <v>37.55</v>
      </c>
      <c r="L15" t="n">
        <v>14</v>
      </c>
      <c r="M15" t="n">
        <v>0</v>
      </c>
      <c r="N15" t="n">
        <v>14.47</v>
      </c>
      <c r="O15" t="n">
        <v>13310.53</v>
      </c>
      <c r="P15" t="n">
        <v>340.91</v>
      </c>
      <c r="Q15" t="n">
        <v>794.1900000000001</v>
      </c>
      <c r="R15" t="n">
        <v>116.35</v>
      </c>
      <c r="S15" t="n">
        <v>72.42</v>
      </c>
      <c r="T15" t="n">
        <v>12751.54</v>
      </c>
      <c r="U15" t="n">
        <v>0.62</v>
      </c>
      <c r="V15" t="n">
        <v>0.76</v>
      </c>
      <c r="W15" t="n">
        <v>4.75</v>
      </c>
      <c r="X15" t="n">
        <v>0.77</v>
      </c>
      <c r="Y15" t="n">
        <v>0.5</v>
      </c>
      <c r="Z15" t="n">
        <v>10</v>
      </c>
      <c r="AA15" t="n">
        <v>368.7085861622575</v>
      </c>
      <c r="AB15" t="n">
        <v>504.4833538620072</v>
      </c>
      <c r="AC15" t="n">
        <v>456.3361706162506</v>
      </c>
      <c r="AD15" t="n">
        <v>368708.5861622575</v>
      </c>
      <c r="AE15" t="n">
        <v>504483.3538620071</v>
      </c>
      <c r="AF15" t="n">
        <v>2.087003719293051e-06</v>
      </c>
      <c r="AG15" t="n">
        <v>1.05875</v>
      </c>
      <c r="AH15" t="n">
        <v>456336.1706162505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3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0.869</v>
      </c>
      <c r="E2" t="n">
        <v>115.08</v>
      </c>
      <c r="F2" t="n">
        <v>80.55</v>
      </c>
      <c r="G2" t="n">
        <v>5.87</v>
      </c>
      <c r="H2" t="n">
        <v>0.09</v>
      </c>
      <c r="I2" t="n">
        <v>823</v>
      </c>
      <c r="J2" t="n">
        <v>194.77</v>
      </c>
      <c r="K2" t="n">
        <v>54.38</v>
      </c>
      <c r="L2" t="n">
        <v>1</v>
      </c>
      <c r="M2" t="n">
        <v>821</v>
      </c>
      <c r="N2" t="n">
        <v>39.4</v>
      </c>
      <c r="O2" t="n">
        <v>24256.19</v>
      </c>
      <c r="P2" t="n">
        <v>1126.15</v>
      </c>
      <c r="Q2" t="n">
        <v>794.46</v>
      </c>
      <c r="R2" t="n">
        <v>1191.03</v>
      </c>
      <c r="S2" t="n">
        <v>72.42</v>
      </c>
      <c r="T2" t="n">
        <v>546077.27</v>
      </c>
      <c r="U2" t="n">
        <v>0.06</v>
      </c>
      <c r="V2" t="n">
        <v>0.46</v>
      </c>
      <c r="W2" t="n">
        <v>6.06</v>
      </c>
      <c r="X2" t="n">
        <v>32.83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1.3674</v>
      </c>
      <c r="E3" t="n">
        <v>73.13</v>
      </c>
      <c r="F3" t="n">
        <v>59.02</v>
      </c>
      <c r="G3" t="n">
        <v>11.88</v>
      </c>
      <c r="H3" t="n">
        <v>0.18</v>
      </c>
      <c r="I3" t="n">
        <v>298</v>
      </c>
      <c r="J3" t="n">
        <v>196.32</v>
      </c>
      <c r="K3" t="n">
        <v>54.38</v>
      </c>
      <c r="L3" t="n">
        <v>2</v>
      </c>
      <c r="M3" t="n">
        <v>296</v>
      </c>
      <c r="N3" t="n">
        <v>39.95</v>
      </c>
      <c r="O3" t="n">
        <v>24447.22</v>
      </c>
      <c r="P3" t="n">
        <v>822.89</v>
      </c>
      <c r="Q3" t="n">
        <v>794.27</v>
      </c>
      <c r="R3" t="n">
        <v>469.17</v>
      </c>
      <c r="S3" t="n">
        <v>72.42</v>
      </c>
      <c r="T3" t="n">
        <v>187774.89</v>
      </c>
      <c r="U3" t="n">
        <v>0.15</v>
      </c>
      <c r="V3" t="n">
        <v>0.63</v>
      </c>
      <c r="W3" t="n">
        <v>5.18</v>
      </c>
      <c r="X3" t="n">
        <v>11.31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1.5576</v>
      </c>
      <c r="E4" t="n">
        <v>64.2</v>
      </c>
      <c r="F4" t="n">
        <v>54.57</v>
      </c>
      <c r="G4" t="n">
        <v>17.89</v>
      </c>
      <c r="H4" t="n">
        <v>0.27</v>
      </c>
      <c r="I4" t="n">
        <v>183</v>
      </c>
      <c r="J4" t="n">
        <v>197.88</v>
      </c>
      <c r="K4" t="n">
        <v>54.38</v>
      </c>
      <c r="L4" t="n">
        <v>3</v>
      </c>
      <c r="M4" t="n">
        <v>181</v>
      </c>
      <c r="N4" t="n">
        <v>40.5</v>
      </c>
      <c r="O4" t="n">
        <v>24639</v>
      </c>
      <c r="P4" t="n">
        <v>758.79</v>
      </c>
      <c r="Q4" t="n">
        <v>794.24</v>
      </c>
      <c r="R4" t="n">
        <v>320.6</v>
      </c>
      <c r="S4" t="n">
        <v>72.42</v>
      </c>
      <c r="T4" t="n">
        <v>114063.83</v>
      </c>
      <c r="U4" t="n">
        <v>0.23</v>
      </c>
      <c r="V4" t="n">
        <v>0.68</v>
      </c>
      <c r="W4" t="n">
        <v>4.98</v>
      </c>
      <c r="X4" t="n">
        <v>6.86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1.6572</v>
      </c>
      <c r="E5" t="n">
        <v>60.34</v>
      </c>
      <c r="F5" t="n">
        <v>52.65</v>
      </c>
      <c r="G5" t="n">
        <v>23.75</v>
      </c>
      <c r="H5" t="n">
        <v>0.36</v>
      </c>
      <c r="I5" t="n">
        <v>133</v>
      </c>
      <c r="J5" t="n">
        <v>199.44</v>
      </c>
      <c r="K5" t="n">
        <v>54.38</v>
      </c>
      <c r="L5" t="n">
        <v>4</v>
      </c>
      <c r="M5" t="n">
        <v>131</v>
      </c>
      <c r="N5" t="n">
        <v>41.06</v>
      </c>
      <c r="O5" t="n">
        <v>24831.54</v>
      </c>
      <c r="P5" t="n">
        <v>730.45</v>
      </c>
      <c r="Q5" t="n">
        <v>794.27</v>
      </c>
      <c r="R5" t="n">
        <v>256.22</v>
      </c>
      <c r="S5" t="n">
        <v>72.42</v>
      </c>
      <c r="T5" t="n">
        <v>82122.48</v>
      </c>
      <c r="U5" t="n">
        <v>0.28</v>
      </c>
      <c r="V5" t="n">
        <v>0.7</v>
      </c>
      <c r="W5" t="n">
        <v>4.9</v>
      </c>
      <c r="X5" t="n">
        <v>4.94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1.7201</v>
      </c>
      <c r="E6" t="n">
        <v>58.14</v>
      </c>
      <c r="F6" t="n">
        <v>51.58</v>
      </c>
      <c r="G6" t="n">
        <v>29.76</v>
      </c>
      <c r="H6" t="n">
        <v>0.44</v>
      </c>
      <c r="I6" t="n">
        <v>104</v>
      </c>
      <c r="J6" t="n">
        <v>201.01</v>
      </c>
      <c r="K6" t="n">
        <v>54.38</v>
      </c>
      <c r="L6" t="n">
        <v>5</v>
      </c>
      <c r="M6" t="n">
        <v>102</v>
      </c>
      <c r="N6" t="n">
        <v>41.63</v>
      </c>
      <c r="O6" t="n">
        <v>25024.84</v>
      </c>
      <c r="P6" t="n">
        <v>713.91</v>
      </c>
      <c r="Q6" t="n">
        <v>794.1900000000001</v>
      </c>
      <c r="R6" t="n">
        <v>219.7</v>
      </c>
      <c r="S6" t="n">
        <v>72.42</v>
      </c>
      <c r="T6" t="n">
        <v>64011.85</v>
      </c>
      <c r="U6" t="n">
        <v>0.33</v>
      </c>
      <c r="V6" t="n">
        <v>0.72</v>
      </c>
      <c r="W6" t="n">
        <v>4.88</v>
      </c>
      <c r="X6" t="n">
        <v>3.87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1.7656</v>
      </c>
      <c r="E7" t="n">
        <v>56.64</v>
      </c>
      <c r="F7" t="n">
        <v>50.82</v>
      </c>
      <c r="G7" t="n">
        <v>35.87</v>
      </c>
      <c r="H7" t="n">
        <v>0.53</v>
      </c>
      <c r="I7" t="n">
        <v>85</v>
      </c>
      <c r="J7" t="n">
        <v>202.58</v>
      </c>
      <c r="K7" t="n">
        <v>54.38</v>
      </c>
      <c r="L7" t="n">
        <v>6</v>
      </c>
      <c r="M7" t="n">
        <v>83</v>
      </c>
      <c r="N7" t="n">
        <v>42.2</v>
      </c>
      <c r="O7" t="n">
        <v>25218.93</v>
      </c>
      <c r="P7" t="n">
        <v>701.52</v>
      </c>
      <c r="Q7" t="n">
        <v>794.2</v>
      </c>
      <c r="R7" t="n">
        <v>195.19</v>
      </c>
      <c r="S7" t="n">
        <v>72.42</v>
      </c>
      <c r="T7" t="n">
        <v>51849.11</v>
      </c>
      <c r="U7" t="n">
        <v>0.37</v>
      </c>
      <c r="V7" t="n">
        <v>0.73</v>
      </c>
      <c r="W7" t="n">
        <v>4.82</v>
      </c>
      <c r="X7" t="n">
        <v>3.11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1.7929</v>
      </c>
      <c r="E8" t="n">
        <v>55.77</v>
      </c>
      <c r="F8" t="n">
        <v>50.42</v>
      </c>
      <c r="G8" t="n">
        <v>41.44</v>
      </c>
      <c r="H8" t="n">
        <v>0.61</v>
      </c>
      <c r="I8" t="n">
        <v>73</v>
      </c>
      <c r="J8" t="n">
        <v>204.16</v>
      </c>
      <c r="K8" t="n">
        <v>54.38</v>
      </c>
      <c r="L8" t="n">
        <v>7</v>
      </c>
      <c r="M8" t="n">
        <v>71</v>
      </c>
      <c r="N8" t="n">
        <v>42.78</v>
      </c>
      <c r="O8" t="n">
        <v>25413.94</v>
      </c>
      <c r="P8" t="n">
        <v>694.8200000000001</v>
      </c>
      <c r="Q8" t="n">
        <v>794.1799999999999</v>
      </c>
      <c r="R8" t="n">
        <v>182.21</v>
      </c>
      <c r="S8" t="n">
        <v>72.42</v>
      </c>
      <c r="T8" t="n">
        <v>45421.34</v>
      </c>
      <c r="U8" t="n">
        <v>0.4</v>
      </c>
      <c r="V8" t="n">
        <v>0.73</v>
      </c>
      <c r="W8" t="n">
        <v>4.79</v>
      </c>
      <c r="X8" t="n">
        <v>2.71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1.8188</v>
      </c>
      <c r="E9" t="n">
        <v>54.98</v>
      </c>
      <c r="F9" t="n">
        <v>50.01</v>
      </c>
      <c r="G9" t="n">
        <v>47.63</v>
      </c>
      <c r="H9" t="n">
        <v>0.6899999999999999</v>
      </c>
      <c r="I9" t="n">
        <v>63</v>
      </c>
      <c r="J9" t="n">
        <v>205.75</v>
      </c>
      <c r="K9" t="n">
        <v>54.38</v>
      </c>
      <c r="L9" t="n">
        <v>8</v>
      </c>
      <c r="M9" t="n">
        <v>61</v>
      </c>
      <c r="N9" t="n">
        <v>43.37</v>
      </c>
      <c r="O9" t="n">
        <v>25609.61</v>
      </c>
      <c r="P9" t="n">
        <v>687.58</v>
      </c>
      <c r="Q9" t="n">
        <v>794.2</v>
      </c>
      <c r="R9" t="n">
        <v>168.47</v>
      </c>
      <c r="S9" t="n">
        <v>72.42</v>
      </c>
      <c r="T9" t="n">
        <v>38599.57</v>
      </c>
      <c r="U9" t="n">
        <v>0.43</v>
      </c>
      <c r="V9" t="n">
        <v>0.74</v>
      </c>
      <c r="W9" t="n">
        <v>4.78</v>
      </c>
      <c r="X9" t="n">
        <v>2.31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1.8353</v>
      </c>
      <c r="E10" t="n">
        <v>54.49</v>
      </c>
      <c r="F10" t="n">
        <v>49.79</v>
      </c>
      <c r="G10" t="n">
        <v>53.35</v>
      </c>
      <c r="H10" t="n">
        <v>0.77</v>
      </c>
      <c r="I10" t="n">
        <v>56</v>
      </c>
      <c r="J10" t="n">
        <v>207.34</v>
      </c>
      <c r="K10" t="n">
        <v>54.38</v>
      </c>
      <c r="L10" t="n">
        <v>9</v>
      </c>
      <c r="M10" t="n">
        <v>54</v>
      </c>
      <c r="N10" t="n">
        <v>43.96</v>
      </c>
      <c r="O10" t="n">
        <v>25806.1</v>
      </c>
      <c r="P10" t="n">
        <v>682.76</v>
      </c>
      <c r="Q10" t="n">
        <v>794.1900000000001</v>
      </c>
      <c r="R10" t="n">
        <v>161.25</v>
      </c>
      <c r="S10" t="n">
        <v>72.42</v>
      </c>
      <c r="T10" t="n">
        <v>35025.15</v>
      </c>
      <c r="U10" t="n">
        <v>0.45</v>
      </c>
      <c r="V10" t="n">
        <v>0.74</v>
      </c>
      <c r="W10" t="n">
        <v>4.77</v>
      </c>
      <c r="X10" t="n">
        <v>2.09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1.8519</v>
      </c>
      <c r="E11" t="n">
        <v>54</v>
      </c>
      <c r="F11" t="n">
        <v>49.54</v>
      </c>
      <c r="G11" t="n">
        <v>59.45</v>
      </c>
      <c r="H11" t="n">
        <v>0.85</v>
      </c>
      <c r="I11" t="n">
        <v>50</v>
      </c>
      <c r="J11" t="n">
        <v>208.94</v>
      </c>
      <c r="K11" t="n">
        <v>54.38</v>
      </c>
      <c r="L11" t="n">
        <v>10</v>
      </c>
      <c r="M11" t="n">
        <v>48</v>
      </c>
      <c r="N11" t="n">
        <v>44.56</v>
      </c>
      <c r="O11" t="n">
        <v>26003.41</v>
      </c>
      <c r="P11" t="n">
        <v>677.89</v>
      </c>
      <c r="Q11" t="n">
        <v>794.17</v>
      </c>
      <c r="R11" t="n">
        <v>152.84</v>
      </c>
      <c r="S11" t="n">
        <v>72.42</v>
      </c>
      <c r="T11" t="n">
        <v>30847.65</v>
      </c>
      <c r="U11" t="n">
        <v>0.47</v>
      </c>
      <c r="V11" t="n">
        <v>0.75</v>
      </c>
      <c r="W11" t="n">
        <v>4.76</v>
      </c>
      <c r="X11" t="n">
        <v>1.83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1.8655</v>
      </c>
      <c r="E12" t="n">
        <v>53.6</v>
      </c>
      <c r="F12" t="n">
        <v>49.34</v>
      </c>
      <c r="G12" t="n">
        <v>65.78</v>
      </c>
      <c r="H12" t="n">
        <v>0.93</v>
      </c>
      <c r="I12" t="n">
        <v>45</v>
      </c>
      <c r="J12" t="n">
        <v>210.55</v>
      </c>
      <c r="K12" t="n">
        <v>54.38</v>
      </c>
      <c r="L12" t="n">
        <v>11</v>
      </c>
      <c r="M12" t="n">
        <v>43</v>
      </c>
      <c r="N12" t="n">
        <v>45.17</v>
      </c>
      <c r="O12" t="n">
        <v>26201.54</v>
      </c>
      <c r="P12" t="n">
        <v>673.27</v>
      </c>
      <c r="Q12" t="n">
        <v>794.1799999999999</v>
      </c>
      <c r="R12" t="n">
        <v>145.98</v>
      </c>
      <c r="S12" t="n">
        <v>72.42</v>
      </c>
      <c r="T12" t="n">
        <v>27444.39</v>
      </c>
      <c r="U12" t="n">
        <v>0.5</v>
      </c>
      <c r="V12" t="n">
        <v>0.75</v>
      </c>
      <c r="W12" t="n">
        <v>4.75</v>
      </c>
      <c r="X12" t="n">
        <v>1.63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1.8756</v>
      </c>
      <c r="E13" t="n">
        <v>53.32</v>
      </c>
      <c r="F13" t="n">
        <v>49.21</v>
      </c>
      <c r="G13" t="n">
        <v>72.01000000000001</v>
      </c>
      <c r="H13" t="n">
        <v>1</v>
      </c>
      <c r="I13" t="n">
        <v>41</v>
      </c>
      <c r="J13" t="n">
        <v>212.16</v>
      </c>
      <c r="K13" t="n">
        <v>54.38</v>
      </c>
      <c r="L13" t="n">
        <v>12</v>
      </c>
      <c r="M13" t="n">
        <v>39</v>
      </c>
      <c r="N13" t="n">
        <v>45.78</v>
      </c>
      <c r="O13" t="n">
        <v>26400.51</v>
      </c>
      <c r="P13" t="n">
        <v>669.7</v>
      </c>
      <c r="Q13" t="n">
        <v>794.2</v>
      </c>
      <c r="R13" t="n">
        <v>141.34</v>
      </c>
      <c r="S13" t="n">
        <v>72.42</v>
      </c>
      <c r="T13" t="n">
        <v>25145.12</v>
      </c>
      <c r="U13" t="n">
        <v>0.51</v>
      </c>
      <c r="V13" t="n">
        <v>0.75</v>
      </c>
      <c r="W13" t="n">
        <v>4.75</v>
      </c>
      <c r="X13" t="n">
        <v>1.5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1.8843</v>
      </c>
      <c r="E14" t="n">
        <v>53.07</v>
      </c>
      <c r="F14" t="n">
        <v>49.08</v>
      </c>
      <c r="G14" t="n">
        <v>77.48999999999999</v>
      </c>
      <c r="H14" t="n">
        <v>1.08</v>
      </c>
      <c r="I14" t="n">
        <v>38</v>
      </c>
      <c r="J14" t="n">
        <v>213.78</v>
      </c>
      <c r="K14" t="n">
        <v>54.38</v>
      </c>
      <c r="L14" t="n">
        <v>13</v>
      </c>
      <c r="M14" t="n">
        <v>36</v>
      </c>
      <c r="N14" t="n">
        <v>46.4</v>
      </c>
      <c r="O14" t="n">
        <v>26600.32</v>
      </c>
      <c r="P14" t="n">
        <v>667.17</v>
      </c>
      <c r="Q14" t="n">
        <v>794.1900000000001</v>
      </c>
      <c r="R14" t="n">
        <v>137.01</v>
      </c>
      <c r="S14" t="n">
        <v>72.42</v>
      </c>
      <c r="T14" t="n">
        <v>22996.71</v>
      </c>
      <c r="U14" t="n">
        <v>0.53</v>
      </c>
      <c r="V14" t="n">
        <v>0.75</v>
      </c>
      <c r="W14" t="n">
        <v>4.75</v>
      </c>
      <c r="X14" t="n">
        <v>1.37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1.8915</v>
      </c>
      <c r="E15" t="n">
        <v>52.87</v>
      </c>
      <c r="F15" t="n">
        <v>48.99</v>
      </c>
      <c r="G15" t="n">
        <v>83.98</v>
      </c>
      <c r="H15" t="n">
        <v>1.15</v>
      </c>
      <c r="I15" t="n">
        <v>35</v>
      </c>
      <c r="J15" t="n">
        <v>215.41</v>
      </c>
      <c r="K15" t="n">
        <v>54.38</v>
      </c>
      <c r="L15" t="n">
        <v>14</v>
      </c>
      <c r="M15" t="n">
        <v>33</v>
      </c>
      <c r="N15" t="n">
        <v>47.03</v>
      </c>
      <c r="O15" t="n">
        <v>26801</v>
      </c>
      <c r="P15" t="n">
        <v>663.5599999999999</v>
      </c>
      <c r="Q15" t="n">
        <v>794.17</v>
      </c>
      <c r="R15" t="n">
        <v>134.03</v>
      </c>
      <c r="S15" t="n">
        <v>72.42</v>
      </c>
      <c r="T15" t="n">
        <v>21521.29</v>
      </c>
      <c r="U15" t="n">
        <v>0.54</v>
      </c>
      <c r="V15" t="n">
        <v>0.75</v>
      </c>
      <c r="W15" t="n">
        <v>4.75</v>
      </c>
      <c r="X15" t="n">
        <v>1.28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1.8968</v>
      </c>
      <c r="E16" t="n">
        <v>52.72</v>
      </c>
      <c r="F16" t="n">
        <v>48.92</v>
      </c>
      <c r="G16" t="n">
        <v>88.95</v>
      </c>
      <c r="H16" t="n">
        <v>1.23</v>
      </c>
      <c r="I16" t="n">
        <v>33</v>
      </c>
      <c r="J16" t="n">
        <v>217.04</v>
      </c>
      <c r="K16" t="n">
        <v>54.38</v>
      </c>
      <c r="L16" t="n">
        <v>15</v>
      </c>
      <c r="M16" t="n">
        <v>31</v>
      </c>
      <c r="N16" t="n">
        <v>47.66</v>
      </c>
      <c r="O16" t="n">
        <v>27002.55</v>
      </c>
      <c r="P16" t="n">
        <v>663.08</v>
      </c>
      <c r="Q16" t="n">
        <v>794.17</v>
      </c>
      <c r="R16" t="n">
        <v>132.19</v>
      </c>
      <c r="S16" t="n">
        <v>72.42</v>
      </c>
      <c r="T16" t="n">
        <v>20611.52</v>
      </c>
      <c r="U16" t="n">
        <v>0.55</v>
      </c>
      <c r="V16" t="n">
        <v>0.76</v>
      </c>
      <c r="W16" t="n">
        <v>4.73</v>
      </c>
      <c r="X16" t="n">
        <v>1.21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1.9032</v>
      </c>
      <c r="E17" t="n">
        <v>52.54</v>
      </c>
      <c r="F17" t="n">
        <v>48.82</v>
      </c>
      <c r="G17" t="n">
        <v>94.48999999999999</v>
      </c>
      <c r="H17" t="n">
        <v>1.3</v>
      </c>
      <c r="I17" t="n">
        <v>31</v>
      </c>
      <c r="J17" t="n">
        <v>218.68</v>
      </c>
      <c r="K17" t="n">
        <v>54.38</v>
      </c>
      <c r="L17" t="n">
        <v>16</v>
      </c>
      <c r="M17" t="n">
        <v>29</v>
      </c>
      <c r="N17" t="n">
        <v>48.31</v>
      </c>
      <c r="O17" t="n">
        <v>27204.98</v>
      </c>
      <c r="P17" t="n">
        <v>659.33</v>
      </c>
      <c r="Q17" t="n">
        <v>794.1799999999999</v>
      </c>
      <c r="R17" t="n">
        <v>128.49</v>
      </c>
      <c r="S17" t="n">
        <v>72.42</v>
      </c>
      <c r="T17" t="n">
        <v>18768.97</v>
      </c>
      <c r="U17" t="n">
        <v>0.5600000000000001</v>
      </c>
      <c r="V17" t="n">
        <v>0.76</v>
      </c>
      <c r="W17" t="n">
        <v>4.74</v>
      </c>
      <c r="X17" t="n">
        <v>1.11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1.9085</v>
      </c>
      <c r="E18" t="n">
        <v>52.4</v>
      </c>
      <c r="F18" t="n">
        <v>48.75</v>
      </c>
      <c r="G18" t="n">
        <v>100.87</v>
      </c>
      <c r="H18" t="n">
        <v>1.37</v>
      </c>
      <c r="I18" t="n">
        <v>29</v>
      </c>
      <c r="J18" t="n">
        <v>220.33</v>
      </c>
      <c r="K18" t="n">
        <v>54.38</v>
      </c>
      <c r="L18" t="n">
        <v>17</v>
      </c>
      <c r="M18" t="n">
        <v>27</v>
      </c>
      <c r="N18" t="n">
        <v>48.95</v>
      </c>
      <c r="O18" t="n">
        <v>27408.3</v>
      </c>
      <c r="P18" t="n">
        <v>656.9299999999999</v>
      </c>
      <c r="Q18" t="n">
        <v>794.17</v>
      </c>
      <c r="R18" t="n">
        <v>126.31</v>
      </c>
      <c r="S18" t="n">
        <v>72.42</v>
      </c>
      <c r="T18" t="n">
        <v>17691.66</v>
      </c>
      <c r="U18" t="n">
        <v>0.57</v>
      </c>
      <c r="V18" t="n">
        <v>0.76</v>
      </c>
      <c r="W18" t="n">
        <v>4.73</v>
      </c>
      <c r="X18" t="n">
        <v>1.04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1.9108</v>
      </c>
      <c r="E19" t="n">
        <v>52.33</v>
      </c>
      <c r="F19" t="n">
        <v>48.73</v>
      </c>
      <c r="G19" t="n">
        <v>104.42</v>
      </c>
      <c r="H19" t="n">
        <v>1.44</v>
      </c>
      <c r="I19" t="n">
        <v>28</v>
      </c>
      <c r="J19" t="n">
        <v>221.99</v>
      </c>
      <c r="K19" t="n">
        <v>54.38</v>
      </c>
      <c r="L19" t="n">
        <v>18</v>
      </c>
      <c r="M19" t="n">
        <v>26</v>
      </c>
      <c r="N19" t="n">
        <v>49.61</v>
      </c>
      <c r="O19" t="n">
        <v>27612.53</v>
      </c>
      <c r="P19" t="n">
        <v>655.14</v>
      </c>
      <c r="Q19" t="n">
        <v>794.17</v>
      </c>
      <c r="R19" t="n">
        <v>125.57</v>
      </c>
      <c r="S19" t="n">
        <v>72.42</v>
      </c>
      <c r="T19" t="n">
        <v>17325.54</v>
      </c>
      <c r="U19" t="n">
        <v>0.58</v>
      </c>
      <c r="V19" t="n">
        <v>0.76</v>
      </c>
      <c r="W19" t="n">
        <v>4.73</v>
      </c>
      <c r="X19" t="n">
        <v>1.02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1.9177</v>
      </c>
      <c r="E20" t="n">
        <v>52.15</v>
      </c>
      <c r="F20" t="n">
        <v>48.62</v>
      </c>
      <c r="G20" t="n">
        <v>112.2</v>
      </c>
      <c r="H20" t="n">
        <v>1.51</v>
      </c>
      <c r="I20" t="n">
        <v>26</v>
      </c>
      <c r="J20" t="n">
        <v>223.65</v>
      </c>
      <c r="K20" t="n">
        <v>54.38</v>
      </c>
      <c r="L20" t="n">
        <v>19</v>
      </c>
      <c r="M20" t="n">
        <v>24</v>
      </c>
      <c r="N20" t="n">
        <v>50.27</v>
      </c>
      <c r="O20" t="n">
        <v>27817.81</v>
      </c>
      <c r="P20" t="n">
        <v>652.39</v>
      </c>
      <c r="Q20" t="n">
        <v>794.1799999999999</v>
      </c>
      <c r="R20" t="n">
        <v>121.95</v>
      </c>
      <c r="S20" t="n">
        <v>72.42</v>
      </c>
      <c r="T20" t="n">
        <v>15524.07</v>
      </c>
      <c r="U20" t="n">
        <v>0.59</v>
      </c>
      <c r="V20" t="n">
        <v>0.76</v>
      </c>
      <c r="W20" t="n">
        <v>4.72</v>
      </c>
      <c r="X20" t="n">
        <v>0.91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1.9193</v>
      </c>
      <c r="E21" t="n">
        <v>52.1</v>
      </c>
      <c r="F21" t="n">
        <v>48.61</v>
      </c>
      <c r="G21" t="n">
        <v>116.67</v>
      </c>
      <c r="H21" t="n">
        <v>1.58</v>
      </c>
      <c r="I21" t="n">
        <v>25</v>
      </c>
      <c r="J21" t="n">
        <v>225.32</v>
      </c>
      <c r="K21" t="n">
        <v>54.38</v>
      </c>
      <c r="L21" t="n">
        <v>20</v>
      </c>
      <c r="M21" t="n">
        <v>23</v>
      </c>
      <c r="N21" t="n">
        <v>50.95</v>
      </c>
      <c r="O21" t="n">
        <v>28023.89</v>
      </c>
      <c r="P21" t="n">
        <v>651.96</v>
      </c>
      <c r="Q21" t="n">
        <v>794.17</v>
      </c>
      <c r="R21" t="n">
        <v>121.62</v>
      </c>
      <c r="S21" t="n">
        <v>72.42</v>
      </c>
      <c r="T21" t="n">
        <v>15363.65</v>
      </c>
      <c r="U21" t="n">
        <v>0.6</v>
      </c>
      <c r="V21" t="n">
        <v>0.76</v>
      </c>
      <c r="W21" t="n">
        <v>4.72</v>
      </c>
      <c r="X21" t="n">
        <v>0.91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1.9225</v>
      </c>
      <c r="E22" t="n">
        <v>52.02</v>
      </c>
      <c r="F22" t="n">
        <v>48.57</v>
      </c>
      <c r="G22" t="n">
        <v>121.42</v>
      </c>
      <c r="H22" t="n">
        <v>1.64</v>
      </c>
      <c r="I22" t="n">
        <v>24</v>
      </c>
      <c r="J22" t="n">
        <v>227</v>
      </c>
      <c r="K22" t="n">
        <v>54.38</v>
      </c>
      <c r="L22" t="n">
        <v>21</v>
      </c>
      <c r="M22" t="n">
        <v>22</v>
      </c>
      <c r="N22" t="n">
        <v>51.62</v>
      </c>
      <c r="O22" t="n">
        <v>28230.92</v>
      </c>
      <c r="P22" t="n">
        <v>648.37</v>
      </c>
      <c r="Q22" t="n">
        <v>794.1799999999999</v>
      </c>
      <c r="R22" t="n">
        <v>120.18</v>
      </c>
      <c r="S22" t="n">
        <v>72.42</v>
      </c>
      <c r="T22" t="n">
        <v>14650.36</v>
      </c>
      <c r="U22" t="n">
        <v>0.6</v>
      </c>
      <c r="V22" t="n">
        <v>0.76</v>
      </c>
      <c r="W22" t="n">
        <v>4.72</v>
      </c>
      <c r="X22" t="n">
        <v>0.86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1.925</v>
      </c>
      <c r="E23" t="n">
        <v>51.95</v>
      </c>
      <c r="F23" t="n">
        <v>48.54</v>
      </c>
      <c r="G23" t="n">
        <v>126.62</v>
      </c>
      <c r="H23" t="n">
        <v>1.71</v>
      </c>
      <c r="I23" t="n">
        <v>23</v>
      </c>
      <c r="J23" t="n">
        <v>228.69</v>
      </c>
      <c r="K23" t="n">
        <v>54.38</v>
      </c>
      <c r="L23" t="n">
        <v>22</v>
      </c>
      <c r="M23" t="n">
        <v>21</v>
      </c>
      <c r="N23" t="n">
        <v>52.31</v>
      </c>
      <c r="O23" t="n">
        <v>28438.91</v>
      </c>
      <c r="P23" t="n">
        <v>648.4299999999999</v>
      </c>
      <c r="Q23" t="n">
        <v>794.1799999999999</v>
      </c>
      <c r="R23" t="n">
        <v>119.09</v>
      </c>
      <c r="S23" t="n">
        <v>72.42</v>
      </c>
      <c r="T23" t="n">
        <v>14107.87</v>
      </c>
      <c r="U23" t="n">
        <v>0.61</v>
      </c>
      <c r="V23" t="n">
        <v>0.76</v>
      </c>
      <c r="W23" t="n">
        <v>4.72</v>
      </c>
      <c r="X23" t="n">
        <v>0.83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1.9279</v>
      </c>
      <c r="E24" t="n">
        <v>51.87</v>
      </c>
      <c r="F24" t="n">
        <v>48.5</v>
      </c>
      <c r="G24" t="n">
        <v>132.26</v>
      </c>
      <c r="H24" t="n">
        <v>1.77</v>
      </c>
      <c r="I24" t="n">
        <v>22</v>
      </c>
      <c r="J24" t="n">
        <v>230.38</v>
      </c>
      <c r="K24" t="n">
        <v>54.38</v>
      </c>
      <c r="L24" t="n">
        <v>23</v>
      </c>
      <c r="M24" t="n">
        <v>20</v>
      </c>
      <c r="N24" t="n">
        <v>53</v>
      </c>
      <c r="O24" t="n">
        <v>28647.87</v>
      </c>
      <c r="P24" t="n">
        <v>645.03</v>
      </c>
      <c r="Q24" t="n">
        <v>794.17</v>
      </c>
      <c r="R24" t="n">
        <v>117.89</v>
      </c>
      <c r="S24" t="n">
        <v>72.42</v>
      </c>
      <c r="T24" t="n">
        <v>13515.62</v>
      </c>
      <c r="U24" t="n">
        <v>0.61</v>
      </c>
      <c r="V24" t="n">
        <v>0.76</v>
      </c>
      <c r="W24" t="n">
        <v>4.72</v>
      </c>
      <c r="X24" t="n">
        <v>0.79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1.931</v>
      </c>
      <c r="E25" t="n">
        <v>51.79</v>
      </c>
      <c r="F25" t="n">
        <v>48.45</v>
      </c>
      <c r="G25" t="n">
        <v>138.44</v>
      </c>
      <c r="H25" t="n">
        <v>1.84</v>
      </c>
      <c r="I25" t="n">
        <v>21</v>
      </c>
      <c r="J25" t="n">
        <v>232.08</v>
      </c>
      <c r="K25" t="n">
        <v>54.38</v>
      </c>
      <c r="L25" t="n">
        <v>24</v>
      </c>
      <c r="M25" t="n">
        <v>19</v>
      </c>
      <c r="N25" t="n">
        <v>53.71</v>
      </c>
      <c r="O25" t="n">
        <v>28857.81</v>
      </c>
      <c r="P25" t="n">
        <v>644.63</v>
      </c>
      <c r="Q25" t="n">
        <v>794.1799999999999</v>
      </c>
      <c r="R25" t="n">
        <v>116.47</v>
      </c>
      <c r="S25" t="n">
        <v>72.42</v>
      </c>
      <c r="T25" t="n">
        <v>12809.51</v>
      </c>
      <c r="U25" t="n">
        <v>0.62</v>
      </c>
      <c r="V25" t="n">
        <v>0.76</v>
      </c>
      <c r="W25" t="n">
        <v>4.71</v>
      </c>
      <c r="X25" t="n">
        <v>0.75</v>
      </c>
      <c r="Y25" t="n">
        <v>0.5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1.9336</v>
      </c>
      <c r="E26" t="n">
        <v>51.72</v>
      </c>
      <c r="F26" t="n">
        <v>48.42</v>
      </c>
      <c r="G26" t="n">
        <v>145.27</v>
      </c>
      <c r="H26" t="n">
        <v>1.9</v>
      </c>
      <c r="I26" t="n">
        <v>20</v>
      </c>
      <c r="J26" t="n">
        <v>233.79</v>
      </c>
      <c r="K26" t="n">
        <v>54.38</v>
      </c>
      <c r="L26" t="n">
        <v>25</v>
      </c>
      <c r="M26" t="n">
        <v>18</v>
      </c>
      <c r="N26" t="n">
        <v>54.42</v>
      </c>
      <c r="O26" t="n">
        <v>29068.74</v>
      </c>
      <c r="P26" t="n">
        <v>643.38</v>
      </c>
      <c r="Q26" t="n">
        <v>794.1799999999999</v>
      </c>
      <c r="R26" t="n">
        <v>115.12</v>
      </c>
      <c r="S26" t="n">
        <v>72.42</v>
      </c>
      <c r="T26" t="n">
        <v>12138.72</v>
      </c>
      <c r="U26" t="n">
        <v>0.63</v>
      </c>
      <c r="V26" t="n">
        <v>0.76</v>
      </c>
      <c r="W26" t="n">
        <v>4.72</v>
      </c>
      <c r="X26" t="n">
        <v>0.72</v>
      </c>
      <c r="Y26" t="n">
        <v>0.5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1.9369</v>
      </c>
      <c r="E27" t="n">
        <v>51.63</v>
      </c>
      <c r="F27" t="n">
        <v>48.37</v>
      </c>
      <c r="G27" t="n">
        <v>152.76</v>
      </c>
      <c r="H27" t="n">
        <v>1.96</v>
      </c>
      <c r="I27" t="n">
        <v>19</v>
      </c>
      <c r="J27" t="n">
        <v>235.51</v>
      </c>
      <c r="K27" t="n">
        <v>54.38</v>
      </c>
      <c r="L27" t="n">
        <v>26</v>
      </c>
      <c r="M27" t="n">
        <v>17</v>
      </c>
      <c r="N27" t="n">
        <v>55.14</v>
      </c>
      <c r="O27" t="n">
        <v>29280.69</v>
      </c>
      <c r="P27" t="n">
        <v>642.17</v>
      </c>
      <c r="Q27" t="n">
        <v>794.1799999999999</v>
      </c>
      <c r="R27" t="n">
        <v>113.81</v>
      </c>
      <c r="S27" t="n">
        <v>72.42</v>
      </c>
      <c r="T27" t="n">
        <v>11490.3</v>
      </c>
      <c r="U27" t="n">
        <v>0.64</v>
      </c>
      <c r="V27" t="n">
        <v>0.76</v>
      </c>
      <c r="W27" t="n">
        <v>4.71</v>
      </c>
      <c r="X27" t="n">
        <v>0.67</v>
      </c>
      <c r="Y27" t="n">
        <v>0.5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1.9397</v>
      </c>
      <c r="E28" t="n">
        <v>51.55</v>
      </c>
      <c r="F28" t="n">
        <v>48.34</v>
      </c>
      <c r="G28" t="n">
        <v>161.13</v>
      </c>
      <c r="H28" t="n">
        <v>2.02</v>
      </c>
      <c r="I28" t="n">
        <v>18</v>
      </c>
      <c r="J28" t="n">
        <v>237.24</v>
      </c>
      <c r="K28" t="n">
        <v>54.38</v>
      </c>
      <c r="L28" t="n">
        <v>27</v>
      </c>
      <c r="M28" t="n">
        <v>16</v>
      </c>
      <c r="N28" t="n">
        <v>55.86</v>
      </c>
      <c r="O28" t="n">
        <v>29493.67</v>
      </c>
      <c r="P28" t="n">
        <v>637.55</v>
      </c>
      <c r="Q28" t="n">
        <v>794.1900000000001</v>
      </c>
      <c r="R28" t="n">
        <v>112.39</v>
      </c>
      <c r="S28" t="n">
        <v>72.42</v>
      </c>
      <c r="T28" t="n">
        <v>10786.22</v>
      </c>
      <c r="U28" t="n">
        <v>0.64</v>
      </c>
      <c r="V28" t="n">
        <v>0.76</v>
      </c>
      <c r="W28" t="n">
        <v>4.71</v>
      </c>
      <c r="X28" t="n">
        <v>0.63</v>
      </c>
      <c r="Y28" t="n">
        <v>0.5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1.9396</v>
      </c>
      <c r="E29" t="n">
        <v>51.56</v>
      </c>
      <c r="F29" t="n">
        <v>48.34</v>
      </c>
      <c r="G29" t="n">
        <v>161.13</v>
      </c>
      <c r="H29" t="n">
        <v>2.08</v>
      </c>
      <c r="I29" t="n">
        <v>18</v>
      </c>
      <c r="J29" t="n">
        <v>238.97</v>
      </c>
      <c r="K29" t="n">
        <v>54.38</v>
      </c>
      <c r="L29" t="n">
        <v>28</v>
      </c>
      <c r="M29" t="n">
        <v>16</v>
      </c>
      <c r="N29" t="n">
        <v>56.6</v>
      </c>
      <c r="O29" t="n">
        <v>29707.68</v>
      </c>
      <c r="P29" t="n">
        <v>637.9400000000001</v>
      </c>
      <c r="Q29" t="n">
        <v>794.17</v>
      </c>
      <c r="R29" t="n">
        <v>112.6</v>
      </c>
      <c r="S29" t="n">
        <v>72.42</v>
      </c>
      <c r="T29" t="n">
        <v>10888.23</v>
      </c>
      <c r="U29" t="n">
        <v>0.64</v>
      </c>
      <c r="V29" t="n">
        <v>0.76</v>
      </c>
      <c r="W29" t="n">
        <v>4.71</v>
      </c>
      <c r="X29" t="n">
        <v>0.63</v>
      </c>
      <c r="Y29" t="n">
        <v>0.5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1.9428</v>
      </c>
      <c r="E30" t="n">
        <v>51.47</v>
      </c>
      <c r="F30" t="n">
        <v>48.29</v>
      </c>
      <c r="G30" t="n">
        <v>170.45</v>
      </c>
      <c r="H30" t="n">
        <v>2.14</v>
      </c>
      <c r="I30" t="n">
        <v>17</v>
      </c>
      <c r="J30" t="n">
        <v>240.72</v>
      </c>
      <c r="K30" t="n">
        <v>54.38</v>
      </c>
      <c r="L30" t="n">
        <v>29</v>
      </c>
      <c r="M30" t="n">
        <v>15</v>
      </c>
      <c r="N30" t="n">
        <v>57.34</v>
      </c>
      <c r="O30" t="n">
        <v>29922.88</v>
      </c>
      <c r="P30" t="n">
        <v>636.8200000000001</v>
      </c>
      <c r="Q30" t="n">
        <v>794.17</v>
      </c>
      <c r="R30" t="n">
        <v>111.15</v>
      </c>
      <c r="S30" t="n">
        <v>72.42</v>
      </c>
      <c r="T30" t="n">
        <v>10167.86</v>
      </c>
      <c r="U30" t="n">
        <v>0.65</v>
      </c>
      <c r="V30" t="n">
        <v>0.76</v>
      </c>
      <c r="W30" t="n">
        <v>4.71</v>
      </c>
      <c r="X30" t="n">
        <v>0.59</v>
      </c>
      <c r="Y30" t="n">
        <v>0.5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1.9423</v>
      </c>
      <c r="E31" t="n">
        <v>51.49</v>
      </c>
      <c r="F31" t="n">
        <v>48.31</v>
      </c>
      <c r="G31" t="n">
        <v>170.5</v>
      </c>
      <c r="H31" t="n">
        <v>2.2</v>
      </c>
      <c r="I31" t="n">
        <v>17</v>
      </c>
      <c r="J31" t="n">
        <v>242.47</v>
      </c>
      <c r="K31" t="n">
        <v>54.38</v>
      </c>
      <c r="L31" t="n">
        <v>30</v>
      </c>
      <c r="M31" t="n">
        <v>15</v>
      </c>
      <c r="N31" t="n">
        <v>58.1</v>
      </c>
      <c r="O31" t="n">
        <v>30139.04</v>
      </c>
      <c r="P31" t="n">
        <v>634.48</v>
      </c>
      <c r="Q31" t="n">
        <v>794.1799999999999</v>
      </c>
      <c r="R31" t="n">
        <v>111.44</v>
      </c>
      <c r="S31" t="n">
        <v>72.42</v>
      </c>
      <c r="T31" t="n">
        <v>10315.7</v>
      </c>
      <c r="U31" t="n">
        <v>0.65</v>
      </c>
      <c r="V31" t="n">
        <v>0.76</v>
      </c>
      <c r="W31" t="n">
        <v>4.71</v>
      </c>
      <c r="X31" t="n">
        <v>0.6</v>
      </c>
      <c r="Y31" t="n">
        <v>0.5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1.9459</v>
      </c>
      <c r="E32" t="n">
        <v>51.39</v>
      </c>
      <c r="F32" t="n">
        <v>48.25</v>
      </c>
      <c r="G32" t="n">
        <v>180.94</v>
      </c>
      <c r="H32" t="n">
        <v>2.26</v>
      </c>
      <c r="I32" t="n">
        <v>16</v>
      </c>
      <c r="J32" t="n">
        <v>244.23</v>
      </c>
      <c r="K32" t="n">
        <v>54.38</v>
      </c>
      <c r="L32" t="n">
        <v>31</v>
      </c>
      <c r="M32" t="n">
        <v>14</v>
      </c>
      <c r="N32" t="n">
        <v>58.86</v>
      </c>
      <c r="O32" t="n">
        <v>30356.28</v>
      </c>
      <c r="P32" t="n">
        <v>633.25</v>
      </c>
      <c r="Q32" t="n">
        <v>794.17</v>
      </c>
      <c r="R32" t="n">
        <v>109.7</v>
      </c>
      <c r="S32" t="n">
        <v>72.42</v>
      </c>
      <c r="T32" t="n">
        <v>9447.549999999999</v>
      </c>
      <c r="U32" t="n">
        <v>0.66</v>
      </c>
      <c r="V32" t="n">
        <v>0.77</v>
      </c>
      <c r="W32" t="n">
        <v>4.71</v>
      </c>
      <c r="X32" t="n">
        <v>0.54</v>
      </c>
      <c r="Y32" t="n">
        <v>0.5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1.9454</v>
      </c>
      <c r="E33" t="n">
        <v>51.4</v>
      </c>
      <c r="F33" t="n">
        <v>48.26</v>
      </c>
      <c r="G33" t="n">
        <v>180.99</v>
      </c>
      <c r="H33" t="n">
        <v>2.31</v>
      </c>
      <c r="I33" t="n">
        <v>16</v>
      </c>
      <c r="J33" t="n">
        <v>246</v>
      </c>
      <c r="K33" t="n">
        <v>54.38</v>
      </c>
      <c r="L33" t="n">
        <v>32</v>
      </c>
      <c r="M33" t="n">
        <v>14</v>
      </c>
      <c r="N33" t="n">
        <v>59.63</v>
      </c>
      <c r="O33" t="n">
        <v>30574.64</v>
      </c>
      <c r="P33" t="n">
        <v>631.34</v>
      </c>
      <c r="Q33" t="n">
        <v>794.17</v>
      </c>
      <c r="R33" t="n">
        <v>109.99</v>
      </c>
      <c r="S33" t="n">
        <v>72.42</v>
      </c>
      <c r="T33" t="n">
        <v>9592.15</v>
      </c>
      <c r="U33" t="n">
        <v>0.66</v>
      </c>
      <c r="V33" t="n">
        <v>0.77</v>
      </c>
      <c r="W33" t="n">
        <v>4.71</v>
      </c>
      <c r="X33" t="n">
        <v>0.5600000000000001</v>
      </c>
      <c r="Y33" t="n">
        <v>0.5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1.9482</v>
      </c>
      <c r="E34" t="n">
        <v>51.33</v>
      </c>
      <c r="F34" t="n">
        <v>48.23</v>
      </c>
      <c r="G34" t="n">
        <v>192.91</v>
      </c>
      <c r="H34" t="n">
        <v>2.37</v>
      </c>
      <c r="I34" t="n">
        <v>15</v>
      </c>
      <c r="J34" t="n">
        <v>247.78</v>
      </c>
      <c r="K34" t="n">
        <v>54.38</v>
      </c>
      <c r="L34" t="n">
        <v>33</v>
      </c>
      <c r="M34" t="n">
        <v>13</v>
      </c>
      <c r="N34" t="n">
        <v>60.41</v>
      </c>
      <c r="O34" t="n">
        <v>30794.11</v>
      </c>
      <c r="P34" t="n">
        <v>631.39</v>
      </c>
      <c r="Q34" t="n">
        <v>794.17</v>
      </c>
      <c r="R34" t="n">
        <v>108.76</v>
      </c>
      <c r="S34" t="n">
        <v>72.42</v>
      </c>
      <c r="T34" t="n">
        <v>8983.870000000001</v>
      </c>
      <c r="U34" t="n">
        <v>0.67</v>
      </c>
      <c r="V34" t="n">
        <v>0.77</v>
      </c>
      <c r="W34" t="n">
        <v>4.71</v>
      </c>
      <c r="X34" t="n">
        <v>0.52</v>
      </c>
      <c r="Y34" t="n">
        <v>0.5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1.9482</v>
      </c>
      <c r="E35" t="n">
        <v>51.33</v>
      </c>
      <c r="F35" t="n">
        <v>48.23</v>
      </c>
      <c r="G35" t="n">
        <v>192.92</v>
      </c>
      <c r="H35" t="n">
        <v>2.42</v>
      </c>
      <c r="I35" t="n">
        <v>15</v>
      </c>
      <c r="J35" t="n">
        <v>249.57</v>
      </c>
      <c r="K35" t="n">
        <v>54.38</v>
      </c>
      <c r="L35" t="n">
        <v>34</v>
      </c>
      <c r="M35" t="n">
        <v>13</v>
      </c>
      <c r="N35" t="n">
        <v>61.2</v>
      </c>
      <c r="O35" t="n">
        <v>31014.73</v>
      </c>
      <c r="P35" t="n">
        <v>631.36</v>
      </c>
      <c r="Q35" t="n">
        <v>794.17</v>
      </c>
      <c r="R35" t="n">
        <v>108.99</v>
      </c>
      <c r="S35" t="n">
        <v>72.42</v>
      </c>
      <c r="T35" t="n">
        <v>9098.450000000001</v>
      </c>
      <c r="U35" t="n">
        <v>0.66</v>
      </c>
      <c r="V35" t="n">
        <v>0.77</v>
      </c>
      <c r="W35" t="n">
        <v>4.71</v>
      </c>
      <c r="X35" t="n">
        <v>0.52</v>
      </c>
      <c r="Y35" t="n">
        <v>0.5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1.9516</v>
      </c>
      <c r="E36" t="n">
        <v>51.24</v>
      </c>
      <c r="F36" t="n">
        <v>48.18</v>
      </c>
      <c r="G36" t="n">
        <v>206.48</v>
      </c>
      <c r="H36" t="n">
        <v>2.48</v>
      </c>
      <c r="I36" t="n">
        <v>14</v>
      </c>
      <c r="J36" t="n">
        <v>251.37</v>
      </c>
      <c r="K36" t="n">
        <v>54.38</v>
      </c>
      <c r="L36" t="n">
        <v>35</v>
      </c>
      <c r="M36" t="n">
        <v>12</v>
      </c>
      <c r="N36" t="n">
        <v>61.99</v>
      </c>
      <c r="O36" t="n">
        <v>31236.5</v>
      </c>
      <c r="P36" t="n">
        <v>628.8200000000001</v>
      </c>
      <c r="Q36" t="n">
        <v>794.17</v>
      </c>
      <c r="R36" t="n">
        <v>107.33</v>
      </c>
      <c r="S36" t="n">
        <v>72.42</v>
      </c>
      <c r="T36" t="n">
        <v>8275.790000000001</v>
      </c>
      <c r="U36" t="n">
        <v>0.67</v>
      </c>
      <c r="V36" t="n">
        <v>0.77</v>
      </c>
      <c r="W36" t="n">
        <v>4.7</v>
      </c>
      <c r="X36" t="n">
        <v>0.47</v>
      </c>
      <c r="Y36" t="n">
        <v>0.5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1.9513</v>
      </c>
      <c r="E37" t="n">
        <v>51.25</v>
      </c>
      <c r="F37" t="n">
        <v>48.19</v>
      </c>
      <c r="G37" t="n">
        <v>206.52</v>
      </c>
      <c r="H37" t="n">
        <v>2.53</v>
      </c>
      <c r="I37" t="n">
        <v>14</v>
      </c>
      <c r="J37" t="n">
        <v>253.18</v>
      </c>
      <c r="K37" t="n">
        <v>54.38</v>
      </c>
      <c r="L37" t="n">
        <v>36</v>
      </c>
      <c r="M37" t="n">
        <v>12</v>
      </c>
      <c r="N37" t="n">
        <v>62.8</v>
      </c>
      <c r="O37" t="n">
        <v>31459.45</v>
      </c>
      <c r="P37" t="n">
        <v>628.0599999999999</v>
      </c>
      <c r="Q37" t="n">
        <v>794.17</v>
      </c>
      <c r="R37" t="n">
        <v>107.51</v>
      </c>
      <c r="S37" t="n">
        <v>72.42</v>
      </c>
      <c r="T37" t="n">
        <v>8366.700000000001</v>
      </c>
      <c r="U37" t="n">
        <v>0.67</v>
      </c>
      <c r="V37" t="n">
        <v>0.77</v>
      </c>
      <c r="W37" t="n">
        <v>4.71</v>
      </c>
      <c r="X37" t="n">
        <v>0.48</v>
      </c>
      <c r="Y37" t="n">
        <v>0.5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1.9509</v>
      </c>
      <c r="E38" t="n">
        <v>51.26</v>
      </c>
      <c r="F38" t="n">
        <v>48.2</v>
      </c>
      <c r="G38" t="n">
        <v>206.56</v>
      </c>
      <c r="H38" t="n">
        <v>2.58</v>
      </c>
      <c r="I38" t="n">
        <v>14</v>
      </c>
      <c r="J38" t="n">
        <v>255</v>
      </c>
      <c r="K38" t="n">
        <v>54.38</v>
      </c>
      <c r="L38" t="n">
        <v>37</v>
      </c>
      <c r="M38" t="n">
        <v>12</v>
      </c>
      <c r="N38" t="n">
        <v>63.62</v>
      </c>
      <c r="O38" t="n">
        <v>31683.59</v>
      </c>
      <c r="P38" t="n">
        <v>622.9</v>
      </c>
      <c r="Q38" t="n">
        <v>794.17</v>
      </c>
      <c r="R38" t="n">
        <v>107.88</v>
      </c>
      <c r="S38" t="n">
        <v>72.42</v>
      </c>
      <c r="T38" t="n">
        <v>8550.709999999999</v>
      </c>
      <c r="U38" t="n">
        <v>0.67</v>
      </c>
      <c r="V38" t="n">
        <v>0.77</v>
      </c>
      <c r="W38" t="n">
        <v>4.7</v>
      </c>
      <c r="X38" t="n">
        <v>0.49</v>
      </c>
      <c r="Y38" t="n">
        <v>0.5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1.954</v>
      </c>
      <c r="E39" t="n">
        <v>51.18</v>
      </c>
      <c r="F39" t="n">
        <v>48.16</v>
      </c>
      <c r="G39" t="n">
        <v>222.26</v>
      </c>
      <c r="H39" t="n">
        <v>2.63</v>
      </c>
      <c r="I39" t="n">
        <v>13</v>
      </c>
      <c r="J39" t="n">
        <v>256.82</v>
      </c>
      <c r="K39" t="n">
        <v>54.38</v>
      </c>
      <c r="L39" t="n">
        <v>38</v>
      </c>
      <c r="M39" t="n">
        <v>11</v>
      </c>
      <c r="N39" t="n">
        <v>64.45</v>
      </c>
      <c r="O39" t="n">
        <v>31909.08</v>
      </c>
      <c r="P39" t="n">
        <v>624.92</v>
      </c>
      <c r="Q39" t="n">
        <v>794.17</v>
      </c>
      <c r="R39" t="n">
        <v>106.43</v>
      </c>
      <c r="S39" t="n">
        <v>72.42</v>
      </c>
      <c r="T39" t="n">
        <v>7830.33</v>
      </c>
      <c r="U39" t="n">
        <v>0.68</v>
      </c>
      <c r="V39" t="n">
        <v>0.77</v>
      </c>
      <c r="W39" t="n">
        <v>4.71</v>
      </c>
      <c r="X39" t="n">
        <v>0.45</v>
      </c>
      <c r="Y39" t="n">
        <v>0.5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1.9539</v>
      </c>
      <c r="E40" t="n">
        <v>51.18</v>
      </c>
      <c r="F40" t="n">
        <v>48.16</v>
      </c>
      <c r="G40" t="n">
        <v>222.26</v>
      </c>
      <c r="H40" t="n">
        <v>2.68</v>
      </c>
      <c r="I40" t="n">
        <v>13</v>
      </c>
      <c r="J40" t="n">
        <v>258.66</v>
      </c>
      <c r="K40" t="n">
        <v>54.38</v>
      </c>
      <c r="L40" t="n">
        <v>39</v>
      </c>
      <c r="M40" t="n">
        <v>11</v>
      </c>
      <c r="N40" t="n">
        <v>65.28</v>
      </c>
      <c r="O40" t="n">
        <v>32135.68</v>
      </c>
      <c r="P40" t="n">
        <v>628.8099999999999</v>
      </c>
      <c r="Q40" t="n">
        <v>794.17</v>
      </c>
      <c r="R40" t="n">
        <v>106.35</v>
      </c>
      <c r="S40" t="n">
        <v>72.42</v>
      </c>
      <c r="T40" t="n">
        <v>7790.93</v>
      </c>
      <c r="U40" t="n">
        <v>0.68</v>
      </c>
      <c r="V40" t="n">
        <v>0.77</v>
      </c>
      <c r="W40" t="n">
        <v>4.71</v>
      </c>
      <c r="X40" t="n">
        <v>0.45</v>
      </c>
      <c r="Y40" t="n">
        <v>0.5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1.9539</v>
      </c>
      <c r="E41" t="n">
        <v>51.18</v>
      </c>
      <c r="F41" t="n">
        <v>48.16</v>
      </c>
      <c r="G41" t="n">
        <v>222.27</v>
      </c>
      <c r="H41" t="n">
        <v>2.73</v>
      </c>
      <c r="I41" t="n">
        <v>13</v>
      </c>
      <c r="J41" t="n">
        <v>260.51</v>
      </c>
      <c r="K41" t="n">
        <v>54.38</v>
      </c>
      <c r="L41" t="n">
        <v>40</v>
      </c>
      <c r="M41" t="n">
        <v>11</v>
      </c>
      <c r="N41" t="n">
        <v>66.13</v>
      </c>
      <c r="O41" t="n">
        <v>32363.54</v>
      </c>
      <c r="P41" t="n">
        <v>621.75</v>
      </c>
      <c r="Q41" t="n">
        <v>794.17</v>
      </c>
      <c r="R41" t="n">
        <v>106.57</v>
      </c>
      <c r="S41" t="n">
        <v>72.42</v>
      </c>
      <c r="T41" t="n">
        <v>7900.14</v>
      </c>
      <c r="U41" t="n">
        <v>0.68</v>
      </c>
      <c r="V41" t="n">
        <v>0.77</v>
      </c>
      <c r="W41" t="n">
        <v>4.7</v>
      </c>
      <c r="X41" t="n">
        <v>0.45</v>
      </c>
      <c r="Y41" t="n">
        <v>0.5</v>
      </c>
      <c r="Z41" t="n">
        <v>10</v>
      </c>
    </row>
    <row r="42">
      <c r="A42" t="n">
        <v>0</v>
      </c>
      <c r="B42" t="n">
        <v>40</v>
      </c>
      <c r="C42" t="inlineStr">
        <is>
          <t xml:space="preserve">CONCLUIDO	</t>
        </is>
      </c>
      <c r="D42" t="n">
        <v>1.4034</v>
      </c>
      <c r="E42" t="n">
        <v>71.26000000000001</v>
      </c>
      <c r="F42" t="n">
        <v>62.18</v>
      </c>
      <c r="G42" t="n">
        <v>9.869999999999999</v>
      </c>
      <c r="H42" t="n">
        <v>0.2</v>
      </c>
      <c r="I42" t="n">
        <v>378</v>
      </c>
      <c r="J42" t="n">
        <v>89.87</v>
      </c>
      <c r="K42" t="n">
        <v>37.55</v>
      </c>
      <c r="L42" t="n">
        <v>1</v>
      </c>
      <c r="M42" t="n">
        <v>376</v>
      </c>
      <c r="N42" t="n">
        <v>11.32</v>
      </c>
      <c r="O42" t="n">
        <v>11317.98</v>
      </c>
      <c r="P42" t="n">
        <v>520.6799999999999</v>
      </c>
      <c r="Q42" t="n">
        <v>794.25</v>
      </c>
      <c r="R42" t="n">
        <v>574.8099999999999</v>
      </c>
      <c r="S42" t="n">
        <v>72.42</v>
      </c>
      <c r="T42" t="n">
        <v>240196.87</v>
      </c>
      <c r="U42" t="n">
        <v>0.13</v>
      </c>
      <c r="V42" t="n">
        <v>0.59</v>
      </c>
      <c r="W42" t="n">
        <v>5.3</v>
      </c>
      <c r="X42" t="n">
        <v>14.46</v>
      </c>
      <c r="Y42" t="n">
        <v>0.5</v>
      </c>
      <c r="Z42" t="n">
        <v>10</v>
      </c>
    </row>
    <row r="43">
      <c r="A43" t="n">
        <v>1</v>
      </c>
      <c r="B43" t="n">
        <v>40</v>
      </c>
      <c r="C43" t="inlineStr">
        <is>
          <t xml:space="preserve">CONCLUIDO	</t>
        </is>
      </c>
      <c r="D43" t="n">
        <v>1.7029</v>
      </c>
      <c r="E43" t="n">
        <v>58.72</v>
      </c>
      <c r="F43" t="n">
        <v>53.74</v>
      </c>
      <c r="G43" t="n">
        <v>20.03</v>
      </c>
      <c r="H43" t="n">
        <v>0.39</v>
      </c>
      <c r="I43" t="n">
        <v>161</v>
      </c>
      <c r="J43" t="n">
        <v>91.09999999999999</v>
      </c>
      <c r="K43" t="n">
        <v>37.55</v>
      </c>
      <c r="L43" t="n">
        <v>2</v>
      </c>
      <c r="M43" t="n">
        <v>159</v>
      </c>
      <c r="N43" t="n">
        <v>11.54</v>
      </c>
      <c r="O43" t="n">
        <v>11468.97</v>
      </c>
      <c r="P43" t="n">
        <v>443.71</v>
      </c>
      <c r="Q43" t="n">
        <v>794.24</v>
      </c>
      <c r="R43" t="n">
        <v>292.78</v>
      </c>
      <c r="S43" t="n">
        <v>72.42</v>
      </c>
      <c r="T43" t="n">
        <v>100263.65</v>
      </c>
      <c r="U43" t="n">
        <v>0.25</v>
      </c>
      <c r="V43" t="n">
        <v>0.6899999999999999</v>
      </c>
      <c r="W43" t="n">
        <v>4.95</v>
      </c>
      <c r="X43" t="n">
        <v>6.03</v>
      </c>
      <c r="Y43" t="n">
        <v>0.5</v>
      </c>
      <c r="Z43" t="n">
        <v>10</v>
      </c>
    </row>
    <row r="44">
      <c r="A44" t="n">
        <v>2</v>
      </c>
      <c r="B44" t="n">
        <v>40</v>
      </c>
      <c r="C44" t="inlineStr">
        <is>
          <t xml:space="preserve">CONCLUIDO	</t>
        </is>
      </c>
      <c r="D44" t="n">
        <v>1.8064</v>
      </c>
      <c r="E44" t="n">
        <v>55.36</v>
      </c>
      <c r="F44" t="n">
        <v>51.49</v>
      </c>
      <c r="G44" t="n">
        <v>30.29</v>
      </c>
      <c r="H44" t="n">
        <v>0.57</v>
      </c>
      <c r="I44" t="n">
        <v>102</v>
      </c>
      <c r="J44" t="n">
        <v>92.31999999999999</v>
      </c>
      <c r="K44" t="n">
        <v>37.55</v>
      </c>
      <c r="L44" t="n">
        <v>3</v>
      </c>
      <c r="M44" t="n">
        <v>100</v>
      </c>
      <c r="N44" t="n">
        <v>11.77</v>
      </c>
      <c r="O44" t="n">
        <v>11620.34</v>
      </c>
      <c r="P44" t="n">
        <v>419.07</v>
      </c>
      <c r="Q44" t="n">
        <v>794.22</v>
      </c>
      <c r="R44" t="n">
        <v>217.49</v>
      </c>
      <c r="S44" t="n">
        <v>72.42</v>
      </c>
      <c r="T44" t="n">
        <v>62916.62</v>
      </c>
      <c r="U44" t="n">
        <v>0.33</v>
      </c>
      <c r="V44" t="n">
        <v>0.72</v>
      </c>
      <c r="W44" t="n">
        <v>4.86</v>
      </c>
      <c r="X44" t="n">
        <v>3.78</v>
      </c>
      <c r="Y44" t="n">
        <v>0.5</v>
      </c>
      <c r="Z44" t="n">
        <v>10</v>
      </c>
    </row>
    <row r="45">
      <c r="A45" t="n">
        <v>3</v>
      </c>
      <c r="B45" t="n">
        <v>40</v>
      </c>
      <c r="C45" t="inlineStr">
        <is>
          <t xml:space="preserve">CONCLUIDO	</t>
        </is>
      </c>
      <c r="D45" t="n">
        <v>1.859</v>
      </c>
      <c r="E45" t="n">
        <v>53.79</v>
      </c>
      <c r="F45" t="n">
        <v>50.45</v>
      </c>
      <c r="G45" t="n">
        <v>40.91</v>
      </c>
      <c r="H45" t="n">
        <v>0.75</v>
      </c>
      <c r="I45" t="n">
        <v>74</v>
      </c>
      <c r="J45" t="n">
        <v>93.55</v>
      </c>
      <c r="K45" t="n">
        <v>37.55</v>
      </c>
      <c r="L45" t="n">
        <v>4</v>
      </c>
      <c r="M45" t="n">
        <v>72</v>
      </c>
      <c r="N45" t="n">
        <v>12</v>
      </c>
      <c r="O45" t="n">
        <v>11772.07</v>
      </c>
      <c r="P45" t="n">
        <v>404.6</v>
      </c>
      <c r="Q45" t="n">
        <v>794.1799999999999</v>
      </c>
      <c r="R45" t="n">
        <v>182.76</v>
      </c>
      <c r="S45" t="n">
        <v>72.42</v>
      </c>
      <c r="T45" t="n">
        <v>45687.84</v>
      </c>
      <c r="U45" t="n">
        <v>0.4</v>
      </c>
      <c r="V45" t="n">
        <v>0.73</v>
      </c>
      <c r="W45" t="n">
        <v>4.81</v>
      </c>
      <c r="X45" t="n">
        <v>2.75</v>
      </c>
      <c r="Y45" t="n">
        <v>0.5</v>
      </c>
      <c r="Z45" t="n">
        <v>10</v>
      </c>
    </row>
    <row r="46">
      <c r="A46" t="n">
        <v>4</v>
      </c>
      <c r="B46" t="n">
        <v>40</v>
      </c>
      <c r="C46" t="inlineStr">
        <is>
          <t xml:space="preserve">CONCLUIDO	</t>
        </is>
      </c>
      <c r="D46" t="n">
        <v>1.8901</v>
      </c>
      <c r="E46" t="n">
        <v>52.91</v>
      </c>
      <c r="F46" t="n">
        <v>49.87</v>
      </c>
      <c r="G46" t="n">
        <v>51.59</v>
      </c>
      <c r="H46" t="n">
        <v>0.93</v>
      </c>
      <c r="I46" t="n">
        <v>58</v>
      </c>
      <c r="J46" t="n">
        <v>94.79000000000001</v>
      </c>
      <c r="K46" t="n">
        <v>37.55</v>
      </c>
      <c r="L46" t="n">
        <v>5</v>
      </c>
      <c r="M46" t="n">
        <v>56</v>
      </c>
      <c r="N46" t="n">
        <v>12.23</v>
      </c>
      <c r="O46" t="n">
        <v>11924.18</v>
      </c>
      <c r="P46" t="n">
        <v>393.95</v>
      </c>
      <c r="Q46" t="n">
        <v>794.1799999999999</v>
      </c>
      <c r="R46" t="n">
        <v>163.4</v>
      </c>
      <c r="S46" t="n">
        <v>72.42</v>
      </c>
      <c r="T46" t="n">
        <v>36087.31</v>
      </c>
      <c r="U46" t="n">
        <v>0.44</v>
      </c>
      <c r="V46" t="n">
        <v>0.74</v>
      </c>
      <c r="W46" t="n">
        <v>4.79</v>
      </c>
      <c r="X46" t="n">
        <v>2.17</v>
      </c>
      <c r="Y46" t="n">
        <v>0.5</v>
      </c>
      <c r="Z46" t="n">
        <v>10</v>
      </c>
    </row>
    <row r="47">
      <c r="A47" t="n">
        <v>5</v>
      </c>
      <c r="B47" t="n">
        <v>40</v>
      </c>
      <c r="C47" t="inlineStr">
        <is>
          <t xml:space="preserve">CONCLUIDO	</t>
        </is>
      </c>
      <c r="D47" t="n">
        <v>1.9139</v>
      </c>
      <c r="E47" t="n">
        <v>52.25</v>
      </c>
      <c r="F47" t="n">
        <v>49.42</v>
      </c>
      <c r="G47" t="n">
        <v>63.09</v>
      </c>
      <c r="H47" t="n">
        <v>1.1</v>
      </c>
      <c r="I47" t="n">
        <v>47</v>
      </c>
      <c r="J47" t="n">
        <v>96.02</v>
      </c>
      <c r="K47" t="n">
        <v>37.55</v>
      </c>
      <c r="L47" t="n">
        <v>6</v>
      </c>
      <c r="M47" t="n">
        <v>45</v>
      </c>
      <c r="N47" t="n">
        <v>12.47</v>
      </c>
      <c r="O47" t="n">
        <v>12076.67</v>
      </c>
      <c r="P47" t="n">
        <v>383.94</v>
      </c>
      <c r="Q47" t="n">
        <v>794.1900000000001</v>
      </c>
      <c r="R47" t="n">
        <v>148.55</v>
      </c>
      <c r="S47" t="n">
        <v>72.42</v>
      </c>
      <c r="T47" t="n">
        <v>28718.98</v>
      </c>
      <c r="U47" t="n">
        <v>0.49</v>
      </c>
      <c r="V47" t="n">
        <v>0.75</v>
      </c>
      <c r="W47" t="n">
        <v>4.76</v>
      </c>
      <c r="X47" t="n">
        <v>1.71</v>
      </c>
      <c r="Y47" t="n">
        <v>0.5</v>
      </c>
      <c r="Z47" t="n">
        <v>10</v>
      </c>
    </row>
    <row r="48">
      <c r="A48" t="n">
        <v>6</v>
      </c>
      <c r="B48" t="n">
        <v>40</v>
      </c>
      <c r="C48" t="inlineStr">
        <is>
          <t xml:space="preserve">CONCLUIDO	</t>
        </is>
      </c>
      <c r="D48" t="n">
        <v>1.9273</v>
      </c>
      <c r="E48" t="n">
        <v>51.88</v>
      </c>
      <c r="F48" t="n">
        <v>49.19</v>
      </c>
      <c r="G48" t="n">
        <v>73.78</v>
      </c>
      <c r="H48" t="n">
        <v>1.27</v>
      </c>
      <c r="I48" t="n">
        <v>40</v>
      </c>
      <c r="J48" t="n">
        <v>97.26000000000001</v>
      </c>
      <c r="K48" t="n">
        <v>37.55</v>
      </c>
      <c r="L48" t="n">
        <v>7</v>
      </c>
      <c r="M48" t="n">
        <v>38</v>
      </c>
      <c r="N48" t="n">
        <v>12.71</v>
      </c>
      <c r="O48" t="n">
        <v>12229.54</v>
      </c>
      <c r="P48" t="n">
        <v>376.07</v>
      </c>
      <c r="Q48" t="n">
        <v>794.17</v>
      </c>
      <c r="R48" t="n">
        <v>140.76</v>
      </c>
      <c r="S48" t="n">
        <v>72.42</v>
      </c>
      <c r="T48" t="n">
        <v>24861.02</v>
      </c>
      <c r="U48" t="n">
        <v>0.51</v>
      </c>
      <c r="V48" t="n">
        <v>0.75</v>
      </c>
      <c r="W48" t="n">
        <v>4.75</v>
      </c>
      <c r="X48" t="n">
        <v>1.48</v>
      </c>
      <c r="Y48" t="n">
        <v>0.5</v>
      </c>
      <c r="Z48" t="n">
        <v>10</v>
      </c>
    </row>
    <row r="49">
      <c r="A49" t="n">
        <v>7</v>
      </c>
      <c r="B49" t="n">
        <v>40</v>
      </c>
      <c r="C49" t="inlineStr">
        <is>
          <t xml:space="preserve">CONCLUIDO	</t>
        </is>
      </c>
      <c r="D49" t="n">
        <v>1.9413</v>
      </c>
      <c r="E49" t="n">
        <v>51.51</v>
      </c>
      <c r="F49" t="n">
        <v>48.93</v>
      </c>
      <c r="G49" t="n">
        <v>86.34999999999999</v>
      </c>
      <c r="H49" t="n">
        <v>1.43</v>
      </c>
      <c r="I49" t="n">
        <v>34</v>
      </c>
      <c r="J49" t="n">
        <v>98.5</v>
      </c>
      <c r="K49" t="n">
        <v>37.55</v>
      </c>
      <c r="L49" t="n">
        <v>8</v>
      </c>
      <c r="M49" t="n">
        <v>32</v>
      </c>
      <c r="N49" t="n">
        <v>12.95</v>
      </c>
      <c r="O49" t="n">
        <v>12382.79</v>
      </c>
      <c r="P49" t="n">
        <v>366.04</v>
      </c>
      <c r="Q49" t="n">
        <v>794.17</v>
      </c>
      <c r="R49" t="n">
        <v>132.03</v>
      </c>
      <c r="S49" t="n">
        <v>72.42</v>
      </c>
      <c r="T49" t="n">
        <v>20525.11</v>
      </c>
      <c r="U49" t="n">
        <v>0.55</v>
      </c>
      <c r="V49" t="n">
        <v>0.75</v>
      </c>
      <c r="W49" t="n">
        <v>4.74</v>
      </c>
      <c r="X49" t="n">
        <v>1.22</v>
      </c>
      <c r="Y49" t="n">
        <v>0.5</v>
      </c>
      <c r="Z49" t="n">
        <v>10</v>
      </c>
    </row>
    <row r="50">
      <c r="A50" t="n">
        <v>8</v>
      </c>
      <c r="B50" t="n">
        <v>40</v>
      </c>
      <c r="C50" t="inlineStr">
        <is>
          <t xml:space="preserve">CONCLUIDO	</t>
        </is>
      </c>
      <c r="D50" t="n">
        <v>1.9494</v>
      </c>
      <c r="E50" t="n">
        <v>51.3</v>
      </c>
      <c r="F50" t="n">
        <v>48.79</v>
      </c>
      <c r="G50" t="n">
        <v>97.58</v>
      </c>
      <c r="H50" t="n">
        <v>1.59</v>
      </c>
      <c r="I50" t="n">
        <v>30</v>
      </c>
      <c r="J50" t="n">
        <v>99.75</v>
      </c>
      <c r="K50" t="n">
        <v>37.55</v>
      </c>
      <c r="L50" t="n">
        <v>9</v>
      </c>
      <c r="M50" t="n">
        <v>28</v>
      </c>
      <c r="N50" t="n">
        <v>13.2</v>
      </c>
      <c r="O50" t="n">
        <v>12536.43</v>
      </c>
      <c r="P50" t="n">
        <v>359.25</v>
      </c>
      <c r="Q50" t="n">
        <v>794.17</v>
      </c>
      <c r="R50" t="n">
        <v>127.48</v>
      </c>
      <c r="S50" t="n">
        <v>72.42</v>
      </c>
      <c r="T50" t="n">
        <v>18269.02</v>
      </c>
      <c r="U50" t="n">
        <v>0.57</v>
      </c>
      <c r="V50" t="n">
        <v>0.76</v>
      </c>
      <c r="W50" t="n">
        <v>4.74</v>
      </c>
      <c r="X50" t="n">
        <v>1.08</v>
      </c>
      <c r="Y50" t="n">
        <v>0.5</v>
      </c>
      <c r="Z50" t="n">
        <v>10</v>
      </c>
    </row>
    <row r="51">
      <c r="A51" t="n">
        <v>9</v>
      </c>
      <c r="B51" t="n">
        <v>40</v>
      </c>
      <c r="C51" t="inlineStr">
        <is>
          <t xml:space="preserve">CONCLUIDO	</t>
        </is>
      </c>
      <c r="D51" t="n">
        <v>1.9581</v>
      </c>
      <c r="E51" t="n">
        <v>51.07</v>
      </c>
      <c r="F51" t="n">
        <v>48.64</v>
      </c>
      <c r="G51" t="n">
        <v>112.24</v>
      </c>
      <c r="H51" t="n">
        <v>1.74</v>
      </c>
      <c r="I51" t="n">
        <v>26</v>
      </c>
      <c r="J51" t="n">
        <v>101</v>
      </c>
      <c r="K51" t="n">
        <v>37.55</v>
      </c>
      <c r="L51" t="n">
        <v>10</v>
      </c>
      <c r="M51" t="n">
        <v>24</v>
      </c>
      <c r="N51" t="n">
        <v>13.45</v>
      </c>
      <c r="O51" t="n">
        <v>12690.46</v>
      </c>
      <c r="P51" t="n">
        <v>348.86</v>
      </c>
      <c r="Q51" t="n">
        <v>794.1799999999999</v>
      </c>
      <c r="R51" t="n">
        <v>122.57</v>
      </c>
      <c r="S51" t="n">
        <v>72.42</v>
      </c>
      <c r="T51" t="n">
        <v>15834.79</v>
      </c>
      <c r="U51" t="n">
        <v>0.59</v>
      </c>
      <c r="V51" t="n">
        <v>0.76</v>
      </c>
      <c r="W51" t="n">
        <v>4.72</v>
      </c>
      <c r="X51" t="n">
        <v>0.93</v>
      </c>
      <c r="Y51" t="n">
        <v>0.5</v>
      </c>
      <c r="Z51" t="n">
        <v>10</v>
      </c>
    </row>
    <row r="52">
      <c r="A52" t="n">
        <v>10</v>
      </c>
      <c r="B52" t="n">
        <v>40</v>
      </c>
      <c r="C52" t="inlineStr">
        <is>
          <t xml:space="preserve">CONCLUIDO	</t>
        </is>
      </c>
      <c r="D52" t="n">
        <v>1.9622</v>
      </c>
      <c r="E52" t="n">
        <v>50.96</v>
      </c>
      <c r="F52" t="n">
        <v>48.57</v>
      </c>
      <c r="G52" t="n">
        <v>121.42</v>
      </c>
      <c r="H52" t="n">
        <v>1.89</v>
      </c>
      <c r="I52" t="n">
        <v>24</v>
      </c>
      <c r="J52" t="n">
        <v>102.25</v>
      </c>
      <c r="K52" t="n">
        <v>37.55</v>
      </c>
      <c r="L52" t="n">
        <v>11</v>
      </c>
      <c r="M52" t="n">
        <v>20</v>
      </c>
      <c r="N52" t="n">
        <v>13.7</v>
      </c>
      <c r="O52" t="n">
        <v>12844.88</v>
      </c>
      <c r="P52" t="n">
        <v>341.48</v>
      </c>
      <c r="Q52" t="n">
        <v>794.17</v>
      </c>
      <c r="R52" t="n">
        <v>120.22</v>
      </c>
      <c r="S52" t="n">
        <v>72.42</v>
      </c>
      <c r="T52" t="n">
        <v>14667.11</v>
      </c>
      <c r="U52" t="n">
        <v>0.6</v>
      </c>
      <c r="V52" t="n">
        <v>0.76</v>
      </c>
      <c r="W52" t="n">
        <v>4.72</v>
      </c>
      <c r="X52" t="n">
        <v>0.86</v>
      </c>
      <c r="Y52" t="n">
        <v>0.5</v>
      </c>
      <c r="Z52" t="n">
        <v>10</v>
      </c>
    </row>
    <row r="53">
      <c r="A53" t="n">
        <v>11</v>
      </c>
      <c r="B53" t="n">
        <v>40</v>
      </c>
      <c r="C53" t="inlineStr">
        <is>
          <t xml:space="preserve">CONCLUIDO	</t>
        </is>
      </c>
      <c r="D53" t="n">
        <v>1.9662</v>
      </c>
      <c r="E53" t="n">
        <v>50.86</v>
      </c>
      <c r="F53" t="n">
        <v>48.5</v>
      </c>
      <c r="G53" t="n">
        <v>132.29</v>
      </c>
      <c r="H53" t="n">
        <v>2.04</v>
      </c>
      <c r="I53" t="n">
        <v>22</v>
      </c>
      <c r="J53" t="n">
        <v>103.51</v>
      </c>
      <c r="K53" t="n">
        <v>37.55</v>
      </c>
      <c r="L53" t="n">
        <v>12</v>
      </c>
      <c r="M53" t="n">
        <v>9</v>
      </c>
      <c r="N53" t="n">
        <v>13.95</v>
      </c>
      <c r="O53" t="n">
        <v>12999.7</v>
      </c>
      <c r="P53" t="n">
        <v>338.59</v>
      </c>
      <c r="Q53" t="n">
        <v>794.17</v>
      </c>
      <c r="R53" t="n">
        <v>117.67</v>
      </c>
      <c r="S53" t="n">
        <v>72.42</v>
      </c>
      <c r="T53" t="n">
        <v>13402.52</v>
      </c>
      <c r="U53" t="n">
        <v>0.62</v>
      </c>
      <c r="V53" t="n">
        <v>0.76</v>
      </c>
      <c r="W53" t="n">
        <v>4.73</v>
      </c>
      <c r="X53" t="n">
        <v>0.8</v>
      </c>
      <c r="Y53" t="n">
        <v>0.5</v>
      </c>
      <c r="Z53" t="n">
        <v>10</v>
      </c>
    </row>
    <row r="54">
      <c r="A54" t="n">
        <v>12</v>
      </c>
      <c r="B54" t="n">
        <v>40</v>
      </c>
      <c r="C54" t="inlineStr">
        <is>
          <t xml:space="preserve">CONCLUIDO	</t>
        </is>
      </c>
      <c r="D54" t="n">
        <v>1.966</v>
      </c>
      <c r="E54" t="n">
        <v>50.86</v>
      </c>
      <c r="F54" t="n">
        <v>48.51</v>
      </c>
      <c r="G54" t="n">
        <v>132.3</v>
      </c>
      <c r="H54" t="n">
        <v>2.18</v>
      </c>
      <c r="I54" t="n">
        <v>22</v>
      </c>
      <c r="J54" t="n">
        <v>104.76</v>
      </c>
      <c r="K54" t="n">
        <v>37.55</v>
      </c>
      <c r="L54" t="n">
        <v>13</v>
      </c>
      <c r="M54" t="n">
        <v>3</v>
      </c>
      <c r="N54" t="n">
        <v>14.21</v>
      </c>
      <c r="O54" t="n">
        <v>13154.91</v>
      </c>
      <c r="P54" t="n">
        <v>337.57</v>
      </c>
      <c r="Q54" t="n">
        <v>794.17</v>
      </c>
      <c r="R54" t="n">
        <v>117.62</v>
      </c>
      <c r="S54" t="n">
        <v>72.42</v>
      </c>
      <c r="T54" t="n">
        <v>13380.3</v>
      </c>
      <c r="U54" t="n">
        <v>0.62</v>
      </c>
      <c r="V54" t="n">
        <v>0.76</v>
      </c>
      <c r="W54" t="n">
        <v>4.74</v>
      </c>
      <c r="X54" t="n">
        <v>0.8</v>
      </c>
      <c r="Y54" t="n">
        <v>0.5</v>
      </c>
      <c r="Z54" t="n">
        <v>10</v>
      </c>
    </row>
    <row r="55">
      <c r="A55" t="n">
        <v>13</v>
      </c>
      <c r="B55" t="n">
        <v>40</v>
      </c>
      <c r="C55" t="inlineStr">
        <is>
          <t xml:space="preserve">CONCLUIDO	</t>
        </is>
      </c>
      <c r="D55" t="n">
        <v>1.9678</v>
      </c>
      <c r="E55" t="n">
        <v>50.82</v>
      </c>
      <c r="F55" t="n">
        <v>48.48</v>
      </c>
      <c r="G55" t="n">
        <v>138.52</v>
      </c>
      <c r="H55" t="n">
        <v>2.33</v>
      </c>
      <c r="I55" t="n">
        <v>21</v>
      </c>
      <c r="J55" t="n">
        <v>106.03</v>
      </c>
      <c r="K55" t="n">
        <v>37.55</v>
      </c>
      <c r="L55" t="n">
        <v>14</v>
      </c>
      <c r="M55" t="n">
        <v>0</v>
      </c>
      <c r="N55" t="n">
        <v>14.47</v>
      </c>
      <c r="O55" t="n">
        <v>13310.53</v>
      </c>
      <c r="P55" t="n">
        <v>340.91</v>
      </c>
      <c r="Q55" t="n">
        <v>794.1900000000001</v>
      </c>
      <c r="R55" t="n">
        <v>116.35</v>
      </c>
      <c r="S55" t="n">
        <v>72.42</v>
      </c>
      <c r="T55" t="n">
        <v>12751.54</v>
      </c>
      <c r="U55" t="n">
        <v>0.62</v>
      </c>
      <c r="V55" t="n">
        <v>0.76</v>
      </c>
      <c r="W55" t="n">
        <v>4.75</v>
      </c>
      <c r="X55" t="n">
        <v>0.77</v>
      </c>
      <c r="Y55" t="n">
        <v>0.5</v>
      </c>
      <c r="Z55" t="n">
        <v>10</v>
      </c>
    </row>
    <row r="56">
      <c r="A56" t="n">
        <v>0</v>
      </c>
      <c r="B56" t="n">
        <v>30</v>
      </c>
      <c r="C56" t="inlineStr">
        <is>
          <t xml:space="preserve">CONCLUIDO	</t>
        </is>
      </c>
      <c r="D56" t="n">
        <v>1.5151</v>
      </c>
      <c r="E56" t="n">
        <v>66</v>
      </c>
      <c r="F56" t="n">
        <v>59.38</v>
      </c>
      <c r="G56" t="n">
        <v>11.61</v>
      </c>
      <c r="H56" t="n">
        <v>0.24</v>
      </c>
      <c r="I56" t="n">
        <v>307</v>
      </c>
      <c r="J56" t="n">
        <v>71.52</v>
      </c>
      <c r="K56" t="n">
        <v>32.27</v>
      </c>
      <c r="L56" t="n">
        <v>1</v>
      </c>
      <c r="M56" t="n">
        <v>305</v>
      </c>
      <c r="N56" t="n">
        <v>8.25</v>
      </c>
      <c r="O56" t="n">
        <v>9054.6</v>
      </c>
      <c r="P56" t="n">
        <v>423.13</v>
      </c>
      <c r="Q56" t="n">
        <v>794.26</v>
      </c>
      <c r="R56" t="n">
        <v>480.87</v>
      </c>
      <c r="S56" t="n">
        <v>72.42</v>
      </c>
      <c r="T56" t="n">
        <v>193578.78</v>
      </c>
      <c r="U56" t="n">
        <v>0.15</v>
      </c>
      <c r="V56" t="n">
        <v>0.62</v>
      </c>
      <c r="W56" t="n">
        <v>5.2</v>
      </c>
      <c r="X56" t="n">
        <v>11.67</v>
      </c>
      <c r="Y56" t="n">
        <v>0.5</v>
      </c>
      <c r="Z56" t="n">
        <v>10</v>
      </c>
    </row>
    <row r="57">
      <c r="A57" t="n">
        <v>1</v>
      </c>
      <c r="B57" t="n">
        <v>30</v>
      </c>
      <c r="C57" t="inlineStr">
        <is>
          <t xml:space="preserve">CONCLUIDO	</t>
        </is>
      </c>
      <c r="D57" t="n">
        <v>1.7684</v>
      </c>
      <c r="E57" t="n">
        <v>56.55</v>
      </c>
      <c r="F57" t="n">
        <v>52.64</v>
      </c>
      <c r="G57" t="n">
        <v>23.75</v>
      </c>
      <c r="H57" t="n">
        <v>0.48</v>
      </c>
      <c r="I57" t="n">
        <v>133</v>
      </c>
      <c r="J57" t="n">
        <v>72.7</v>
      </c>
      <c r="K57" t="n">
        <v>32.27</v>
      </c>
      <c r="L57" t="n">
        <v>2</v>
      </c>
      <c r="M57" t="n">
        <v>131</v>
      </c>
      <c r="N57" t="n">
        <v>8.43</v>
      </c>
      <c r="O57" t="n">
        <v>9200.25</v>
      </c>
      <c r="P57" t="n">
        <v>367</v>
      </c>
      <c r="Q57" t="n">
        <v>794.22</v>
      </c>
      <c r="R57" t="n">
        <v>255.74</v>
      </c>
      <c r="S57" t="n">
        <v>72.42</v>
      </c>
      <c r="T57" t="n">
        <v>81885.98</v>
      </c>
      <c r="U57" t="n">
        <v>0.28</v>
      </c>
      <c r="V57" t="n">
        <v>0.7</v>
      </c>
      <c r="W57" t="n">
        <v>4.9</v>
      </c>
      <c r="X57" t="n">
        <v>4.93</v>
      </c>
      <c r="Y57" t="n">
        <v>0.5</v>
      </c>
      <c r="Z57" t="n">
        <v>10</v>
      </c>
    </row>
    <row r="58">
      <c r="A58" t="n">
        <v>2</v>
      </c>
      <c r="B58" t="n">
        <v>30</v>
      </c>
      <c r="C58" t="inlineStr">
        <is>
          <t xml:space="preserve">CONCLUIDO	</t>
        </is>
      </c>
      <c r="D58" t="n">
        <v>1.8526</v>
      </c>
      <c r="E58" t="n">
        <v>53.98</v>
      </c>
      <c r="F58" t="n">
        <v>50.83</v>
      </c>
      <c r="G58" t="n">
        <v>36.3</v>
      </c>
      <c r="H58" t="n">
        <v>0.71</v>
      </c>
      <c r="I58" t="n">
        <v>84</v>
      </c>
      <c r="J58" t="n">
        <v>73.88</v>
      </c>
      <c r="K58" t="n">
        <v>32.27</v>
      </c>
      <c r="L58" t="n">
        <v>3</v>
      </c>
      <c r="M58" t="n">
        <v>82</v>
      </c>
      <c r="N58" t="n">
        <v>8.609999999999999</v>
      </c>
      <c r="O58" t="n">
        <v>9346.23</v>
      </c>
      <c r="P58" t="n">
        <v>346.13</v>
      </c>
      <c r="Q58" t="n">
        <v>794.22</v>
      </c>
      <c r="R58" t="n">
        <v>195.55</v>
      </c>
      <c r="S58" t="n">
        <v>72.42</v>
      </c>
      <c r="T58" t="n">
        <v>52032.74</v>
      </c>
      <c r="U58" t="n">
        <v>0.37</v>
      </c>
      <c r="V58" t="n">
        <v>0.73</v>
      </c>
      <c r="W58" t="n">
        <v>4.82</v>
      </c>
      <c r="X58" t="n">
        <v>3.12</v>
      </c>
      <c r="Y58" t="n">
        <v>0.5</v>
      </c>
      <c r="Z58" t="n">
        <v>10</v>
      </c>
    </row>
    <row r="59">
      <c r="A59" t="n">
        <v>3</v>
      </c>
      <c r="B59" t="n">
        <v>30</v>
      </c>
      <c r="C59" t="inlineStr">
        <is>
          <t xml:space="preserve">CONCLUIDO	</t>
        </is>
      </c>
      <c r="D59" t="n">
        <v>1.8968</v>
      </c>
      <c r="E59" t="n">
        <v>52.72</v>
      </c>
      <c r="F59" t="n">
        <v>49.93</v>
      </c>
      <c r="G59" t="n">
        <v>49.11</v>
      </c>
      <c r="H59" t="n">
        <v>0.93</v>
      </c>
      <c r="I59" t="n">
        <v>61</v>
      </c>
      <c r="J59" t="n">
        <v>75.06999999999999</v>
      </c>
      <c r="K59" t="n">
        <v>32.27</v>
      </c>
      <c r="L59" t="n">
        <v>4</v>
      </c>
      <c r="M59" t="n">
        <v>59</v>
      </c>
      <c r="N59" t="n">
        <v>8.800000000000001</v>
      </c>
      <c r="O59" t="n">
        <v>9492.549999999999</v>
      </c>
      <c r="P59" t="n">
        <v>332.49</v>
      </c>
      <c r="Q59" t="n">
        <v>794.2</v>
      </c>
      <c r="R59" t="n">
        <v>165.1</v>
      </c>
      <c r="S59" t="n">
        <v>72.42</v>
      </c>
      <c r="T59" t="n">
        <v>36925.02</v>
      </c>
      <c r="U59" t="n">
        <v>0.44</v>
      </c>
      <c r="V59" t="n">
        <v>0.74</v>
      </c>
      <c r="W59" t="n">
        <v>4.79</v>
      </c>
      <c r="X59" t="n">
        <v>2.22</v>
      </c>
      <c r="Y59" t="n">
        <v>0.5</v>
      </c>
      <c r="Z59" t="n">
        <v>10</v>
      </c>
    </row>
    <row r="60">
      <c r="A60" t="n">
        <v>4</v>
      </c>
      <c r="B60" t="n">
        <v>30</v>
      </c>
      <c r="C60" t="inlineStr">
        <is>
          <t xml:space="preserve">CONCLUIDO	</t>
        </is>
      </c>
      <c r="D60" t="n">
        <v>1.9232</v>
      </c>
      <c r="E60" t="n">
        <v>52</v>
      </c>
      <c r="F60" t="n">
        <v>49.42</v>
      </c>
      <c r="G60" t="n">
        <v>63.09</v>
      </c>
      <c r="H60" t="n">
        <v>1.15</v>
      </c>
      <c r="I60" t="n">
        <v>47</v>
      </c>
      <c r="J60" t="n">
        <v>76.26000000000001</v>
      </c>
      <c r="K60" t="n">
        <v>32.27</v>
      </c>
      <c r="L60" t="n">
        <v>5</v>
      </c>
      <c r="M60" t="n">
        <v>45</v>
      </c>
      <c r="N60" t="n">
        <v>8.99</v>
      </c>
      <c r="O60" t="n">
        <v>9639.200000000001</v>
      </c>
      <c r="P60" t="n">
        <v>319.92</v>
      </c>
      <c r="Q60" t="n">
        <v>794.17</v>
      </c>
      <c r="R60" t="n">
        <v>148.76</v>
      </c>
      <c r="S60" t="n">
        <v>72.42</v>
      </c>
      <c r="T60" t="n">
        <v>28827.01</v>
      </c>
      <c r="U60" t="n">
        <v>0.49</v>
      </c>
      <c r="V60" t="n">
        <v>0.75</v>
      </c>
      <c r="W60" t="n">
        <v>4.76</v>
      </c>
      <c r="X60" t="n">
        <v>1.72</v>
      </c>
      <c r="Y60" t="n">
        <v>0.5</v>
      </c>
      <c r="Z60" t="n">
        <v>10</v>
      </c>
    </row>
    <row r="61">
      <c r="A61" t="n">
        <v>5</v>
      </c>
      <c r="B61" t="n">
        <v>30</v>
      </c>
      <c r="C61" t="inlineStr">
        <is>
          <t xml:space="preserve">CONCLUIDO	</t>
        </is>
      </c>
      <c r="D61" t="n">
        <v>1.9411</v>
      </c>
      <c r="E61" t="n">
        <v>51.52</v>
      </c>
      <c r="F61" t="n">
        <v>49.08</v>
      </c>
      <c r="G61" t="n">
        <v>77.5</v>
      </c>
      <c r="H61" t="n">
        <v>1.36</v>
      </c>
      <c r="I61" t="n">
        <v>38</v>
      </c>
      <c r="J61" t="n">
        <v>77.45</v>
      </c>
      <c r="K61" t="n">
        <v>32.27</v>
      </c>
      <c r="L61" t="n">
        <v>6</v>
      </c>
      <c r="M61" t="n">
        <v>36</v>
      </c>
      <c r="N61" t="n">
        <v>9.18</v>
      </c>
      <c r="O61" t="n">
        <v>9786.190000000001</v>
      </c>
      <c r="P61" t="n">
        <v>308.18</v>
      </c>
      <c r="Q61" t="n">
        <v>794.1799999999999</v>
      </c>
      <c r="R61" t="n">
        <v>137.35</v>
      </c>
      <c r="S61" t="n">
        <v>72.42</v>
      </c>
      <c r="T61" t="n">
        <v>23165.84</v>
      </c>
      <c r="U61" t="n">
        <v>0.53</v>
      </c>
      <c r="V61" t="n">
        <v>0.75</v>
      </c>
      <c r="W61" t="n">
        <v>4.75</v>
      </c>
      <c r="X61" t="n">
        <v>1.38</v>
      </c>
      <c r="Y61" t="n">
        <v>0.5</v>
      </c>
      <c r="Z61" t="n">
        <v>10</v>
      </c>
    </row>
    <row r="62">
      <c r="A62" t="n">
        <v>6</v>
      </c>
      <c r="B62" t="n">
        <v>30</v>
      </c>
      <c r="C62" t="inlineStr">
        <is>
          <t xml:space="preserve">CONCLUIDO	</t>
        </is>
      </c>
      <c r="D62" t="n">
        <v>1.9523</v>
      </c>
      <c r="E62" t="n">
        <v>51.22</v>
      </c>
      <c r="F62" t="n">
        <v>48.88</v>
      </c>
      <c r="G62" t="n">
        <v>91.65000000000001</v>
      </c>
      <c r="H62" t="n">
        <v>1.56</v>
      </c>
      <c r="I62" t="n">
        <v>32</v>
      </c>
      <c r="J62" t="n">
        <v>78.65000000000001</v>
      </c>
      <c r="K62" t="n">
        <v>32.27</v>
      </c>
      <c r="L62" t="n">
        <v>7</v>
      </c>
      <c r="M62" t="n">
        <v>26</v>
      </c>
      <c r="N62" t="n">
        <v>9.380000000000001</v>
      </c>
      <c r="O62" t="n">
        <v>9933.52</v>
      </c>
      <c r="P62" t="n">
        <v>298.78</v>
      </c>
      <c r="Q62" t="n">
        <v>794.17</v>
      </c>
      <c r="R62" t="n">
        <v>130.61</v>
      </c>
      <c r="S62" t="n">
        <v>72.42</v>
      </c>
      <c r="T62" t="n">
        <v>19822.6</v>
      </c>
      <c r="U62" t="n">
        <v>0.55</v>
      </c>
      <c r="V62" t="n">
        <v>0.76</v>
      </c>
      <c r="W62" t="n">
        <v>4.74</v>
      </c>
      <c r="X62" t="n">
        <v>1.17</v>
      </c>
      <c r="Y62" t="n">
        <v>0.5</v>
      </c>
      <c r="Z62" t="n">
        <v>10</v>
      </c>
    </row>
    <row r="63">
      <c r="A63" t="n">
        <v>7</v>
      </c>
      <c r="B63" t="n">
        <v>30</v>
      </c>
      <c r="C63" t="inlineStr">
        <is>
          <t xml:space="preserve">CONCLUIDO	</t>
        </is>
      </c>
      <c r="D63" t="n">
        <v>1.9577</v>
      </c>
      <c r="E63" t="n">
        <v>51.08</v>
      </c>
      <c r="F63" t="n">
        <v>48.79</v>
      </c>
      <c r="G63" t="n">
        <v>100.94</v>
      </c>
      <c r="H63" t="n">
        <v>1.75</v>
      </c>
      <c r="I63" t="n">
        <v>29</v>
      </c>
      <c r="J63" t="n">
        <v>79.84</v>
      </c>
      <c r="K63" t="n">
        <v>32.27</v>
      </c>
      <c r="L63" t="n">
        <v>8</v>
      </c>
      <c r="M63" t="n">
        <v>12</v>
      </c>
      <c r="N63" t="n">
        <v>9.57</v>
      </c>
      <c r="O63" t="n">
        <v>10081.19</v>
      </c>
      <c r="P63" t="n">
        <v>291.55</v>
      </c>
      <c r="Q63" t="n">
        <v>794.16</v>
      </c>
      <c r="R63" t="n">
        <v>126.8</v>
      </c>
      <c r="S63" t="n">
        <v>72.42</v>
      </c>
      <c r="T63" t="n">
        <v>17935.48</v>
      </c>
      <c r="U63" t="n">
        <v>0.57</v>
      </c>
      <c r="V63" t="n">
        <v>0.76</v>
      </c>
      <c r="W63" t="n">
        <v>4.75</v>
      </c>
      <c r="X63" t="n">
        <v>1.08</v>
      </c>
      <c r="Y63" t="n">
        <v>0.5</v>
      </c>
      <c r="Z63" t="n">
        <v>10</v>
      </c>
    </row>
    <row r="64">
      <c r="A64" t="n">
        <v>8</v>
      </c>
      <c r="B64" t="n">
        <v>30</v>
      </c>
      <c r="C64" t="inlineStr">
        <is>
          <t xml:space="preserve">CONCLUIDO	</t>
        </is>
      </c>
      <c r="D64" t="n">
        <v>1.9596</v>
      </c>
      <c r="E64" t="n">
        <v>51.03</v>
      </c>
      <c r="F64" t="n">
        <v>48.75</v>
      </c>
      <c r="G64" t="n">
        <v>104.47</v>
      </c>
      <c r="H64" t="n">
        <v>1.94</v>
      </c>
      <c r="I64" t="n">
        <v>28</v>
      </c>
      <c r="J64" t="n">
        <v>81.04000000000001</v>
      </c>
      <c r="K64" t="n">
        <v>32.27</v>
      </c>
      <c r="L64" t="n">
        <v>9</v>
      </c>
      <c r="M64" t="n">
        <v>1</v>
      </c>
      <c r="N64" t="n">
        <v>9.77</v>
      </c>
      <c r="O64" t="n">
        <v>10229.34</v>
      </c>
      <c r="P64" t="n">
        <v>293.69</v>
      </c>
      <c r="Q64" t="n">
        <v>794.17</v>
      </c>
      <c r="R64" t="n">
        <v>125.27</v>
      </c>
      <c r="S64" t="n">
        <v>72.42</v>
      </c>
      <c r="T64" t="n">
        <v>17175.58</v>
      </c>
      <c r="U64" t="n">
        <v>0.58</v>
      </c>
      <c r="V64" t="n">
        <v>0.76</v>
      </c>
      <c r="W64" t="n">
        <v>4.76</v>
      </c>
      <c r="X64" t="n">
        <v>1.04</v>
      </c>
      <c r="Y64" t="n">
        <v>0.5</v>
      </c>
      <c r="Z64" t="n">
        <v>10</v>
      </c>
    </row>
    <row r="65">
      <c r="A65" t="n">
        <v>9</v>
      </c>
      <c r="B65" t="n">
        <v>30</v>
      </c>
      <c r="C65" t="inlineStr">
        <is>
          <t xml:space="preserve">CONCLUIDO	</t>
        </is>
      </c>
      <c r="D65" t="n">
        <v>1.9595</v>
      </c>
      <c r="E65" t="n">
        <v>51.03</v>
      </c>
      <c r="F65" t="n">
        <v>48.75</v>
      </c>
      <c r="G65" t="n">
        <v>104.47</v>
      </c>
      <c r="H65" t="n">
        <v>2.13</v>
      </c>
      <c r="I65" t="n">
        <v>28</v>
      </c>
      <c r="J65" t="n">
        <v>82.25</v>
      </c>
      <c r="K65" t="n">
        <v>32.27</v>
      </c>
      <c r="L65" t="n">
        <v>10</v>
      </c>
      <c r="M65" t="n">
        <v>0</v>
      </c>
      <c r="N65" t="n">
        <v>9.98</v>
      </c>
      <c r="O65" t="n">
        <v>10377.72</v>
      </c>
      <c r="P65" t="n">
        <v>297.66</v>
      </c>
      <c r="Q65" t="n">
        <v>794.17</v>
      </c>
      <c r="R65" t="n">
        <v>125.27</v>
      </c>
      <c r="S65" t="n">
        <v>72.42</v>
      </c>
      <c r="T65" t="n">
        <v>17175.71</v>
      </c>
      <c r="U65" t="n">
        <v>0.58</v>
      </c>
      <c r="V65" t="n">
        <v>0.76</v>
      </c>
      <c r="W65" t="n">
        <v>4.76</v>
      </c>
      <c r="X65" t="n">
        <v>1.05</v>
      </c>
      <c r="Y65" t="n">
        <v>0.5</v>
      </c>
      <c r="Z65" t="n">
        <v>10</v>
      </c>
    </row>
    <row r="66">
      <c r="A66" t="n">
        <v>0</v>
      </c>
      <c r="B66" t="n">
        <v>15</v>
      </c>
      <c r="C66" t="inlineStr">
        <is>
          <t xml:space="preserve">CONCLUIDO	</t>
        </is>
      </c>
      <c r="D66" t="n">
        <v>1.7224</v>
      </c>
      <c r="E66" t="n">
        <v>58.06</v>
      </c>
      <c r="F66" t="n">
        <v>54.38</v>
      </c>
      <c r="G66" t="n">
        <v>18.33</v>
      </c>
      <c r="H66" t="n">
        <v>0.43</v>
      </c>
      <c r="I66" t="n">
        <v>178</v>
      </c>
      <c r="J66" t="n">
        <v>39.78</v>
      </c>
      <c r="K66" t="n">
        <v>19.54</v>
      </c>
      <c r="L66" t="n">
        <v>1</v>
      </c>
      <c r="M66" t="n">
        <v>176</v>
      </c>
      <c r="N66" t="n">
        <v>4.24</v>
      </c>
      <c r="O66" t="n">
        <v>5140</v>
      </c>
      <c r="P66" t="n">
        <v>245.84</v>
      </c>
      <c r="Q66" t="n">
        <v>794.2</v>
      </c>
      <c r="R66" t="n">
        <v>314.52</v>
      </c>
      <c r="S66" t="n">
        <v>72.42</v>
      </c>
      <c r="T66" t="n">
        <v>111049.55</v>
      </c>
      <c r="U66" t="n">
        <v>0.23</v>
      </c>
      <c r="V66" t="n">
        <v>0.68</v>
      </c>
      <c r="W66" t="n">
        <v>4.97</v>
      </c>
      <c r="X66" t="n">
        <v>6.67</v>
      </c>
      <c r="Y66" t="n">
        <v>0.5</v>
      </c>
      <c r="Z66" t="n">
        <v>10</v>
      </c>
    </row>
    <row r="67">
      <c r="A67" t="n">
        <v>1</v>
      </c>
      <c r="B67" t="n">
        <v>15</v>
      </c>
      <c r="C67" t="inlineStr">
        <is>
          <t xml:space="preserve">CONCLUIDO	</t>
        </is>
      </c>
      <c r="D67" t="n">
        <v>1.884</v>
      </c>
      <c r="E67" t="n">
        <v>53.08</v>
      </c>
      <c r="F67" t="n">
        <v>50.53</v>
      </c>
      <c r="G67" t="n">
        <v>39.37</v>
      </c>
      <c r="H67" t="n">
        <v>0.84</v>
      </c>
      <c r="I67" t="n">
        <v>77</v>
      </c>
      <c r="J67" t="n">
        <v>40.89</v>
      </c>
      <c r="K67" t="n">
        <v>19.54</v>
      </c>
      <c r="L67" t="n">
        <v>2</v>
      </c>
      <c r="M67" t="n">
        <v>73</v>
      </c>
      <c r="N67" t="n">
        <v>4.35</v>
      </c>
      <c r="O67" t="n">
        <v>5277.26</v>
      </c>
      <c r="P67" t="n">
        <v>211.6</v>
      </c>
      <c r="Q67" t="n">
        <v>794.1799999999999</v>
      </c>
      <c r="R67" t="n">
        <v>185.27</v>
      </c>
      <c r="S67" t="n">
        <v>72.42</v>
      </c>
      <c r="T67" t="n">
        <v>46928.06</v>
      </c>
      <c r="U67" t="n">
        <v>0.39</v>
      </c>
      <c r="V67" t="n">
        <v>0.73</v>
      </c>
      <c r="W67" t="n">
        <v>4.81</v>
      </c>
      <c r="X67" t="n">
        <v>2.82</v>
      </c>
      <c r="Y67" t="n">
        <v>0.5</v>
      </c>
      <c r="Z67" t="n">
        <v>10</v>
      </c>
    </row>
    <row r="68">
      <c r="A68" t="n">
        <v>2</v>
      </c>
      <c r="B68" t="n">
        <v>15</v>
      </c>
      <c r="C68" t="inlineStr">
        <is>
          <t xml:space="preserve">CONCLUIDO	</t>
        </is>
      </c>
      <c r="D68" t="n">
        <v>1.9203</v>
      </c>
      <c r="E68" t="n">
        <v>52.08</v>
      </c>
      <c r="F68" t="n">
        <v>49.77</v>
      </c>
      <c r="G68" t="n">
        <v>54.29</v>
      </c>
      <c r="H68" t="n">
        <v>1.22</v>
      </c>
      <c r="I68" t="n">
        <v>55</v>
      </c>
      <c r="J68" t="n">
        <v>42.01</v>
      </c>
      <c r="K68" t="n">
        <v>19.54</v>
      </c>
      <c r="L68" t="n">
        <v>3</v>
      </c>
      <c r="M68" t="n">
        <v>8</v>
      </c>
      <c r="N68" t="n">
        <v>4.46</v>
      </c>
      <c r="O68" t="n">
        <v>5414.79</v>
      </c>
      <c r="P68" t="n">
        <v>199.36</v>
      </c>
      <c r="Q68" t="n">
        <v>794.22</v>
      </c>
      <c r="R68" t="n">
        <v>158.07</v>
      </c>
      <c r="S68" t="n">
        <v>72.42</v>
      </c>
      <c r="T68" t="n">
        <v>33440.42</v>
      </c>
      <c r="U68" t="n">
        <v>0.46</v>
      </c>
      <c r="V68" t="n">
        <v>0.74</v>
      </c>
      <c r="W68" t="n">
        <v>4.83</v>
      </c>
      <c r="X68" t="n">
        <v>2.06</v>
      </c>
      <c r="Y68" t="n">
        <v>0.5</v>
      </c>
      <c r="Z68" t="n">
        <v>10</v>
      </c>
    </row>
    <row r="69">
      <c r="A69" t="n">
        <v>3</v>
      </c>
      <c r="B69" t="n">
        <v>15</v>
      </c>
      <c r="C69" t="inlineStr">
        <is>
          <t xml:space="preserve">CONCLUIDO	</t>
        </is>
      </c>
      <c r="D69" t="n">
        <v>1.9215</v>
      </c>
      <c r="E69" t="n">
        <v>52.04</v>
      </c>
      <c r="F69" t="n">
        <v>49.74</v>
      </c>
      <c r="G69" t="n">
        <v>55.27</v>
      </c>
      <c r="H69" t="n">
        <v>1.59</v>
      </c>
      <c r="I69" t="n">
        <v>54</v>
      </c>
      <c r="J69" t="n">
        <v>43.13</v>
      </c>
      <c r="K69" t="n">
        <v>19.54</v>
      </c>
      <c r="L69" t="n">
        <v>4</v>
      </c>
      <c r="M69" t="n">
        <v>0</v>
      </c>
      <c r="N69" t="n">
        <v>4.58</v>
      </c>
      <c r="O69" t="n">
        <v>5552.61</v>
      </c>
      <c r="P69" t="n">
        <v>202.68</v>
      </c>
      <c r="Q69" t="n">
        <v>794.1799999999999</v>
      </c>
      <c r="R69" t="n">
        <v>157.32</v>
      </c>
      <c r="S69" t="n">
        <v>72.42</v>
      </c>
      <c r="T69" t="n">
        <v>33067.3</v>
      </c>
      <c r="U69" t="n">
        <v>0.46</v>
      </c>
      <c r="V69" t="n">
        <v>0.74</v>
      </c>
      <c r="W69" t="n">
        <v>4.83</v>
      </c>
      <c r="X69" t="n">
        <v>2.04</v>
      </c>
      <c r="Y69" t="n">
        <v>0.5</v>
      </c>
      <c r="Z69" t="n">
        <v>10</v>
      </c>
    </row>
    <row r="70">
      <c r="A70" t="n">
        <v>0</v>
      </c>
      <c r="B70" t="n">
        <v>70</v>
      </c>
      <c r="C70" t="inlineStr">
        <is>
          <t xml:space="preserve">CONCLUIDO	</t>
        </is>
      </c>
      <c r="D70" t="n">
        <v>1.1152</v>
      </c>
      <c r="E70" t="n">
        <v>89.67</v>
      </c>
      <c r="F70" t="n">
        <v>70.54000000000001</v>
      </c>
      <c r="G70" t="n">
        <v>7.24</v>
      </c>
      <c r="H70" t="n">
        <v>0.12</v>
      </c>
      <c r="I70" t="n">
        <v>585</v>
      </c>
      <c r="J70" t="n">
        <v>141.81</v>
      </c>
      <c r="K70" t="n">
        <v>47.83</v>
      </c>
      <c r="L70" t="n">
        <v>1</v>
      </c>
      <c r="M70" t="n">
        <v>583</v>
      </c>
      <c r="N70" t="n">
        <v>22.98</v>
      </c>
      <c r="O70" t="n">
        <v>17723.39</v>
      </c>
      <c r="P70" t="n">
        <v>803.0599999999999</v>
      </c>
      <c r="Q70" t="n">
        <v>794.29</v>
      </c>
      <c r="R70" t="n">
        <v>855.72</v>
      </c>
      <c r="S70" t="n">
        <v>72.42</v>
      </c>
      <c r="T70" t="n">
        <v>379615.7</v>
      </c>
      <c r="U70" t="n">
        <v>0.08</v>
      </c>
      <c r="V70" t="n">
        <v>0.52</v>
      </c>
      <c r="W70" t="n">
        <v>5.63</v>
      </c>
      <c r="X70" t="n">
        <v>22.83</v>
      </c>
      <c r="Y70" t="n">
        <v>0.5</v>
      </c>
      <c r="Z70" t="n">
        <v>10</v>
      </c>
    </row>
    <row r="71">
      <c r="A71" t="n">
        <v>1</v>
      </c>
      <c r="B71" t="n">
        <v>70</v>
      </c>
      <c r="C71" t="inlineStr">
        <is>
          <t xml:space="preserve">CONCLUIDO	</t>
        </is>
      </c>
      <c r="D71" t="n">
        <v>1.5313</v>
      </c>
      <c r="E71" t="n">
        <v>65.31</v>
      </c>
      <c r="F71" t="n">
        <v>56.4</v>
      </c>
      <c r="G71" t="n">
        <v>14.65</v>
      </c>
      <c r="H71" t="n">
        <v>0.25</v>
      </c>
      <c r="I71" t="n">
        <v>231</v>
      </c>
      <c r="J71" t="n">
        <v>143.17</v>
      </c>
      <c r="K71" t="n">
        <v>47.83</v>
      </c>
      <c r="L71" t="n">
        <v>2</v>
      </c>
      <c r="M71" t="n">
        <v>229</v>
      </c>
      <c r="N71" t="n">
        <v>23.34</v>
      </c>
      <c r="O71" t="n">
        <v>17891.86</v>
      </c>
      <c r="P71" t="n">
        <v>638.39</v>
      </c>
      <c r="Q71" t="n">
        <v>794.23</v>
      </c>
      <c r="R71" t="n">
        <v>382.07</v>
      </c>
      <c r="S71" t="n">
        <v>72.42</v>
      </c>
      <c r="T71" t="n">
        <v>144557.2</v>
      </c>
      <c r="U71" t="n">
        <v>0.19</v>
      </c>
      <c r="V71" t="n">
        <v>0.66</v>
      </c>
      <c r="W71" t="n">
        <v>5.05</v>
      </c>
      <c r="X71" t="n">
        <v>8.69</v>
      </c>
      <c r="Y71" t="n">
        <v>0.5</v>
      </c>
      <c r="Z71" t="n">
        <v>10</v>
      </c>
    </row>
    <row r="72">
      <c r="A72" t="n">
        <v>2</v>
      </c>
      <c r="B72" t="n">
        <v>70</v>
      </c>
      <c r="C72" t="inlineStr">
        <is>
          <t xml:space="preserve">CONCLUIDO	</t>
        </is>
      </c>
      <c r="D72" t="n">
        <v>1.6789</v>
      </c>
      <c r="E72" t="n">
        <v>59.56</v>
      </c>
      <c r="F72" t="n">
        <v>53.15</v>
      </c>
      <c r="G72" t="n">
        <v>21.99</v>
      </c>
      <c r="H72" t="n">
        <v>0.37</v>
      </c>
      <c r="I72" t="n">
        <v>145</v>
      </c>
      <c r="J72" t="n">
        <v>144.54</v>
      </c>
      <c r="K72" t="n">
        <v>47.83</v>
      </c>
      <c r="L72" t="n">
        <v>3</v>
      </c>
      <c r="M72" t="n">
        <v>143</v>
      </c>
      <c r="N72" t="n">
        <v>23.71</v>
      </c>
      <c r="O72" t="n">
        <v>18060.85</v>
      </c>
      <c r="P72" t="n">
        <v>598.21</v>
      </c>
      <c r="Q72" t="n">
        <v>794.21</v>
      </c>
      <c r="R72" t="n">
        <v>272.51</v>
      </c>
      <c r="S72" t="n">
        <v>72.42</v>
      </c>
      <c r="T72" t="n">
        <v>90209.56</v>
      </c>
      <c r="U72" t="n">
        <v>0.27</v>
      </c>
      <c r="V72" t="n">
        <v>0.7</v>
      </c>
      <c r="W72" t="n">
        <v>4.93</v>
      </c>
      <c r="X72" t="n">
        <v>5.44</v>
      </c>
      <c r="Y72" t="n">
        <v>0.5</v>
      </c>
      <c r="Z72" t="n">
        <v>10</v>
      </c>
    </row>
    <row r="73">
      <c r="A73" t="n">
        <v>3</v>
      </c>
      <c r="B73" t="n">
        <v>70</v>
      </c>
      <c r="C73" t="inlineStr">
        <is>
          <t xml:space="preserve">CONCLUIDO	</t>
        </is>
      </c>
      <c r="D73" t="n">
        <v>1.7588</v>
      </c>
      <c r="E73" t="n">
        <v>56.86</v>
      </c>
      <c r="F73" t="n">
        <v>51.59</v>
      </c>
      <c r="G73" t="n">
        <v>29.48</v>
      </c>
      <c r="H73" t="n">
        <v>0.49</v>
      </c>
      <c r="I73" t="n">
        <v>105</v>
      </c>
      <c r="J73" t="n">
        <v>145.92</v>
      </c>
      <c r="K73" t="n">
        <v>47.83</v>
      </c>
      <c r="L73" t="n">
        <v>4</v>
      </c>
      <c r="M73" t="n">
        <v>103</v>
      </c>
      <c r="N73" t="n">
        <v>24.09</v>
      </c>
      <c r="O73" t="n">
        <v>18230.35</v>
      </c>
      <c r="P73" t="n">
        <v>577.85</v>
      </c>
      <c r="Q73" t="n">
        <v>794.1900000000001</v>
      </c>
      <c r="R73" t="n">
        <v>220.81</v>
      </c>
      <c r="S73" t="n">
        <v>72.42</v>
      </c>
      <c r="T73" t="n">
        <v>64559.98</v>
      </c>
      <c r="U73" t="n">
        <v>0.33</v>
      </c>
      <c r="V73" t="n">
        <v>0.72</v>
      </c>
      <c r="W73" t="n">
        <v>4.86</v>
      </c>
      <c r="X73" t="n">
        <v>3.89</v>
      </c>
      <c r="Y73" t="n">
        <v>0.5</v>
      </c>
      <c r="Z73" t="n">
        <v>10</v>
      </c>
    </row>
    <row r="74">
      <c r="A74" t="n">
        <v>4</v>
      </c>
      <c r="B74" t="n">
        <v>70</v>
      </c>
      <c r="C74" t="inlineStr">
        <is>
          <t xml:space="preserve">CONCLUIDO	</t>
        </is>
      </c>
      <c r="D74" t="n">
        <v>1.8074</v>
      </c>
      <c r="E74" t="n">
        <v>55.33</v>
      </c>
      <c r="F74" t="n">
        <v>50.73</v>
      </c>
      <c r="G74" t="n">
        <v>37.12</v>
      </c>
      <c r="H74" t="n">
        <v>0.6</v>
      </c>
      <c r="I74" t="n">
        <v>82</v>
      </c>
      <c r="J74" t="n">
        <v>147.3</v>
      </c>
      <c r="K74" t="n">
        <v>47.83</v>
      </c>
      <c r="L74" t="n">
        <v>5</v>
      </c>
      <c r="M74" t="n">
        <v>80</v>
      </c>
      <c r="N74" t="n">
        <v>24.47</v>
      </c>
      <c r="O74" t="n">
        <v>18400.38</v>
      </c>
      <c r="P74" t="n">
        <v>564.71</v>
      </c>
      <c r="Q74" t="n">
        <v>794.2</v>
      </c>
      <c r="R74" t="n">
        <v>192.32</v>
      </c>
      <c r="S74" t="n">
        <v>72.42</v>
      </c>
      <c r="T74" t="n">
        <v>50428.2</v>
      </c>
      <c r="U74" t="n">
        <v>0.38</v>
      </c>
      <c r="V74" t="n">
        <v>0.73</v>
      </c>
      <c r="W74" t="n">
        <v>4.82</v>
      </c>
      <c r="X74" t="n">
        <v>3.02</v>
      </c>
      <c r="Y74" t="n">
        <v>0.5</v>
      </c>
      <c r="Z74" t="n">
        <v>10</v>
      </c>
    </row>
    <row r="75">
      <c r="A75" t="n">
        <v>5</v>
      </c>
      <c r="B75" t="n">
        <v>70</v>
      </c>
      <c r="C75" t="inlineStr">
        <is>
          <t xml:space="preserve">CONCLUIDO	</t>
        </is>
      </c>
      <c r="D75" t="n">
        <v>1.8381</v>
      </c>
      <c r="E75" t="n">
        <v>54.4</v>
      </c>
      <c r="F75" t="n">
        <v>50.21</v>
      </c>
      <c r="G75" t="n">
        <v>44.3</v>
      </c>
      <c r="H75" t="n">
        <v>0.71</v>
      </c>
      <c r="I75" t="n">
        <v>68</v>
      </c>
      <c r="J75" t="n">
        <v>148.68</v>
      </c>
      <c r="K75" t="n">
        <v>47.83</v>
      </c>
      <c r="L75" t="n">
        <v>6</v>
      </c>
      <c r="M75" t="n">
        <v>66</v>
      </c>
      <c r="N75" t="n">
        <v>24.85</v>
      </c>
      <c r="O75" t="n">
        <v>18570.94</v>
      </c>
      <c r="P75" t="n">
        <v>556.08</v>
      </c>
      <c r="Q75" t="n">
        <v>794.17</v>
      </c>
      <c r="R75" t="n">
        <v>175.02</v>
      </c>
      <c r="S75" t="n">
        <v>72.42</v>
      </c>
      <c r="T75" t="n">
        <v>41849.88</v>
      </c>
      <c r="U75" t="n">
        <v>0.41</v>
      </c>
      <c r="V75" t="n">
        <v>0.74</v>
      </c>
      <c r="W75" t="n">
        <v>4.79</v>
      </c>
      <c r="X75" t="n">
        <v>2.5</v>
      </c>
      <c r="Y75" t="n">
        <v>0.5</v>
      </c>
      <c r="Z75" t="n">
        <v>10</v>
      </c>
    </row>
    <row r="76">
      <c r="A76" t="n">
        <v>6</v>
      </c>
      <c r="B76" t="n">
        <v>70</v>
      </c>
      <c r="C76" t="inlineStr">
        <is>
          <t xml:space="preserve">CONCLUIDO	</t>
        </is>
      </c>
      <c r="D76" t="n">
        <v>1.8596</v>
      </c>
      <c r="E76" t="n">
        <v>53.77</v>
      </c>
      <c r="F76" t="n">
        <v>49.87</v>
      </c>
      <c r="G76" t="n">
        <v>51.59</v>
      </c>
      <c r="H76" t="n">
        <v>0.83</v>
      </c>
      <c r="I76" t="n">
        <v>58</v>
      </c>
      <c r="J76" t="n">
        <v>150.07</v>
      </c>
      <c r="K76" t="n">
        <v>47.83</v>
      </c>
      <c r="L76" t="n">
        <v>7</v>
      </c>
      <c r="M76" t="n">
        <v>56</v>
      </c>
      <c r="N76" t="n">
        <v>25.24</v>
      </c>
      <c r="O76" t="n">
        <v>18742.03</v>
      </c>
      <c r="P76" t="n">
        <v>549.38</v>
      </c>
      <c r="Q76" t="n">
        <v>794.1900000000001</v>
      </c>
      <c r="R76" t="n">
        <v>163.71</v>
      </c>
      <c r="S76" t="n">
        <v>72.42</v>
      </c>
      <c r="T76" t="n">
        <v>36244.88</v>
      </c>
      <c r="U76" t="n">
        <v>0.44</v>
      </c>
      <c r="V76" t="n">
        <v>0.74</v>
      </c>
      <c r="W76" t="n">
        <v>4.78</v>
      </c>
      <c r="X76" t="n">
        <v>2.16</v>
      </c>
      <c r="Y76" t="n">
        <v>0.5</v>
      </c>
      <c r="Z76" t="n">
        <v>10</v>
      </c>
    </row>
    <row r="77">
      <c r="A77" t="n">
        <v>7</v>
      </c>
      <c r="B77" t="n">
        <v>70</v>
      </c>
      <c r="C77" t="inlineStr">
        <is>
          <t xml:space="preserve">CONCLUIDO	</t>
        </is>
      </c>
      <c r="D77" t="n">
        <v>1.8791</v>
      </c>
      <c r="E77" t="n">
        <v>53.22</v>
      </c>
      <c r="F77" t="n">
        <v>49.54</v>
      </c>
      <c r="G77" t="n">
        <v>59.45</v>
      </c>
      <c r="H77" t="n">
        <v>0.9399999999999999</v>
      </c>
      <c r="I77" t="n">
        <v>50</v>
      </c>
      <c r="J77" t="n">
        <v>151.46</v>
      </c>
      <c r="K77" t="n">
        <v>47.83</v>
      </c>
      <c r="L77" t="n">
        <v>8</v>
      </c>
      <c r="M77" t="n">
        <v>48</v>
      </c>
      <c r="N77" t="n">
        <v>25.63</v>
      </c>
      <c r="O77" t="n">
        <v>18913.66</v>
      </c>
      <c r="P77" t="n">
        <v>542.38</v>
      </c>
      <c r="Q77" t="n">
        <v>794.22</v>
      </c>
      <c r="R77" t="n">
        <v>152.8</v>
      </c>
      <c r="S77" t="n">
        <v>72.42</v>
      </c>
      <c r="T77" t="n">
        <v>30828.3</v>
      </c>
      <c r="U77" t="n">
        <v>0.47</v>
      </c>
      <c r="V77" t="n">
        <v>0.75</v>
      </c>
      <c r="W77" t="n">
        <v>4.76</v>
      </c>
      <c r="X77" t="n">
        <v>1.84</v>
      </c>
      <c r="Y77" t="n">
        <v>0.5</v>
      </c>
      <c r="Z77" t="n">
        <v>10</v>
      </c>
    </row>
    <row r="78">
      <c r="A78" t="n">
        <v>8</v>
      </c>
      <c r="B78" t="n">
        <v>70</v>
      </c>
      <c r="C78" t="inlineStr">
        <is>
          <t xml:space="preserve">CONCLUIDO	</t>
        </is>
      </c>
      <c r="D78" t="n">
        <v>1.8936</v>
      </c>
      <c r="E78" t="n">
        <v>52.81</v>
      </c>
      <c r="F78" t="n">
        <v>49.31</v>
      </c>
      <c r="G78" t="n">
        <v>67.23999999999999</v>
      </c>
      <c r="H78" t="n">
        <v>1.04</v>
      </c>
      <c r="I78" t="n">
        <v>44</v>
      </c>
      <c r="J78" t="n">
        <v>152.85</v>
      </c>
      <c r="K78" t="n">
        <v>47.83</v>
      </c>
      <c r="L78" t="n">
        <v>9</v>
      </c>
      <c r="M78" t="n">
        <v>42</v>
      </c>
      <c r="N78" t="n">
        <v>26.03</v>
      </c>
      <c r="O78" t="n">
        <v>19085.83</v>
      </c>
      <c r="P78" t="n">
        <v>536.83</v>
      </c>
      <c r="Q78" t="n">
        <v>794.17</v>
      </c>
      <c r="R78" t="n">
        <v>144.94</v>
      </c>
      <c r="S78" t="n">
        <v>72.42</v>
      </c>
      <c r="T78" t="n">
        <v>26927.48</v>
      </c>
      <c r="U78" t="n">
        <v>0.5</v>
      </c>
      <c r="V78" t="n">
        <v>0.75</v>
      </c>
      <c r="W78" t="n">
        <v>4.75</v>
      </c>
      <c r="X78" t="n">
        <v>1.6</v>
      </c>
      <c r="Y78" t="n">
        <v>0.5</v>
      </c>
      <c r="Z78" t="n">
        <v>10</v>
      </c>
    </row>
    <row r="79">
      <c r="A79" t="n">
        <v>9</v>
      </c>
      <c r="B79" t="n">
        <v>70</v>
      </c>
      <c r="C79" t="inlineStr">
        <is>
          <t xml:space="preserve">CONCLUIDO	</t>
        </is>
      </c>
      <c r="D79" t="n">
        <v>1.9065</v>
      </c>
      <c r="E79" t="n">
        <v>52.45</v>
      </c>
      <c r="F79" t="n">
        <v>49.1</v>
      </c>
      <c r="G79" t="n">
        <v>75.53</v>
      </c>
      <c r="H79" t="n">
        <v>1.15</v>
      </c>
      <c r="I79" t="n">
        <v>39</v>
      </c>
      <c r="J79" t="n">
        <v>154.25</v>
      </c>
      <c r="K79" t="n">
        <v>47.83</v>
      </c>
      <c r="L79" t="n">
        <v>10</v>
      </c>
      <c r="M79" t="n">
        <v>37</v>
      </c>
      <c r="N79" t="n">
        <v>26.43</v>
      </c>
      <c r="O79" t="n">
        <v>19258.55</v>
      </c>
      <c r="P79" t="n">
        <v>530.67</v>
      </c>
      <c r="Q79" t="n">
        <v>794.1799999999999</v>
      </c>
      <c r="R79" t="n">
        <v>137.97</v>
      </c>
      <c r="S79" t="n">
        <v>72.42</v>
      </c>
      <c r="T79" t="n">
        <v>23469.9</v>
      </c>
      <c r="U79" t="n">
        <v>0.52</v>
      </c>
      <c r="V79" t="n">
        <v>0.75</v>
      </c>
      <c r="W79" t="n">
        <v>4.74</v>
      </c>
      <c r="X79" t="n">
        <v>1.39</v>
      </c>
      <c r="Y79" t="n">
        <v>0.5</v>
      </c>
      <c r="Z79" t="n">
        <v>10</v>
      </c>
    </row>
    <row r="80">
      <c r="A80" t="n">
        <v>10</v>
      </c>
      <c r="B80" t="n">
        <v>70</v>
      </c>
      <c r="C80" t="inlineStr">
        <is>
          <t xml:space="preserve">CONCLUIDO	</t>
        </is>
      </c>
      <c r="D80" t="n">
        <v>1.9128</v>
      </c>
      <c r="E80" t="n">
        <v>52.28</v>
      </c>
      <c r="F80" t="n">
        <v>49.01</v>
      </c>
      <c r="G80" t="n">
        <v>81.69</v>
      </c>
      <c r="H80" t="n">
        <v>1.25</v>
      </c>
      <c r="I80" t="n">
        <v>36</v>
      </c>
      <c r="J80" t="n">
        <v>155.66</v>
      </c>
      <c r="K80" t="n">
        <v>47.83</v>
      </c>
      <c r="L80" t="n">
        <v>11</v>
      </c>
      <c r="M80" t="n">
        <v>34</v>
      </c>
      <c r="N80" t="n">
        <v>26.83</v>
      </c>
      <c r="O80" t="n">
        <v>19431.82</v>
      </c>
      <c r="P80" t="n">
        <v>527.48</v>
      </c>
      <c r="Q80" t="n">
        <v>794.1900000000001</v>
      </c>
      <c r="R80" t="n">
        <v>134.99</v>
      </c>
      <c r="S80" t="n">
        <v>72.42</v>
      </c>
      <c r="T80" t="n">
        <v>21996.2</v>
      </c>
      <c r="U80" t="n">
        <v>0.54</v>
      </c>
      <c r="V80" t="n">
        <v>0.75</v>
      </c>
      <c r="W80" t="n">
        <v>4.74</v>
      </c>
      <c r="X80" t="n">
        <v>1.3</v>
      </c>
      <c r="Y80" t="n">
        <v>0.5</v>
      </c>
      <c r="Z80" t="n">
        <v>10</v>
      </c>
    </row>
    <row r="81">
      <c r="A81" t="n">
        <v>11</v>
      </c>
      <c r="B81" t="n">
        <v>70</v>
      </c>
      <c r="C81" t="inlineStr">
        <is>
          <t xml:space="preserve">CONCLUIDO	</t>
        </is>
      </c>
      <c r="D81" t="n">
        <v>1.9199</v>
      </c>
      <c r="E81" t="n">
        <v>52.09</v>
      </c>
      <c r="F81" t="n">
        <v>48.9</v>
      </c>
      <c r="G81" t="n">
        <v>88.92</v>
      </c>
      <c r="H81" t="n">
        <v>1.35</v>
      </c>
      <c r="I81" t="n">
        <v>33</v>
      </c>
      <c r="J81" t="n">
        <v>157.07</v>
      </c>
      <c r="K81" t="n">
        <v>47.83</v>
      </c>
      <c r="L81" t="n">
        <v>12</v>
      </c>
      <c r="M81" t="n">
        <v>31</v>
      </c>
      <c r="N81" t="n">
        <v>27.24</v>
      </c>
      <c r="O81" t="n">
        <v>19605.66</v>
      </c>
      <c r="P81" t="n">
        <v>523.04</v>
      </c>
      <c r="Q81" t="n">
        <v>794.1900000000001</v>
      </c>
      <c r="R81" t="n">
        <v>131.25</v>
      </c>
      <c r="S81" t="n">
        <v>72.42</v>
      </c>
      <c r="T81" t="n">
        <v>20140.67</v>
      </c>
      <c r="U81" t="n">
        <v>0.55</v>
      </c>
      <c r="V81" t="n">
        <v>0.76</v>
      </c>
      <c r="W81" t="n">
        <v>4.74</v>
      </c>
      <c r="X81" t="n">
        <v>1.2</v>
      </c>
      <c r="Y81" t="n">
        <v>0.5</v>
      </c>
      <c r="Z81" t="n">
        <v>10</v>
      </c>
    </row>
    <row r="82">
      <c r="A82" t="n">
        <v>12</v>
      </c>
      <c r="B82" t="n">
        <v>70</v>
      </c>
      <c r="C82" t="inlineStr">
        <is>
          <t xml:space="preserve">CONCLUIDO	</t>
        </is>
      </c>
      <c r="D82" t="n">
        <v>1.9274</v>
      </c>
      <c r="E82" t="n">
        <v>51.88</v>
      </c>
      <c r="F82" t="n">
        <v>48.79</v>
      </c>
      <c r="G82" t="n">
        <v>97.58</v>
      </c>
      <c r="H82" t="n">
        <v>1.45</v>
      </c>
      <c r="I82" t="n">
        <v>30</v>
      </c>
      <c r="J82" t="n">
        <v>158.48</v>
      </c>
      <c r="K82" t="n">
        <v>47.83</v>
      </c>
      <c r="L82" t="n">
        <v>13</v>
      </c>
      <c r="M82" t="n">
        <v>28</v>
      </c>
      <c r="N82" t="n">
        <v>27.65</v>
      </c>
      <c r="O82" t="n">
        <v>19780.06</v>
      </c>
      <c r="P82" t="n">
        <v>519.11</v>
      </c>
      <c r="Q82" t="n">
        <v>794.1900000000001</v>
      </c>
      <c r="R82" t="n">
        <v>127.38</v>
      </c>
      <c r="S82" t="n">
        <v>72.42</v>
      </c>
      <c r="T82" t="n">
        <v>18218.03</v>
      </c>
      <c r="U82" t="n">
        <v>0.57</v>
      </c>
      <c r="V82" t="n">
        <v>0.76</v>
      </c>
      <c r="W82" t="n">
        <v>4.74</v>
      </c>
      <c r="X82" t="n">
        <v>1.08</v>
      </c>
      <c r="Y82" t="n">
        <v>0.5</v>
      </c>
      <c r="Z82" t="n">
        <v>10</v>
      </c>
    </row>
    <row r="83">
      <c r="A83" t="n">
        <v>13</v>
      </c>
      <c r="B83" t="n">
        <v>70</v>
      </c>
      <c r="C83" t="inlineStr">
        <is>
          <t xml:space="preserve">CONCLUIDO	</t>
        </is>
      </c>
      <c r="D83" t="n">
        <v>1.9323</v>
      </c>
      <c r="E83" t="n">
        <v>51.75</v>
      </c>
      <c r="F83" t="n">
        <v>48.72</v>
      </c>
      <c r="G83" t="n">
        <v>104.39</v>
      </c>
      <c r="H83" t="n">
        <v>1.55</v>
      </c>
      <c r="I83" t="n">
        <v>28</v>
      </c>
      <c r="J83" t="n">
        <v>159.9</v>
      </c>
      <c r="K83" t="n">
        <v>47.83</v>
      </c>
      <c r="L83" t="n">
        <v>14</v>
      </c>
      <c r="M83" t="n">
        <v>26</v>
      </c>
      <c r="N83" t="n">
        <v>28.07</v>
      </c>
      <c r="O83" t="n">
        <v>19955.16</v>
      </c>
      <c r="P83" t="n">
        <v>514.74</v>
      </c>
      <c r="Q83" t="n">
        <v>794.1900000000001</v>
      </c>
      <c r="R83" t="n">
        <v>124.87</v>
      </c>
      <c r="S83" t="n">
        <v>72.42</v>
      </c>
      <c r="T83" t="n">
        <v>16973.2</v>
      </c>
      <c r="U83" t="n">
        <v>0.58</v>
      </c>
      <c r="V83" t="n">
        <v>0.76</v>
      </c>
      <c r="W83" t="n">
        <v>4.74</v>
      </c>
      <c r="X83" t="n">
        <v>1.01</v>
      </c>
      <c r="Y83" t="n">
        <v>0.5</v>
      </c>
      <c r="Z83" t="n">
        <v>10</v>
      </c>
    </row>
    <row r="84">
      <c r="A84" t="n">
        <v>14</v>
      </c>
      <c r="B84" t="n">
        <v>70</v>
      </c>
      <c r="C84" t="inlineStr">
        <is>
          <t xml:space="preserve">CONCLUIDO	</t>
        </is>
      </c>
      <c r="D84" t="n">
        <v>1.9369</v>
      </c>
      <c r="E84" t="n">
        <v>51.63</v>
      </c>
      <c r="F84" t="n">
        <v>48.65</v>
      </c>
      <c r="G84" t="n">
        <v>112.27</v>
      </c>
      <c r="H84" t="n">
        <v>1.65</v>
      </c>
      <c r="I84" t="n">
        <v>26</v>
      </c>
      <c r="J84" t="n">
        <v>161.32</v>
      </c>
      <c r="K84" t="n">
        <v>47.83</v>
      </c>
      <c r="L84" t="n">
        <v>15</v>
      </c>
      <c r="M84" t="n">
        <v>24</v>
      </c>
      <c r="N84" t="n">
        <v>28.5</v>
      </c>
      <c r="O84" t="n">
        <v>20130.71</v>
      </c>
      <c r="P84" t="n">
        <v>510.04</v>
      </c>
      <c r="Q84" t="n">
        <v>794.17</v>
      </c>
      <c r="R84" t="n">
        <v>122.67</v>
      </c>
      <c r="S84" t="n">
        <v>72.42</v>
      </c>
      <c r="T84" t="n">
        <v>15884.24</v>
      </c>
      <c r="U84" t="n">
        <v>0.59</v>
      </c>
      <c r="V84" t="n">
        <v>0.76</v>
      </c>
      <c r="W84" t="n">
        <v>4.73</v>
      </c>
      <c r="X84" t="n">
        <v>0.9399999999999999</v>
      </c>
      <c r="Y84" t="n">
        <v>0.5</v>
      </c>
      <c r="Z84" t="n">
        <v>10</v>
      </c>
    </row>
    <row r="85">
      <c r="A85" t="n">
        <v>15</v>
      </c>
      <c r="B85" t="n">
        <v>70</v>
      </c>
      <c r="C85" t="inlineStr">
        <is>
          <t xml:space="preserve">CONCLUIDO	</t>
        </is>
      </c>
      <c r="D85" t="n">
        <v>1.9417</v>
      </c>
      <c r="E85" t="n">
        <v>51.5</v>
      </c>
      <c r="F85" t="n">
        <v>48.58</v>
      </c>
      <c r="G85" t="n">
        <v>121.45</v>
      </c>
      <c r="H85" t="n">
        <v>1.74</v>
      </c>
      <c r="I85" t="n">
        <v>24</v>
      </c>
      <c r="J85" t="n">
        <v>162.75</v>
      </c>
      <c r="K85" t="n">
        <v>47.83</v>
      </c>
      <c r="L85" t="n">
        <v>16</v>
      </c>
      <c r="M85" t="n">
        <v>22</v>
      </c>
      <c r="N85" t="n">
        <v>28.92</v>
      </c>
      <c r="O85" t="n">
        <v>20306.85</v>
      </c>
      <c r="P85" t="n">
        <v>506.97</v>
      </c>
      <c r="Q85" t="n">
        <v>794.17</v>
      </c>
      <c r="R85" t="n">
        <v>120.44</v>
      </c>
      <c r="S85" t="n">
        <v>72.42</v>
      </c>
      <c r="T85" t="n">
        <v>14780.84</v>
      </c>
      <c r="U85" t="n">
        <v>0.6</v>
      </c>
      <c r="V85" t="n">
        <v>0.76</v>
      </c>
      <c r="W85" t="n">
        <v>4.73</v>
      </c>
      <c r="X85" t="n">
        <v>0.87</v>
      </c>
      <c r="Y85" t="n">
        <v>0.5</v>
      </c>
      <c r="Z85" t="n">
        <v>10</v>
      </c>
    </row>
    <row r="86">
      <c r="A86" t="n">
        <v>16</v>
      </c>
      <c r="B86" t="n">
        <v>70</v>
      </c>
      <c r="C86" t="inlineStr">
        <is>
          <t xml:space="preserve">CONCLUIDO	</t>
        </is>
      </c>
      <c r="D86" t="n">
        <v>1.9446</v>
      </c>
      <c r="E86" t="n">
        <v>51.42</v>
      </c>
      <c r="F86" t="n">
        <v>48.53</v>
      </c>
      <c r="G86" t="n">
        <v>126.6</v>
      </c>
      <c r="H86" t="n">
        <v>1.83</v>
      </c>
      <c r="I86" t="n">
        <v>23</v>
      </c>
      <c r="J86" t="n">
        <v>164.19</v>
      </c>
      <c r="K86" t="n">
        <v>47.83</v>
      </c>
      <c r="L86" t="n">
        <v>17</v>
      </c>
      <c r="M86" t="n">
        <v>21</v>
      </c>
      <c r="N86" t="n">
        <v>29.36</v>
      </c>
      <c r="O86" t="n">
        <v>20483.57</v>
      </c>
      <c r="P86" t="n">
        <v>504.13</v>
      </c>
      <c r="Q86" t="n">
        <v>794.2</v>
      </c>
      <c r="R86" t="n">
        <v>119.02</v>
      </c>
      <c r="S86" t="n">
        <v>72.42</v>
      </c>
      <c r="T86" t="n">
        <v>14076.59</v>
      </c>
      <c r="U86" t="n">
        <v>0.61</v>
      </c>
      <c r="V86" t="n">
        <v>0.76</v>
      </c>
      <c r="W86" t="n">
        <v>4.72</v>
      </c>
      <c r="X86" t="n">
        <v>0.82</v>
      </c>
      <c r="Y86" t="n">
        <v>0.5</v>
      </c>
      <c r="Z86" t="n">
        <v>10</v>
      </c>
    </row>
    <row r="87">
      <c r="A87" t="n">
        <v>17</v>
      </c>
      <c r="B87" t="n">
        <v>70</v>
      </c>
      <c r="C87" t="inlineStr">
        <is>
          <t xml:space="preserve">CONCLUIDO	</t>
        </is>
      </c>
      <c r="D87" t="n">
        <v>1.9503</v>
      </c>
      <c r="E87" t="n">
        <v>51.27</v>
      </c>
      <c r="F87" t="n">
        <v>48.44</v>
      </c>
      <c r="G87" t="n">
        <v>138.4</v>
      </c>
      <c r="H87" t="n">
        <v>1.93</v>
      </c>
      <c r="I87" t="n">
        <v>21</v>
      </c>
      <c r="J87" t="n">
        <v>165.62</v>
      </c>
      <c r="K87" t="n">
        <v>47.83</v>
      </c>
      <c r="L87" t="n">
        <v>18</v>
      </c>
      <c r="M87" t="n">
        <v>19</v>
      </c>
      <c r="N87" t="n">
        <v>29.8</v>
      </c>
      <c r="O87" t="n">
        <v>20660.89</v>
      </c>
      <c r="P87" t="n">
        <v>498.94</v>
      </c>
      <c r="Q87" t="n">
        <v>794.17</v>
      </c>
      <c r="R87" t="n">
        <v>115.77</v>
      </c>
      <c r="S87" t="n">
        <v>72.42</v>
      </c>
      <c r="T87" t="n">
        <v>12461.88</v>
      </c>
      <c r="U87" t="n">
        <v>0.63</v>
      </c>
      <c r="V87" t="n">
        <v>0.76</v>
      </c>
      <c r="W87" t="n">
        <v>4.72</v>
      </c>
      <c r="X87" t="n">
        <v>0.73</v>
      </c>
      <c r="Y87" t="n">
        <v>0.5</v>
      </c>
      <c r="Z87" t="n">
        <v>10</v>
      </c>
    </row>
    <row r="88">
      <c r="A88" t="n">
        <v>18</v>
      </c>
      <c r="B88" t="n">
        <v>70</v>
      </c>
      <c r="C88" t="inlineStr">
        <is>
          <t xml:space="preserve">CONCLUIDO	</t>
        </is>
      </c>
      <c r="D88" t="n">
        <v>1.9517</v>
      </c>
      <c r="E88" t="n">
        <v>51.24</v>
      </c>
      <c r="F88" t="n">
        <v>48.43</v>
      </c>
      <c r="G88" t="n">
        <v>145.29</v>
      </c>
      <c r="H88" t="n">
        <v>2.02</v>
      </c>
      <c r="I88" t="n">
        <v>20</v>
      </c>
      <c r="J88" t="n">
        <v>167.07</v>
      </c>
      <c r="K88" t="n">
        <v>47.83</v>
      </c>
      <c r="L88" t="n">
        <v>19</v>
      </c>
      <c r="M88" t="n">
        <v>18</v>
      </c>
      <c r="N88" t="n">
        <v>30.24</v>
      </c>
      <c r="O88" t="n">
        <v>20838.81</v>
      </c>
      <c r="P88" t="n">
        <v>495.05</v>
      </c>
      <c r="Q88" t="n">
        <v>794.17</v>
      </c>
      <c r="R88" t="n">
        <v>115.78</v>
      </c>
      <c r="S88" t="n">
        <v>72.42</v>
      </c>
      <c r="T88" t="n">
        <v>12469.06</v>
      </c>
      <c r="U88" t="n">
        <v>0.63</v>
      </c>
      <c r="V88" t="n">
        <v>0.76</v>
      </c>
      <c r="W88" t="n">
        <v>4.71</v>
      </c>
      <c r="X88" t="n">
        <v>0.72</v>
      </c>
      <c r="Y88" t="n">
        <v>0.5</v>
      </c>
      <c r="Z88" t="n">
        <v>10</v>
      </c>
    </row>
    <row r="89">
      <c r="A89" t="n">
        <v>19</v>
      </c>
      <c r="B89" t="n">
        <v>70</v>
      </c>
      <c r="C89" t="inlineStr">
        <is>
          <t xml:space="preserve">CONCLUIDO	</t>
        </is>
      </c>
      <c r="D89" t="n">
        <v>1.9548</v>
      </c>
      <c r="E89" t="n">
        <v>51.16</v>
      </c>
      <c r="F89" t="n">
        <v>48.38</v>
      </c>
      <c r="G89" t="n">
        <v>152.77</v>
      </c>
      <c r="H89" t="n">
        <v>2.1</v>
      </c>
      <c r="I89" t="n">
        <v>19</v>
      </c>
      <c r="J89" t="n">
        <v>168.51</v>
      </c>
      <c r="K89" t="n">
        <v>47.83</v>
      </c>
      <c r="L89" t="n">
        <v>20</v>
      </c>
      <c r="M89" t="n">
        <v>17</v>
      </c>
      <c r="N89" t="n">
        <v>30.69</v>
      </c>
      <c r="O89" t="n">
        <v>21017.33</v>
      </c>
      <c r="P89" t="n">
        <v>492.86</v>
      </c>
      <c r="Q89" t="n">
        <v>794.1799999999999</v>
      </c>
      <c r="R89" t="n">
        <v>113.79</v>
      </c>
      <c r="S89" t="n">
        <v>72.42</v>
      </c>
      <c r="T89" t="n">
        <v>11480.96</v>
      </c>
      <c r="U89" t="n">
        <v>0.64</v>
      </c>
      <c r="V89" t="n">
        <v>0.76</v>
      </c>
      <c r="W89" t="n">
        <v>4.72</v>
      </c>
      <c r="X89" t="n">
        <v>0.67</v>
      </c>
      <c r="Y89" t="n">
        <v>0.5</v>
      </c>
      <c r="Z89" t="n">
        <v>10</v>
      </c>
    </row>
    <row r="90">
      <c r="A90" t="n">
        <v>20</v>
      </c>
      <c r="B90" t="n">
        <v>70</v>
      </c>
      <c r="C90" t="inlineStr">
        <is>
          <t xml:space="preserve">CONCLUIDO	</t>
        </is>
      </c>
      <c r="D90" t="n">
        <v>1.9573</v>
      </c>
      <c r="E90" t="n">
        <v>51.09</v>
      </c>
      <c r="F90" t="n">
        <v>48.34</v>
      </c>
      <c r="G90" t="n">
        <v>161.14</v>
      </c>
      <c r="H90" t="n">
        <v>2.19</v>
      </c>
      <c r="I90" t="n">
        <v>18</v>
      </c>
      <c r="J90" t="n">
        <v>169.97</v>
      </c>
      <c r="K90" t="n">
        <v>47.83</v>
      </c>
      <c r="L90" t="n">
        <v>21</v>
      </c>
      <c r="M90" t="n">
        <v>16</v>
      </c>
      <c r="N90" t="n">
        <v>31.14</v>
      </c>
      <c r="O90" t="n">
        <v>21196.47</v>
      </c>
      <c r="P90" t="n">
        <v>488.6</v>
      </c>
      <c r="Q90" t="n">
        <v>794.1799999999999</v>
      </c>
      <c r="R90" t="n">
        <v>112.61</v>
      </c>
      <c r="S90" t="n">
        <v>72.42</v>
      </c>
      <c r="T90" t="n">
        <v>10894.64</v>
      </c>
      <c r="U90" t="n">
        <v>0.64</v>
      </c>
      <c r="V90" t="n">
        <v>0.76</v>
      </c>
      <c r="W90" t="n">
        <v>4.71</v>
      </c>
      <c r="X90" t="n">
        <v>0.64</v>
      </c>
      <c r="Y90" t="n">
        <v>0.5</v>
      </c>
      <c r="Z90" t="n">
        <v>10</v>
      </c>
    </row>
    <row r="91">
      <c r="A91" t="n">
        <v>21</v>
      </c>
      <c r="B91" t="n">
        <v>70</v>
      </c>
      <c r="C91" t="inlineStr">
        <is>
          <t xml:space="preserve">CONCLUIDO	</t>
        </is>
      </c>
      <c r="D91" t="n">
        <v>1.9602</v>
      </c>
      <c r="E91" t="n">
        <v>51.02</v>
      </c>
      <c r="F91" t="n">
        <v>48.3</v>
      </c>
      <c r="G91" t="n">
        <v>170.46</v>
      </c>
      <c r="H91" t="n">
        <v>2.28</v>
      </c>
      <c r="I91" t="n">
        <v>17</v>
      </c>
      <c r="J91" t="n">
        <v>171.42</v>
      </c>
      <c r="K91" t="n">
        <v>47.83</v>
      </c>
      <c r="L91" t="n">
        <v>22</v>
      </c>
      <c r="M91" t="n">
        <v>15</v>
      </c>
      <c r="N91" t="n">
        <v>31.6</v>
      </c>
      <c r="O91" t="n">
        <v>21376.23</v>
      </c>
      <c r="P91" t="n">
        <v>484.03</v>
      </c>
      <c r="Q91" t="n">
        <v>794.17</v>
      </c>
      <c r="R91" t="n">
        <v>111.25</v>
      </c>
      <c r="S91" t="n">
        <v>72.42</v>
      </c>
      <c r="T91" t="n">
        <v>10220.31</v>
      </c>
      <c r="U91" t="n">
        <v>0.65</v>
      </c>
      <c r="V91" t="n">
        <v>0.76</v>
      </c>
      <c r="W91" t="n">
        <v>4.71</v>
      </c>
      <c r="X91" t="n">
        <v>0.59</v>
      </c>
      <c r="Y91" t="n">
        <v>0.5</v>
      </c>
      <c r="Z91" t="n">
        <v>10</v>
      </c>
    </row>
    <row r="92">
      <c r="A92" t="n">
        <v>22</v>
      </c>
      <c r="B92" t="n">
        <v>70</v>
      </c>
      <c r="C92" t="inlineStr">
        <is>
          <t xml:space="preserve">CONCLUIDO	</t>
        </is>
      </c>
      <c r="D92" t="n">
        <v>1.9632</v>
      </c>
      <c r="E92" t="n">
        <v>50.94</v>
      </c>
      <c r="F92" t="n">
        <v>48.25</v>
      </c>
      <c r="G92" t="n">
        <v>180.93</v>
      </c>
      <c r="H92" t="n">
        <v>2.36</v>
      </c>
      <c r="I92" t="n">
        <v>16</v>
      </c>
      <c r="J92" t="n">
        <v>172.89</v>
      </c>
      <c r="K92" t="n">
        <v>47.83</v>
      </c>
      <c r="L92" t="n">
        <v>23</v>
      </c>
      <c r="M92" t="n">
        <v>14</v>
      </c>
      <c r="N92" t="n">
        <v>32.06</v>
      </c>
      <c r="O92" t="n">
        <v>21556.61</v>
      </c>
      <c r="P92" t="n">
        <v>478.45</v>
      </c>
      <c r="Q92" t="n">
        <v>794.17</v>
      </c>
      <c r="R92" t="n">
        <v>109.42</v>
      </c>
      <c r="S92" t="n">
        <v>72.42</v>
      </c>
      <c r="T92" t="n">
        <v>9308.610000000001</v>
      </c>
      <c r="U92" t="n">
        <v>0.66</v>
      </c>
      <c r="V92" t="n">
        <v>0.77</v>
      </c>
      <c r="W92" t="n">
        <v>4.71</v>
      </c>
      <c r="X92" t="n">
        <v>0.54</v>
      </c>
      <c r="Y92" t="n">
        <v>0.5</v>
      </c>
      <c r="Z92" t="n">
        <v>10</v>
      </c>
    </row>
    <row r="93">
      <c r="A93" t="n">
        <v>23</v>
      </c>
      <c r="B93" t="n">
        <v>70</v>
      </c>
      <c r="C93" t="inlineStr">
        <is>
          <t xml:space="preserve">CONCLUIDO	</t>
        </is>
      </c>
      <c r="D93" t="n">
        <v>1.9626</v>
      </c>
      <c r="E93" t="n">
        <v>50.95</v>
      </c>
      <c r="F93" t="n">
        <v>48.26</v>
      </c>
      <c r="G93" t="n">
        <v>180.98</v>
      </c>
      <c r="H93" t="n">
        <v>2.44</v>
      </c>
      <c r="I93" t="n">
        <v>16</v>
      </c>
      <c r="J93" t="n">
        <v>174.35</v>
      </c>
      <c r="K93" t="n">
        <v>47.83</v>
      </c>
      <c r="L93" t="n">
        <v>24</v>
      </c>
      <c r="M93" t="n">
        <v>14</v>
      </c>
      <c r="N93" t="n">
        <v>32.53</v>
      </c>
      <c r="O93" t="n">
        <v>21737.62</v>
      </c>
      <c r="P93" t="n">
        <v>475.83</v>
      </c>
      <c r="Q93" t="n">
        <v>794.17</v>
      </c>
      <c r="R93" t="n">
        <v>109.99</v>
      </c>
      <c r="S93" t="n">
        <v>72.42</v>
      </c>
      <c r="T93" t="n">
        <v>9596.91</v>
      </c>
      <c r="U93" t="n">
        <v>0.66</v>
      </c>
      <c r="V93" t="n">
        <v>0.77</v>
      </c>
      <c r="W93" t="n">
        <v>4.71</v>
      </c>
      <c r="X93" t="n">
        <v>0.55</v>
      </c>
      <c r="Y93" t="n">
        <v>0.5</v>
      </c>
      <c r="Z93" t="n">
        <v>10</v>
      </c>
    </row>
    <row r="94">
      <c r="A94" t="n">
        <v>24</v>
      </c>
      <c r="B94" t="n">
        <v>70</v>
      </c>
      <c r="C94" t="inlineStr">
        <is>
          <t xml:space="preserve">CONCLUIDO	</t>
        </is>
      </c>
      <c r="D94" t="n">
        <v>1.9648</v>
      </c>
      <c r="E94" t="n">
        <v>50.9</v>
      </c>
      <c r="F94" t="n">
        <v>48.23</v>
      </c>
      <c r="G94" t="n">
        <v>192.94</v>
      </c>
      <c r="H94" t="n">
        <v>2.52</v>
      </c>
      <c r="I94" t="n">
        <v>15</v>
      </c>
      <c r="J94" t="n">
        <v>175.83</v>
      </c>
      <c r="K94" t="n">
        <v>47.83</v>
      </c>
      <c r="L94" t="n">
        <v>25</v>
      </c>
      <c r="M94" t="n">
        <v>13</v>
      </c>
      <c r="N94" t="n">
        <v>33</v>
      </c>
      <c r="O94" t="n">
        <v>21919.27</v>
      </c>
      <c r="P94" t="n">
        <v>474.19</v>
      </c>
      <c r="Q94" t="n">
        <v>794.1799999999999</v>
      </c>
      <c r="R94" t="n">
        <v>108.94</v>
      </c>
      <c r="S94" t="n">
        <v>72.42</v>
      </c>
      <c r="T94" t="n">
        <v>9074.450000000001</v>
      </c>
      <c r="U94" t="n">
        <v>0.66</v>
      </c>
      <c r="V94" t="n">
        <v>0.77</v>
      </c>
      <c r="W94" t="n">
        <v>4.71</v>
      </c>
      <c r="X94" t="n">
        <v>0.53</v>
      </c>
      <c r="Y94" t="n">
        <v>0.5</v>
      </c>
      <c r="Z94" t="n">
        <v>10</v>
      </c>
    </row>
    <row r="95">
      <c r="A95" t="n">
        <v>25</v>
      </c>
      <c r="B95" t="n">
        <v>70</v>
      </c>
      <c r="C95" t="inlineStr">
        <is>
          <t xml:space="preserve">CONCLUIDO	</t>
        </is>
      </c>
      <c r="D95" t="n">
        <v>1.968</v>
      </c>
      <c r="E95" t="n">
        <v>50.81</v>
      </c>
      <c r="F95" t="n">
        <v>48.18</v>
      </c>
      <c r="G95" t="n">
        <v>206.48</v>
      </c>
      <c r="H95" t="n">
        <v>2.6</v>
      </c>
      <c r="I95" t="n">
        <v>14</v>
      </c>
      <c r="J95" t="n">
        <v>177.3</v>
      </c>
      <c r="K95" t="n">
        <v>47.83</v>
      </c>
      <c r="L95" t="n">
        <v>26</v>
      </c>
      <c r="M95" t="n">
        <v>12</v>
      </c>
      <c r="N95" t="n">
        <v>33.48</v>
      </c>
      <c r="O95" t="n">
        <v>22101.56</v>
      </c>
      <c r="P95" t="n">
        <v>468.71</v>
      </c>
      <c r="Q95" t="n">
        <v>794.2</v>
      </c>
      <c r="R95" t="n">
        <v>107.39</v>
      </c>
      <c r="S95" t="n">
        <v>72.42</v>
      </c>
      <c r="T95" t="n">
        <v>8303.83</v>
      </c>
      <c r="U95" t="n">
        <v>0.67</v>
      </c>
      <c r="V95" t="n">
        <v>0.77</v>
      </c>
      <c r="W95" t="n">
        <v>4.7</v>
      </c>
      <c r="X95" t="n">
        <v>0.47</v>
      </c>
      <c r="Y95" t="n">
        <v>0.5</v>
      </c>
      <c r="Z95" t="n">
        <v>10</v>
      </c>
    </row>
    <row r="96">
      <c r="A96" t="n">
        <v>26</v>
      </c>
      <c r="B96" t="n">
        <v>70</v>
      </c>
      <c r="C96" t="inlineStr">
        <is>
          <t xml:space="preserve">CONCLUIDO	</t>
        </is>
      </c>
      <c r="D96" t="n">
        <v>1.9679</v>
      </c>
      <c r="E96" t="n">
        <v>50.82</v>
      </c>
      <c r="F96" t="n">
        <v>48.18</v>
      </c>
      <c r="G96" t="n">
        <v>206.5</v>
      </c>
      <c r="H96" t="n">
        <v>2.68</v>
      </c>
      <c r="I96" t="n">
        <v>14</v>
      </c>
      <c r="J96" t="n">
        <v>178.79</v>
      </c>
      <c r="K96" t="n">
        <v>47.83</v>
      </c>
      <c r="L96" t="n">
        <v>27</v>
      </c>
      <c r="M96" t="n">
        <v>10</v>
      </c>
      <c r="N96" t="n">
        <v>33.96</v>
      </c>
      <c r="O96" t="n">
        <v>22284.51</v>
      </c>
      <c r="P96" t="n">
        <v>466.81</v>
      </c>
      <c r="Q96" t="n">
        <v>794.17</v>
      </c>
      <c r="R96" t="n">
        <v>107.3</v>
      </c>
      <c r="S96" t="n">
        <v>72.42</v>
      </c>
      <c r="T96" t="n">
        <v>8257.120000000001</v>
      </c>
      <c r="U96" t="n">
        <v>0.67</v>
      </c>
      <c r="V96" t="n">
        <v>0.77</v>
      </c>
      <c r="W96" t="n">
        <v>4.71</v>
      </c>
      <c r="X96" t="n">
        <v>0.48</v>
      </c>
      <c r="Y96" t="n">
        <v>0.5</v>
      </c>
      <c r="Z96" t="n">
        <v>10</v>
      </c>
    </row>
    <row r="97">
      <c r="A97" t="n">
        <v>27</v>
      </c>
      <c r="B97" t="n">
        <v>70</v>
      </c>
      <c r="C97" t="inlineStr">
        <is>
          <t xml:space="preserve">CONCLUIDO	</t>
        </is>
      </c>
      <c r="D97" t="n">
        <v>1.9707</v>
      </c>
      <c r="E97" t="n">
        <v>50.74</v>
      </c>
      <c r="F97" t="n">
        <v>48.14</v>
      </c>
      <c r="G97" t="n">
        <v>222.18</v>
      </c>
      <c r="H97" t="n">
        <v>2.75</v>
      </c>
      <c r="I97" t="n">
        <v>13</v>
      </c>
      <c r="J97" t="n">
        <v>180.28</v>
      </c>
      <c r="K97" t="n">
        <v>47.83</v>
      </c>
      <c r="L97" t="n">
        <v>28</v>
      </c>
      <c r="M97" t="n">
        <v>6</v>
      </c>
      <c r="N97" t="n">
        <v>34.45</v>
      </c>
      <c r="O97" t="n">
        <v>22468.11</v>
      </c>
      <c r="P97" t="n">
        <v>460.97</v>
      </c>
      <c r="Q97" t="n">
        <v>794.17</v>
      </c>
      <c r="R97" t="n">
        <v>105.8</v>
      </c>
      <c r="S97" t="n">
        <v>72.42</v>
      </c>
      <c r="T97" t="n">
        <v>7514.46</v>
      </c>
      <c r="U97" t="n">
        <v>0.68</v>
      </c>
      <c r="V97" t="n">
        <v>0.77</v>
      </c>
      <c r="W97" t="n">
        <v>4.71</v>
      </c>
      <c r="X97" t="n">
        <v>0.43</v>
      </c>
      <c r="Y97" t="n">
        <v>0.5</v>
      </c>
      <c r="Z97" t="n">
        <v>10</v>
      </c>
    </row>
    <row r="98">
      <c r="A98" t="n">
        <v>28</v>
      </c>
      <c r="B98" t="n">
        <v>70</v>
      </c>
      <c r="C98" t="inlineStr">
        <is>
          <t xml:space="preserve">CONCLUIDO	</t>
        </is>
      </c>
      <c r="D98" t="n">
        <v>1.9699</v>
      </c>
      <c r="E98" t="n">
        <v>50.76</v>
      </c>
      <c r="F98" t="n">
        <v>48.16</v>
      </c>
      <c r="G98" t="n">
        <v>222.28</v>
      </c>
      <c r="H98" t="n">
        <v>2.83</v>
      </c>
      <c r="I98" t="n">
        <v>13</v>
      </c>
      <c r="J98" t="n">
        <v>181.77</v>
      </c>
      <c r="K98" t="n">
        <v>47.83</v>
      </c>
      <c r="L98" t="n">
        <v>29</v>
      </c>
      <c r="M98" t="n">
        <v>4</v>
      </c>
      <c r="N98" t="n">
        <v>34.94</v>
      </c>
      <c r="O98" t="n">
        <v>22652.51</v>
      </c>
      <c r="P98" t="n">
        <v>464.43</v>
      </c>
      <c r="Q98" t="n">
        <v>794.17</v>
      </c>
      <c r="R98" t="n">
        <v>106.3</v>
      </c>
      <c r="S98" t="n">
        <v>72.42</v>
      </c>
      <c r="T98" t="n">
        <v>7762.21</v>
      </c>
      <c r="U98" t="n">
        <v>0.68</v>
      </c>
      <c r="V98" t="n">
        <v>0.77</v>
      </c>
      <c r="W98" t="n">
        <v>4.71</v>
      </c>
      <c r="X98" t="n">
        <v>0.45</v>
      </c>
      <c r="Y98" t="n">
        <v>0.5</v>
      </c>
      <c r="Z98" t="n">
        <v>10</v>
      </c>
    </row>
    <row r="99">
      <c r="A99" t="n">
        <v>29</v>
      </c>
      <c r="B99" t="n">
        <v>70</v>
      </c>
      <c r="C99" t="inlineStr">
        <is>
          <t xml:space="preserve">CONCLUIDO	</t>
        </is>
      </c>
      <c r="D99" t="n">
        <v>1.9698</v>
      </c>
      <c r="E99" t="n">
        <v>50.77</v>
      </c>
      <c r="F99" t="n">
        <v>48.16</v>
      </c>
      <c r="G99" t="n">
        <v>222.29</v>
      </c>
      <c r="H99" t="n">
        <v>2.9</v>
      </c>
      <c r="I99" t="n">
        <v>13</v>
      </c>
      <c r="J99" t="n">
        <v>183.27</v>
      </c>
      <c r="K99" t="n">
        <v>47.83</v>
      </c>
      <c r="L99" t="n">
        <v>30</v>
      </c>
      <c r="M99" t="n">
        <v>3</v>
      </c>
      <c r="N99" t="n">
        <v>35.44</v>
      </c>
      <c r="O99" t="n">
        <v>22837.46</v>
      </c>
      <c r="P99" t="n">
        <v>467.44</v>
      </c>
      <c r="Q99" t="n">
        <v>794.17</v>
      </c>
      <c r="R99" t="n">
        <v>106.16</v>
      </c>
      <c r="S99" t="n">
        <v>72.42</v>
      </c>
      <c r="T99" t="n">
        <v>7693.65</v>
      </c>
      <c r="U99" t="n">
        <v>0.68</v>
      </c>
      <c r="V99" t="n">
        <v>0.77</v>
      </c>
      <c r="W99" t="n">
        <v>4.72</v>
      </c>
      <c r="X99" t="n">
        <v>0.46</v>
      </c>
      <c r="Y99" t="n">
        <v>0.5</v>
      </c>
      <c r="Z99" t="n">
        <v>10</v>
      </c>
    </row>
    <row r="100">
      <c r="A100" t="n">
        <v>30</v>
      </c>
      <c r="B100" t="n">
        <v>70</v>
      </c>
      <c r="C100" t="inlineStr">
        <is>
          <t xml:space="preserve">CONCLUIDO	</t>
        </is>
      </c>
      <c r="D100" t="n">
        <v>1.9693</v>
      </c>
      <c r="E100" t="n">
        <v>50.78</v>
      </c>
      <c r="F100" t="n">
        <v>48.17</v>
      </c>
      <c r="G100" t="n">
        <v>222.34</v>
      </c>
      <c r="H100" t="n">
        <v>2.98</v>
      </c>
      <c r="I100" t="n">
        <v>13</v>
      </c>
      <c r="J100" t="n">
        <v>184.78</v>
      </c>
      <c r="K100" t="n">
        <v>47.83</v>
      </c>
      <c r="L100" t="n">
        <v>31</v>
      </c>
      <c r="M100" t="n">
        <v>2</v>
      </c>
      <c r="N100" t="n">
        <v>35.95</v>
      </c>
      <c r="O100" t="n">
        <v>23023.09</v>
      </c>
      <c r="P100" t="n">
        <v>471.1</v>
      </c>
      <c r="Q100" t="n">
        <v>794.1799999999999</v>
      </c>
      <c r="R100" t="n">
        <v>106.77</v>
      </c>
      <c r="S100" t="n">
        <v>72.42</v>
      </c>
      <c r="T100" t="n">
        <v>8001.2</v>
      </c>
      <c r="U100" t="n">
        <v>0.68</v>
      </c>
      <c r="V100" t="n">
        <v>0.77</v>
      </c>
      <c r="W100" t="n">
        <v>4.71</v>
      </c>
      <c r="X100" t="n">
        <v>0.47</v>
      </c>
      <c r="Y100" t="n">
        <v>0.5</v>
      </c>
      <c r="Z100" t="n">
        <v>10</v>
      </c>
    </row>
    <row r="101">
      <c r="A101" t="n">
        <v>31</v>
      </c>
      <c r="B101" t="n">
        <v>70</v>
      </c>
      <c r="C101" t="inlineStr">
        <is>
          <t xml:space="preserve">CONCLUIDO	</t>
        </is>
      </c>
      <c r="D101" t="n">
        <v>1.9696</v>
      </c>
      <c r="E101" t="n">
        <v>50.77</v>
      </c>
      <c r="F101" t="n">
        <v>48.17</v>
      </c>
      <c r="G101" t="n">
        <v>222.31</v>
      </c>
      <c r="H101" t="n">
        <v>3.05</v>
      </c>
      <c r="I101" t="n">
        <v>13</v>
      </c>
      <c r="J101" t="n">
        <v>186.29</v>
      </c>
      <c r="K101" t="n">
        <v>47.83</v>
      </c>
      <c r="L101" t="n">
        <v>32</v>
      </c>
      <c r="M101" t="n">
        <v>1</v>
      </c>
      <c r="N101" t="n">
        <v>36.46</v>
      </c>
      <c r="O101" t="n">
        <v>23209.42</v>
      </c>
      <c r="P101" t="n">
        <v>472.79</v>
      </c>
      <c r="Q101" t="n">
        <v>794.1799999999999</v>
      </c>
      <c r="R101" t="n">
        <v>106.52</v>
      </c>
      <c r="S101" t="n">
        <v>72.42</v>
      </c>
      <c r="T101" t="n">
        <v>7872.9</v>
      </c>
      <c r="U101" t="n">
        <v>0.68</v>
      </c>
      <c r="V101" t="n">
        <v>0.77</v>
      </c>
      <c r="W101" t="n">
        <v>4.71</v>
      </c>
      <c r="X101" t="n">
        <v>0.46</v>
      </c>
      <c r="Y101" t="n">
        <v>0.5</v>
      </c>
      <c r="Z101" t="n">
        <v>10</v>
      </c>
    </row>
    <row r="102">
      <c r="A102" t="n">
        <v>32</v>
      </c>
      <c r="B102" t="n">
        <v>70</v>
      </c>
      <c r="C102" t="inlineStr">
        <is>
          <t xml:space="preserve">CONCLUIDO	</t>
        </is>
      </c>
      <c r="D102" t="n">
        <v>1.9695</v>
      </c>
      <c r="E102" t="n">
        <v>50.77</v>
      </c>
      <c r="F102" t="n">
        <v>48.17</v>
      </c>
      <c r="G102" t="n">
        <v>222.32</v>
      </c>
      <c r="H102" t="n">
        <v>3.12</v>
      </c>
      <c r="I102" t="n">
        <v>13</v>
      </c>
      <c r="J102" t="n">
        <v>187.8</v>
      </c>
      <c r="K102" t="n">
        <v>47.83</v>
      </c>
      <c r="L102" t="n">
        <v>33</v>
      </c>
      <c r="M102" t="n">
        <v>0</v>
      </c>
      <c r="N102" t="n">
        <v>36.98</v>
      </c>
      <c r="O102" t="n">
        <v>23396.44</v>
      </c>
      <c r="P102" t="n">
        <v>476.11</v>
      </c>
      <c r="Q102" t="n">
        <v>794.17</v>
      </c>
      <c r="R102" t="n">
        <v>106.61</v>
      </c>
      <c r="S102" t="n">
        <v>72.42</v>
      </c>
      <c r="T102" t="n">
        <v>7918.95</v>
      </c>
      <c r="U102" t="n">
        <v>0.68</v>
      </c>
      <c r="V102" t="n">
        <v>0.77</v>
      </c>
      <c r="W102" t="n">
        <v>4.71</v>
      </c>
      <c r="X102" t="n">
        <v>0.46</v>
      </c>
      <c r="Y102" t="n">
        <v>0.5</v>
      </c>
      <c r="Z102" t="n">
        <v>10</v>
      </c>
    </row>
    <row r="103">
      <c r="A103" t="n">
        <v>0</v>
      </c>
      <c r="B103" t="n">
        <v>90</v>
      </c>
      <c r="C103" t="inlineStr">
        <is>
          <t xml:space="preserve">CONCLUIDO	</t>
        </is>
      </c>
      <c r="D103" t="n">
        <v>0.9478</v>
      </c>
      <c r="E103" t="n">
        <v>105.51</v>
      </c>
      <c r="F103" t="n">
        <v>76.88</v>
      </c>
      <c r="G103" t="n">
        <v>6.26</v>
      </c>
      <c r="H103" t="n">
        <v>0.1</v>
      </c>
      <c r="I103" t="n">
        <v>737</v>
      </c>
      <c r="J103" t="n">
        <v>176.73</v>
      </c>
      <c r="K103" t="n">
        <v>52.44</v>
      </c>
      <c r="L103" t="n">
        <v>1</v>
      </c>
      <c r="M103" t="n">
        <v>735</v>
      </c>
      <c r="N103" t="n">
        <v>33.29</v>
      </c>
      <c r="O103" t="n">
        <v>22031.19</v>
      </c>
      <c r="P103" t="n">
        <v>1009.82</v>
      </c>
      <c r="Q103" t="n">
        <v>794.36</v>
      </c>
      <c r="R103" t="n">
        <v>1068.09</v>
      </c>
      <c r="S103" t="n">
        <v>72.42</v>
      </c>
      <c r="T103" t="n">
        <v>485038.24</v>
      </c>
      <c r="U103" t="n">
        <v>0.07000000000000001</v>
      </c>
      <c r="V103" t="n">
        <v>0.48</v>
      </c>
      <c r="W103" t="n">
        <v>5.9</v>
      </c>
      <c r="X103" t="n">
        <v>29.16</v>
      </c>
      <c r="Y103" t="n">
        <v>0.5</v>
      </c>
      <c r="Z103" t="n">
        <v>10</v>
      </c>
    </row>
    <row r="104">
      <c r="A104" t="n">
        <v>1</v>
      </c>
      <c r="B104" t="n">
        <v>90</v>
      </c>
      <c r="C104" t="inlineStr">
        <is>
          <t xml:space="preserve">CONCLUIDO	</t>
        </is>
      </c>
      <c r="D104" t="n">
        <v>1.4201</v>
      </c>
      <c r="E104" t="n">
        <v>70.42</v>
      </c>
      <c r="F104" t="n">
        <v>58.18</v>
      </c>
      <c r="G104" t="n">
        <v>12.65</v>
      </c>
      <c r="H104" t="n">
        <v>0.2</v>
      </c>
      <c r="I104" t="n">
        <v>276</v>
      </c>
      <c r="J104" t="n">
        <v>178.21</v>
      </c>
      <c r="K104" t="n">
        <v>52.44</v>
      </c>
      <c r="L104" t="n">
        <v>2</v>
      </c>
      <c r="M104" t="n">
        <v>274</v>
      </c>
      <c r="N104" t="n">
        <v>33.77</v>
      </c>
      <c r="O104" t="n">
        <v>22213.89</v>
      </c>
      <c r="P104" t="n">
        <v>761.59</v>
      </c>
      <c r="Q104" t="n">
        <v>794.22</v>
      </c>
      <c r="R104" t="n">
        <v>441.21</v>
      </c>
      <c r="S104" t="n">
        <v>72.42</v>
      </c>
      <c r="T104" t="n">
        <v>173904.11</v>
      </c>
      <c r="U104" t="n">
        <v>0.16</v>
      </c>
      <c r="V104" t="n">
        <v>0.63</v>
      </c>
      <c r="W104" t="n">
        <v>5.14</v>
      </c>
      <c r="X104" t="n">
        <v>10.47</v>
      </c>
      <c r="Y104" t="n">
        <v>0.5</v>
      </c>
      <c r="Z104" t="n">
        <v>10</v>
      </c>
    </row>
    <row r="105">
      <c r="A105" t="n">
        <v>2</v>
      </c>
      <c r="B105" t="n">
        <v>90</v>
      </c>
      <c r="C105" t="inlineStr">
        <is>
          <t xml:space="preserve">CONCLUIDO	</t>
        </is>
      </c>
      <c r="D105" t="n">
        <v>1.5969</v>
      </c>
      <c r="E105" t="n">
        <v>62.62</v>
      </c>
      <c r="F105" t="n">
        <v>54.12</v>
      </c>
      <c r="G105" t="n">
        <v>18.99</v>
      </c>
      <c r="H105" t="n">
        <v>0.3</v>
      </c>
      <c r="I105" t="n">
        <v>171</v>
      </c>
      <c r="J105" t="n">
        <v>179.7</v>
      </c>
      <c r="K105" t="n">
        <v>52.44</v>
      </c>
      <c r="L105" t="n">
        <v>3</v>
      </c>
      <c r="M105" t="n">
        <v>169</v>
      </c>
      <c r="N105" t="n">
        <v>34.26</v>
      </c>
      <c r="O105" t="n">
        <v>22397.24</v>
      </c>
      <c r="P105" t="n">
        <v>706.0700000000001</v>
      </c>
      <c r="Q105" t="n">
        <v>794.3099999999999</v>
      </c>
      <c r="R105" t="n">
        <v>305.49</v>
      </c>
      <c r="S105" t="n">
        <v>72.42</v>
      </c>
      <c r="T105" t="n">
        <v>106570.22</v>
      </c>
      <c r="U105" t="n">
        <v>0.24</v>
      </c>
      <c r="V105" t="n">
        <v>0.68</v>
      </c>
      <c r="W105" t="n">
        <v>4.96</v>
      </c>
      <c r="X105" t="n">
        <v>6.41</v>
      </c>
      <c r="Y105" t="n">
        <v>0.5</v>
      </c>
      <c r="Z105" t="n">
        <v>10</v>
      </c>
    </row>
    <row r="106">
      <c r="A106" t="n">
        <v>3</v>
      </c>
      <c r="B106" t="n">
        <v>90</v>
      </c>
      <c r="C106" t="inlineStr">
        <is>
          <t xml:space="preserve">CONCLUIDO	</t>
        </is>
      </c>
      <c r="D106" t="n">
        <v>1.6901</v>
      </c>
      <c r="E106" t="n">
        <v>59.17</v>
      </c>
      <c r="F106" t="n">
        <v>52.34</v>
      </c>
      <c r="G106" t="n">
        <v>25.32</v>
      </c>
      <c r="H106" t="n">
        <v>0.39</v>
      </c>
      <c r="I106" t="n">
        <v>124</v>
      </c>
      <c r="J106" t="n">
        <v>181.19</v>
      </c>
      <c r="K106" t="n">
        <v>52.44</v>
      </c>
      <c r="L106" t="n">
        <v>4</v>
      </c>
      <c r="M106" t="n">
        <v>122</v>
      </c>
      <c r="N106" t="n">
        <v>34.75</v>
      </c>
      <c r="O106" t="n">
        <v>22581.25</v>
      </c>
      <c r="P106" t="n">
        <v>680.8200000000001</v>
      </c>
      <c r="Q106" t="n">
        <v>794.21</v>
      </c>
      <c r="R106" t="n">
        <v>245.69</v>
      </c>
      <c r="S106" t="n">
        <v>72.42</v>
      </c>
      <c r="T106" t="n">
        <v>76905.10000000001</v>
      </c>
      <c r="U106" t="n">
        <v>0.29</v>
      </c>
      <c r="V106" t="n">
        <v>0.71</v>
      </c>
      <c r="W106" t="n">
        <v>4.89</v>
      </c>
      <c r="X106" t="n">
        <v>4.63</v>
      </c>
      <c r="Y106" t="n">
        <v>0.5</v>
      </c>
      <c r="Z106" t="n">
        <v>10</v>
      </c>
    </row>
    <row r="107">
      <c r="A107" t="n">
        <v>4</v>
      </c>
      <c r="B107" t="n">
        <v>90</v>
      </c>
      <c r="C107" t="inlineStr">
        <is>
          <t xml:space="preserve">CONCLUIDO	</t>
        </is>
      </c>
      <c r="D107" t="n">
        <v>1.7489</v>
      </c>
      <c r="E107" t="n">
        <v>57.18</v>
      </c>
      <c r="F107" t="n">
        <v>51.31</v>
      </c>
      <c r="G107" t="n">
        <v>31.74</v>
      </c>
      <c r="H107" t="n">
        <v>0.49</v>
      </c>
      <c r="I107" t="n">
        <v>97</v>
      </c>
      <c r="J107" t="n">
        <v>182.69</v>
      </c>
      <c r="K107" t="n">
        <v>52.44</v>
      </c>
      <c r="L107" t="n">
        <v>5</v>
      </c>
      <c r="M107" t="n">
        <v>95</v>
      </c>
      <c r="N107" t="n">
        <v>35.25</v>
      </c>
      <c r="O107" t="n">
        <v>22766.06</v>
      </c>
      <c r="P107" t="n">
        <v>665.04</v>
      </c>
      <c r="Q107" t="n">
        <v>794.21</v>
      </c>
      <c r="R107" t="n">
        <v>211.19</v>
      </c>
      <c r="S107" t="n">
        <v>72.42</v>
      </c>
      <c r="T107" t="n">
        <v>59787.22</v>
      </c>
      <c r="U107" t="n">
        <v>0.34</v>
      </c>
      <c r="V107" t="n">
        <v>0.72</v>
      </c>
      <c r="W107" t="n">
        <v>4.85</v>
      </c>
      <c r="X107" t="n">
        <v>3.6</v>
      </c>
      <c r="Y107" t="n">
        <v>0.5</v>
      </c>
      <c r="Z107" t="n">
        <v>10</v>
      </c>
    </row>
    <row r="108">
      <c r="A108" t="n">
        <v>5</v>
      </c>
      <c r="B108" t="n">
        <v>90</v>
      </c>
      <c r="C108" t="inlineStr">
        <is>
          <t xml:space="preserve">CONCLUIDO	</t>
        </is>
      </c>
      <c r="D108" t="n">
        <v>1.7884</v>
      </c>
      <c r="E108" t="n">
        <v>55.91</v>
      </c>
      <c r="F108" t="n">
        <v>50.65</v>
      </c>
      <c r="G108" t="n">
        <v>37.99</v>
      </c>
      <c r="H108" t="n">
        <v>0.58</v>
      </c>
      <c r="I108" t="n">
        <v>80</v>
      </c>
      <c r="J108" t="n">
        <v>184.19</v>
      </c>
      <c r="K108" t="n">
        <v>52.44</v>
      </c>
      <c r="L108" t="n">
        <v>6</v>
      </c>
      <c r="M108" t="n">
        <v>78</v>
      </c>
      <c r="N108" t="n">
        <v>35.75</v>
      </c>
      <c r="O108" t="n">
        <v>22951.43</v>
      </c>
      <c r="P108" t="n">
        <v>654.72</v>
      </c>
      <c r="Q108" t="n">
        <v>794.24</v>
      </c>
      <c r="R108" t="n">
        <v>189.62</v>
      </c>
      <c r="S108" t="n">
        <v>72.42</v>
      </c>
      <c r="T108" t="n">
        <v>49090.99</v>
      </c>
      <c r="U108" t="n">
        <v>0.38</v>
      </c>
      <c r="V108" t="n">
        <v>0.73</v>
      </c>
      <c r="W108" t="n">
        <v>4.81</v>
      </c>
      <c r="X108" t="n">
        <v>2.94</v>
      </c>
      <c r="Y108" t="n">
        <v>0.5</v>
      </c>
      <c r="Z108" t="n">
        <v>10</v>
      </c>
    </row>
    <row r="109">
      <c r="A109" t="n">
        <v>6</v>
      </c>
      <c r="B109" t="n">
        <v>90</v>
      </c>
      <c r="C109" t="inlineStr">
        <is>
          <t xml:space="preserve">CONCLUIDO	</t>
        </is>
      </c>
      <c r="D109" t="n">
        <v>1.8169</v>
      </c>
      <c r="E109" t="n">
        <v>55.04</v>
      </c>
      <c r="F109" t="n">
        <v>50.2</v>
      </c>
      <c r="G109" t="n">
        <v>44.29</v>
      </c>
      <c r="H109" t="n">
        <v>0.67</v>
      </c>
      <c r="I109" t="n">
        <v>68</v>
      </c>
      <c r="J109" t="n">
        <v>185.7</v>
      </c>
      <c r="K109" t="n">
        <v>52.44</v>
      </c>
      <c r="L109" t="n">
        <v>7</v>
      </c>
      <c r="M109" t="n">
        <v>66</v>
      </c>
      <c r="N109" t="n">
        <v>36.26</v>
      </c>
      <c r="O109" t="n">
        <v>23137.49</v>
      </c>
      <c r="P109" t="n">
        <v>646.59</v>
      </c>
      <c r="Q109" t="n">
        <v>794.1799999999999</v>
      </c>
      <c r="R109" t="n">
        <v>174.67</v>
      </c>
      <c r="S109" t="n">
        <v>72.42</v>
      </c>
      <c r="T109" t="n">
        <v>41672.14</v>
      </c>
      <c r="U109" t="n">
        <v>0.41</v>
      </c>
      <c r="V109" t="n">
        <v>0.74</v>
      </c>
      <c r="W109" t="n">
        <v>4.79</v>
      </c>
      <c r="X109" t="n">
        <v>2.49</v>
      </c>
      <c r="Y109" t="n">
        <v>0.5</v>
      </c>
      <c r="Z109" t="n">
        <v>10</v>
      </c>
    </row>
    <row r="110">
      <c r="A110" t="n">
        <v>7</v>
      </c>
      <c r="B110" t="n">
        <v>90</v>
      </c>
      <c r="C110" t="inlineStr">
        <is>
          <t xml:space="preserve">CONCLUIDO	</t>
        </is>
      </c>
      <c r="D110" t="n">
        <v>1.8382</v>
      </c>
      <c r="E110" t="n">
        <v>54.4</v>
      </c>
      <c r="F110" t="n">
        <v>49.88</v>
      </c>
      <c r="G110" t="n">
        <v>50.73</v>
      </c>
      <c r="H110" t="n">
        <v>0.76</v>
      </c>
      <c r="I110" t="n">
        <v>59</v>
      </c>
      <c r="J110" t="n">
        <v>187.22</v>
      </c>
      <c r="K110" t="n">
        <v>52.44</v>
      </c>
      <c r="L110" t="n">
        <v>8</v>
      </c>
      <c r="M110" t="n">
        <v>57</v>
      </c>
      <c r="N110" t="n">
        <v>36.78</v>
      </c>
      <c r="O110" t="n">
        <v>23324.24</v>
      </c>
      <c r="P110" t="n">
        <v>640.8200000000001</v>
      </c>
      <c r="Q110" t="n">
        <v>794.1799999999999</v>
      </c>
      <c r="R110" t="n">
        <v>164.02</v>
      </c>
      <c r="S110" t="n">
        <v>72.42</v>
      </c>
      <c r="T110" t="n">
        <v>36395.65</v>
      </c>
      <c r="U110" t="n">
        <v>0.44</v>
      </c>
      <c r="V110" t="n">
        <v>0.74</v>
      </c>
      <c r="W110" t="n">
        <v>4.78</v>
      </c>
      <c r="X110" t="n">
        <v>2.17</v>
      </c>
      <c r="Y110" t="n">
        <v>0.5</v>
      </c>
      <c r="Z110" t="n">
        <v>10</v>
      </c>
    </row>
    <row r="111">
      <c r="A111" t="n">
        <v>8</v>
      </c>
      <c r="B111" t="n">
        <v>90</v>
      </c>
      <c r="C111" t="inlineStr">
        <is>
          <t xml:space="preserve">CONCLUIDO	</t>
        </is>
      </c>
      <c r="D111" t="n">
        <v>1.8561</v>
      </c>
      <c r="E111" t="n">
        <v>53.88</v>
      </c>
      <c r="F111" t="n">
        <v>49.61</v>
      </c>
      <c r="G111" t="n">
        <v>57.24</v>
      </c>
      <c r="H111" t="n">
        <v>0.85</v>
      </c>
      <c r="I111" t="n">
        <v>52</v>
      </c>
      <c r="J111" t="n">
        <v>188.74</v>
      </c>
      <c r="K111" t="n">
        <v>52.44</v>
      </c>
      <c r="L111" t="n">
        <v>9</v>
      </c>
      <c r="M111" t="n">
        <v>50</v>
      </c>
      <c r="N111" t="n">
        <v>37.3</v>
      </c>
      <c r="O111" t="n">
        <v>23511.69</v>
      </c>
      <c r="P111" t="n">
        <v>635.35</v>
      </c>
      <c r="Q111" t="n">
        <v>794.17</v>
      </c>
      <c r="R111" t="n">
        <v>154.98</v>
      </c>
      <c r="S111" t="n">
        <v>72.42</v>
      </c>
      <c r="T111" t="n">
        <v>31911.08</v>
      </c>
      <c r="U111" t="n">
        <v>0.47</v>
      </c>
      <c r="V111" t="n">
        <v>0.74</v>
      </c>
      <c r="W111" t="n">
        <v>4.76</v>
      </c>
      <c r="X111" t="n">
        <v>1.9</v>
      </c>
      <c r="Y111" t="n">
        <v>0.5</v>
      </c>
      <c r="Z111" t="n">
        <v>10</v>
      </c>
    </row>
    <row r="112">
      <c r="A112" t="n">
        <v>9</v>
      </c>
      <c r="B112" t="n">
        <v>90</v>
      </c>
      <c r="C112" t="inlineStr">
        <is>
          <t xml:space="preserve">CONCLUIDO	</t>
        </is>
      </c>
      <c r="D112" t="n">
        <v>1.8688</v>
      </c>
      <c r="E112" t="n">
        <v>53.51</v>
      </c>
      <c r="F112" t="n">
        <v>49.42</v>
      </c>
      <c r="G112" t="n">
        <v>63.09</v>
      </c>
      <c r="H112" t="n">
        <v>0.93</v>
      </c>
      <c r="I112" t="n">
        <v>47</v>
      </c>
      <c r="J112" t="n">
        <v>190.26</v>
      </c>
      <c r="K112" t="n">
        <v>52.44</v>
      </c>
      <c r="L112" t="n">
        <v>10</v>
      </c>
      <c r="M112" t="n">
        <v>45</v>
      </c>
      <c r="N112" t="n">
        <v>37.82</v>
      </c>
      <c r="O112" t="n">
        <v>23699.85</v>
      </c>
      <c r="P112" t="n">
        <v>631.08</v>
      </c>
      <c r="Q112" t="n">
        <v>794.17</v>
      </c>
      <c r="R112" t="n">
        <v>148.61</v>
      </c>
      <c r="S112" t="n">
        <v>72.42</v>
      </c>
      <c r="T112" t="n">
        <v>28749.81</v>
      </c>
      <c r="U112" t="n">
        <v>0.49</v>
      </c>
      <c r="V112" t="n">
        <v>0.75</v>
      </c>
      <c r="W112" t="n">
        <v>4.76</v>
      </c>
      <c r="X112" t="n">
        <v>1.71</v>
      </c>
      <c r="Y112" t="n">
        <v>0.5</v>
      </c>
      <c r="Z112" t="n">
        <v>10</v>
      </c>
    </row>
    <row r="113">
      <c r="A113" t="n">
        <v>10</v>
      </c>
      <c r="B113" t="n">
        <v>90</v>
      </c>
      <c r="C113" t="inlineStr">
        <is>
          <t xml:space="preserve">CONCLUIDO	</t>
        </is>
      </c>
      <c r="D113" t="n">
        <v>1.8814</v>
      </c>
      <c r="E113" t="n">
        <v>53.15</v>
      </c>
      <c r="F113" t="n">
        <v>49.24</v>
      </c>
      <c r="G113" t="n">
        <v>70.34</v>
      </c>
      <c r="H113" t="n">
        <v>1.02</v>
      </c>
      <c r="I113" t="n">
        <v>42</v>
      </c>
      <c r="J113" t="n">
        <v>191.79</v>
      </c>
      <c r="K113" t="n">
        <v>52.44</v>
      </c>
      <c r="L113" t="n">
        <v>11</v>
      </c>
      <c r="M113" t="n">
        <v>40</v>
      </c>
      <c r="N113" t="n">
        <v>38.35</v>
      </c>
      <c r="O113" t="n">
        <v>23888.73</v>
      </c>
      <c r="P113" t="n">
        <v>626.6</v>
      </c>
      <c r="Q113" t="n">
        <v>794.21</v>
      </c>
      <c r="R113" t="n">
        <v>142.44</v>
      </c>
      <c r="S113" t="n">
        <v>72.42</v>
      </c>
      <c r="T113" t="n">
        <v>25690.95</v>
      </c>
      <c r="U113" t="n">
        <v>0.51</v>
      </c>
      <c r="V113" t="n">
        <v>0.75</v>
      </c>
      <c r="W113" t="n">
        <v>4.75</v>
      </c>
      <c r="X113" t="n">
        <v>1.53</v>
      </c>
      <c r="Y113" t="n">
        <v>0.5</v>
      </c>
      <c r="Z113" t="n">
        <v>10</v>
      </c>
    </row>
    <row r="114">
      <c r="A114" t="n">
        <v>11</v>
      </c>
      <c r="B114" t="n">
        <v>90</v>
      </c>
      <c r="C114" t="inlineStr">
        <is>
          <t xml:space="preserve">CONCLUIDO	</t>
        </is>
      </c>
      <c r="D114" t="n">
        <v>1.8898</v>
      </c>
      <c r="E114" t="n">
        <v>52.92</v>
      </c>
      <c r="F114" t="n">
        <v>49.11</v>
      </c>
      <c r="G114" t="n">
        <v>75.55</v>
      </c>
      <c r="H114" t="n">
        <v>1.1</v>
      </c>
      <c r="I114" t="n">
        <v>39</v>
      </c>
      <c r="J114" t="n">
        <v>193.33</v>
      </c>
      <c r="K114" t="n">
        <v>52.44</v>
      </c>
      <c r="L114" t="n">
        <v>12</v>
      </c>
      <c r="M114" t="n">
        <v>37</v>
      </c>
      <c r="N114" t="n">
        <v>38.89</v>
      </c>
      <c r="O114" t="n">
        <v>24078.33</v>
      </c>
      <c r="P114" t="n">
        <v>623.08</v>
      </c>
      <c r="Q114" t="n">
        <v>794.1900000000001</v>
      </c>
      <c r="R114" t="n">
        <v>138.16</v>
      </c>
      <c r="S114" t="n">
        <v>72.42</v>
      </c>
      <c r="T114" t="n">
        <v>23563.43</v>
      </c>
      <c r="U114" t="n">
        <v>0.52</v>
      </c>
      <c r="V114" t="n">
        <v>0.75</v>
      </c>
      <c r="W114" t="n">
        <v>4.75</v>
      </c>
      <c r="X114" t="n">
        <v>1.4</v>
      </c>
      <c r="Y114" t="n">
        <v>0.5</v>
      </c>
      <c r="Z114" t="n">
        <v>10</v>
      </c>
    </row>
    <row r="115">
      <c r="A115" t="n">
        <v>12</v>
      </c>
      <c r="B115" t="n">
        <v>90</v>
      </c>
      <c r="C115" t="inlineStr">
        <is>
          <t xml:space="preserve">CONCLUIDO	</t>
        </is>
      </c>
      <c r="D115" t="n">
        <v>1.8969</v>
      </c>
      <c r="E115" t="n">
        <v>52.72</v>
      </c>
      <c r="F115" t="n">
        <v>49.02</v>
      </c>
      <c r="G115" t="n">
        <v>81.7</v>
      </c>
      <c r="H115" t="n">
        <v>1.18</v>
      </c>
      <c r="I115" t="n">
        <v>36</v>
      </c>
      <c r="J115" t="n">
        <v>194.88</v>
      </c>
      <c r="K115" t="n">
        <v>52.44</v>
      </c>
      <c r="L115" t="n">
        <v>13</v>
      </c>
      <c r="M115" t="n">
        <v>34</v>
      </c>
      <c r="N115" t="n">
        <v>39.43</v>
      </c>
      <c r="O115" t="n">
        <v>24268.67</v>
      </c>
      <c r="P115" t="n">
        <v>618.77</v>
      </c>
      <c r="Q115" t="n">
        <v>794.17</v>
      </c>
      <c r="R115" t="n">
        <v>135.04</v>
      </c>
      <c r="S115" t="n">
        <v>72.42</v>
      </c>
      <c r="T115" t="n">
        <v>22017.32</v>
      </c>
      <c r="U115" t="n">
        <v>0.54</v>
      </c>
      <c r="V115" t="n">
        <v>0.75</v>
      </c>
      <c r="W115" t="n">
        <v>4.75</v>
      </c>
      <c r="X115" t="n">
        <v>1.31</v>
      </c>
      <c r="Y115" t="n">
        <v>0.5</v>
      </c>
      <c r="Z115" t="n">
        <v>10</v>
      </c>
    </row>
    <row r="116">
      <c r="A116" t="n">
        <v>13</v>
      </c>
      <c r="B116" t="n">
        <v>90</v>
      </c>
      <c r="C116" t="inlineStr">
        <is>
          <t xml:space="preserve">CONCLUIDO	</t>
        </is>
      </c>
      <c r="D116" t="n">
        <v>1.9039</v>
      </c>
      <c r="E116" t="n">
        <v>52.52</v>
      </c>
      <c r="F116" t="n">
        <v>48.93</v>
      </c>
      <c r="G116" t="n">
        <v>88.95999999999999</v>
      </c>
      <c r="H116" t="n">
        <v>1.27</v>
      </c>
      <c r="I116" t="n">
        <v>33</v>
      </c>
      <c r="J116" t="n">
        <v>196.42</v>
      </c>
      <c r="K116" t="n">
        <v>52.44</v>
      </c>
      <c r="L116" t="n">
        <v>14</v>
      </c>
      <c r="M116" t="n">
        <v>31</v>
      </c>
      <c r="N116" t="n">
        <v>39.98</v>
      </c>
      <c r="O116" t="n">
        <v>24459.75</v>
      </c>
      <c r="P116" t="n">
        <v>618.0599999999999</v>
      </c>
      <c r="Q116" t="n">
        <v>794.1799999999999</v>
      </c>
      <c r="R116" t="n">
        <v>132.22</v>
      </c>
      <c r="S116" t="n">
        <v>72.42</v>
      </c>
      <c r="T116" t="n">
        <v>20622.83</v>
      </c>
      <c r="U116" t="n">
        <v>0.55</v>
      </c>
      <c r="V116" t="n">
        <v>0.75</v>
      </c>
      <c r="W116" t="n">
        <v>4.74</v>
      </c>
      <c r="X116" t="n">
        <v>1.22</v>
      </c>
      <c r="Y116" t="n">
        <v>0.5</v>
      </c>
      <c r="Z116" t="n">
        <v>10</v>
      </c>
    </row>
    <row r="117">
      <c r="A117" t="n">
        <v>14</v>
      </c>
      <c r="B117" t="n">
        <v>90</v>
      </c>
      <c r="C117" t="inlineStr">
        <is>
          <t xml:space="preserve">CONCLUIDO	</t>
        </is>
      </c>
      <c r="D117" t="n">
        <v>1.9109</v>
      </c>
      <c r="E117" t="n">
        <v>52.33</v>
      </c>
      <c r="F117" t="n">
        <v>48.81</v>
      </c>
      <c r="G117" t="n">
        <v>94.47</v>
      </c>
      <c r="H117" t="n">
        <v>1.35</v>
      </c>
      <c r="I117" t="n">
        <v>31</v>
      </c>
      <c r="J117" t="n">
        <v>197.98</v>
      </c>
      <c r="K117" t="n">
        <v>52.44</v>
      </c>
      <c r="L117" t="n">
        <v>15</v>
      </c>
      <c r="M117" t="n">
        <v>29</v>
      </c>
      <c r="N117" t="n">
        <v>40.54</v>
      </c>
      <c r="O117" t="n">
        <v>24651.58</v>
      </c>
      <c r="P117" t="n">
        <v>613.34</v>
      </c>
      <c r="Q117" t="n">
        <v>794.17</v>
      </c>
      <c r="R117" t="n">
        <v>128.27</v>
      </c>
      <c r="S117" t="n">
        <v>72.42</v>
      </c>
      <c r="T117" t="n">
        <v>18659.45</v>
      </c>
      <c r="U117" t="n">
        <v>0.5600000000000001</v>
      </c>
      <c r="V117" t="n">
        <v>0.76</v>
      </c>
      <c r="W117" t="n">
        <v>4.73</v>
      </c>
      <c r="X117" t="n">
        <v>1.1</v>
      </c>
      <c r="Y117" t="n">
        <v>0.5</v>
      </c>
      <c r="Z117" t="n">
        <v>10</v>
      </c>
    </row>
    <row r="118">
      <c r="A118" t="n">
        <v>15</v>
      </c>
      <c r="B118" t="n">
        <v>90</v>
      </c>
      <c r="C118" t="inlineStr">
        <is>
          <t xml:space="preserve">CONCLUIDO	</t>
        </is>
      </c>
      <c r="D118" t="n">
        <v>1.915</v>
      </c>
      <c r="E118" t="n">
        <v>52.22</v>
      </c>
      <c r="F118" t="n">
        <v>48.77</v>
      </c>
      <c r="G118" t="n">
        <v>100.9</v>
      </c>
      <c r="H118" t="n">
        <v>1.42</v>
      </c>
      <c r="I118" t="n">
        <v>29</v>
      </c>
      <c r="J118" t="n">
        <v>199.54</v>
      </c>
      <c r="K118" t="n">
        <v>52.44</v>
      </c>
      <c r="L118" t="n">
        <v>16</v>
      </c>
      <c r="M118" t="n">
        <v>27</v>
      </c>
      <c r="N118" t="n">
        <v>41.1</v>
      </c>
      <c r="O118" t="n">
        <v>24844.17</v>
      </c>
      <c r="P118" t="n">
        <v>610.73</v>
      </c>
      <c r="Q118" t="n">
        <v>794.1799999999999</v>
      </c>
      <c r="R118" t="n">
        <v>126.8</v>
      </c>
      <c r="S118" t="n">
        <v>72.42</v>
      </c>
      <c r="T118" t="n">
        <v>17932.96</v>
      </c>
      <c r="U118" t="n">
        <v>0.57</v>
      </c>
      <c r="V118" t="n">
        <v>0.76</v>
      </c>
      <c r="W118" t="n">
        <v>4.73</v>
      </c>
      <c r="X118" t="n">
        <v>1.06</v>
      </c>
      <c r="Y118" t="n">
        <v>0.5</v>
      </c>
      <c r="Z118" t="n">
        <v>10</v>
      </c>
    </row>
    <row r="119">
      <c r="A119" t="n">
        <v>16</v>
      </c>
      <c r="B119" t="n">
        <v>90</v>
      </c>
      <c r="C119" t="inlineStr">
        <is>
          <t xml:space="preserve">CONCLUIDO	</t>
        </is>
      </c>
      <c r="D119" t="n">
        <v>1.9212</v>
      </c>
      <c r="E119" t="n">
        <v>52.05</v>
      </c>
      <c r="F119" t="n">
        <v>48.67</v>
      </c>
      <c r="G119" t="n">
        <v>108.16</v>
      </c>
      <c r="H119" t="n">
        <v>1.5</v>
      </c>
      <c r="I119" t="n">
        <v>27</v>
      </c>
      <c r="J119" t="n">
        <v>201.11</v>
      </c>
      <c r="K119" t="n">
        <v>52.44</v>
      </c>
      <c r="L119" t="n">
        <v>17</v>
      </c>
      <c r="M119" t="n">
        <v>25</v>
      </c>
      <c r="N119" t="n">
        <v>41.67</v>
      </c>
      <c r="O119" t="n">
        <v>25037.53</v>
      </c>
      <c r="P119" t="n">
        <v>608.8200000000001</v>
      </c>
      <c r="Q119" t="n">
        <v>794.1799999999999</v>
      </c>
      <c r="R119" t="n">
        <v>123.61</v>
      </c>
      <c r="S119" t="n">
        <v>72.42</v>
      </c>
      <c r="T119" t="n">
        <v>16348.25</v>
      </c>
      <c r="U119" t="n">
        <v>0.59</v>
      </c>
      <c r="V119" t="n">
        <v>0.76</v>
      </c>
      <c r="W119" t="n">
        <v>4.73</v>
      </c>
      <c r="X119" t="n">
        <v>0.96</v>
      </c>
      <c r="Y119" t="n">
        <v>0.5</v>
      </c>
      <c r="Z119" t="n">
        <v>10</v>
      </c>
    </row>
    <row r="120">
      <c r="A120" t="n">
        <v>17</v>
      </c>
      <c r="B120" t="n">
        <v>90</v>
      </c>
      <c r="C120" t="inlineStr">
        <is>
          <t xml:space="preserve">CONCLUIDO	</t>
        </is>
      </c>
      <c r="D120" t="n">
        <v>1.9229</v>
      </c>
      <c r="E120" t="n">
        <v>52</v>
      </c>
      <c r="F120" t="n">
        <v>48.66</v>
      </c>
      <c r="G120" t="n">
        <v>112.29</v>
      </c>
      <c r="H120" t="n">
        <v>1.58</v>
      </c>
      <c r="I120" t="n">
        <v>26</v>
      </c>
      <c r="J120" t="n">
        <v>202.68</v>
      </c>
      <c r="K120" t="n">
        <v>52.44</v>
      </c>
      <c r="L120" t="n">
        <v>18</v>
      </c>
      <c r="M120" t="n">
        <v>24</v>
      </c>
      <c r="N120" t="n">
        <v>42.24</v>
      </c>
      <c r="O120" t="n">
        <v>25231.66</v>
      </c>
      <c r="P120" t="n">
        <v>604.54</v>
      </c>
      <c r="Q120" t="n">
        <v>794.17</v>
      </c>
      <c r="R120" t="n">
        <v>123.01</v>
      </c>
      <c r="S120" t="n">
        <v>72.42</v>
      </c>
      <c r="T120" t="n">
        <v>16052.54</v>
      </c>
      <c r="U120" t="n">
        <v>0.59</v>
      </c>
      <c r="V120" t="n">
        <v>0.76</v>
      </c>
      <c r="W120" t="n">
        <v>4.73</v>
      </c>
      <c r="X120" t="n">
        <v>0.95</v>
      </c>
      <c r="Y120" t="n">
        <v>0.5</v>
      </c>
      <c r="Z120" t="n">
        <v>10</v>
      </c>
    </row>
    <row r="121">
      <c r="A121" t="n">
        <v>18</v>
      </c>
      <c r="B121" t="n">
        <v>90</v>
      </c>
      <c r="C121" t="inlineStr">
        <is>
          <t xml:space="preserve">CONCLUIDO	</t>
        </is>
      </c>
      <c r="D121" t="n">
        <v>1.9287</v>
      </c>
      <c r="E121" t="n">
        <v>51.85</v>
      </c>
      <c r="F121" t="n">
        <v>48.58</v>
      </c>
      <c r="G121" t="n">
        <v>121.44</v>
      </c>
      <c r="H121" t="n">
        <v>1.65</v>
      </c>
      <c r="I121" t="n">
        <v>24</v>
      </c>
      <c r="J121" t="n">
        <v>204.26</v>
      </c>
      <c r="K121" t="n">
        <v>52.44</v>
      </c>
      <c r="L121" t="n">
        <v>19</v>
      </c>
      <c r="M121" t="n">
        <v>22</v>
      </c>
      <c r="N121" t="n">
        <v>42.82</v>
      </c>
      <c r="O121" t="n">
        <v>25426.72</v>
      </c>
      <c r="P121" t="n">
        <v>603.55</v>
      </c>
      <c r="Q121" t="n">
        <v>794.17</v>
      </c>
      <c r="R121" t="n">
        <v>120.38</v>
      </c>
      <c r="S121" t="n">
        <v>72.42</v>
      </c>
      <c r="T121" t="n">
        <v>14749.95</v>
      </c>
      <c r="U121" t="n">
        <v>0.6</v>
      </c>
      <c r="V121" t="n">
        <v>0.76</v>
      </c>
      <c r="W121" t="n">
        <v>4.72</v>
      </c>
      <c r="X121" t="n">
        <v>0.87</v>
      </c>
      <c r="Y121" t="n">
        <v>0.5</v>
      </c>
      <c r="Z121" t="n">
        <v>10</v>
      </c>
    </row>
    <row r="122">
      <c r="A122" t="n">
        <v>19</v>
      </c>
      <c r="B122" t="n">
        <v>90</v>
      </c>
      <c r="C122" t="inlineStr">
        <is>
          <t xml:space="preserve">CONCLUIDO	</t>
        </is>
      </c>
      <c r="D122" t="n">
        <v>1.9325</v>
      </c>
      <c r="E122" t="n">
        <v>51.75</v>
      </c>
      <c r="F122" t="n">
        <v>48.51</v>
      </c>
      <c r="G122" t="n">
        <v>126.55</v>
      </c>
      <c r="H122" t="n">
        <v>1.73</v>
      </c>
      <c r="I122" t="n">
        <v>23</v>
      </c>
      <c r="J122" t="n">
        <v>205.85</v>
      </c>
      <c r="K122" t="n">
        <v>52.44</v>
      </c>
      <c r="L122" t="n">
        <v>20</v>
      </c>
      <c r="M122" t="n">
        <v>21</v>
      </c>
      <c r="N122" t="n">
        <v>43.41</v>
      </c>
      <c r="O122" t="n">
        <v>25622.45</v>
      </c>
      <c r="P122" t="n">
        <v>600.95</v>
      </c>
      <c r="Q122" t="n">
        <v>794.17</v>
      </c>
      <c r="R122" t="n">
        <v>118.38</v>
      </c>
      <c r="S122" t="n">
        <v>72.42</v>
      </c>
      <c r="T122" t="n">
        <v>13756.73</v>
      </c>
      <c r="U122" t="n">
        <v>0.61</v>
      </c>
      <c r="V122" t="n">
        <v>0.76</v>
      </c>
      <c r="W122" t="n">
        <v>4.71</v>
      </c>
      <c r="X122" t="n">
        <v>0.8</v>
      </c>
      <c r="Y122" t="n">
        <v>0.5</v>
      </c>
      <c r="Z122" t="n">
        <v>10</v>
      </c>
    </row>
    <row r="123">
      <c r="A123" t="n">
        <v>20</v>
      </c>
      <c r="B123" t="n">
        <v>90</v>
      </c>
      <c r="C123" t="inlineStr">
        <is>
          <t xml:space="preserve">CONCLUIDO	</t>
        </is>
      </c>
      <c r="D123" t="n">
        <v>1.9343</v>
      </c>
      <c r="E123" t="n">
        <v>51.7</v>
      </c>
      <c r="F123" t="n">
        <v>48.5</v>
      </c>
      <c r="G123" t="n">
        <v>132.26</v>
      </c>
      <c r="H123" t="n">
        <v>1.8</v>
      </c>
      <c r="I123" t="n">
        <v>22</v>
      </c>
      <c r="J123" t="n">
        <v>207.45</v>
      </c>
      <c r="K123" t="n">
        <v>52.44</v>
      </c>
      <c r="L123" t="n">
        <v>21</v>
      </c>
      <c r="M123" t="n">
        <v>20</v>
      </c>
      <c r="N123" t="n">
        <v>44</v>
      </c>
      <c r="O123" t="n">
        <v>25818.99</v>
      </c>
      <c r="P123" t="n">
        <v>598.71</v>
      </c>
      <c r="Q123" t="n">
        <v>794.17</v>
      </c>
      <c r="R123" t="n">
        <v>117.8</v>
      </c>
      <c r="S123" t="n">
        <v>72.42</v>
      </c>
      <c r="T123" t="n">
        <v>13468.7</v>
      </c>
      <c r="U123" t="n">
        <v>0.61</v>
      </c>
      <c r="V123" t="n">
        <v>0.76</v>
      </c>
      <c r="W123" t="n">
        <v>4.72</v>
      </c>
      <c r="X123" t="n">
        <v>0.79</v>
      </c>
      <c r="Y123" t="n">
        <v>0.5</v>
      </c>
      <c r="Z123" t="n">
        <v>10</v>
      </c>
    </row>
    <row r="124">
      <c r="A124" t="n">
        <v>21</v>
      </c>
      <c r="B124" t="n">
        <v>90</v>
      </c>
      <c r="C124" t="inlineStr">
        <is>
          <t xml:space="preserve">CONCLUIDO	</t>
        </is>
      </c>
      <c r="D124" t="n">
        <v>1.9372</v>
      </c>
      <c r="E124" t="n">
        <v>51.62</v>
      </c>
      <c r="F124" t="n">
        <v>48.45</v>
      </c>
      <c r="G124" t="n">
        <v>138.44</v>
      </c>
      <c r="H124" t="n">
        <v>1.87</v>
      </c>
      <c r="I124" t="n">
        <v>21</v>
      </c>
      <c r="J124" t="n">
        <v>209.05</v>
      </c>
      <c r="K124" t="n">
        <v>52.44</v>
      </c>
      <c r="L124" t="n">
        <v>22</v>
      </c>
      <c r="M124" t="n">
        <v>19</v>
      </c>
      <c r="N124" t="n">
        <v>44.6</v>
      </c>
      <c r="O124" t="n">
        <v>26016.35</v>
      </c>
      <c r="P124" t="n">
        <v>596.91</v>
      </c>
      <c r="Q124" t="n">
        <v>794.2</v>
      </c>
      <c r="R124" t="n">
        <v>116.23</v>
      </c>
      <c r="S124" t="n">
        <v>72.42</v>
      </c>
      <c r="T124" t="n">
        <v>12687.89</v>
      </c>
      <c r="U124" t="n">
        <v>0.62</v>
      </c>
      <c r="V124" t="n">
        <v>0.76</v>
      </c>
      <c r="W124" t="n">
        <v>4.72</v>
      </c>
      <c r="X124" t="n">
        <v>0.74</v>
      </c>
      <c r="Y124" t="n">
        <v>0.5</v>
      </c>
      <c r="Z124" t="n">
        <v>10</v>
      </c>
    </row>
    <row r="125">
      <c r="A125" t="n">
        <v>22</v>
      </c>
      <c r="B125" t="n">
        <v>90</v>
      </c>
      <c r="C125" t="inlineStr">
        <is>
          <t xml:space="preserve">CONCLUIDO	</t>
        </is>
      </c>
      <c r="D125" t="n">
        <v>1.9398</v>
      </c>
      <c r="E125" t="n">
        <v>51.55</v>
      </c>
      <c r="F125" t="n">
        <v>48.42</v>
      </c>
      <c r="G125" t="n">
        <v>145.26</v>
      </c>
      <c r="H125" t="n">
        <v>1.94</v>
      </c>
      <c r="I125" t="n">
        <v>20</v>
      </c>
      <c r="J125" t="n">
        <v>210.65</v>
      </c>
      <c r="K125" t="n">
        <v>52.44</v>
      </c>
      <c r="L125" t="n">
        <v>23</v>
      </c>
      <c r="M125" t="n">
        <v>18</v>
      </c>
      <c r="N125" t="n">
        <v>45.21</v>
      </c>
      <c r="O125" t="n">
        <v>26214.54</v>
      </c>
      <c r="P125" t="n">
        <v>594.41</v>
      </c>
      <c r="Q125" t="n">
        <v>794.17</v>
      </c>
      <c r="R125" t="n">
        <v>115.28</v>
      </c>
      <c r="S125" t="n">
        <v>72.42</v>
      </c>
      <c r="T125" t="n">
        <v>12221.79</v>
      </c>
      <c r="U125" t="n">
        <v>0.63</v>
      </c>
      <c r="V125" t="n">
        <v>0.76</v>
      </c>
      <c r="W125" t="n">
        <v>4.71</v>
      </c>
      <c r="X125" t="n">
        <v>0.71</v>
      </c>
      <c r="Y125" t="n">
        <v>0.5</v>
      </c>
      <c r="Z125" t="n">
        <v>10</v>
      </c>
    </row>
    <row r="126">
      <c r="A126" t="n">
        <v>23</v>
      </c>
      <c r="B126" t="n">
        <v>90</v>
      </c>
      <c r="C126" t="inlineStr">
        <is>
          <t xml:space="preserve">CONCLUIDO	</t>
        </is>
      </c>
      <c r="D126" t="n">
        <v>1.9428</v>
      </c>
      <c r="E126" t="n">
        <v>51.47</v>
      </c>
      <c r="F126" t="n">
        <v>48.38</v>
      </c>
      <c r="G126" t="n">
        <v>152.77</v>
      </c>
      <c r="H126" t="n">
        <v>2.01</v>
      </c>
      <c r="I126" t="n">
        <v>19</v>
      </c>
      <c r="J126" t="n">
        <v>212.27</v>
      </c>
      <c r="K126" t="n">
        <v>52.44</v>
      </c>
      <c r="L126" t="n">
        <v>24</v>
      </c>
      <c r="M126" t="n">
        <v>17</v>
      </c>
      <c r="N126" t="n">
        <v>45.82</v>
      </c>
      <c r="O126" t="n">
        <v>26413.56</v>
      </c>
      <c r="P126" t="n">
        <v>592.9299999999999</v>
      </c>
      <c r="Q126" t="n">
        <v>794.22</v>
      </c>
      <c r="R126" t="n">
        <v>113.81</v>
      </c>
      <c r="S126" t="n">
        <v>72.42</v>
      </c>
      <c r="T126" t="n">
        <v>11489.45</v>
      </c>
      <c r="U126" t="n">
        <v>0.64</v>
      </c>
      <c r="V126" t="n">
        <v>0.76</v>
      </c>
      <c r="W126" t="n">
        <v>4.71</v>
      </c>
      <c r="X126" t="n">
        <v>0.67</v>
      </c>
      <c r="Y126" t="n">
        <v>0.5</v>
      </c>
      <c r="Z126" t="n">
        <v>10</v>
      </c>
    </row>
    <row r="127">
      <c r="A127" t="n">
        <v>24</v>
      </c>
      <c r="B127" t="n">
        <v>90</v>
      </c>
      <c r="C127" t="inlineStr">
        <is>
          <t xml:space="preserve">CONCLUIDO	</t>
        </is>
      </c>
      <c r="D127" t="n">
        <v>1.9461</v>
      </c>
      <c r="E127" t="n">
        <v>51.38</v>
      </c>
      <c r="F127" t="n">
        <v>48.32</v>
      </c>
      <c r="G127" t="n">
        <v>161.08</v>
      </c>
      <c r="H127" t="n">
        <v>2.08</v>
      </c>
      <c r="I127" t="n">
        <v>18</v>
      </c>
      <c r="J127" t="n">
        <v>213.89</v>
      </c>
      <c r="K127" t="n">
        <v>52.44</v>
      </c>
      <c r="L127" t="n">
        <v>25</v>
      </c>
      <c r="M127" t="n">
        <v>16</v>
      </c>
      <c r="N127" t="n">
        <v>46.44</v>
      </c>
      <c r="O127" t="n">
        <v>26613.43</v>
      </c>
      <c r="P127" t="n">
        <v>587.55</v>
      </c>
      <c r="Q127" t="n">
        <v>794.17</v>
      </c>
      <c r="R127" t="n">
        <v>112.23</v>
      </c>
      <c r="S127" t="n">
        <v>72.42</v>
      </c>
      <c r="T127" t="n">
        <v>10702.08</v>
      </c>
      <c r="U127" t="n">
        <v>0.65</v>
      </c>
      <c r="V127" t="n">
        <v>0.76</v>
      </c>
      <c r="W127" t="n">
        <v>4.71</v>
      </c>
      <c r="X127" t="n">
        <v>0.62</v>
      </c>
      <c r="Y127" t="n">
        <v>0.5</v>
      </c>
      <c r="Z127" t="n">
        <v>10</v>
      </c>
    </row>
    <row r="128">
      <c r="A128" t="n">
        <v>25</v>
      </c>
      <c r="B128" t="n">
        <v>90</v>
      </c>
      <c r="C128" t="inlineStr">
        <is>
          <t xml:space="preserve">CONCLUIDO	</t>
        </is>
      </c>
      <c r="D128" t="n">
        <v>1.9451</v>
      </c>
      <c r="E128" t="n">
        <v>51.41</v>
      </c>
      <c r="F128" t="n">
        <v>48.35</v>
      </c>
      <c r="G128" t="n">
        <v>161.17</v>
      </c>
      <c r="H128" t="n">
        <v>2.14</v>
      </c>
      <c r="I128" t="n">
        <v>18</v>
      </c>
      <c r="J128" t="n">
        <v>215.51</v>
      </c>
      <c r="K128" t="n">
        <v>52.44</v>
      </c>
      <c r="L128" t="n">
        <v>26</v>
      </c>
      <c r="M128" t="n">
        <v>16</v>
      </c>
      <c r="N128" t="n">
        <v>47.07</v>
      </c>
      <c r="O128" t="n">
        <v>26814.17</v>
      </c>
      <c r="P128" t="n">
        <v>588.08</v>
      </c>
      <c r="Q128" t="n">
        <v>794.1799999999999</v>
      </c>
      <c r="R128" t="n">
        <v>112.86</v>
      </c>
      <c r="S128" t="n">
        <v>72.42</v>
      </c>
      <c r="T128" t="n">
        <v>11020.32</v>
      </c>
      <c r="U128" t="n">
        <v>0.64</v>
      </c>
      <c r="V128" t="n">
        <v>0.76</v>
      </c>
      <c r="W128" t="n">
        <v>4.71</v>
      </c>
      <c r="X128" t="n">
        <v>0.64</v>
      </c>
      <c r="Y128" t="n">
        <v>0.5</v>
      </c>
      <c r="Z128" t="n">
        <v>10</v>
      </c>
    </row>
    <row r="129">
      <c r="A129" t="n">
        <v>26</v>
      </c>
      <c r="B129" t="n">
        <v>90</v>
      </c>
      <c r="C129" t="inlineStr">
        <is>
          <t xml:space="preserve">CONCLUIDO	</t>
        </is>
      </c>
      <c r="D129" t="n">
        <v>1.948</v>
      </c>
      <c r="E129" t="n">
        <v>51.34</v>
      </c>
      <c r="F129" t="n">
        <v>48.31</v>
      </c>
      <c r="G129" t="n">
        <v>170.51</v>
      </c>
      <c r="H129" t="n">
        <v>2.21</v>
      </c>
      <c r="I129" t="n">
        <v>17</v>
      </c>
      <c r="J129" t="n">
        <v>217.15</v>
      </c>
      <c r="K129" t="n">
        <v>52.44</v>
      </c>
      <c r="L129" t="n">
        <v>27</v>
      </c>
      <c r="M129" t="n">
        <v>15</v>
      </c>
      <c r="N129" t="n">
        <v>47.71</v>
      </c>
      <c r="O129" t="n">
        <v>27015.77</v>
      </c>
      <c r="P129" t="n">
        <v>585.95</v>
      </c>
      <c r="Q129" t="n">
        <v>794.17</v>
      </c>
      <c r="R129" t="n">
        <v>111.68</v>
      </c>
      <c r="S129" t="n">
        <v>72.42</v>
      </c>
      <c r="T129" t="n">
        <v>10434.18</v>
      </c>
      <c r="U129" t="n">
        <v>0.65</v>
      </c>
      <c r="V129" t="n">
        <v>0.76</v>
      </c>
      <c r="W129" t="n">
        <v>4.71</v>
      </c>
      <c r="X129" t="n">
        <v>0.6</v>
      </c>
      <c r="Y129" t="n">
        <v>0.5</v>
      </c>
      <c r="Z129" t="n">
        <v>10</v>
      </c>
    </row>
    <row r="130">
      <c r="A130" t="n">
        <v>27</v>
      </c>
      <c r="B130" t="n">
        <v>90</v>
      </c>
      <c r="C130" t="inlineStr">
        <is>
          <t xml:space="preserve">CONCLUIDO	</t>
        </is>
      </c>
      <c r="D130" t="n">
        <v>1.9516</v>
      </c>
      <c r="E130" t="n">
        <v>51.24</v>
      </c>
      <c r="F130" t="n">
        <v>48.25</v>
      </c>
      <c r="G130" t="n">
        <v>180.94</v>
      </c>
      <c r="H130" t="n">
        <v>2.27</v>
      </c>
      <c r="I130" t="n">
        <v>16</v>
      </c>
      <c r="J130" t="n">
        <v>218.79</v>
      </c>
      <c r="K130" t="n">
        <v>52.44</v>
      </c>
      <c r="L130" t="n">
        <v>28</v>
      </c>
      <c r="M130" t="n">
        <v>14</v>
      </c>
      <c r="N130" t="n">
        <v>48.35</v>
      </c>
      <c r="O130" t="n">
        <v>27218.26</v>
      </c>
      <c r="P130" t="n">
        <v>581.4299999999999</v>
      </c>
      <c r="Q130" t="n">
        <v>794.1799999999999</v>
      </c>
      <c r="R130" t="n">
        <v>109.38</v>
      </c>
      <c r="S130" t="n">
        <v>72.42</v>
      </c>
      <c r="T130" t="n">
        <v>9290.959999999999</v>
      </c>
      <c r="U130" t="n">
        <v>0.66</v>
      </c>
      <c r="V130" t="n">
        <v>0.77</v>
      </c>
      <c r="W130" t="n">
        <v>4.71</v>
      </c>
      <c r="X130" t="n">
        <v>0.54</v>
      </c>
      <c r="Y130" t="n">
        <v>0.5</v>
      </c>
      <c r="Z130" t="n">
        <v>10</v>
      </c>
    </row>
    <row r="131">
      <c r="A131" t="n">
        <v>28</v>
      </c>
      <c r="B131" t="n">
        <v>90</v>
      </c>
      <c r="C131" t="inlineStr">
        <is>
          <t xml:space="preserve">CONCLUIDO	</t>
        </is>
      </c>
      <c r="D131" t="n">
        <v>1.9513</v>
      </c>
      <c r="E131" t="n">
        <v>51.25</v>
      </c>
      <c r="F131" t="n">
        <v>48.26</v>
      </c>
      <c r="G131" t="n">
        <v>180.96</v>
      </c>
      <c r="H131" t="n">
        <v>2.34</v>
      </c>
      <c r="I131" t="n">
        <v>16</v>
      </c>
      <c r="J131" t="n">
        <v>220.44</v>
      </c>
      <c r="K131" t="n">
        <v>52.44</v>
      </c>
      <c r="L131" t="n">
        <v>29</v>
      </c>
      <c r="M131" t="n">
        <v>14</v>
      </c>
      <c r="N131" t="n">
        <v>49</v>
      </c>
      <c r="O131" t="n">
        <v>27421.64</v>
      </c>
      <c r="P131" t="n">
        <v>581.76</v>
      </c>
      <c r="Q131" t="n">
        <v>794.1799999999999</v>
      </c>
      <c r="R131" t="n">
        <v>109.85</v>
      </c>
      <c r="S131" t="n">
        <v>72.42</v>
      </c>
      <c r="T131" t="n">
        <v>9523.65</v>
      </c>
      <c r="U131" t="n">
        <v>0.66</v>
      </c>
      <c r="V131" t="n">
        <v>0.77</v>
      </c>
      <c r="W131" t="n">
        <v>4.71</v>
      </c>
      <c r="X131" t="n">
        <v>0.55</v>
      </c>
      <c r="Y131" t="n">
        <v>0.5</v>
      </c>
      <c r="Z131" t="n">
        <v>10</v>
      </c>
    </row>
    <row r="132">
      <c r="A132" t="n">
        <v>29</v>
      </c>
      <c r="B132" t="n">
        <v>90</v>
      </c>
      <c r="C132" t="inlineStr">
        <is>
          <t xml:space="preserve">CONCLUIDO	</t>
        </is>
      </c>
      <c r="D132" t="n">
        <v>1.9538</v>
      </c>
      <c r="E132" t="n">
        <v>51.18</v>
      </c>
      <c r="F132" t="n">
        <v>48.23</v>
      </c>
      <c r="G132" t="n">
        <v>192.92</v>
      </c>
      <c r="H132" t="n">
        <v>2.4</v>
      </c>
      <c r="I132" t="n">
        <v>15</v>
      </c>
      <c r="J132" t="n">
        <v>222.1</v>
      </c>
      <c r="K132" t="n">
        <v>52.44</v>
      </c>
      <c r="L132" t="n">
        <v>30</v>
      </c>
      <c r="M132" t="n">
        <v>13</v>
      </c>
      <c r="N132" t="n">
        <v>49.65</v>
      </c>
      <c r="O132" t="n">
        <v>27625.93</v>
      </c>
      <c r="P132" t="n">
        <v>578.5</v>
      </c>
      <c r="Q132" t="n">
        <v>794.17</v>
      </c>
      <c r="R132" t="n">
        <v>108.86</v>
      </c>
      <c r="S132" t="n">
        <v>72.42</v>
      </c>
      <c r="T132" t="n">
        <v>9033.629999999999</v>
      </c>
      <c r="U132" t="n">
        <v>0.67</v>
      </c>
      <c r="V132" t="n">
        <v>0.77</v>
      </c>
      <c r="W132" t="n">
        <v>4.71</v>
      </c>
      <c r="X132" t="n">
        <v>0.52</v>
      </c>
      <c r="Y132" t="n">
        <v>0.5</v>
      </c>
      <c r="Z132" t="n">
        <v>10</v>
      </c>
    </row>
    <row r="133">
      <c r="A133" t="n">
        <v>30</v>
      </c>
      <c r="B133" t="n">
        <v>90</v>
      </c>
      <c r="C133" t="inlineStr">
        <is>
          <t xml:space="preserve">CONCLUIDO	</t>
        </is>
      </c>
      <c r="D133" t="n">
        <v>1.9537</v>
      </c>
      <c r="E133" t="n">
        <v>51.19</v>
      </c>
      <c r="F133" t="n">
        <v>48.23</v>
      </c>
      <c r="G133" t="n">
        <v>192.93</v>
      </c>
      <c r="H133" t="n">
        <v>2.46</v>
      </c>
      <c r="I133" t="n">
        <v>15</v>
      </c>
      <c r="J133" t="n">
        <v>223.76</v>
      </c>
      <c r="K133" t="n">
        <v>52.44</v>
      </c>
      <c r="L133" t="n">
        <v>31</v>
      </c>
      <c r="M133" t="n">
        <v>13</v>
      </c>
      <c r="N133" t="n">
        <v>50.32</v>
      </c>
      <c r="O133" t="n">
        <v>27831.27</v>
      </c>
      <c r="P133" t="n">
        <v>576.91</v>
      </c>
      <c r="Q133" t="n">
        <v>794.17</v>
      </c>
      <c r="R133" t="n">
        <v>108.92</v>
      </c>
      <c r="S133" t="n">
        <v>72.42</v>
      </c>
      <c r="T133" t="n">
        <v>9066.959999999999</v>
      </c>
      <c r="U133" t="n">
        <v>0.66</v>
      </c>
      <c r="V133" t="n">
        <v>0.77</v>
      </c>
      <c r="W133" t="n">
        <v>4.71</v>
      </c>
      <c r="X133" t="n">
        <v>0.53</v>
      </c>
      <c r="Y133" t="n">
        <v>0.5</v>
      </c>
      <c r="Z133" t="n">
        <v>10</v>
      </c>
    </row>
    <row r="134">
      <c r="A134" t="n">
        <v>31</v>
      </c>
      <c r="B134" t="n">
        <v>90</v>
      </c>
      <c r="C134" t="inlineStr">
        <is>
          <t xml:space="preserve">CONCLUIDO	</t>
        </is>
      </c>
      <c r="D134" t="n">
        <v>1.9569</v>
      </c>
      <c r="E134" t="n">
        <v>51.1</v>
      </c>
      <c r="F134" t="n">
        <v>48.18</v>
      </c>
      <c r="G134" t="n">
        <v>206.5</v>
      </c>
      <c r="H134" t="n">
        <v>2.52</v>
      </c>
      <c r="I134" t="n">
        <v>14</v>
      </c>
      <c r="J134" t="n">
        <v>225.43</v>
      </c>
      <c r="K134" t="n">
        <v>52.44</v>
      </c>
      <c r="L134" t="n">
        <v>32</v>
      </c>
      <c r="M134" t="n">
        <v>12</v>
      </c>
      <c r="N134" t="n">
        <v>50.99</v>
      </c>
      <c r="O134" t="n">
        <v>28037.42</v>
      </c>
      <c r="P134" t="n">
        <v>575.3</v>
      </c>
      <c r="Q134" t="n">
        <v>794.17</v>
      </c>
      <c r="R134" t="n">
        <v>107.25</v>
      </c>
      <c r="S134" t="n">
        <v>72.42</v>
      </c>
      <c r="T134" t="n">
        <v>8235.370000000001</v>
      </c>
      <c r="U134" t="n">
        <v>0.68</v>
      </c>
      <c r="V134" t="n">
        <v>0.77</v>
      </c>
      <c r="W134" t="n">
        <v>4.71</v>
      </c>
      <c r="X134" t="n">
        <v>0.48</v>
      </c>
      <c r="Y134" t="n">
        <v>0.5</v>
      </c>
      <c r="Z134" t="n">
        <v>10</v>
      </c>
    </row>
    <row r="135">
      <c r="A135" t="n">
        <v>32</v>
      </c>
      <c r="B135" t="n">
        <v>90</v>
      </c>
      <c r="C135" t="inlineStr">
        <is>
          <t xml:space="preserve">CONCLUIDO	</t>
        </is>
      </c>
      <c r="D135" t="n">
        <v>1.9567</v>
      </c>
      <c r="E135" t="n">
        <v>51.11</v>
      </c>
      <c r="F135" t="n">
        <v>48.19</v>
      </c>
      <c r="G135" t="n">
        <v>206.52</v>
      </c>
      <c r="H135" t="n">
        <v>2.58</v>
      </c>
      <c r="I135" t="n">
        <v>14</v>
      </c>
      <c r="J135" t="n">
        <v>227.11</v>
      </c>
      <c r="K135" t="n">
        <v>52.44</v>
      </c>
      <c r="L135" t="n">
        <v>33</v>
      </c>
      <c r="M135" t="n">
        <v>12</v>
      </c>
      <c r="N135" t="n">
        <v>51.67</v>
      </c>
      <c r="O135" t="n">
        <v>28244.51</v>
      </c>
      <c r="P135" t="n">
        <v>574.17</v>
      </c>
      <c r="Q135" t="n">
        <v>794.17</v>
      </c>
      <c r="R135" t="n">
        <v>107.42</v>
      </c>
      <c r="S135" t="n">
        <v>72.42</v>
      </c>
      <c r="T135" t="n">
        <v>8318.67</v>
      </c>
      <c r="U135" t="n">
        <v>0.67</v>
      </c>
      <c r="V135" t="n">
        <v>0.77</v>
      </c>
      <c r="W135" t="n">
        <v>4.71</v>
      </c>
      <c r="X135" t="n">
        <v>0.48</v>
      </c>
      <c r="Y135" t="n">
        <v>0.5</v>
      </c>
      <c r="Z135" t="n">
        <v>10</v>
      </c>
    </row>
    <row r="136">
      <c r="A136" t="n">
        <v>33</v>
      </c>
      <c r="B136" t="n">
        <v>90</v>
      </c>
      <c r="C136" t="inlineStr">
        <is>
          <t xml:space="preserve">CONCLUIDO	</t>
        </is>
      </c>
      <c r="D136" t="n">
        <v>1.9601</v>
      </c>
      <c r="E136" t="n">
        <v>51.02</v>
      </c>
      <c r="F136" t="n">
        <v>48.14</v>
      </c>
      <c r="G136" t="n">
        <v>222.16</v>
      </c>
      <c r="H136" t="n">
        <v>2.64</v>
      </c>
      <c r="I136" t="n">
        <v>13</v>
      </c>
      <c r="J136" t="n">
        <v>228.8</v>
      </c>
      <c r="K136" t="n">
        <v>52.44</v>
      </c>
      <c r="L136" t="n">
        <v>34</v>
      </c>
      <c r="M136" t="n">
        <v>11</v>
      </c>
      <c r="N136" t="n">
        <v>52.36</v>
      </c>
      <c r="O136" t="n">
        <v>28452.56</v>
      </c>
      <c r="P136" t="n">
        <v>568.1</v>
      </c>
      <c r="Q136" t="n">
        <v>794.17</v>
      </c>
      <c r="R136" t="n">
        <v>105.77</v>
      </c>
      <c r="S136" t="n">
        <v>72.42</v>
      </c>
      <c r="T136" t="n">
        <v>7497.75</v>
      </c>
      <c r="U136" t="n">
        <v>0.68</v>
      </c>
      <c r="V136" t="n">
        <v>0.77</v>
      </c>
      <c r="W136" t="n">
        <v>4.7</v>
      </c>
      <c r="X136" t="n">
        <v>0.43</v>
      </c>
      <c r="Y136" t="n">
        <v>0.5</v>
      </c>
      <c r="Z136" t="n">
        <v>10</v>
      </c>
    </row>
    <row r="137">
      <c r="A137" t="n">
        <v>34</v>
      </c>
      <c r="B137" t="n">
        <v>90</v>
      </c>
      <c r="C137" t="inlineStr">
        <is>
          <t xml:space="preserve">CONCLUIDO	</t>
        </is>
      </c>
      <c r="D137" t="n">
        <v>1.9595</v>
      </c>
      <c r="E137" t="n">
        <v>51.03</v>
      </c>
      <c r="F137" t="n">
        <v>48.15</v>
      </c>
      <c r="G137" t="n">
        <v>222.24</v>
      </c>
      <c r="H137" t="n">
        <v>2.7</v>
      </c>
      <c r="I137" t="n">
        <v>13</v>
      </c>
      <c r="J137" t="n">
        <v>230.49</v>
      </c>
      <c r="K137" t="n">
        <v>52.44</v>
      </c>
      <c r="L137" t="n">
        <v>35</v>
      </c>
      <c r="M137" t="n">
        <v>11</v>
      </c>
      <c r="N137" t="n">
        <v>53.05</v>
      </c>
      <c r="O137" t="n">
        <v>28661.58</v>
      </c>
      <c r="P137" t="n">
        <v>571.58</v>
      </c>
      <c r="Q137" t="n">
        <v>794.17</v>
      </c>
      <c r="R137" t="n">
        <v>106.28</v>
      </c>
      <c r="S137" t="n">
        <v>72.42</v>
      </c>
      <c r="T137" t="n">
        <v>7754.71</v>
      </c>
      <c r="U137" t="n">
        <v>0.68</v>
      </c>
      <c r="V137" t="n">
        <v>0.77</v>
      </c>
      <c r="W137" t="n">
        <v>4.71</v>
      </c>
      <c r="X137" t="n">
        <v>0.44</v>
      </c>
      <c r="Y137" t="n">
        <v>0.5</v>
      </c>
      <c r="Z137" t="n">
        <v>10</v>
      </c>
    </row>
    <row r="138">
      <c r="A138" t="n">
        <v>35</v>
      </c>
      <c r="B138" t="n">
        <v>90</v>
      </c>
      <c r="C138" t="inlineStr">
        <is>
          <t xml:space="preserve">CONCLUIDO	</t>
        </is>
      </c>
      <c r="D138" t="n">
        <v>1.9597</v>
      </c>
      <c r="E138" t="n">
        <v>51.03</v>
      </c>
      <c r="F138" t="n">
        <v>48.14</v>
      </c>
      <c r="G138" t="n">
        <v>222.2</v>
      </c>
      <c r="H138" t="n">
        <v>2.76</v>
      </c>
      <c r="I138" t="n">
        <v>13</v>
      </c>
      <c r="J138" t="n">
        <v>232.2</v>
      </c>
      <c r="K138" t="n">
        <v>52.44</v>
      </c>
      <c r="L138" t="n">
        <v>36</v>
      </c>
      <c r="M138" t="n">
        <v>11</v>
      </c>
      <c r="N138" t="n">
        <v>53.75</v>
      </c>
      <c r="O138" t="n">
        <v>28871.58</v>
      </c>
      <c r="P138" t="n">
        <v>570.25</v>
      </c>
      <c r="Q138" t="n">
        <v>794.17</v>
      </c>
      <c r="R138" t="n">
        <v>106.16</v>
      </c>
      <c r="S138" t="n">
        <v>72.42</v>
      </c>
      <c r="T138" t="n">
        <v>7692.31</v>
      </c>
      <c r="U138" t="n">
        <v>0.68</v>
      </c>
      <c r="V138" t="n">
        <v>0.77</v>
      </c>
      <c r="W138" t="n">
        <v>4.7</v>
      </c>
      <c r="X138" t="n">
        <v>0.44</v>
      </c>
      <c r="Y138" t="n">
        <v>0.5</v>
      </c>
      <c r="Z138" t="n">
        <v>10</v>
      </c>
    </row>
    <row r="139">
      <c r="A139" t="n">
        <v>36</v>
      </c>
      <c r="B139" t="n">
        <v>90</v>
      </c>
      <c r="C139" t="inlineStr">
        <is>
          <t xml:space="preserve">CONCLUIDO	</t>
        </is>
      </c>
      <c r="D139" t="n">
        <v>1.9621</v>
      </c>
      <c r="E139" t="n">
        <v>50.97</v>
      </c>
      <c r="F139" t="n">
        <v>48.12</v>
      </c>
      <c r="G139" t="n">
        <v>240.59</v>
      </c>
      <c r="H139" t="n">
        <v>2.81</v>
      </c>
      <c r="I139" t="n">
        <v>12</v>
      </c>
      <c r="J139" t="n">
        <v>233.91</v>
      </c>
      <c r="K139" t="n">
        <v>52.44</v>
      </c>
      <c r="L139" t="n">
        <v>37</v>
      </c>
      <c r="M139" t="n">
        <v>10</v>
      </c>
      <c r="N139" t="n">
        <v>54.46</v>
      </c>
      <c r="O139" t="n">
        <v>29082.59</v>
      </c>
      <c r="P139" t="n">
        <v>563.9299999999999</v>
      </c>
      <c r="Q139" t="n">
        <v>794.17</v>
      </c>
      <c r="R139" t="n">
        <v>105.02</v>
      </c>
      <c r="S139" t="n">
        <v>72.42</v>
      </c>
      <c r="T139" t="n">
        <v>7127.62</v>
      </c>
      <c r="U139" t="n">
        <v>0.6899999999999999</v>
      </c>
      <c r="V139" t="n">
        <v>0.77</v>
      </c>
      <c r="W139" t="n">
        <v>4.71</v>
      </c>
      <c r="X139" t="n">
        <v>0.41</v>
      </c>
      <c r="Y139" t="n">
        <v>0.5</v>
      </c>
      <c r="Z139" t="n">
        <v>10</v>
      </c>
    </row>
    <row r="140">
      <c r="A140" t="n">
        <v>37</v>
      </c>
      <c r="B140" t="n">
        <v>90</v>
      </c>
      <c r="C140" t="inlineStr">
        <is>
          <t xml:space="preserve">CONCLUIDO	</t>
        </is>
      </c>
      <c r="D140" t="n">
        <v>1.9622</v>
      </c>
      <c r="E140" t="n">
        <v>50.96</v>
      </c>
      <c r="F140" t="n">
        <v>48.12</v>
      </c>
      <c r="G140" t="n">
        <v>240.57</v>
      </c>
      <c r="H140" t="n">
        <v>2.87</v>
      </c>
      <c r="I140" t="n">
        <v>12</v>
      </c>
      <c r="J140" t="n">
        <v>235.63</v>
      </c>
      <c r="K140" t="n">
        <v>52.44</v>
      </c>
      <c r="L140" t="n">
        <v>38</v>
      </c>
      <c r="M140" t="n">
        <v>10</v>
      </c>
      <c r="N140" t="n">
        <v>55.18</v>
      </c>
      <c r="O140" t="n">
        <v>29294.6</v>
      </c>
      <c r="P140" t="n">
        <v>565.26</v>
      </c>
      <c r="Q140" t="n">
        <v>794.17</v>
      </c>
      <c r="R140" t="n">
        <v>105.16</v>
      </c>
      <c r="S140" t="n">
        <v>72.42</v>
      </c>
      <c r="T140" t="n">
        <v>7199.69</v>
      </c>
      <c r="U140" t="n">
        <v>0.6899999999999999</v>
      </c>
      <c r="V140" t="n">
        <v>0.77</v>
      </c>
      <c r="W140" t="n">
        <v>4.7</v>
      </c>
      <c r="X140" t="n">
        <v>0.41</v>
      </c>
      <c r="Y140" t="n">
        <v>0.5</v>
      </c>
      <c r="Z140" t="n">
        <v>10</v>
      </c>
    </row>
    <row r="141">
      <c r="A141" t="n">
        <v>38</v>
      </c>
      <c r="B141" t="n">
        <v>90</v>
      </c>
      <c r="C141" t="inlineStr">
        <is>
          <t xml:space="preserve">CONCLUIDO	</t>
        </is>
      </c>
      <c r="D141" t="n">
        <v>1.9618</v>
      </c>
      <c r="E141" t="n">
        <v>50.97</v>
      </c>
      <c r="F141" t="n">
        <v>48.13</v>
      </c>
      <c r="G141" t="n">
        <v>240.63</v>
      </c>
      <c r="H141" t="n">
        <v>2.92</v>
      </c>
      <c r="I141" t="n">
        <v>12</v>
      </c>
      <c r="J141" t="n">
        <v>237.35</v>
      </c>
      <c r="K141" t="n">
        <v>52.44</v>
      </c>
      <c r="L141" t="n">
        <v>39</v>
      </c>
      <c r="M141" t="n">
        <v>10</v>
      </c>
      <c r="N141" t="n">
        <v>55.91</v>
      </c>
      <c r="O141" t="n">
        <v>29507.65</v>
      </c>
      <c r="P141" t="n">
        <v>565.61</v>
      </c>
      <c r="Q141" t="n">
        <v>794.17</v>
      </c>
      <c r="R141" t="n">
        <v>105.52</v>
      </c>
      <c r="S141" t="n">
        <v>72.42</v>
      </c>
      <c r="T141" t="n">
        <v>7379.73</v>
      </c>
      <c r="U141" t="n">
        <v>0.6899999999999999</v>
      </c>
      <c r="V141" t="n">
        <v>0.77</v>
      </c>
      <c r="W141" t="n">
        <v>4.7</v>
      </c>
      <c r="X141" t="n">
        <v>0.42</v>
      </c>
      <c r="Y141" t="n">
        <v>0.5</v>
      </c>
      <c r="Z141" t="n">
        <v>10</v>
      </c>
    </row>
    <row r="142">
      <c r="A142" t="n">
        <v>39</v>
      </c>
      <c r="B142" t="n">
        <v>90</v>
      </c>
      <c r="C142" t="inlineStr">
        <is>
          <t xml:space="preserve">CONCLUIDO	</t>
        </is>
      </c>
      <c r="D142" t="n">
        <v>1.9653</v>
      </c>
      <c r="E142" t="n">
        <v>50.88</v>
      </c>
      <c r="F142" t="n">
        <v>48.07</v>
      </c>
      <c r="G142" t="n">
        <v>262.2</v>
      </c>
      <c r="H142" t="n">
        <v>2.98</v>
      </c>
      <c r="I142" t="n">
        <v>11</v>
      </c>
      <c r="J142" t="n">
        <v>239.09</v>
      </c>
      <c r="K142" t="n">
        <v>52.44</v>
      </c>
      <c r="L142" t="n">
        <v>40</v>
      </c>
      <c r="M142" t="n">
        <v>8</v>
      </c>
      <c r="N142" t="n">
        <v>56.65</v>
      </c>
      <c r="O142" t="n">
        <v>29721.73</v>
      </c>
      <c r="P142" t="n">
        <v>557.5599999999999</v>
      </c>
      <c r="Q142" t="n">
        <v>794.1799999999999</v>
      </c>
      <c r="R142" t="n">
        <v>103.51</v>
      </c>
      <c r="S142" t="n">
        <v>72.42</v>
      </c>
      <c r="T142" t="n">
        <v>6379.26</v>
      </c>
      <c r="U142" t="n">
        <v>0.7</v>
      </c>
      <c r="V142" t="n">
        <v>0.77</v>
      </c>
      <c r="W142" t="n">
        <v>4.7</v>
      </c>
      <c r="X142" t="n">
        <v>0.36</v>
      </c>
      <c r="Y142" t="n">
        <v>0.5</v>
      </c>
      <c r="Z142" t="n">
        <v>10</v>
      </c>
    </row>
    <row r="143">
      <c r="A143" t="n">
        <v>0</v>
      </c>
      <c r="B143" t="n">
        <v>10</v>
      </c>
      <c r="C143" t="inlineStr">
        <is>
          <t xml:space="preserve">CONCLUIDO	</t>
        </is>
      </c>
      <c r="D143" t="n">
        <v>1.8202</v>
      </c>
      <c r="E143" t="n">
        <v>54.94</v>
      </c>
      <c r="F143" t="n">
        <v>52.01</v>
      </c>
      <c r="G143" t="n">
        <v>27.14</v>
      </c>
      <c r="H143" t="n">
        <v>0.64</v>
      </c>
      <c r="I143" t="n">
        <v>115</v>
      </c>
      <c r="J143" t="n">
        <v>26.11</v>
      </c>
      <c r="K143" t="n">
        <v>12.1</v>
      </c>
      <c r="L143" t="n">
        <v>1</v>
      </c>
      <c r="M143" t="n">
        <v>110</v>
      </c>
      <c r="N143" t="n">
        <v>3.01</v>
      </c>
      <c r="O143" t="n">
        <v>3454.41</v>
      </c>
      <c r="P143" t="n">
        <v>158.4</v>
      </c>
      <c r="Q143" t="n">
        <v>794.2</v>
      </c>
      <c r="R143" t="n">
        <v>234.54</v>
      </c>
      <c r="S143" t="n">
        <v>72.42</v>
      </c>
      <c r="T143" t="n">
        <v>71376.69</v>
      </c>
      <c r="U143" t="n">
        <v>0.31</v>
      </c>
      <c r="V143" t="n">
        <v>0.71</v>
      </c>
      <c r="W143" t="n">
        <v>4.88</v>
      </c>
      <c r="X143" t="n">
        <v>4.3</v>
      </c>
      <c r="Y143" t="n">
        <v>0.5</v>
      </c>
      <c r="Z143" t="n">
        <v>10</v>
      </c>
    </row>
    <row r="144">
      <c r="A144" t="n">
        <v>1</v>
      </c>
      <c r="B144" t="n">
        <v>10</v>
      </c>
      <c r="C144" t="inlineStr">
        <is>
          <t xml:space="preserve">CONCLUIDO	</t>
        </is>
      </c>
      <c r="D144" t="n">
        <v>1.8741</v>
      </c>
      <c r="E144" t="n">
        <v>53.36</v>
      </c>
      <c r="F144" t="n">
        <v>50.81</v>
      </c>
      <c r="G144" t="n">
        <v>37.64</v>
      </c>
      <c r="H144" t="n">
        <v>1.23</v>
      </c>
      <c r="I144" t="n">
        <v>81</v>
      </c>
      <c r="J144" t="n">
        <v>27.2</v>
      </c>
      <c r="K144" t="n">
        <v>12.1</v>
      </c>
      <c r="L144" t="n">
        <v>2</v>
      </c>
      <c r="M144" t="n">
        <v>0</v>
      </c>
      <c r="N144" t="n">
        <v>3.1</v>
      </c>
      <c r="O144" t="n">
        <v>3588.35</v>
      </c>
      <c r="P144" t="n">
        <v>149.57</v>
      </c>
      <c r="Q144" t="n">
        <v>794.22</v>
      </c>
      <c r="R144" t="n">
        <v>191.49</v>
      </c>
      <c r="S144" t="n">
        <v>72.42</v>
      </c>
      <c r="T144" t="n">
        <v>50021.17</v>
      </c>
      <c r="U144" t="n">
        <v>0.38</v>
      </c>
      <c r="V144" t="n">
        <v>0.73</v>
      </c>
      <c r="W144" t="n">
        <v>4.92</v>
      </c>
      <c r="X144" t="n">
        <v>3.1</v>
      </c>
      <c r="Y144" t="n">
        <v>0.5</v>
      </c>
      <c r="Z144" t="n">
        <v>10</v>
      </c>
    </row>
    <row r="145">
      <c r="A145" t="n">
        <v>0</v>
      </c>
      <c r="B145" t="n">
        <v>45</v>
      </c>
      <c r="C145" t="inlineStr">
        <is>
          <t xml:space="preserve">CONCLUIDO	</t>
        </is>
      </c>
      <c r="D145" t="n">
        <v>1.3514</v>
      </c>
      <c r="E145" t="n">
        <v>74</v>
      </c>
      <c r="F145" t="n">
        <v>63.54</v>
      </c>
      <c r="G145" t="n">
        <v>9.25</v>
      </c>
      <c r="H145" t="n">
        <v>0.18</v>
      </c>
      <c r="I145" t="n">
        <v>412</v>
      </c>
      <c r="J145" t="n">
        <v>98.70999999999999</v>
      </c>
      <c r="K145" t="n">
        <v>39.72</v>
      </c>
      <c r="L145" t="n">
        <v>1</v>
      </c>
      <c r="M145" t="n">
        <v>410</v>
      </c>
      <c r="N145" t="n">
        <v>12.99</v>
      </c>
      <c r="O145" t="n">
        <v>12407.75</v>
      </c>
      <c r="P145" t="n">
        <v>567.53</v>
      </c>
      <c r="Q145" t="n">
        <v>794.29</v>
      </c>
      <c r="R145" t="n">
        <v>620.11</v>
      </c>
      <c r="S145" t="n">
        <v>72.42</v>
      </c>
      <c r="T145" t="n">
        <v>262672.83</v>
      </c>
      <c r="U145" t="n">
        <v>0.12</v>
      </c>
      <c r="V145" t="n">
        <v>0.58</v>
      </c>
      <c r="W145" t="n">
        <v>5.37</v>
      </c>
      <c r="X145" t="n">
        <v>15.82</v>
      </c>
      <c r="Y145" t="n">
        <v>0.5</v>
      </c>
      <c r="Z145" t="n">
        <v>10</v>
      </c>
    </row>
    <row r="146">
      <c r="A146" t="n">
        <v>1</v>
      </c>
      <c r="B146" t="n">
        <v>45</v>
      </c>
      <c r="C146" t="inlineStr">
        <is>
          <t xml:space="preserve">CONCLUIDO	</t>
        </is>
      </c>
      <c r="D146" t="n">
        <v>1.6741</v>
      </c>
      <c r="E146" t="n">
        <v>59.73</v>
      </c>
      <c r="F146" t="n">
        <v>54.19</v>
      </c>
      <c r="G146" t="n">
        <v>18.79</v>
      </c>
      <c r="H146" t="n">
        <v>0.35</v>
      </c>
      <c r="I146" t="n">
        <v>173</v>
      </c>
      <c r="J146" t="n">
        <v>99.95</v>
      </c>
      <c r="K146" t="n">
        <v>39.72</v>
      </c>
      <c r="L146" t="n">
        <v>2</v>
      </c>
      <c r="M146" t="n">
        <v>171</v>
      </c>
      <c r="N146" t="n">
        <v>13.24</v>
      </c>
      <c r="O146" t="n">
        <v>12561.45</v>
      </c>
      <c r="P146" t="n">
        <v>478.39</v>
      </c>
      <c r="Q146" t="n">
        <v>794.28</v>
      </c>
      <c r="R146" t="n">
        <v>307.68</v>
      </c>
      <c r="S146" t="n">
        <v>72.42</v>
      </c>
      <c r="T146" t="n">
        <v>107655.4</v>
      </c>
      <c r="U146" t="n">
        <v>0.24</v>
      </c>
      <c r="V146" t="n">
        <v>0.68</v>
      </c>
      <c r="W146" t="n">
        <v>4.96</v>
      </c>
      <c r="X146" t="n">
        <v>6.48</v>
      </c>
      <c r="Y146" t="n">
        <v>0.5</v>
      </c>
      <c r="Z146" t="n">
        <v>10</v>
      </c>
    </row>
    <row r="147">
      <c r="A147" t="n">
        <v>2</v>
      </c>
      <c r="B147" t="n">
        <v>45</v>
      </c>
      <c r="C147" t="inlineStr">
        <is>
          <t xml:space="preserve">CONCLUIDO	</t>
        </is>
      </c>
      <c r="D147" t="n">
        <v>1.7868</v>
      </c>
      <c r="E147" t="n">
        <v>55.97</v>
      </c>
      <c r="F147" t="n">
        <v>51.74</v>
      </c>
      <c r="G147" t="n">
        <v>28.48</v>
      </c>
      <c r="H147" t="n">
        <v>0.52</v>
      </c>
      <c r="I147" t="n">
        <v>109</v>
      </c>
      <c r="J147" t="n">
        <v>101.2</v>
      </c>
      <c r="K147" t="n">
        <v>39.72</v>
      </c>
      <c r="L147" t="n">
        <v>3</v>
      </c>
      <c r="M147" t="n">
        <v>107</v>
      </c>
      <c r="N147" t="n">
        <v>13.49</v>
      </c>
      <c r="O147" t="n">
        <v>12715.54</v>
      </c>
      <c r="P147" t="n">
        <v>451.5</v>
      </c>
      <c r="Q147" t="n">
        <v>794.17</v>
      </c>
      <c r="R147" t="n">
        <v>225.77</v>
      </c>
      <c r="S147" t="n">
        <v>72.42</v>
      </c>
      <c r="T147" t="n">
        <v>67018.92</v>
      </c>
      <c r="U147" t="n">
        <v>0.32</v>
      </c>
      <c r="V147" t="n">
        <v>0.71</v>
      </c>
      <c r="W147" t="n">
        <v>4.86</v>
      </c>
      <c r="X147" t="n">
        <v>4.03</v>
      </c>
      <c r="Y147" t="n">
        <v>0.5</v>
      </c>
      <c r="Z147" t="n">
        <v>10</v>
      </c>
    </row>
    <row r="148">
      <c r="A148" t="n">
        <v>3</v>
      </c>
      <c r="B148" t="n">
        <v>45</v>
      </c>
      <c r="C148" t="inlineStr">
        <is>
          <t xml:space="preserve">CONCLUIDO	</t>
        </is>
      </c>
      <c r="D148" t="n">
        <v>1.8419</v>
      </c>
      <c r="E148" t="n">
        <v>54.29</v>
      </c>
      <c r="F148" t="n">
        <v>50.66</v>
      </c>
      <c r="G148" t="n">
        <v>38</v>
      </c>
      <c r="H148" t="n">
        <v>0.6899999999999999</v>
      </c>
      <c r="I148" t="n">
        <v>80</v>
      </c>
      <c r="J148" t="n">
        <v>102.45</v>
      </c>
      <c r="K148" t="n">
        <v>39.72</v>
      </c>
      <c r="L148" t="n">
        <v>4</v>
      </c>
      <c r="M148" t="n">
        <v>78</v>
      </c>
      <c r="N148" t="n">
        <v>13.74</v>
      </c>
      <c r="O148" t="n">
        <v>12870.03</v>
      </c>
      <c r="P148" t="n">
        <v>436.84</v>
      </c>
      <c r="Q148" t="n">
        <v>794.21</v>
      </c>
      <c r="R148" t="n">
        <v>189.93</v>
      </c>
      <c r="S148" t="n">
        <v>72.42</v>
      </c>
      <c r="T148" t="n">
        <v>49246.91</v>
      </c>
      <c r="U148" t="n">
        <v>0.38</v>
      </c>
      <c r="V148" t="n">
        <v>0.73</v>
      </c>
      <c r="W148" t="n">
        <v>4.81</v>
      </c>
      <c r="X148" t="n">
        <v>2.95</v>
      </c>
      <c r="Y148" t="n">
        <v>0.5</v>
      </c>
      <c r="Z148" t="n">
        <v>10</v>
      </c>
    </row>
    <row r="149">
      <c r="A149" t="n">
        <v>4</v>
      </c>
      <c r="B149" t="n">
        <v>45</v>
      </c>
      <c r="C149" t="inlineStr">
        <is>
          <t xml:space="preserve">CONCLUIDO	</t>
        </is>
      </c>
      <c r="D149" t="n">
        <v>1.8739</v>
      </c>
      <c r="E149" t="n">
        <v>53.36</v>
      </c>
      <c r="F149" t="n">
        <v>50.08</v>
      </c>
      <c r="G149" t="n">
        <v>47.7</v>
      </c>
      <c r="H149" t="n">
        <v>0.85</v>
      </c>
      <c r="I149" t="n">
        <v>63</v>
      </c>
      <c r="J149" t="n">
        <v>103.71</v>
      </c>
      <c r="K149" t="n">
        <v>39.72</v>
      </c>
      <c r="L149" t="n">
        <v>5</v>
      </c>
      <c r="M149" t="n">
        <v>61</v>
      </c>
      <c r="N149" t="n">
        <v>14</v>
      </c>
      <c r="O149" t="n">
        <v>13024.91</v>
      </c>
      <c r="P149" t="n">
        <v>426.75</v>
      </c>
      <c r="Q149" t="n">
        <v>794.1799999999999</v>
      </c>
      <c r="R149" t="n">
        <v>170.45</v>
      </c>
      <c r="S149" t="n">
        <v>72.42</v>
      </c>
      <c r="T149" t="n">
        <v>39589.05</v>
      </c>
      <c r="U149" t="n">
        <v>0.42</v>
      </c>
      <c r="V149" t="n">
        <v>0.74</v>
      </c>
      <c r="W149" t="n">
        <v>4.79</v>
      </c>
      <c r="X149" t="n">
        <v>2.37</v>
      </c>
      <c r="Y149" t="n">
        <v>0.5</v>
      </c>
      <c r="Z149" t="n">
        <v>10</v>
      </c>
    </row>
    <row r="150">
      <c r="A150" t="n">
        <v>5</v>
      </c>
      <c r="B150" t="n">
        <v>45</v>
      </c>
      <c r="C150" t="inlineStr">
        <is>
          <t xml:space="preserve">CONCLUIDO	</t>
        </is>
      </c>
      <c r="D150" t="n">
        <v>1.9012</v>
      </c>
      <c r="E150" t="n">
        <v>52.6</v>
      </c>
      <c r="F150" t="n">
        <v>49.56</v>
      </c>
      <c r="G150" t="n">
        <v>58.31</v>
      </c>
      <c r="H150" t="n">
        <v>1.01</v>
      </c>
      <c r="I150" t="n">
        <v>51</v>
      </c>
      <c r="J150" t="n">
        <v>104.97</v>
      </c>
      <c r="K150" t="n">
        <v>39.72</v>
      </c>
      <c r="L150" t="n">
        <v>6</v>
      </c>
      <c r="M150" t="n">
        <v>49</v>
      </c>
      <c r="N150" t="n">
        <v>14.25</v>
      </c>
      <c r="O150" t="n">
        <v>13180.19</v>
      </c>
      <c r="P150" t="n">
        <v>416.68</v>
      </c>
      <c r="Q150" t="n">
        <v>794.1900000000001</v>
      </c>
      <c r="R150" t="n">
        <v>153.08</v>
      </c>
      <c r="S150" t="n">
        <v>72.42</v>
      </c>
      <c r="T150" t="n">
        <v>30962.5</v>
      </c>
      <c r="U150" t="n">
        <v>0.47</v>
      </c>
      <c r="V150" t="n">
        <v>0.75</v>
      </c>
      <c r="W150" t="n">
        <v>4.77</v>
      </c>
      <c r="X150" t="n">
        <v>1.85</v>
      </c>
      <c r="Y150" t="n">
        <v>0.5</v>
      </c>
      <c r="Z150" t="n">
        <v>10</v>
      </c>
    </row>
    <row r="151">
      <c r="A151" t="n">
        <v>6</v>
      </c>
      <c r="B151" t="n">
        <v>45</v>
      </c>
      <c r="C151" t="inlineStr">
        <is>
          <t xml:space="preserve">CONCLUIDO	</t>
        </is>
      </c>
      <c r="D151" t="n">
        <v>1.9183</v>
      </c>
      <c r="E151" t="n">
        <v>52.13</v>
      </c>
      <c r="F151" t="n">
        <v>49.26</v>
      </c>
      <c r="G151" t="n">
        <v>68.73</v>
      </c>
      <c r="H151" t="n">
        <v>1.16</v>
      </c>
      <c r="I151" t="n">
        <v>43</v>
      </c>
      <c r="J151" t="n">
        <v>106.23</v>
      </c>
      <c r="K151" t="n">
        <v>39.72</v>
      </c>
      <c r="L151" t="n">
        <v>7</v>
      </c>
      <c r="M151" t="n">
        <v>41</v>
      </c>
      <c r="N151" t="n">
        <v>14.52</v>
      </c>
      <c r="O151" t="n">
        <v>13335.87</v>
      </c>
      <c r="P151" t="n">
        <v>408.22</v>
      </c>
      <c r="Q151" t="n">
        <v>794.1799999999999</v>
      </c>
      <c r="R151" t="n">
        <v>143.21</v>
      </c>
      <c r="S151" t="n">
        <v>72.42</v>
      </c>
      <c r="T151" t="n">
        <v>26068.42</v>
      </c>
      <c r="U151" t="n">
        <v>0.51</v>
      </c>
      <c r="V151" t="n">
        <v>0.75</v>
      </c>
      <c r="W151" t="n">
        <v>4.75</v>
      </c>
      <c r="X151" t="n">
        <v>1.55</v>
      </c>
      <c r="Y151" t="n">
        <v>0.5</v>
      </c>
      <c r="Z151" t="n">
        <v>10</v>
      </c>
    </row>
    <row r="152">
      <c r="A152" t="n">
        <v>7</v>
      </c>
      <c r="B152" t="n">
        <v>45</v>
      </c>
      <c r="C152" t="inlineStr">
        <is>
          <t xml:space="preserve">CONCLUIDO	</t>
        </is>
      </c>
      <c r="D152" t="n">
        <v>1.9308</v>
      </c>
      <c r="E152" t="n">
        <v>51.79</v>
      </c>
      <c r="F152" t="n">
        <v>49.04</v>
      </c>
      <c r="G152" t="n">
        <v>79.53</v>
      </c>
      <c r="H152" t="n">
        <v>1.31</v>
      </c>
      <c r="I152" t="n">
        <v>37</v>
      </c>
      <c r="J152" t="n">
        <v>107.5</v>
      </c>
      <c r="K152" t="n">
        <v>39.72</v>
      </c>
      <c r="L152" t="n">
        <v>8</v>
      </c>
      <c r="M152" t="n">
        <v>35</v>
      </c>
      <c r="N152" t="n">
        <v>14.78</v>
      </c>
      <c r="O152" t="n">
        <v>13491.96</v>
      </c>
      <c r="P152" t="n">
        <v>400.72</v>
      </c>
      <c r="Q152" t="n">
        <v>794.17</v>
      </c>
      <c r="R152" t="n">
        <v>135.83</v>
      </c>
      <c r="S152" t="n">
        <v>72.42</v>
      </c>
      <c r="T152" t="n">
        <v>22411.11</v>
      </c>
      <c r="U152" t="n">
        <v>0.53</v>
      </c>
      <c r="V152" t="n">
        <v>0.75</v>
      </c>
      <c r="W152" t="n">
        <v>4.75</v>
      </c>
      <c r="X152" t="n">
        <v>1.34</v>
      </c>
      <c r="Y152" t="n">
        <v>0.5</v>
      </c>
      <c r="Z152" t="n">
        <v>10</v>
      </c>
    </row>
    <row r="153">
      <c r="A153" t="n">
        <v>8</v>
      </c>
      <c r="B153" t="n">
        <v>45</v>
      </c>
      <c r="C153" t="inlineStr">
        <is>
          <t xml:space="preserve">CONCLUIDO	</t>
        </is>
      </c>
      <c r="D153" t="n">
        <v>1.9394</v>
      </c>
      <c r="E153" t="n">
        <v>51.56</v>
      </c>
      <c r="F153" t="n">
        <v>48.9</v>
      </c>
      <c r="G153" t="n">
        <v>88.90000000000001</v>
      </c>
      <c r="H153" t="n">
        <v>1.46</v>
      </c>
      <c r="I153" t="n">
        <v>33</v>
      </c>
      <c r="J153" t="n">
        <v>108.77</v>
      </c>
      <c r="K153" t="n">
        <v>39.72</v>
      </c>
      <c r="L153" t="n">
        <v>9</v>
      </c>
      <c r="M153" t="n">
        <v>31</v>
      </c>
      <c r="N153" t="n">
        <v>15.05</v>
      </c>
      <c r="O153" t="n">
        <v>13648.58</v>
      </c>
      <c r="P153" t="n">
        <v>393.25</v>
      </c>
      <c r="Q153" t="n">
        <v>794.1799999999999</v>
      </c>
      <c r="R153" t="n">
        <v>130.85</v>
      </c>
      <c r="S153" t="n">
        <v>72.42</v>
      </c>
      <c r="T153" t="n">
        <v>19941.08</v>
      </c>
      <c r="U153" t="n">
        <v>0.55</v>
      </c>
      <c r="V153" t="n">
        <v>0.76</v>
      </c>
      <c r="W153" t="n">
        <v>4.74</v>
      </c>
      <c r="X153" t="n">
        <v>1.19</v>
      </c>
      <c r="Y153" t="n">
        <v>0.5</v>
      </c>
      <c r="Z153" t="n">
        <v>10</v>
      </c>
    </row>
    <row r="154">
      <c r="A154" t="n">
        <v>9</v>
      </c>
      <c r="B154" t="n">
        <v>45</v>
      </c>
      <c r="C154" t="inlineStr">
        <is>
          <t xml:space="preserve">CONCLUIDO	</t>
        </is>
      </c>
      <c r="D154" t="n">
        <v>1.9483</v>
      </c>
      <c r="E154" t="n">
        <v>51.33</v>
      </c>
      <c r="F154" t="n">
        <v>48.74</v>
      </c>
      <c r="G154" t="n">
        <v>100.85</v>
      </c>
      <c r="H154" t="n">
        <v>1.6</v>
      </c>
      <c r="I154" t="n">
        <v>29</v>
      </c>
      <c r="J154" t="n">
        <v>110.04</v>
      </c>
      <c r="K154" t="n">
        <v>39.72</v>
      </c>
      <c r="L154" t="n">
        <v>10</v>
      </c>
      <c r="M154" t="n">
        <v>27</v>
      </c>
      <c r="N154" t="n">
        <v>15.32</v>
      </c>
      <c r="O154" t="n">
        <v>13805.5</v>
      </c>
      <c r="P154" t="n">
        <v>386.44</v>
      </c>
      <c r="Q154" t="n">
        <v>794.1900000000001</v>
      </c>
      <c r="R154" t="n">
        <v>126.34</v>
      </c>
      <c r="S154" t="n">
        <v>72.42</v>
      </c>
      <c r="T154" t="n">
        <v>17705.43</v>
      </c>
      <c r="U154" t="n">
        <v>0.57</v>
      </c>
      <c r="V154" t="n">
        <v>0.76</v>
      </c>
      <c r="W154" t="n">
        <v>4.72</v>
      </c>
      <c r="X154" t="n">
        <v>1.04</v>
      </c>
      <c r="Y154" t="n">
        <v>0.5</v>
      </c>
      <c r="Z154" t="n">
        <v>10</v>
      </c>
    </row>
    <row r="155">
      <c r="A155" t="n">
        <v>10</v>
      </c>
      <c r="B155" t="n">
        <v>45</v>
      </c>
      <c r="C155" t="inlineStr">
        <is>
          <t xml:space="preserve">CONCLUIDO	</t>
        </is>
      </c>
      <c r="D155" t="n">
        <v>1.9554</v>
      </c>
      <c r="E155" t="n">
        <v>51.14</v>
      </c>
      <c r="F155" t="n">
        <v>48.62</v>
      </c>
      <c r="G155" t="n">
        <v>112.19</v>
      </c>
      <c r="H155" t="n">
        <v>1.74</v>
      </c>
      <c r="I155" t="n">
        <v>26</v>
      </c>
      <c r="J155" t="n">
        <v>111.32</v>
      </c>
      <c r="K155" t="n">
        <v>39.72</v>
      </c>
      <c r="L155" t="n">
        <v>11</v>
      </c>
      <c r="M155" t="n">
        <v>24</v>
      </c>
      <c r="N155" t="n">
        <v>15.6</v>
      </c>
      <c r="O155" t="n">
        <v>13962.83</v>
      </c>
      <c r="P155" t="n">
        <v>378.47</v>
      </c>
      <c r="Q155" t="n">
        <v>794.1799999999999</v>
      </c>
      <c r="R155" t="n">
        <v>121.91</v>
      </c>
      <c r="S155" t="n">
        <v>72.42</v>
      </c>
      <c r="T155" t="n">
        <v>15504.07</v>
      </c>
      <c r="U155" t="n">
        <v>0.59</v>
      </c>
      <c r="V155" t="n">
        <v>0.76</v>
      </c>
      <c r="W155" t="n">
        <v>4.72</v>
      </c>
      <c r="X155" t="n">
        <v>0.91</v>
      </c>
      <c r="Y155" t="n">
        <v>0.5</v>
      </c>
      <c r="Z155" t="n">
        <v>10</v>
      </c>
    </row>
    <row r="156">
      <c r="A156" t="n">
        <v>11</v>
      </c>
      <c r="B156" t="n">
        <v>45</v>
      </c>
      <c r="C156" t="inlineStr">
        <is>
          <t xml:space="preserve">CONCLUIDO	</t>
        </is>
      </c>
      <c r="D156" t="n">
        <v>1.9586</v>
      </c>
      <c r="E156" t="n">
        <v>51.06</v>
      </c>
      <c r="F156" t="n">
        <v>48.58</v>
      </c>
      <c r="G156" t="n">
        <v>121.44</v>
      </c>
      <c r="H156" t="n">
        <v>1.88</v>
      </c>
      <c r="I156" t="n">
        <v>24</v>
      </c>
      <c r="J156" t="n">
        <v>112.59</v>
      </c>
      <c r="K156" t="n">
        <v>39.72</v>
      </c>
      <c r="L156" t="n">
        <v>12</v>
      </c>
      <c r="M156" t="n">
        <v>22</v>
      </c>
      <c r="N156" t="n">
        <v>15.88</v>
      </c>
      <c r="O156" t="n">
        <v>14120.58</v>
      </c>
      <c r="P156" t="n">
        <v>370.95</v>
      </c>
      <c r="Q156" t="n">
        <v>794.1900000000001</v>
      </c>
      <c r="R156" t="n">
        <v>120.33</v>
      </c>
      <c r="S156" t="n">
        <v>72.42</v>
      </c>
      <c r="T156" t="n">
        <v>14723.02</v>
      </c>
      <c r="U156" t="n">
        <v>0.6</v>
      </c>
      <c r="V156" t="n">
        <v>0.76</v>
      </c>
      <c r="W156" t="n">
        <v>4.73</v>
      </c>
      <c r="X156" t="n">
        <v>0.87</v>
      </c>
      <c r="Y156" t="n">
        <v>0.5</v>
      </c>
      <c r="Z156" t="n">
        <v>10</v>
      </c>
    </row>
    <row r="157">
      <c r="A157" t="n">
        <v>12</v>
      </c>
      <c r="B157" t="n">
        <v>45</v>
      </c>
      <c r="C157" t="inlineStr">
        <is>
          <t xml:space="preserve">CONCLUIDO	</t>
        </is>
      </c>
      <c r="D157" t="n">
        <v>1.9657</v>
      </c>
      <c r="E157" t="n">
        <v>50.87</v>
      </c>
      <c r="F157" t="n">
        <v>48.45</v>
      </c>
      <c r="G157" t="n">
        <v>138.44</v>
      </c>
      <c r="H157" t="n">
        <v>2.01</v>
      </c>
      <c r="I157" t="n">
        <v>21</v>
      </c>
      <c r="J157" t="n">
        <v>113.88</v>
      </c>
      <c r="K157" t="n">
        <v>39.72</v>
      </c>
      <c r="L157" t="n">
        <v>13</v>
      </c>
      <c r="M157" t="n">
        <v>17</v>
      </c>
      <c r="N157" t="n">
        <v>16.16</v>
      </c>
      <c r="O157" t="n">
        <v>14278.75</v>
      </c>
      <c r="P157" t="n">
        <v>362.42</v>
      </c>
      <c r="Q157" t="n">
        <v>794.17</v>
      </c>
      <c r="R157" t="n">
        <v>116.33</v>
      </c>
      <c r="S157" t="n">
        <v>72.42</v>
      </c>
      <c r="T157" t="n">
        <v>12741.63</v>
      </c>
      <c r="U157" t="n">
        <v>0.62</v>
      </c>
      <c r="V157" t="n">
        <v>0.76</v>
      </c>
      <c r="W157" t="n">
        <v>4.72</v>
      </c>
      <c r="X157" t="n">
        <v>0.75</v>
      </c>
      <c r="Y157" t="n">
        <v>0.5</v>
      </c>
      <c r="Z157" t="n">
        <v>10</v>
      </c>
    </row>
    <row r="158">
      <c r="A158" t="n">
        <v>13</v>
      </c>
      <c r="B158" t="n">
        <v>45</v>
      </c>
      <c r="C158" t="inlineStr">
        <is>
          <t xml:space="preserve">CONCLUIDO	</t>
        </is>
      </c>
      <c r="D158" t="n">
        <v>1.9675</v>
      </c>
      <c r="E158" t="n">
        <v>50.83</v>
      </c>
      <c r="F158" t="n">
        <v>48.43</v>
      </c>
      <c r="G158" t="n">
        <v>145.28</v>
      </c>
      <c r="H158" t="n">
        <v>2.14</v>
      </c>
      <c r="I158" t="n">
        <v>20</v>
      </c>
      <c r="J158" t="n">
        <v>115.16</v>
      </c>
      <c r="K158" t="n">
        <v>39.72</v>
      </c>
      <c r="L158" t="n">
        <v>14</v>
      </c>
      <c r="M158" t="n">
        <v>10</v>
      </c>
      <c r="N158" t="n">
        <v>16.45</v>
      </c>
      <c r="O158" t="n">
        <v>14437.35</v>
      </c>
      <c r="P158" t="n">
        <v>359.99</v>
      </c>
      <c r="Q158" t="n">
        <v>794.17</v>
      </c>
      <c r="R158" t="n">
        <v>115.28</v>
      </c>
      <c r="S158" t="n">
        <v>72.42</v>
      </c>
      <c r="T158" t="n">
        <v>12217.21</v>
      </c>
      <c r="U158" t="n">
        <v>0.63</v>
      </c>
      <c r="V158" t="n">
        <v>0.76</v>
      </c>
      <c r="W158" t="n">
        <v>4.72</v>
      </c>
      <c r="X158" t="n">
        <v>0.72</v>
      </c>
      <c r="Y158" t="n">
        <v>0.5</v>
      </c>
      <c r="Z158" t="n">
        <v>10</v>
      </c>
    </row>
    <row r="159">
      <c r="A159" t="n">
        <v>14</v>
      </c>
      <c r="B159" t="n">
        <v>45</v>
      </c>
      <c r="C159" t="inlineStr">
        <is>
          <t xml:space="preserve">CONCLUIDO	</t>
        </is>
      </c>
      <c r="D159" t="n">
        <v>1.9697</v>
      </c>
      <c r="E159" t="n">
        <v>50.77</v>
      </c>
      <c r="F159" t="n">
        <v>48.39</v>
      </c>
      <c r="G159" t="n">
        <v>152.81</v>
      </c>
      <c r="H159" t="n">
        <v>2.27</v>
      </c>
      <c r="I159" t="n">
        <v>19</v>
      </c>
      <c r="J159" t="n">
        <v>116.45</v>
      </c>
      <c r="K159" t="n">
        <v>39.72</v>
      </c>
      <c r="L159" t="n">
        <v>15</v>
      </c>
      <c r="M159" t="n">
        <v>4</v>
      </c>
      <c r="N159" t="n">
        <v>16.74</v>
      </c>
      <c r="O159" t="n">
        <v>14596.38</v>
      </c>
      <c r="P159" t="n">
        <v>360.07</v>
      </c>
      <c r="Q159" t="n">
        <v>794.17</v>
      </c>
      <c r="R159" t="n">
        <v>113.61</v>
      </c>
      <c r="S159" t="n">
        <v>72.42</v>
      </c>
      <c r="T159" t="n">
        <v>11391.74</v>
      </c>
      <c r="U159" t="n">
        <v>0.64</v>
      </c>
      <c r="V159" t="n">
        <v>0.76</v>
      </c>
      <c r="W159" t="n">
        <v>4.73</v>
      </c>
      <c r="X159" t="n">
        <v>0.68</v>
      </c>
      <c r="Y159" t="n">
        <v>0.5</v>
      </c>
      <c r="Z159" t="n">
        <v>10</v>
      </c>
    </row>
    <row r="160">
      <c r="A160" t="n">
        <v>15</v>
      </c>
      <c r="B160" t="n">
        <v>45</v>
      </c>
      <c r="C160" t="inlineStr">
        <is>
          <t xml:space="preserve">CONCLUIDO	</t>
        </is>
      </c>
      <c r="D160" t="n">
        <v>1.9695</v>
      </c>
      <c r="E160" t="n">
        <v>50.78</v>
      </c>
      <c r="F160" t="n">
        <v>48.4</v>
      </c>
      <c r="G160" t="n">
        <v>152.83</v>
      </c>
      <c r="H160" t="n">
        <v>2.4</v>
      </c>
      <c r="I160" t="n">
        <v>19</v>
      </c>
      <c r="J160" t="n">
        <v>117.75</v>
      </c>
      <c r="K160" t="n">
        <v>39.72</v>
      </c>
      <c r="L160" t="n">
        <v>16</v>
      </c>
      <c r="M160" t="n">
        <v>1</v>
      </c>
      <c r="N160" t="n">
        <v>17.03</v>
      </c>
      <c r="O160" t="n">
        <v>14755.84</v>
      </c>
      <c r="P160" t="n">
        <v>362.11</v>
      </c>
      <c r="Q160" t="n">
        <v>794.17</v>
      </c>
      <c r="R160" t="n">
        <v>113.98</v>
      </c>
      <c r="S160" t="n">
        <v>72.42</v>
      </c>
      <c r="T160" t="n">
        <v>11572.91</v>
      </c>
      <c r="U160" t="n">
        <v>0.64</v>
      </c>
      <c r="V160" t="n">
        <v>0.76</v>
      </c>
      <c r="W160" t="n">
        <v>4.73</v>
      </c>
      <c r="X160" t="n">
        <v>0.6899999999999999</v>
      </c>
      <c r="Y160" t="n">
        <v>0.5</v>
      </c>
      <c r="Z160" t="n">
        <v>10</v>
      </c>
    </row>
    <row r="161">
      <c r="A161" t="n">
        <v>16</v>
      </c>
      <c r="B161" t="n">
        <v>45</v>
      </c>
      <c r="C161" t="inlineStr">
        <is>
          <t xml:space="preserve">CONCLUIDO	</t>
        </is>
      </c>
      <c r="D161" t="n">
        <v>1.9696</v>
      </c>
      <c r="E161" t="n">
        <v>50.77</v>
      </c>
      <c r="F161" t="n">
        <v>48.39</v>
      </c>
      <c r="G161" t="n">
        <v>152.82</v>
      </c>
      <c r="H161" t="n">
        <v>2.52</v>
      </c>
      <c r="I161" t="n">
        <v>19</v>
      </c>
      <c r="J161" t="n">
        <v>119.04</v>
      </c>
      <c r="K161" t="n">
        <v>39.72</v>
      </c>
      <c r="L161" t="n">
        <v>17</v>
      </c>
      <c r="M161" t="n">
        <v>0</v>
      </c>
      <c r="N161" t="n">
        <v>17.33</v>
      </c>
      <c r="O161" t="n">
        <v>14915.73</v>
      </c>
      <c r="P161" t="n">
        <v>365.69</v>
      </c>
      <c r="Q161" t="n">
        <v>794.17</v>
      </c>
      <c r="R161" t="n">
        <v>113.89</v>
      </c>
      <c r="S161" t="n">
        <v>72.42</v>
      </c>
      <c r="T161" t="n">
        <v>11530.44</v>
      </c>
      <c r="U161" t="n">
        <v>0.64</v>
      </c>
      <c r="V161" t="n">
        <v>0.76</v>
      </c>
      <c r="W161" t="n">
        <v>4.73</v>
      </c>
      <c r="X161" t="n">
        <v>0.6899999999999999</v>
      </c>
      <c r="Y161" t="n">
        <v>0.5</v>
      </c>
      <c r="Z161" t="n">
        <v>10</v>
      </c>
    </row>
    <row r="162">
      <c r="A162" t="n">
        <v>0</v>
      </c>
      <c r="B162" t="n">
        <v>60</v>
      </c>
      <c r="C162" t="inlineStr">
        <is>
          <t xml:space="preserve">CONCLUIDO	</t>
        </is>
      </c>
      <c r="D162" t="n">
        <v>1.2045</v>
      </c>
      <c r="E162" t="n">
        <v>83.02</v>
      </c>
      <c r="F162" t="n">
        <v>67.73</v>
      </c>
      <c r="G162" t="n">
        <v>7.89</v>
      </c>
      <c r="H162" t="n">
        <v>0.14</v>
      </c>
      <c r="I162" t="n">
        <v>515</v>
      </c>
      <c r="J162" t="n">
        <v>124.63</v>
      </c>
      <c r="K162" t="n">
        <v>45</v>
      </c>
      <c r="L162" t="n">
        <v>1</v>
      </c>
      <c r="M162" t="n">
        <v>513</v>
      </c>
      <c r="N162" t="n">
        <v>18.64</v>
      </c>
      <c r="O162" t="n">
        <v>15605.44</v>
      </c>
      <c r="P162" t="n">
        <v>708.04</v>
      </c>
      <c r="Q162" t="n">
        <v>794.37</v>
      </c>
      <c r="R162" t="n">
        <v>759.7</v>
      </c>
      <c r="S162" t="n">
        <v>72.42</v>
      </c>
      <c r="T162" t="n">
        <v>331955.56</v>
      </c>
      <c r="U162" t="n">
        <v>0.1</v>
      </c>
      <c r="V162" t="n">
        <v>0.55</v>
      </c>
      <c r="W162" t="n">
        <v>5.56</v>
      </c>
      <c r="X162" t="n">
        <v>20.01</v>
      </c>
      <c r="Y162" t="n">
        <v>0.5</v>
      </c>
      <c r="Z162" t="n">
        <v>10</v>
      </c>
    </row>
    <row r="163">
      <c r="A163" t="n">
        <v>1</v>
      </c>
      <c r="B163" t="n">
        <v>60</v>
      </c>
      <c r="C163" t="inlineStr">
        <is>
          <t xml:space="preserve">CONCLUIDO	</t>
        </is>
      </c>
      <c r="D163" t="n">
        <v>1.5857</v>
      </c>
      <c r="E163" t="n">
        <v>63.06</v>
      </c>
      <c r="F163" t="n">
        <v>55.59</v>
      </c>
      <c r="G163" t="n">
        <v>15.96</v>
      </c>
      <c r="H163" t="n">
        <v>0.28</v>
      </c>
      <c r="I163" t="n">
        <v>209</v>
      </c>
      <c r="J163" t="n">
        <v>125.95</v>
      </c>
      <c r="K163" t="n">
        <v>45</v>
      </c>
      <c r="L163" t="n">
        <v>2</v>
      </c>
      <c r="M163" t="n">
        <v>207</v>
      </c>
      <c r="N163" t="n">
        <v>18.95</v>
      </c>
      <c r="O163" t="n">
        <v>15767.7</v>
      </c>
      <c r="P163" t="n">
        <v>576.86</v>
      </c>
      <c r="Q163" t="n">
        <v>794.25</v>
      </c>
      <c r="R163" t="n">
        <v>354.43</v>
      </c>
      <c r="S163" t="n">
        <v>72.42</v>
      </c>
      <c r="T163" t="n">
        <v>130848.53</v>
      </c>
      <c r="U163" t="n">
        <v>0.2</v>
      </c>
      <c r="V163" t="n">
        <v>0.66</v>
      </c>
      <c r="W163" t="n">
        <v>5.03</v>
      </c>
      <c r="X163" t="n">
        <v>7.88</v>
      </c>
      <c r="Y163" t="n">
        <v>0.5</v>
      </c>
      <c r="Z163" t="n">
        <v>10</v>
      </c>
    </row>
    <row r="164">
      <c r="A164" t="n">
        <v>2</v>
      </c>
      <c r="B164" t="n">
        <v>60</v>
      </c>
      <c r="C164" t="inlineStr">
        <is>
          <t xml:space="preserve">CONCLUIDO	</t>
        </is>
      </c>
      <c r="D164" t="n">
        <v>1.7222</v>
      </c>
      <c r="E164" t="n">
        <v>58.07</v>
      </c>
      <c r="F164" t="n">
        <v>52.59</v>
      </c>
      <c r="G164" t="n">
        <v>24.09</v>
      </c>
      <c r="H164" t="n">
        <v>0.42</v>
      </c>
      <c r="I164" t="n">
        <v>131</v>
      </c>
      <c r="J164" t="n">
        <v>127.27</v>
      </c>
      <c r="K164" t="n">
        <v>45</v>
      </c>
      <c r="L164" t="n">
        <v>3</v>
      </c>
      <c r="M164" t="n">
        <v>129</v>
      </c>
      <c r="N164" t="n">
        <v>19.27</v>
      </c>
      <c r="O164" t="n">
        <v>15930.42</v>
      </c>
      <c r="P164" t="n">
        <v>541.59</v>
      </c>
      <c r="Q164" t="n">
        <v>794.21</v>
      </c>
      <c r="R164" t="n">
        <v>253.82</v>
      </c>
      <c r="S164" t="n">
        <v>72.42</v>
      </c>
      <c r="T164" t="n">
        <v>80933.52</v>
      </c>
      <c r="U164" t="n">
        <v>0.29</v>
      </c>
      <c r="V164" t="n">
        <v>0.7</v>
      </c>
      <c r="W164" t="n">
        <v>4.91</v>
      </c>
      <c r="X164" t="n">
        <v>4.88</v>
      </c>
      <c r="Y164" t="n">
        <v>0.5</v>
      </c>
      <c r="Z164" t="n">
        <v>10</v>
      </c>
    </row>
    <row r="165">
      <c r="A165" t="n">
        <v>3</v>
      </c>
      <c r="B165" t="n">
        <v>60</v>
      </c>
      <c r="C165" t="inlineStr">
        <is>
          <t xml:space="preserve">CONCLUIDO	</t>
        </is>
      </c>
      <c r="D165" t="n">
        <v>1.7917</v>
      </c>
      <c r="E165" t="n">
        <v>55.81</v>
      </c>
      <c r="F165" t="n">
        <v>51.25</v>
      </c>
      <c r="G165" t="n">
        <v>32.37</v>
      </c>
      <c r="H165" t="n">
        <v>0.55</v>
      </c>
      <c r="I165" t="n">
        <v>95</v>
      </c>
      <c r="J165" t="n">
        <v>128.59</v>
      </c>
      <c r="K165" t="n">
        <v>45</v>
      </c>
      <c r="L165" t="n">
        <v>4</v>
      </c>
      <c r="M165" t="n">
        <v>93</v>
      </c>
      <c r="N165" t="n">
        <v>19.59</v>
      </c>
      <c r="O165" t="n">
        <v>16093.6</v>
      </c>
      <c r="P165" t="n">
        <v>523.99</v>
      </c>
      <c r="Q165" t="n">
        <v>794.25</v>
      </c>
      <c r="R165" t="n">
        <v>209.72</v>
      </c>
      <c r="S165" t="n">
        <v>72.42</v>
      </c>
      <c r="T165" t="n">
        <v>59066.44</v>
      </c>
      <c r="U165" t="n">
        <v>0.35</v>
      </c>
      <c r="V165" t="n">
        <v>0.72</v>
      </c>
      <c r="W165" t="n">
        <v>4.84</v>
      </c>
      <c r="X165" t="n">
        <v>3.54</v>
      </c>
      <c r="Y165" t="n">
        <v>0.5</v>
      </c>
      <c r="Z165" t="n">
        <v>10</v>
      </c>
    </row>
    <row r="166">
      <c r="A166" t="n">
        <v>4</v>
      </c>
      <c r="B166" t="n">
        <v>60</v>
      </c>
      <c r="C166" t="inlineStr">
        <is>
          <t xml:space="preserve">CONCLUIDO	</t>
        </is>
      </c>
      <c r="D166" t="n">
        <v>1.8338</v>
      </c>
      <c r="E166" t="n">
        <v>54.53</v>
      </c>
      <c r="F166" t="n">
        <v>50.48</v>
      </c>
      <c r="G166" t="n">
        <v>40.39</v>
      </c>
      <c r="H166" t="n">
        <v>0.68</v>
      </c>
      <c r="I166" t="n">
        <v>75</v>
      </c>
      <c r="J166" t="n">
        <v>129.92</v>
      </c>
      <c r="K166" t="n">
        <v>45</v>
      </c>
      <c r="L166" t="n">
        <v>5</v>
      </c>
      <c r="M166" t="n">
        <v>73</v>
      </c>
      <c r="N166" t="n">
        <v>19.92</v>
      </c>
      <c r="O166" t="n">
        <v>16257.24</v>
      </c>
      <c r="P166" t="n">
        <v>512.26</v>
      </c>
      <c r="Q166" t="n">
        <v>794.17</v>
      </c>
      <c r="R166" t="n">
        <v>183.98</v>
      </c>
      <c r="S166" t="n">
        <v>72.42</v>
      </c>
      <c r="T166" t="n">
        <v>46292.76</v>
      </c>
      <c r="U166" t="n">
        <v>0.39</v>
      </c>
      <c r="V166" t="n">
        <v>0.73</v>
      </c>
      <c r="W166" t="n">
        <v>4.81</v>
      </c>
      <c r="X166" t="n">
        <v>2.77</v>
      </c>
      <c r="Y166" t="n">
        <v>0.5</v>
      </c>
      <c r="Z166" t="n">
        <v>10</v>
      </c>
    </row>
    <row r="167">
      <c r="A167" t="n">
        <v>5</v>
      </c>
      <c r="B167" t="n">
        <v>60</v>
      </c>
      <c r="C167" t="inlineStr">
        <is>
          <t xml:space="preserve">CONCLUIDO	</t>
        </is>
      </c>
      <c r="D167" t="n">
        <v>1.8625</v>
      </c>
      <c r="E167" t="n">
        <v>53.69</v>
      </c>
      <c r="F167" t="n">
        <v>49.98</v>
      </c>
      <c r="G167" t="n">
        <v>48.36</v>
      </c>
      <c r="H167" t="n">
        <v>0.8100000000000001</v>
      </c>
      <c r="I167" t="n">
        <v>62</v>
      </c>
      <c r="J167" t="n">
        <v>131.25</v>
      </c>
      <c r="K167" t="n">
        <v>45</v>
      </c>
      <c r="L167" t="n">
        <v>6</v>
      </c>
      <c r="M167" t="n">
        <v>60</v>
      </c>
      <c r="N167" t="n">
        <v>20.25</v>
      </c>
      <c r="O167" t="n">
        <v>16421.36</v>
      </c>
      <c r="P167" t="n">
        <v>503.15</v>
      </c>
      <c r="Q167" t="n">
        <v>794.2</v>
      </c>
      <c r="R167" t="n">
        <v>166.97</v>
      </c>
      <c r="S167" t="n">
        <v>72.42</v>
      </c>
      <c r="T167" t="n">
        <v>37853.58</v>
      </c>
      <c r="U167" t="n">
        <v>0.43</v>
      </c>
      <c r="V167" t="n">
        <v>0.74</v>
      </c>
      <c r="W167" t="n">
        <v>4.79</v>
      </c>
      <c r="X167" t="n">
        <v>2.27</v>
      </c>
      <c r="Y167" t="n">
        <v>0.5</v>
      </c>
      <c r="Z167" t="n">
        <v>10</v>
      </c>
    </row>
    <row r="168">
      <c r="A168" t="n">
        <v>6</v>
      </c>
      <c r="B168" t="n">
        <v>60</v>
      </c>
      <c r="C168" t="inlineStr">
        <is>
          <t xml:space="preserve">CONCLUIDO	</t>
        </is>
      </c>
      <c r="D168" t="n">
        <v>1.8844</v>
      </c>
      <c r="E168" t="n">
        <v>53.07</v>
      </c>
      <c r="F168" t="n">
        <v>49.61</v>
      </c>
      <c r="G168" t="n">
        <v>57.24</v>
      </c>
      <c r="H168" t="n">
        <v>0.93</v>
      </c>
      <c r="I168" t="n">
        <v>52</v>
      </c>
      <c r="J168" t="n">
        <v>132.58</v>
      </c>
      <c r="K168" t="n">
        <v>45</v>
      </c>
      <c r="L168" t="n">
        <v>7</v>
      </c>
      <c r="M168" t="n">
        <v>50</v>
      </c>
      <c r="N168" t="n">
        <v>20.59</v>
      </c>
      <c r="O168" t="n">
        <v>16585.95</v>
      </c>
      <c r="P168" t="n">
        <v>496.12</v>
      </c>
      <c r="Q168" t="n">
        <v>794.1799999999999</v>
      </c>
      <c r="R168" t="n">
        <v>154.68</v>
      </c>
      <c r="S168" t="n">
        <v>72.42</v>
      </c>
      <c r="T168" t="n">
        <v>31758.43</v>
      </c>
      <c r="U168" t="n">
        <v>0.47</v>
      </c>
      <c r="V168" t="n">
        <v>0.74</v>
      </c>
      <c r="W168" t="n">
        <v>4.77</v>
      </c>
      <c r="X168" t="n">
        <v>1.9</v>
      </c>
      <c r="Y168" t="n">
        <v>0.5</v>
      </c>
      <c r="Z168" t="n">
        <v>10</v>
      </c>
    </row>
    <row r="169">
      <c r="A169" t="n">
        <v>7</v>
      </c>
      <c r="B169" t="n">
        <v>60</v>
      </c>
      <c r="C169" t="inlineStr">
        <is>
          <t xml:space="preserve">CONCLUIDO	</t>
        </is>
      </c>
      <c r="D169" t="n">
        <v>1.8996</v>
      </c>
      <c r="E169" t="n">
        <v>52.64</v>
      </c>
      <c r="F169" t="n">
        <v>49.36</v>
      </c>
      <c r="G169" t="n">
        <v>65.81</v>
      </c>
      <c r="H169" t="n">
        <v>1.06</v>
      </c>
      <c r="I169" t="n">
        <v>45</v>
      </c>
      <c r="J169" t="n">
        <v>133.92</v>
      </c>
      <c r="K169" t="n">
        <v>45</v>
      </c>
      <c r="L169" t="n">
        <v>8</v>
      </c>
      <c r="M169" t="n">
        <v>43</v>
      </c>
      <c r="N169" t="n">
        <v>20.93</v>
      </c>
      <c r="O169" t="n">
        <v>16751.02</v>
      </c>
      <c r="P169" t="n">
        <v>489.16</v>
      </c>
      <c r="Q169" t="n">
        <v>794.2</v>
      </c>
      <c r="R169" t="n">
        <v>146.32</v>
      </c>
      <c r="S169" t="n">
        <v>72.42</v>
      </c>
      <c r="T169" t="n">
        <v>27613.53</v>
      </c>
      <c r="U169" t="n">
        <v>0.49</v>
      </c>
      <c r="V169" t="n">
        <v>0.75</v>
      </c>
      <c r="W169" t="n">
        <v>4.76</v>
      </c>
      <c r="X169" t="n">
        <v>1.65</v>
      </c>
      <c r="Y169" t="n">
        <v>0.5</v>
      </c>
      <c r="Z169" t="n">
        <v>10</v>
      </c>
    </row>
    <row r="170">
      <c r="A170" t="n">
        <v>8</v>
      </c>
      <c r="B170" t="n">
        <v>60</v>
      </c>
      <c r="C170" t="inlineStr">
        <is>
          <t xml:space="preserve">CONCLUIDO	</t>
        </is>
      </c>
      <c r="D170" t="n">
        <v>1.9107</v>
      </c>
      <c r="E170" t="n">
        <v>52.34</v>
      </c>
      <c r="F170" t="n">
        <v>49.18</v>
      </c>
      <c r="G170" t="n">
        <v>73.77</v>
      </c>
      <c r="H170" t="n">
        <v>1.18</v>
      </c>
      <c r="I170" t="n">
        <v>40</v>
      </c>
      <c r="J170" t="n">
        <v>135.27</v>
      </c>
      <c r="K170" t="n">
        <v>45</v>
      </c>
      <c r="L170" t="n">
        <v>9</v>
      </c>
      <c r="M170" t="n">
        <v>38</v>
      </c>
      <c r="N170" t="n">
        <v>21.27</v>
      </c>
      <c r="O170" t="n">
        <v>16916.71</v>
      </c>
      <c r="P170" t="n">
        <v>483.79</v>
      </c>
      <c r="Q170" t="n">
        <v>794.1900000000001</v>
      </c>
      <c r="R170" t="n">
        <v>140.64</v>
      </c>
      <c r="S170" t="n">
        <v>72.42</v>
      </c>
      <c r="T170" t="n">
        <v>24798.34</v>
      </c>
      <c r="U170" t="n">
        <v>0.51</v>
      </c>
      <c r="V170" t="n">
        <v>0.75</v>
      </c>
      <c r="W170" t="n">
        <v>4.75</v>
      </c>
      <c r="X170" t="n">
        <v>1.47</v>
      </c>
      <c r="Y170" t="n">
        <v>0.5</v>
      </c>
      <c r="Z170" t="n">
        <v>10</v>
      </c>
    </row>
    <row r="171">
      <c r="A171" t="n">
        <v>9</v>
      </c>
      <c r="B171" t="n">
        <v>60</v>
      </c>
      <c r="C171" t="inlineStr">
        <is>
          <t xml:space="preserve">CONCLUIDO	</t>
        </is>
      </c>
      <c r="D171" t="n">
        <v>1.9206</v>
      </c>
      <c r="E171" t="n">
        <v>52.07</v>
      </c>
      <c r="F171" t="n">
        <v>49.01</v>
      </c>
      <c r="G171" t="n">
        <v>81.69</v>
      </c>
      <c r="H171" t="n">
        <v>1.29</v>
      </c>
      <c r="I171" t="n">
        <v>36</v>
      </c>
      <c r="J171" t="n">
        <v>136.61</v>
      </c>
      <c r="K171" t="n">
        <v>45</v>
      </c>
      <c r="L171" t="n">
        <v>10</v>
      </c>
      <c r="M171" t="n">
        <v>34</v>
      </c>
      <c r="N171" t="n">
        <v>21.61</v>
      </c>
      <c r="O171" t="n">
        <v>17082.76</v>
      </c>
      <c r="P171" t="n">
        <v>477.63</v>
      </c>
      <c r="Q171" t="n">
        <v>794.17</v>
      </c>
      <c r="R171" t="n">
        <v>134.98</v>
      </c>
      <c r="S171" t="n">
        <v>72.42</v>
      </c>
      <c r="T171" t="n">
        <v>21990.46</v>
      </c>
      <c r="U171" t="n">
        <v>0.54</v>
      </c>
      <c r="V171" t="n">
        <v>0.75</v>
      </c>
      <c r="W171" t="n">
        <v>4.74</v>
      </c>
      <c r="X171" t="n">
        <v>1.31</v>
      </c>
      <c r="Y171" t="n">
        <v>0.5</v>
      </c>
      <c r="Z171" t="n">
        <v>10</v>
      </c>
    </row>
    <row r="172">
      <c r="A172" t="n">
        <v>10</v>
      </c>
      <c r="B172" t="n">
        <v>60</v>
      </c>
      <c r="C172" t="inlineStr">
        <is>
          <t xml:space="preserve">CONCLUIDO	</t>
        </is>
      </c>
      <c r="D172" t="n">
        <v>1.9298</v>
      </c>
      <c r="E172" t="n">
        <v>51.82</v>
      </c>
      <c r="F172" t="n">
        <v>48.87</v>
      </c>
      <c r="G172" t="n">
        <v>91.63</v>
      </c>
      <c r="H172" t="n">
        <v>1.41</v>
      </c>
      <c r="I172" t="n">
        <v>32</v>
      </c>
      <c r="J172" t="n">
        <v>137.96</v>
      </c>
      <c r="K172" t="n">
        <v>45</v>
      </c>
      <c r="L172" t="n">
        <v>11</v>
      </c>
      <c r="M172" t="n">
        <v>30</v>
      </c>
      <c r="N172" t="n">
        <v>21.96</v>
      </c>
      <c r="O172" t="n">
        <v>17249.3</v>
      </c>
      <c r="P172" t="n">
        <v>473.38</v>
      </c>
      <c r="Q172" t="n">
        <v>794.1799999999999</v>
      </c>
      <c r="R172" t="n">
        <v>130.01</v>
      </c>
      <c r="S172" t="n">
        <v>72.42</v>
      </c>
      <c r="T172" t="n">
        <v>19525.05</v>
      </c>
      <c r="U172" t="n">
        <v>0.5600000000000001</v>
      </c>
      <c r="V172" t="n">
        <v>0.76</v>
      </c>
      <c r="W172" t="n">
        <v>4.74</v>
      </c>
      <c r="X172" t="n">
        <v>1.16</v>
      </c>
      <c r="Y172" t="n">
        <v>0.5</v>
      </c>
      <c r="Z172" t="n">
        <v>10</v>
      </c>
    </row>
    <row r="173">
      <c r="A173" t="n">
        <v>11</v>
      </c>
      <c r="B173" t="n">
        <v>60</v>
      </c>
      <c r="C173" t="inlineStr">
        <is>
          <t xml:space="preserve">CONCLUIDO	</t>
        </is>
      </c>
      <c r="D173" t="n">
        <v>1.937</v>
      </c>
      <c r="E173" t="n">
        <v>51.63</v>
      </c>
      <c r="F173" t="n">
        <v>48.75</v>
      </c>
      <c r="G173" t="n">
        <v>100.87</v>
      </c>
      <c r="H173" t="n">
        <v>1.52</v>
      </c>
      <c r="I173" t="n">
        <v>29</v>
      </c>
      <c r="J173" t="n">
        <v>139.32</v>
      </c>
      <c r="K173" t="n">
        <v>45</v>
      </c>
      <c r="L173" t="n">
        <v>12</v>
      </c>
      <c r="M173" t="n">
        <v>27</v>
      </c>
      <c r="N173" t="n">
        <v>22.32</v>
      </c>
      <c r="O173" t="n">
        <v>17416.34</v>
      </c>
      <c r="P173" t="n">
        <v>467.43</v>
      </c>
      <c r="Q173" t="n">
        <v>794.17</v>
      </c>
      <c r="R173" t="n">
        <v>126.37</v>
      </c>
      <c r="S173" t="n">
        <v>72.42</v>
      </c>
      <c r="T173" t="n">
        <v>17721.4</v>
      </c>
      <c r="U173" t="n">
        <v>0.57</v>
      </c>
      <c r="V173" t="n">
        <v>0.76</v>
      </c>
      <c r="W173" t="n">
        <v>4.73</v>
      </c>
      <c r="X173" t="n">
        <v>1.05</v>
      </c>
      <c r="Y173" t="n">
        <v>0.5</v>
      </c>
      <c r="Z173" t="n">
        <v>10</v>
      </c>
    </row>
    <row r="174">
      <c r="A174" t="n">
        <v>12</v>
      </c>
      <c r="B174" t="n">
        <v>60</v>
      </c>
      <c r="C174" t="inlineStr">
        <is>
          <t xml:space="preserve">CONCLUIDO	</t>
        </is>
      </c>
      <c r="D174" t="n">
        <v>1.9424</v>
      </c>
      <c r="E174" t="n">
        <v>51.48</v>
      </c>
      <c r="F174" t="n">
        <v>48.66</v>
      </c>
      <c r="G174" t="n">
        <v>108.14</v>
      </c>
      <c r="H174" t="n">
        <v>1.63</v>
      </c>
      <c r="I174" t="n">
        <v>27</v>
      </c>
      <c r="J174" t="n">
        <v>140.67</v>
      </c>
      <c r="K174" t="n">
        <v>45</v>
      </c>
      <c r="L174" t="n">
        <v>13</v>
      </c>
      <c r="M174" t="n">
        <v>25</v>
      </c>
      <c r="N174" t="n">
        <v>22.68</v>
      </c>
      <c r="O174" t="n">
        <v>17583.88</v>
      </c>
      <c r="P174" t="n">
        <v>463.48</v>
      </c>
      <c r="Q174" t="n">
        <v>794.17</v>
      </c>
      <c r="R174" t="n">
        <v>123.19</v>
      </c>
      <c r="S174" t="n">
        <v>72.42</v>
      </c>
      <c r="T174" t="n">
        <v>16140.29</v>
      </c>
      <c r="U174" t="n">
        <v>0.59</v>
      </c>
      <c r="V174" t="n">
        <v>0.76</v>
      </c>
      <c r="W174" t="n">
        <v>4.73</v>
      </c>
      <c r="X174" t="n">
        <v>0.95</v>
      </c>
      <c r="Y174" t="n">
        <v>0.5</v>
      </c>
      <c r="Z174" t="n">
        <v>10</v>
      </c>
    </row>
    <row r="175">
      <c r="A175" t="n">
        <v>13</v>
      </c>
      <c r="B175" t="n">
        <v>60</v>
      </c>
      <c r="C175" t="inlineStr">
        <is>
          <t xml:space="preserve">CONCLUIDO	</t>
        </is>
      </c>
      <c r="D175" t="n">
        <v>1.9463</v>
      </c>
      <c r="E175" t="n">
        <v>51.38</v>
      </c>
      <c r="F175" t="n">
        <v>48.61</v>
      </c>
      <c r="G175" t="n">
        <v>116.66</v>
      </c>
      <c r="H175" t="n">
        <v>1.74</v>
      </c>
      <c r="I175" t="n">
        <v>25</v>
      </c>
      <c r="J175" t="n">
        <v>142.04</v>
      </c>
      <c r="K175" t="n">
        <v>45</v>
      </c>
      <c r="L175" t="n">
        <v>14</v>
      </c>
      <c r="M175" t="n">
        <v>23</v>
      </c>
      <c r="N175" t="n">
        <v>23.04</v>
      </c>
      <c r="O175" t="n">
        <v>17751.93</v>
      </c>
      <c r="P175" t="n">
        <v>458.98</v>
      </c>
      <c r="Q175" t="n">
        <v>794.17</v>
      </c>
      <c r="R175" t="n">
        <v>121.55</v>
      </c>
      <c r="S175" t="n">
        <v>72.42</v>
      </c>
      <c r="T175" t="n">
        <v>15328.27</v>
      </c>
      <c r="U175" t="n">
        <v>0.6</v>
      </c>
      <c r="V175" t="n">
        <v>0.76</v>
      </c>
      <c r="W175" t="n">
        <v>4.72</v>
      </c>
      <c r="X175" t="n">
        <v>0.9</v>
      </c>
      <c r="Y175" t="n">
        <v>0.5</v>
      </c>
      <c r="Z175" t="n">
        <v>10</v>
      </c>
    </row>
    <row r="176">
      <c r="A176" t="n">
        <v>14</v>
      </c>
      <c r="B176" t="n">
        <v>60</v>
      </c>
      <c r="C176" t="inlineStr">
        <is>
          <t xml:space="preserve">CONCLUIDO	</t>
        </is>
      </c>
      <c r="D176" t="n">
        <v>1.9517</v>
      </c>
      <c r="E176" t="n">
        <v>51.24</v>
      </c>
      <c r="F176" t="n">
        <v>48.52</v>
      </c>
      <c r="G176" t="n">
        <v>126.57</v>
      </c>
      <c r="H176" t="n">
        <v>1.85</v>
      </c>
      <c r="I176" t="n">
        <v>23</v>
      </c>
      <c r="J176" t="n">
        <v>143.4</v>
      </c>
      <c r="K176" t="n">
        <v>45</v>
      </c>
      <c r="L176" t="n">
        <v>15</v>
      </c>
      <c r="M176" t="n">
        <v>21</v>
      </c>
      <c r="N176" t="n">
        <v>23.41</v>
      </c>
      <c r="O176" t="n">
        <v>17920.49</v>
      </c>
      <c r="P176" t="n">
        <v>453.31</v>
      </c>
      <c r="Q176" t="n">
        <v>794.2</v>
      </c>
      <c r="R176" t="n">
        <v>118.5</v>
      </c>
      <c r="S176" t="n">
        <v>72.42</v>
      </c>
      <c r="T176" t="n">
        <v>13814.77</v>
      </c>
      <c r="U176" t="n">
        <v>0.61</v>
      </c>
      <c r="V176" t="n">
        <v>0.76</v>
      </c>
      <c r="W176" t="n">
        <v>4.72</v>
      </c>
      <c r="X176" t="n">
        <v>0.8100000000000001</v>
      </c>
      <c r="Y176" t="n">
        <v>0.5</v>
      </c>
      <c r="Z176" t="n">
        <v>10</v>
      </c>
    </row>
    <row r="177">
      <c r="A177" t="n">
        <v>15</v>
      </c>
      <c r="B177" t="n">
        <v>60</v>
      </c>
      <c r="C177" t="inlineStr">
        <is>
          <t xml:space="preserve">CONCLUIDO	</t>
        </is>
      </c>
      <c r="D177" t="n">
        <v>1.9563</v>
      </c>
      <c r="E177" t="n">
        <v>51.12</v>
      </c>
      <c r="F177" t="n">
        <v>48.45</v>
      </c>
      <c r="G177" t="n">
        <v>138.43</v>
      </c>
      <c r="H177" t="n">
        <v>1.96</v>
      </c>
      <c r="I177" t="n">
        <v>21</v>
      </c>
      <c r="J177" t="n">
        <v>144.77</v>
      </c>
      <c r="K177" t="n">
        <v>45</v>
      </c>
      <c r="L177" t="n">
        <v>16</v>
      </c>
      <c r="M177" t="n">
        <v>19</v>
      </c>
      <c r="N177" t="n">
        <v>23.78</v>
      </c>
      <c r="O177" t="n">
        <v>18089.56</v>
      </c>
      <c r="P177" t="n">
        <v>446.05</v>
      </c>
      <c r="Q177" t="n">
        <v>794.17</v>
      </c>
      <c r="R177" t="n">
        <v>116.12</v>
      </c>
      <c r="S177" t="n">
        <v>72.42</v>
      </c>
      <c r="T177" t="n">
        <v>12636.92</v>
      </c>
      <c r="U177" t="n">
        <v>0.62</v>
      </c>
      <c r="V177" t="n">
        <v>0.76</v>
      </c>
      <c r="W177" t="n">
        <v>4.72</v>
      </c>
      <c r="X177" t="n">
        <v>0.74</v>
      </c>
      <c r="Y177" t="n">
        <v>0.5</v>
      </c>
      <c r="Z177" t="n">
        <v>10</v>
      </c>
    </row>
    <row r="178">
      <c r="A178" t="n">
        <v>16</v>
      </c>
      <c r="B178" t="n">
        <v>60</v>
      </c>
      <c r="C178" t="inlineStr">
        <is>
          <t xml:space="preserve">CONCLUIDO	</t>
        </is>
      </c>
      <c r="D178" t="n">
        <v>1.9581</v>
      </c>
      <c r="E178" t="n">
        <v>51.07</v>
      </c>
      <c r="F178" t="n">
        <v>48.43</v>
      </c>
      <c r="G178" t="n">
        <v>145.28</v>
      </c>
      <c r="H178" t="n">
        <v>2.06</v>
      </c>
      <c r="I178" t="n">
        <v>20</v>
      </c>
      <c r="J178" t="n">
        <v>146.15</v>
      </c>
      <c r="K178" t="n">
        <v>45</v>
      </c>
      <c r="L178" t="n">
        <v>17</v>
      </c>
      <c r="M178" t="n">
        <v>18</v>
      </c>
      <c r="N178" t="n">
        <v>24.15</v>
      </c>
      <c r="O178" t="n">
        <v>18259.16</v>
      </c>
      <c r="P178" t="n">
        <v>443.37</v>
      </c>
      <c r="Q178" t="n">
        <v>794.17</v>
      </c>
      <c r="R178" t="n">
        <v>115.48</v>
      </c>
      <c r="S178" t="n">
        <v>72.42</v>
      </c>
      <c r="T178" t="n">
        <v>12317.94</v>
      </c>
      <c r="U178" t="n">
        <v>0.63</v>
      </c>
      <c r="V178" t="n">
        <v>0.76</v>
      </c>
      <c r="W178" t="n">
        <v>4.72</v>
      </c>
      <c r="X178" t="n">
        <v>0.72</v>
      </c>
      <c r="Y178" t="n">
        <v>0.5</v>
      </c>
      <c r="Z178" t="n">
        <v>10</v>
      </c>
    </row>
    <row r="179">
      <c r="A179" t="n">
        <v>17</v>
      </c>
      <c r="B179" t="n">
        <v>60</v>
      </c>
      <c r="C179" t="inlineStr">
        <is>
          <t xml:space="preserve">CONCLUIDO	</t>
        </is>
      </c>
      <c r="D179" t="n">
        <v>1.9608</v>
      </c>
      <c r="E179" t="n">
        <v>51</v>
      </c>
      <c r="F179" t="n">
        <v>48.38</v>
      </c>
      <c r="G179" t="n">
        <v>152.78</v>
      </c>
      <c r="H179" t="n">
        <v>2.16</v>
      </c>
      <c r="I179" t="n">
        <v>19</v>
      </c>
      <c r="J179" t="n">
        <v>147.53</v>
      </c>
      <c r="K179" t="n">
        <v>45</v>
      </c>
      <c r="L179" t="n">
        <v>18</v>
      </c>
      <c r="M179" t="n">
        <v>17</v>
      </c>
      <c r="N179" t="n">
        <v>24.53</v>
      </c>
      <c r="O179" t="n">
        <v>18429.27</v>
      </c>
      <c r="P179" t="n">
        <v>438.55</v>
      </c>
      <c r="Q179" t="n">
        <v>794.17</v>
      </c>
      <c r="R179" t="n">
        <v>113.91</v>
      </c>
      <c r="S179" t="n">
        <v>72.42</v>
      </c>
      <c r="T179" t="n">
        <v>11539.34</v>
      </c>
      <c r="U179" t="n">
        <v>0.64</v>
      </c>
      <c r="V179" t="n">
        <v>0.76</v>
      </c>
      <c r="W179" t="n">
        <v>4.72</v>
      </c>
      <c r="X179" t="n">
        <v>0.67</v>
      </c>
      <c r="Y179" t="n">
        <v>0.5</v>
      </c>
      <c r="Z179" t="n">
        <v>10</v>
      </c>
    </row>
    <row r="180">
      <c r="A180" t="n">
        <v>18</v>
      </c>
      <c r="B180" t="n">
        <v>60</v>
      </c>
      <c r="C180" t="inlineStr">
        <is>
          <t xml:space="preserve">CONCLUIDO	</t>
        </is>
      </c>
      <c r="D180" t="n">
        <v>1.9635</v>
      </c>
      <c r="E180" t="n">
        <v>50.93</v>
      </c>
      <c r="F180" t="n">
        <v>48.34</v>
      </c>
      <c r="G180" t="n">
        <v>161.12</v>
      </c>
      <c r="H180" t="n">
        <v>2.26</v>
      </c>
      <c r="I180" t="n">
        <v>18</v>
      </c>
      <c r="J180" t="n">
        <v>148.91</v>
      </c>
      <c r="K180" t="n">
        <v>45</v>
      </c>
      <c r="L180" t="n">
        <v>19</v>
      </c>
      <c r="M180" t="n">
        <v>16</v>
      </c>
      <c r="N180" t="n">
        <v>24.92</v>
      </c>
      <c r="O180" t="n">
        <v>18599.92</v>
      </c>
      <c r="P180" t="n">
        <v>433.29</v>
      </c>
      <c r="Q180" t="n">
        <v>794.17</v>
      </c>
      <c r="R180" t="n">
        <v>112.57</v>
      </c>
      <c r="S180" t="n">
        <v>72.42</v>
      </c>
      <c r="T180" t="n">
        <v>10873.06</v>
      </c>
      <c r="U180" t="n">
        <v>0.64</v>
      </c>
      <c r="V180" t="n">
        <v>0.76</v>
      </c>
      <c r="W180" t="n">
        <v>4.71</v>
      </c>
      <c r="X180" t="n">
        <v>0.63</v>
      </c>
      <c r="Y180" t="n">
        <v>0.5</v>
      </c>
      <c r="Z180" t="n">
        <v>10</v>
      </c>
    </row>
    <row r="181">
      <c r="A181" t="n">
        <v>19</v>
      </c>
      <c r="B181" t="n">
        <v>60</v>
      </c>
      <c r="C181" t="inlineStr">
        <is>
          <t xml:space="preserve">CONCLUIDO	</t>
        </is>
      </c>
      <c r="D181" t="n">
        <v>1.9662</v>
      </c>
      <c r="E181" t="n">
        <v>50.86</v>
      </c>
      <c r="F181" t="n">
        <v>48.29</v>
      </c>
      <c r="G181" t="n">
        <v>170.45</v>
      </c>
      <c r="H181" t="n">
        <v>2.36</v>
      </c>
      <c r="I181" t="n">
        <v>17</v>
      </c>
      <c r="J181" t="n">
        <v>150.3</v>
      </c>
      <c r="K181" t="n">
        <v>45</v>
      </c>
      <c r="L181" t="n">
        <v>20</v>
      </c>
      <c r="M181" t="n">
        <v>15</v>
      </c>
      <c r="N181" t="n">
        <v>25.3</v>
      </c>
      <c r="O181" t="n">
        <v>18771.1</v>
      </c>
      <c r="P181" t="n">
        <v>428.98</v>
      </c>
      <c r="Q181" t="n">
        <v>794.1900000000001</v>
      </c>
      <c r="R181" t="n">
        <v>111.23</v>
      </c>
      <c r="S181" t="n">
        <v>72.42</v>
      </c>
      <c r="T181" t="n">
        <v>10210.34</v>
      </c>
      <c r="U181" t="n">
        <v>0.65</v>
      </c>
      <c r="V181" t="n">
        <v>0.76</v>
      </c>
      <c r="W181" t="n">
        <v>4.7</v>
      </c>
      <c r="X181" t="n">
        <v>0.59</v>
      </c>
      <c r="Y181" t="n">
        <v>0.5</v>
      </c>
      <c r="Z181" t="n">
        <v>10</v>
      </c>
    </row>
    <row r="182">
      <c r="A182" t="n">
        <v>20</v>
      </c>
      <c r="B182" t="n">
        <v>60</v>
      </c>
      <c r="C182" t="inlineStr">
        <is>
          <t xml:space="preserve">CONCLUIDO	</t>
        </is>
      </c>
      <c r="D182" t="n">
        <v>1.9683</v>
      </c>
      <c r="E182" t="n">
        <v>50.8</v>
      </c>
      <c r="F182" t="n">
        <v>48.26</v>
      </c>
      <c r="G182" t="n">
        <v>180.99</v>
      </c>
      <c r="H182" t="n">
        <v>2.45</v>
      </c>
      <c r="I182" t="n">
        <v>16</v>
      </c>
      <c r="J182" t="n">
        <v>151.69</v>
      </c>
      <c r="K182" t="n">
        <v>45</v>
      </c>
      <c r="L182" t="n">
        <v>21</v>
      </c>
      <c r="M182" t="n">
        <v>11</v>
      </c>
      <c r="N182" t="n">
        <v>25.7</v>
      </c>
      <c r="O182" t="n">
        <v>18942.82</v>
      </c>
      <c r="P182" t="n">
        <v>424.42</v>
      </c>
      <c r="Q182" t="n">
        <v>794.17</v>
      </c>
      <c r="R182" t="n">
        <v>109.88</v>
      </c>
      <c r="S182" t="n">
        <v>72.42</v>
      </c>
      <c r="T182" t="n">
        <v>9540.209999999999</v>
      </c>
      <c r="U182" t="n">
        <v>0.66</v>
      </c>
      <c r="V182" t="n">
        <v>0.77</v>
      </c>
      <c r="W182" t="n">
        <v>4.71</v>
      </c>
      <c r="X182" t="n">
        <v>0.5600000000000001</v>
      </c>
      <c r="Y182" t="n">
        <v>0.5</v>
      </c>
      <c r="Z182" t="n">
        <v>10</v>
      </c>
    </row>
    <row r="183">
      <c r="A183" t="n">
        <v>21</v>
      </c>
      <c r="B183" t="n">
        <v>60</v>
      </c>
      <c r="C183" t="inlineStr">
        <is>
          <t xml:space="preserve">CONCLUIDO	</t>
        </is>
      </c>
      <c r="D183" t="n">
        <v>1.9701</v>
      </c>
      <c r="E183" t="n">
        <v>50.76</v>
      </c>
      <c r="F183" t="n">
        <v>48.24</v>
      </c>
      <c r="G183" t="n">
        <v>192.97</v>
      </c>
      <c r="H183" t="n">
        <v>2.54</v>
      </c>
      <c r="I183" t="n">
        <v>15</v>
      </c>
      <c r="J183" t="n">
        <v>153.09</v>
      </c>
      <c r="K183" t="n">
        <v>45</v>
      </c>
      <c r="L183" t="n">
        <v>22</v>
      </c>
      <c r="M183" t="n">
        <v>7</v>
      </c>
      <c r="N183" t="n">
        <v>26.09</v>
      </c>
      <c r="O183" t="n">
        <v>19115.09</v>
      </c>
      <c r="P183" t="n">
        <v>420.77</v>
      </c>
      <c r="Q183" t="n">
        <v>794.17</v>
      </c>
      <c r="R183" t="n">
        <v>109.02</v>
      </c>
      <c r="S183" t="n">
        <v>72.42</v>
      </c>
      <c r="T183" t="n">
        <v>9112.15</v>
      </c>
      <c r="U183" t="n">
        <v>0.66</v>
      </c>
      <c r="V183" t="n">
        <v>0.77</v>
      </c>
      <c r="W183" t="n">
        <v>4.72</v>
      </c>
      <c r="X183" t="n">
        <v>0.54</v>
      </c>
      <c r="Y183" t="n">
        <v>0.5</v>
      </c>
      <c r="Z183" t="n">
        <v>10</v>
      </c>
    </row>
    <row r="184">
      <c r="A184" t="n">
        <v>22</v>
      </c>
      <c r="B184" t="n">
        <v>60</v>
      </c>
      <c r="C184" t="inlineStr">
        <is>
          <t xml:space="preserve">CONCLUIDO	</t>
        </is>
      </c>
      <c r="D184" t="n">
        <v>1.9701</v>
      </c>
      <c r="E184" t="n">
        <v>50.76</v>
      </c>
      <c r="F184" t="n">
        <v>48.24</v>
      </c>
      <c r="G184" t="n">
        <v>192.98</v>
      </c>
      <c r="H184" t="n">
        <v>2.64</v>
      </c>
      <c r="I184" t="n">
        <v>15</v>
      </c>
      <c r="J184" t="n">
        <v>154.49</v>
      </c>
      <c r="K184" t="n">
        <v>45</v>
      </c>
      <c r="L184" t="n">
        <v>23</v>
      </c>
      <c r="M184" t="n">
        <v>4</v>
      </c>
      <c r="N184" t="n">
        <v>26.49</v>
      </c>
      <c r="O184" t="n">
        <v>19287.9</v>
      </c>
      <c r="P184" t="n">
        <v>422.64</v>
      </c>
      <c r="Q184" t="n">
        <v>794.1900000000001</v>
      </c>
      <c r="R184" t="n">
        <v>108.85</v>
      </c>
      <c r="S184" t="n">
        <v>72.42</v>
      </c>
      <c r="T184" t="n">
        <v>9028.809999999999</v>
      </c>
      <c r="U184" t="n">
        <v>0.67</v>
      </c>
      <c r="V184" t="n">
        <v>0.77</v>
      </c>
      <c r="W184" t="n">
        <v>4.72</v>
      </c>
      <c r="X184" t="n">
        <v>0.54</v>
      </c>
      <c r="Y184" t="n">
        <v>0.5</v>
      </c>
      <c r="Z184" t="n">
        <v>10</v>
      </c>
    </row>
    <row r="185">
      <c r="A185" t="n">
        <v>23</v>
      </c>
      <c r="B185" t="n">
        <v>60</v>
      </c>
      <c r="C185" t="inlineStr">
        <is>
          <t xml:space="preserve">CONCLUIDO	</t>
        </is>
      </c>
      <c r="D185" t="n">
        <v>1.9702</v>
      </c>
      <c r="E185" t="n">
        <v>50.76</v>
      </c>
      <c r="F185" t="n">
        <v>48.24</v>
      </c>
      <c r="G185" t="n">
        <v>192.96</v>
      </c>
      <c r="H185" t="n">
        <v>2.73</v>
      </c>
      <c r="I185" t="n">
        <v>15</v>
      </c>
      <c r="J185" t="n">
        <v>155.9</v>
      </c>
      <c r="K185" t="n">
        <v>45</v>
      </c>
      <c r="L185" t="n">
        <v>24</v>
      </c>
      <c r="M185" t="n">
        <v>3</v>
      </c>
      <c r="N185" t="n">
        <v>26.9</v>
      </c>
      <c r="O185" t="n">
        <v>19461.27</v>
      </c>
      <c r="P185" t="n">
        <v>425.5</v>
      </c>
      <c r="Q185" t="n">
        <v>794.17</v>
      </c>
      <c r="R185" t="n">
        <v>108.97</v>
      </c>
      <c r="S185" t="n">
        <v>72.42</v>
      </c>
      <c r="T185" t="n">
        <v>9089.540000000001</v>
      </c>
      <c r="U185" t="n">
        <v>0.66</v>
      </c>
      <c r="V185" t="n">
        <v>0.77</v>
      </c>
      <c r="W185" t="n">
        <v>4.72</v>
      </c>
      <c r="X185" t="n">
        <v>0.53</v>
      </c>
      <c r="Y185" t="n">
        <v>0.5</v>
      </c>
      <c r="Z185" t="n">
        <v>10</v>
      </c>
    </row>
    <row r="186">
      <c r="A186" t="n">
        <v>24</v>
      </c>
      <c r="B186" t="n">
        <v>60</v>
      </c>
      <c r="C186" t="inlineStr">
        <is>
          <t xml:space="preserve">CONCLUIDO	</t>
        </is>
      </c>
      <c r="D186" t="n">
        <v>1.9696</v>
      </c>
      <c r="E186" t="n">
        <v>50.77</v>
      </c>
      <c r="F186" t="n">
        <v>48.26</v>
      </c>
      <c r="G186" t="n">
        <v>193.02</v>
      </c>
      <c r="H186" t="n">
        <v>2.81</v>
      </c>
      <c r="I186" t="n">
        <v>15</v>
      </c>
      <c r="J186" t="n">
        <v>157.31</v>
      </c>
      <c r="K186" t="n">
        <v>45</v>
      </c>
      <c r="L186" t="n">
        <v>25</v>
      </c>
      <c r="M186" t="n">
        <v>0</v>
      </c>
      <c r="N186" t="n">
        <v>27.31</v>
      </c>
      <c r="O186" t="n">
        <v>19635.2</v>
      </c>
      <c r="P186" t="n">
        <v>426.21</v>
      </c>
      <c r="Q186" t="n">
        <v>794.17</v>
      </c>
      <c r="R186" t="n">
        <v>109.19</v>
      </c>
      <c r="S186" t="n">
        <v>72.42</v>
      </c>
      <c r="T186" t="n">
        <v>9201.93</v>
      </c>
      <c r="U186" t="n">
        <v>0.66</v>
      </c>
      <c r="V186" t="n">
        <v>0.77</v>
      </c>
      <c r="W186" t="n">
        <v>4.73</v>
      </c>
      <c r="X186" t="n">
        <v>0.55</v>
      </c>
      <c r="Y186" t="n">
        <v>0.5</v>
      </c>
      <c r="Z186" t="n">
        <v>10</v>
      </c>
    </row>
    <row r="187">
      <c r="A187" t="n">
        <v>0</v>
      </c>
      <c r="B187" t="n">
        <v>80</v>
      </c>
      <c r="C187" t="inlineStr">
        <is>
          <t xml:space="preserve">CONCLUIDO	</t>
        </is>
      </c>
      <c r="D187" t="n">
        <v>1.0298</v>
      </c>
      <c r="E187" t="n">
        <v>97.09999999999999</v>
      </c>
      <c r="F187" t="n">
        <v>73.58</v>
      </c>
      <c r="G187" t="n">
        <v>6.71</v>
      </c>
      <c r="H187" t="n">
        <v>0.11</v>
      </c>
      <c r="I187" t="n">
        <v>658</v>
      </c>
      <c r="J187" t="n">
        <v>159.12</v>
      </c>
      <c r="K187" t="n">
        <v>50.28</v>
      </c>
      <c r="L187" t="n">
        <v>1</v>
      </c>
      <c r="M187" t="n">
        <v>656</v>
      </c>
      <c r="N187" t="n">
        <v>27.84</v>
      </c>
      <c r="O187" t="n">
        <v>19859.16</v>
      </c>
      <c r="P187" t="n">
        <v>903.04</v>
      </c>
      <c r="Q187" t="n">
        <v>794.4400000000001</v>
      </c>
      <c r="R187" t="n">
        <v>956.47</v>
      </c>
      <c r="S187" t="n">
        <v>72.42</v>
      </c>
      <c r="T187" t="n">
        <v>429623.01</v>
      </c>
      <c r="U187" t="n">
        <v>0.08</v>
      </c>
      <c r="V187" t="n">
        <v>0.5</v>
      </c>
      <c r="W187" t="n">
        <v>5.78</v>
      </c>
      <c r="X187" t="n">
        <v>25.85</v>
      </c>
      <c r="Y187" t="n">
        <v>0.5</v>
      </c>
      <c r="Z187" t="n">
        <v>10</v>
      </c>
    </row>
    <row r="188">
      <c r="A188" t="n">
        <v>1</v>
      </c>
      <c r="B188" t="n">
        <v>80</v>
      </c>
      <c r="C188" t="inlineStr">
        <is>
          <t xml:space="preserve">CONCLUIDO	</t>
        </is>
      </c>
      <c r="D188" t="n">
        <v>1.4736</v>
      </c>
      <c r="E188" t="n">
        <v>67.86</v>
      </c>
      <c r="F188" t="n">
        <v>57.35</v>
      </c>
      <c r="G188" t="n">
        <v>13.55</v>
      </c>
      <c r="H188" t="n">
        <v>0.22</v>
      </c>
      <c r="I188" t="n">
        <v>254</v>
      </c>
      <c r="J188" t="n">
        <v>160.54</v>
      </c>
      <c r="K188" t="n">
        <v>50.28</v>
      </c>
      <c r="L188" t="n">
        <v>2</v>
      </c>
      <c r="M188" t="n">
        <v>252</v>
      </c>
      <c r="N188" t="n">
        <v>28.26</v>
      </c>
      <c r="O188" t="n">
        <v>20034.4</v>
      </c>
      <c r="P188" t="n">
        <v>700.73</v>
      </c>
      <c r="Q188" t="n">
        <v>794.21</v>
      </c>
      <c r="R188" t="n">
        <v>413.29</v>
      </c>
      <c r="S188" t="n">
        <v>72.42</v>
      </c>
      <c r="T188" t="n">
        <v>160055.84</v>
      </c>
      <c r="U188" t="n">
        <v>0.18</v>
      </c>
      <c r="V188" t="n">
        <v>0.64</v>
      </c>
      <c r="W188" t="n">
        <v>5.11</v>
      </c>
      <c r="X188" t="n">
        <v>9.640000000000001</v>
      </c>
      <c r="Y188" t="n">
        <v>0.5</v>
      </c>
      <c r="Z188" t="n">
        <v>10</v>
      </c>
    </row>
    <row r="189">
      <c r="A189" t="n">
        <v>2</v>
      </c>
      <c r="B189" t="n">
        <v>80</v>
      </c>
      <c r="C189" t="inlineStr">
        <is>
          <t xml:space="preserve">CONCLUIDO	</t>
        </is>
      </c>
      <c r="D189" t="n">
        <v>1.6385</v>
      </c>
      <c r="E189" t="n">
        <v>61.03</v>
      </c>
      <c r="F189" t="n">
        <v>53.62</v>
      </c>
      <c r="G189" t="n">
        <v>20.36</v>
      </c>
      <c r="H189" t="n">
        <v>0.33</v>
      </c>
      <c r="I189" t="n">
        <v>158</v>
      </c>
      <c r="J189" t="n">
        <v>161.97</v>
      </c>
      <c r="K189" t="n">
        <v>50.28</v>
      </c>
      <c r="L189" t="n">
        <v>3</v>
      </c>
      <c r="M189" t="n">
        <v>156</v>
      </c>
      <c r="N189" t="n">
        <v>28.69</v>
      </c>
      <c r="O189" t="n">
        <v>20210.21</v>
      </c>
      <c r="P189" t="n">
        <v>652.15</v>
      </c>
      <c r="Q189" t="n">
        <v>794.21</v>
      </c>
      <c r="R189" t="n">
        <v>288.33</v>
      </c>
      <c r="S189" t="n">
        <v>72.42</v>
      </c>
      <c r="T189" t="n">
        <v>98056.03</v>
      </c>
      <c r="U189" t="n">
        <v>0.25</v>
      </c>
      <c r="V189" t="n">
        <v>0.6899999999999999</v>
      </c>
      <c r="W189" t="n">
        <v>4.95</v>
      </c>
      <c r="X189" t="n">
        <v>5.91</v>
      </c>
      <c r="Y189" t="n">
        <v>0.5</v>
      </c>
      <c r="Z189" t="n">
        <v>10</v>
      </c>
    </row>
    <row r="190">
      <c r="A190" t="n">
        <v>3</v>
      </c>
      <c r="B190" t="n">
        <v>80</v>
      </c>
      <c r="C190" t="inlineStr">
        <is>
          <t xml:space="preserve">CONCLUIDO	</t>
        </is>
      </c>
      <c r="D190" t="n">
        <v>1.7255</v>
      </c>
      <c r="E190" t="n">
        <v>57.95</v>
      </c>
      <c r="F190" t="n">
        <v>51.96</v>
      </c>
      <c r="G190" t="n">
        <v>27.35</v>
      </c>
      <c r="H190" t="n">
        <v>0.43</v>
      </c>
      <c r="I190" t="n">
        <v>114</v>
      </c>
      <c r="J190" t="n">
        <v>163.4</v>
      </c>
      <c r="K190" t="n">
        <v>50.28</v>
      </c>
      <c r="L190" t="n">
        <v>4</v>
      </c>
      <c r="M190" t="n">
        <v>112</v>
      </c>
      <c r="N190" t="n">
        <v>29.12</v>
      </c>
      <c r="O190" t="n">
        <v>20386.62</v>
      </c>
      <c r="P190" t="n">
        <v>629.42</v>
      </c>
      <c r="Q190" t="n">
        <v>794.23</v>
      </c>
      <c r="R190" t="n">
        <v>232.85</v>
      </c>
      <c r="S190" t="n">
        <v>72.42</v>
      </c>
      <c r="T190" t="n">
        <v>70533.91</v>
      </c>
      <c r="U190" t="n">
        <v>0.31</v>
      </c>
      <c r="V190" t="n">
        <v>0.71</v>
      </c>
      <c r="W190" t="n">
        <v>4.88</v>
      </c>
      <c r="X190" t="n">
        <v>4.25</v>
      </c>
      <c r="Y190" t="n">
        <v>0.5</v>
      </c>
      <c r="Z190" t="n">
        <v>10</v>
      </c>
    </row>
    <row r="191">
      <c r="A191" t="n">
        <v>4</v>
      </c>
      <c r="B191" t="n">
        <v>80</v>
      </c>
      <c r="C191" t="inlineStr">
        <is>
          <t xml:space="preserve">CONCLUIDO	</t>
        </is>
      </c>
      <c r="D191" t="n">
        <v>1.7774</v>
      </c>
      <c r="E191" t="n">
        <v>56.26</v>
      </c>
      <c r="F191" t="n">
        <v>51.04</v>
      </c>
      <c r="G191" t="n">
        <v>34.02</v>
      </c>
      <c r="H191" t="n">
        <v>0.54</v>
      </c>
      <c r="I191" t="n">
        <v>90</v>
      </c>
      <c r="J191" t="n">
        <v>164.83</v>
      </c>
      <c r="K191" t="n">
        <v>50.28</v>
      </c>
      <c r="L191" t="n">
        <v>5</v>
      </c>
      <c r="M191" t="n">
        <v>88</v>
      </c>
      <c r="N191" t="n">
        <v>29.55</v>
      </c>
      <c r="O191" t="n">
        <v>20563.61</v>
      </c>
      <c r="P191" t="n">
        <v>615.62</v>
      </c>
      <c r="Q191" t="n">
        <v>794.1799999999999</v>
      </c>
      <c r="R191" t="n">
        <v>202</v>
      </c>
      <c r="S191" t="n">
        <v>72.42</v>
      </c>
      <c r="T191" t="n">
        <v>55229.86</v>
      </c>
      <c r="U191" t="n">
        <v>0.36</v>
      </c>
      <c r="V191" t="n">
        <v>0.72</v>
      </c>
      <c r="W191" t="n">
        <v>4.84</v>
      </c>
      <c r="X191" t="n">
        <v>3.33</v>
      </c>
      <c r="Y191" t="n">
        <v>0.5</v>
      </c>
      <c r="Z191" t="n">
        <v>10</v>
      </c>
    </row>
    <row r="192">
      <c r="A192" t="n">
        <v>5</v>
      </c>
      <c r="B192" t="n">
        <v>80</v>
      </c>
      <c r="C192" t="inlineStr">
        <is>
          <t xml:space="preserve">CONCLUIDO	</t>
        </is>
      </c>
      <c r="D192" t="n">
        <v>1.8134</v>
      </c>
      <c r="E192" t="n">
        <v>55.14</v>
      </c>
      <c r="F192" t="n">
        <v>50.44</v>
      </c>
      <c r="G192" t="n">
        <v>40.89</v>
      </c>
      <c r="H192" t="n">
        <v>0.64</v>
      </c>
      <c r="I192" t="n">
        <v>74</v>
      </c>
      <c r="J192" t="n">
        <v>166.27</v>
      </c>
      <c r="K192" t="n">
        <v>50.28</v>
      </c>
      <c r="L192" t="n">
        <v>6</v>
      </c>
      <c r="M192" t="n">
        <v>72</v>
      </c>
      <c r="N192" t="n">
        <v>29.99</v>
      </c>
      <c r="O192" t="n">
        <v>20741.2</v>
      </c>
      <c r="P192" t="n">
        <v>605.87</v>
      </c>
      <c r="Q192" t="n">
        <v>794.21</v>
      </c>
      <c r="R192" t="n">
        <v>182.82</v>
      </c>
      <c r="S192" t="n">
        <v>72.42</v>
      </c>
      <c r="T192" t="n">
        <v>45719.78</v>
      </c>
      <c r="U192" t="n">
        <v>0.4</v>
      </c>
      <c r="V192" t="n">
        <v>0.73</v>
      </c>
      <c r="W192" t="n">
        <v>4.79</v>
      </c>
      <c r="X192" t="n">
        <v>2.73</v>
      </c>
      <c r="Y192" t="n">
        <v>0.5</v>
      </c>
      <c r="Z192" t="n">
        <v>10</v>
      </c>
    </row>
    <row r="193">
      <c r="A193" t="n">
        <v>6</v>
      </c>
      <c r="B193" t="n">
        <v>80</v>
      </c>
      <c r="C193" t="inlineStr">
        <is>
          <t xml:space="preserve">CONCLUIDO	</t>
        </is>
      </c>
      <c r="D193" t="n">
        <v>1.8378</v>
      </c>
      <c r="E193" t="n">
        <v>54.41</v>
      </c>
      <c r="F193" t="n">
        <v>50.06</v>
      </c>
      <c r="G193" t="n">
        <v>47.67</v>
      </c>
      <c r="H193" t="n">
        <v>0.74</v>
      </c>
      <c r="I193" t="n">
        <v>63</v>
      </c>
      <c r="J193" t="n">
        <v>167.72</v>
      </c>
      <c r="K193" t="n">
        <v>50.28</v>
      </c>
      <c r="L193" t="n">
        <v>7</v>
      </c>
      <c r="M193" t="n">
        <v>61</v>
      </c>
      <c r="N193" t="n">
        <v>30.44</v>
      </c>
      <c r="O193" t="n">
        <v>20919.39</v>
      </c>
      <c r="P193" t="n">
        <v>599.22</v>
      </c>
      <c r="Q193" t="n">
        <v>794.17</v>
      </c>
      <c r="R193" t="n">
        <v>170.26</v>
      </c>
      <c r="S193" t="n">
        <v>72.42</v>
      </c>
      <c r="T193" t="n">
        <v>39496.64</v>
      </c>
      <c r="U193" t="n">
        <v>0.43</v>
      </c>
      <c r="V193" t="n">
        <v>0.74</v>
      </c>
      <c r="W193" t="n">
        <v>4.78</v>
      </c>
      <c r="X193" t="n">
        <v>2.35</v>
      </c>
      <c r="Y193" t="n">
        <v>0.5</v>
      </c>
      <c r="Z193" t="n">
        <v>10</v>
      </c>
    </row>
    <row r="194">
      <c r="A194" t="n">
        <v>7</v>
      </c>
      <c r="B194" t="n">
        <v>80</v>
      </c>
      <c r="C194" t="inlineStr">
        <is>
          <t xml:space="preserve">CONCLUIDO	</t>
        </is>
      </c>
      <c r="D194" t="n">
        <v>1.8605</v>
      </c>
      <c r="E194" t="n">
        <v>53.75</v>
      </c>
      <c r="F194" t="n">
        <v>49.68</v>
      </c>
      <c r="G194" t="n">
        <v>55.2</v>
      </c>
      <c r="H194" t="n">
        <v>0.84</v>
      </c>
      <c r="I194" t="n">
        <v>54</v>
      </c>
      <c r="J194" t="n">
        <v>169.17</v>
      </c>
      <c r="K194" t="n">
        <v>50.28</v>
      </c>
      <c r="L194" t="n">
        <v>8</v>
      </c>
      <c r="M194" t="n">
        <v>52</v>
      </c>
      <c r="N194" t="n">
        <v>30.89</v>
      </c>
      <c r="O194" t="n">
        <v>21098.19</v>
      </c>
      <c r="P194" t="n">
        <v>591.89</v>
      </c>
      <c r="Q194" t="n">
        <v>794.1900000000001</v>
      </c>
      <c r="R194" t="n">
        <v>157.17</v>
      </c>
      <c r="S194" t="n">
        <v>72.42</v>
      </c>
      <c r="T194" t="n">
        <v>32996.77</v>
      </c>
      <c r="U194" t="n">
        <v>0.46</v>
      </c>
      <c r="V194" t="n">
        <v>0.74</v>
      </c>
      <c r="W194" t="n">
        <v>4.78</v>
      </c>
      <c r="X194" t="n">
        <v>1.98</v>
      </c>
      <c r="Y194" t="n">
        <v>0.5</v>
      </c>
      <c r="Z194" t="n">
        <v>10</v>
      </c>
    </row>
    <row r="195">
      <c r="A195" t="n">
        <v>8</v>
      </c>
      <c r="B195" t="n">
        <v>80</v>
      </c>
      <c r="C195" t="inlineStr">
        <is>
          <t xml:space="preserve">CONCLUIDO	</t>
        </is>
      </c>
      <c r="D195" t="n">
        <v>1.8748</v>
      </c>
      <c r="E195" t="n">
        <v>53.34</v>
      </c>
      <c r="F195" t="n">
        <v>49.47</v>
      </c>
      <c r="G195" t="n">
        <v>61.83</v>
      </c>
      <c r="H195" t="n">
        <v>0.9399999999999999</v>
      </c>
      <c r="I195" t="n">
        <v>48</v>
      </c>
      <c r="J195" t="n">
        <v>170.62</v>
      </c>
      <c r="K195" t="n">
        <v>50.28</v>
      </c>
      <c r="L195" t="n">
        <v>9</v>
      </c>
      <c r="M195" t="n">
        <v>46</v>
      </c>
      <c r="N195" t="n">
        <v>31.34</v>
      </c>
      <c r="O195" t="n">
        <v>21277.6</v>
      </c>
      <c r="P195" t="n">
        <v>587.04</v>
      </c>
      <c r="Q195" t="n">
        <v>794.1799999999999</v>
      </c>
      <c r="R195" t="n">
        <v>150.45</v>
      </c>
      <c r="S195" t="n">
        <v>72.42</v>
      </c>
      <c r="T195" t="n">
        <v>29662.77</v>
      </c>
      <c r="U195" t="n">
        <v>0.48</v>
      </c>
      <c r="V195" t="n">
        <v>0.75</v>
      </c>
      <c r="W195" t="n">
        <v>4.75</v>
      </c>
      <c r="X195" t="n">
        <v>1.76</v>
      </c>
      <c r="Y195" t="n">
        <v>0.5</v>
      </c>
      <c r="Z195" t="n">
        <v>10</v>
      </c>
    </row>
    <row r="196">
      <c r="A196" t="n">
        <v>9</v>
      </c>
      <c r="B196" t="n">
        <v>80</v>
      </c>
      <c r="C196" t="inlineStr">
        <is>
          <t xml:space="preserve">CONCLUIDO	</t>
        </is>
      </c>
      <c r="D196" t="n">
        <v>1.8879</v>
      </c>
      <c r="E196" t="n">
        <v>52.97</v>
      </c>
      <c r="F196" t="n">
        <v>49.26</v>
      </c>
      <c r="G196" t="n">
        <v>68.73</v>
      </c>
      <c r="H196" t="n">
        <v>1.03</v>
      </c>
      <c r="I196" t="n">
        <v>43</v>
      </c>
      <c r="J196" t="n">
        <v>172.08</v>
      </c>
      <c r="K196" t="n">
        <v>50.28</v>
      </c>
      <c r="L196" t="n">
        <v>10</v>
      </c>
      <c r="M196" t="n">
        <v>41</v>
      </c>
      <c r="N196" t="n">
        <v>31.8</v>
      </c>
      <c r="O196" t="n">
        <v>21457.64</v>
      </c>
      <c r="P196" t="n">
        <v>581.9299999999999</v>
      </c>
      <c r="Q196" t="n">
        <v>794.1799999999999</v>
      </c>
      <c r="R196" t="n">
        <v>143.12</v>
      </c>
      <c r="S196" t="n">
        <v>72.42</v>
      </c>
      <c r="T196" t="n">
        <v>26022.98</v>
      </c>
      <c r="U196" t="n">
        <v>0.51</v>
      </c>
      <c r="V196" t="n">
        <v>0.75</v>
      </c>
      <c r="W196" t="n">
        <v>4.75</v>
      </c>
      <c r="X196" t="n">
        <v>1.55</v>
      </c>
      <c r="Y196" t="n">
        <v>0.5</v>
      </c>
      <c r="Z196" t="n">
        <v>10</v>
      </c>
    </row>
    <row r="197">
      <c r="A197" t="n">
        <v>10</v>
      </c>
      <c r="B197" t="n">
        <v>80</v>
      </c>
      <c r="C197" t="inlineStr">
        <is>
          <t xml:space="preserve">CONCLUIDO	</t>
        </is>
      </c>
      <c r="D197" t="n">
        <v>1.8979</v>
      </c>
      <c r="E197" t="n">
        <v>52.69</v>
      </c>
      <c r="F197" t="n">
        <v>49.11</v>
      </c>
      <c r="G197" t="n">
        <v>75.55</v>
      </c>
      <c r="H197" t="n">
        <v>1.12</v>
      </c>
      <c r="I197" t="n">
        <v>39</v>
      </c>
      <c r="J197" t="n">
        <v>173.55</v>
      </c>
      <c r="K197" t="n">
        <v>50.28</v>
      </c>
      <c r="L197" t="n">
        <v>11</v>
      </c>
      <c r="M197" t="n">
        <v>37</v>
      </c>
      <c r="N197" t="n">
        <v>32.27</v>
      </c>
      <c r="O197" t="n">
        <v>21638.31</v>
      </c>
      <c r="P197" t="n">
        <v>577.17</v>
      </c>
      <c r="Q197" t="n">
        <v>794.1799999999999</v>
      </c>
      <c r="R197" t="n">
        <v>138.06</v>
      </c>
      <c r="S197" t="n">
        <v>72.42</v>
      </c>
      <c r="T197" t="n">
        <v>23515.34</v>
      </c>
      <c r="U197" t="n">
        <v>0.52</v>
      </c>
      <c r="V197" t="n">
        <v>0.75</v>
      </c>
      <c r="W197" t="n">
        <v>4.75</v>
      </c>
      <c r="X197" t="n">
        <v>1.4</v>
      </c>
      <c r="Y197" t="n">
        <v>0.5</v>
      </c>
      <c r="Z197" t="n">
        <v>10</v>
      </c>
    </row>
    <row r="198">
      <c r="A198" t="n">
        <v>11</v>
      </c>
      <c r="B198" t="n">
        <v>80</v>
      </c>
      <c r="C198" t="inlineStr">
        <is>
          <t xml:space="preserve">CONCLUIDO	</t>
        </is>
      </c>
      <c r="D198" t="n">
        <v>1.9049</v>
      </c>
      <c r="E198" t="n">
        <v>52.5</v>
      </c>
      <c r="F198" t="n">
        <v>49.01</v>
      </c>
      <c r="G198" t="n">
        <v>81.69</v>
      </c>
      <c r="H198" t="n">
        <v>1.22</v>
      </c>
      <c r="I198" t="n">
        <v>36</v>
      </c>
      <c r="J198" t="n">
        <v>175.02</v>
      </c>
      <c r="K198" t="n">
        <v>50.28</v>
      </c>
      <c r="L198" t="n">
        <v>12</v>
      </c>
      <c r="M198" t="n">
        <v>34</v>
      </c>
      <c r="N198" t="n">
        <v>32.74</v>
      </c>
      <c r="O198" t="n">
        <v>21819.6</v>
      </c>
      <c r="P198" t="n">
        <v>573.99</v>
      </c>
      <c r="Q198" t="n">
        <v>794.17</v>
      </c>
      <c r="R198" t="n">
        <v>135.01</v>
      </c>
      <c r="S198" t="n">
        <v>72.42</v>
      </c>
      <c r="T198" t="n">
        <v>22004.27</v>
      </c>
      <c r="U198" t="n">
        <v>0.54</v>
      </c>
      <c r="V198" t="n">
        <v>0.75</v>
      </c>
      <c r="W198" t="n">
        <v>4.74</v>
      </c>
      <c r="X198" t="n">
        <v>1.31</v>
      </c>
      <c r="Y198" t="n">
        <v>0.5</v>
      </c>
      <c r="Z198" t="n">
        <v>10</v>
      </c>
    </row>
    <row r="199">
      <c r="A199" t="n">
        <v>12</v>
      </c>
      <c r="B199" t="n">
        <v>80</v>
      </c>
      <c r="C199" t="inlineStr">
        <is>
          <t xml:space="preserve">CONCLUIDO	</t>
        </is>
      </c>
      <c r="D199" t="n">
        <v>1.9127</v>
      </c>
      <c r="E199" t="n">
        <v>52.28</v>
      </c>
      <c r="F199" t="n">
        <v>48.9</v>
      </c>
      <c r="G199" t="n">
        <v>88.90000000000001</v>
      </c>
      <c r="H199" t="n">
        <v>1.31</v>
      </c>
      <c r="I199" t="n">
        <v>33</v>
      </c>
      <c r="J199" t="n">
        <v>176.49</v>
      </c>
      <c r="K199" t="n">
        <v>50.28</v>
      </c>
      <c r="L199" t="n">
        <v>13</v>
      </c>
      <c r="M199" t="n">
        <v>31</v>
      </c>
      <c r="N199" t="n">
        <v>33.21</v>
      </c>
      <c r="O199" t="n">
        <v>22001.54</v>
      </c>
      <c r="P199" t="n">
        <v>570.72</v>
      </c>
      <c r="Q199" t="n">
        <v>794.2</v>
      </c>
      <c r="R199" t="n">
        <v>131.27</v>
      </c>
      <c r="S199" t="n">
        <v>72.42</v>
      </c>
      <c r="T199" t="n">
        <v>20147.79</v>
      </c>
      <c r="U199" t="n">
        <v>0.55</v>
      </c>
      <c r="V199" t="n">
        <v>0.76</v>
      </c>
      <c r="W199" t="n">
        <v>4.73</v>
      </c>
      <c r="X199" t="n">
        <v>1.19</v>
      </c>
      <c r="Y199" t="n">
        <v>0.5</v>
      </c>
      <c r="Z199" t="n">
        <v>10</v>
      </c>
    </row>
    <row r="200">
      <c r="A200" t="n">
        <v>13</v>
      </c>
      <c r="B200" t="n">
        <v>80</v>
      </c>
      <c r="C200" t="inlineStr">
        <is>
          <t xml:space="preserve">CONCLUIDO	</t>
        </is>
      </c>
      <c r="D200" t="n">
        <v>1.9209</v>
      </c>
      <c r="E200" t="n">
        <v>52.06</v>
      </c>
      <c r="F200" t="n">
        <v>48.77</v>
      </c>
      <c r="G200" t="n">
        <v>97.54000000000001</v>
      </c>
      <c r="H200" t="n">
        <v>1.4</v>
      </c>
      <c r="I200" t="n">
        <v>30</v>
      </c>
      <c r="J200" t="n">
        <v>177.97</v>
      </c>
      <c r="K200" t="n">
        <v>50.28</v>
      </c>
      <c r="L200" t="n">
        <v>14</v>
      </c>
      <c r="M200" t="n">
        <v>28</v>
      </c>
      <c r="N200" t="n">
        <v>33.69</v>
      </c>
      <c r="O200" t="n">
        <v>22184.13</v>
      </c>
      <c r="P200" t="n">
        <v>565.49</v>
      </c>
      <c r="Q200" t="n">
        <v>794.1900000000001</v>
      </c>
      <c r="R200" t="n">
        <v>126.97</v>
      </c>
      <c r="S200" t="n">
        <v>72.42</v>
      </c>
      <c r="T200" t="n">
        <v>18015.16</v>
      </c>
      <c r="U200" t="n">
        <v>0.57</v>
      </c>
      <c r="V200" t="n">
        <v>0.76</v>
      </c>
      <c r="W200" t="n">
        <v>4.73</v>
      </c>
      <c r="X200" t="n">
        <v>1.06</v>
      </c>
      <c r="Y200" t="n">
        <v>0.5</v>
      </c>
      <c r="Z200" t="n">
        <v>10</v>
      </c>
    </row>
    <row r="201">
      <c r="A201" t="n">
        <v>14</v>
      </c>
      <c r="B201" t="n">
        <v>80</v>
      </c>
      <c r="C201" t="inlineStr">
        <is>
          <t xml:space="preserve">CONCLUIDO	</t>
        </is>
      </c>
      <c r="D201" t="n">
        <v>1.9257</v>
      </c>
      <c r="E201" t="n">
        <v>51.93</v>
      </c>
      <c r="F201" t="n">
        <v>48.7</v>
      </c>
      <c r="G201" t="n">
        <v>104.36</v>
      </c>
      <c r="H201" t="n">
        <v>1.48</v>
      </c>
      <c r="I201" t="n">
        <v>28</v>
      </c>
      <c r="J201" t="n">
        <v>179.46</v>
      </c>
      <c r="K201" t="n">
        <v>50.28</v>
      </c>
      <c r="L201" t="n">
        <v>15</v>
      </c>
      <c r="M201" t="n">
        <v>26</v>
      </c>
      <c r="N201" t="n">
        <v>34.18</v>
      </c>
      <c r="O201" t="n">
        <v>22367.38</v>
      </c>
      <c r="P201" t="n">
        <v>563.78</v>
      </c>
      <c r="Q201" t="n">
        <v>794.1799999999999</v>
      </c>
      <c r="R201" t="n">
        <v>124.59</v>
      </c>
      <c r="S201" t="n">
        <v>72.42</v>
      </c>
      <c r="T201" t="n">
        <v>16834.74</v>
      </c>
      <c r="U201" t="n">
        <v>0.58</v>
      </c>
      <c r="V201" t="n">
        <v>0.76</v>
      </c>
      <c r="W201" t="n">
        <v>4.73</v>
      </c>
      <c r="X201" t="n">
        <v>0.99</v>
      </c>
      <c r="Y201" t="n">
        <v>0.5</v>
      </c>
      <c r="Z201" t="n">
        <v>10</v>
      </c>
    </row>
    <row r="202">
      <c r="A202" t="n">
        <v>15</v>
      </c>
      <c r="B202" t="n">
        <v>80</v>
      </c>
      <c r="C202" t="inlineStr">
        <is>
          <t xml:space="preserve">CONCLUIDO	</t>
        </is>
      </c>
      <c r="D202" t="n">
        <v>1.9312</v>
      </c>
      <c r="E202" t="n">
        <v>51.78</v>
      </c>
      <c r="F202" t="n">
        <v>48.62</v>
      </c>
      <c r="G202" t="n">
        <v>112.2</v>
      </c>
      <c r="H202" t="n">
        <v>1.57</v>
      </c>
      <c r="I202" t="n">
        <v>26</v>
      </c>
      <c r="J202" t="n">
        <v>180.95</v>
      </c>
      <c r="K202" t="n">
        <v>50.28</v>
      </c>
      <c r="L202" t="n">
        <v>16</v>
      </c>
      <c r="M202" t="n">
        <v>24</v>
      </c>
      <c r="N202" t="n">
        <v>34.67</v>
      </c>
      <c r="O202" t="n">
        <v>22551.28</v>
      </c>
      <c r="P202" t="n">
        <v>558.51</v>
      </c>
      <c r="Q202" t="n">
        <v>794.17</v>
      </c>
      <c r="R202" t="n">
        <v>121.92</v>
      </c>
      <c r="S202" t="n">
        <v>72.42</v>
      </c>
      <c r="T202" t="n">
        <v>15507.07</v>
      </c>
      <c r="U202" t="n">
        <v>0.59</v>
      </c>
      <c r="V202" t="n">
        <v>0.76</v>
      </c>
      <c r="W202" t="n">
        <v>4.72</v>
      </c>
      <c r="X202" t="n">
        <v>0.91</v>
      </c>
      <c r="Y202" t="n">
        <v>0.5</v>
      </c>
      <c r="Z202" t="n">
        <v>10</v>
      </c>
    </row>
    <row r="203">
      <c r="A203" t="n">
        <v>16</v>
      </c>
      <c r="B203" t="n">
        <v>80</v>
      </c>
      <c r="C203" t="inlineStr">
        <is>
          <t xml:space="preserve">CONCLUIDO	</t>
        </is>
      </c>
      <c r="D203" t="n">
        <v>1.9332</v>
      </c>
      <c r="E203" t="n">
        <v>51.73</v>
      </c>
      <c r="F203" t="n">
        <v>48.6</v>
      </c>
      <c r="G203" t="n">
        <v>116.63</v>
      </c>
      <c r="H203" t="n">
        <v>1.65</v>
      </c>
      <c r="I203" t="n">
        <v>25</v>
      </c>
      <c r="J203" t="n">
        <v>182.45</v>
      </c>
      <c r="K203" t="n">
        <v>50.28</v>
      </c>
      <c r="L203" t="n">
        <v>17</v>
      </c>
      <c r="M203" t="n">
        <v>23</v>
      </c>
      <c r="N203" t="n">
        <v>35.17</v>
      </c>
      <c r="O203" t="n">
        <v>22735.98</v>
      </c>
      <c r="P203" t="n">
        <v>557.78</v>
      </c>
      <c r="Q203" t="n">
        <v>794.1799999999999</v>
      </c>
      <c r="R203" t="n">
        <v>121.2</v>
      </c>
      <c r="S203" t="n">
        <v>72.42</v>
      </c>
      <c r="T203" t="n">
        <v>15156.18</v>
      </c>
      <c r="U203" t="n">
        <v>0.6</v>
      </c>
      <c r="V203" t="n">
        <v>0.76</v>
      </c>
      <c r="W203" t="n">
        <v>4.72</v>
      </c>
      <c r="X203" t="n">
        <v>0.89</v>
      </c>
      <c r="Y203" t="n">
        <v>0.5</v>
      </c>
      <c r="Z203" t="n">
        <v>10</v>
      </c>
    </row>
    <row r="204">
      <c r="A204" t="n">
        <v>17</v>
      </c>
      <c r="B204" t="n">
        <v>80</v>
      </c>
      <c r="C204" t="inlineStr">
        <is>
          <t xml:space="preserve">CONCLUIDO	</t>
        </is>
      </c>
      <c r="D204" t="n">
        <v>1.9384</v>
      </c>
      <c r="E204" t="n">
        <v>51.59</v>
      </c>
      <c r="F204" t="n">
        <v>48.52</v>
      </c>
      <c r="G204" t="n">
        <v>126.58</v>
      </c>
      <c r="H204" t="n">
        <v>1.74</v>
      </c>
      <c r="I204" t="n">
        <v>23</v>
      </c>
      <c r="J204" t="n">
        <v>183.95</v>
      </c>
      <c r="K204" t="n">
        <v>50.28</v>
      </c>
      <c r="L204" t="n">
        <v>18</v>
      </c>
      <c r="M204" t="n">
        <v>21</v>
      </c>
      <c r="N204" t="n">
        <v>35.67</v>
      </c>
      <c r="O204" t="n">
        <v>22921.24</v>
      </c>
      <c r="P204" t="n">
        <v>551.85</v>
      </c>
      <c r="Q204" t="n">
        <v>794.17</v>
      </c>
      <c r="R204" t="n">
        <v>118.77</v>
      </c>
      <c r="S204" t="n">
        <v>72.42</v>
      </c>
      <c r="T204" t="n">
        <v>13950.19</v>
      </c>
      <c r="U204" t="n">
        <v>0.61</v>
      </c>
      <c r="V204" t="n">
        <v>0.76</v>
      </c>
      <c r="W204" t="n">
        <v>4.72</v>
      </c>
      <c r="X204" t="n">
        <v>0.82</v>
      </c>
      <c r="Y204" t="n">
        <v>0.5</v>
      </c>
      <c r="Z204" t="n">
        <v>10</v>
      </c>
    </row>
    <row r="205">
      <c r="A205" t="n">
        <v>18</v>
      </c>
      <c r="B205" t="n">
        <v>80</v>
      </c>
      <c r="C205" t="inlineStr">
        <is>
          <t xml:space="preserve">CONCLUIDO	</t>
        </is>
      </c>
      <c r="D205" t="n">
        <v>1.941</v>
      </c>
      <c r="E205" t="n">
        <v>51.52</v>
      </c>
      <c r="F205" t="n">
        <v>48.49</v>
      </c>
      <c r="G205" t="n">
        <v>132.24</v>
      </c>
      <c r="H205" t="n">
        <v>1.82</v>
      </c>
      <c r="I205" t="n">
        <v>22</v>
      </c>
      <c r="J205" t="n">
        <v>185.46</v>
      </c>
      <c r="K205" t="n">
        <v>50.28</v>
      </c>
      <c r="L205" t="n">
        <v>19</v>
      </c>
      <c r="M205" t="n">
        <v>20</v>
      </c>
      <c r="N205" t="n">
        <v>36.18</v>
      </c>
      <c r="O205" t="n">
        <v>23107.19</v>
      </c>
      <c r="P205" t="n">
        <v>550.87</v>
      </c>
      <c r="Q205" t="n">
        <v>794.17</v>
      </c>
      <c r="R205" t="n">
        <v>117.38</v>
      </c>
      <c r="S205" t="n">
        <v>72.42</v>
      </c>
      <c r="T205" t="n">
        <v>13257.27</v>
      </c>
      <c r="U205" t="n">
        <v>0.62</v>
      </c>
      <c r="V205" t="n">
        <v>0.76</v>
      </c>
      <c r="W205" t="n">
        <v>4.72</v>
      </c>
      <c r="X205" t="n">
        <v>0.78</v>
      </c>
      <c r="Y205" t="n">
        <v>0.5</v>
      </c>
      <c r="Z205" t="n">
        <v>10</v>
      </c>
    </row>
    <row r="206">
      <c r="A206" t="n">
        <v>19</v>
      </c>
      <c r="B206" t="n">
        <v>80</v>
      </c>
      <c r="C206" t="inlineStr">
        <is>
          <t xml:space="preserve">CONCLUIDO	</t>
        </is>
      </c>
      <c r="D206" t="n">
        <v>1.9438</v>
      </c>
      <c r="E206" t="n">
        <v>51.45</v>
      </c>
      <c r="F206" t="n">
        <v>48.45</v>
      </c>
      <c r="G206" t="n">
        <v>138.42</v>
      </c>
      <c r="H206" t="n">
        <v>1.9</v>
      </c>
      <c r="I206" t="n">
        <v>21</v>
      </c>
      <c r="J206" t="n">
        <v>186.97</v>
      </c>
      <c r="K206" t="n">
        <v>50.28</v>
      </c>
      <c r="L206" t="n">
        <v>20</v>
      </c>
      <c r="M206" t="n">
        <v>19</v>
      </c>
      <c r="N206" t="n">
        <v>36.69</v>
      </c>
      <c r="O206" t="n">
        <v>23293.82</v>
      </c>
      <c r="P206" t="n">
        <v>549.49</v>
      </c>
      <c r="Q206" t="n">
        <v>794.17</v>
      </c>
      <c r="R206" t="n">
        <v>116</v>
      </c>
      <c r="S206" t="n">
        <v>72.42</v>
      </c>
      <c r="T206" t="n">
        <v>12573.44</v>
      </c>
      <c r="U206" t="n">
        <v>0.62</v>
      </c>
      <c r="V206" t="n">
        <v>0.76</v>
      </c>
      <c r="W206" t="n">
        <v>4.72</v>
      </c>
      <c r="X206" t="n">
        <v>0.74</v>
      </c>
      <c r="Y206" t="n">
        <v>0.5</v>
      </c>
      <c r="Z206" t="n">
        <v>10</v>
      </c>
    </row>
    <row r="207">
      <c r="A207" t="n">
        <v>20</v>
      </c>
      <c r="B207" t="n">
        <v>80</v>
      </c>
      <c r="C207" t="inlineStr">
        <is>
          <t xml:space="preserve">CONCLUIDO	</t>
        </is>
      </c>
      <c r="D207" t="n">
        <v>1.9455</v>
      </c>
      <c r="E207" t="n">
        <v>51.4</v>
      </c>
      <c r="F207" t="n">
        <v>48.43</v>
      </c>
      <c r="G207" t="n">
        <v>145.3</v>
      </c>
      <c r="H207" t="n">
        <v>1.98</v>
      </c>
      <c r="I207" t="n">
        <v>20</v>
      </c>
      <c r="J207" t="n">
        <v>188.49</v>
      </c>
      <c r="K207" t="n">
        <v>50.28</v>
      </c>
      <c r="L207" t="n">
        <v>21</v>
      </c>
      <c r="M207" t="n">
        <v>18</v>
      </c>
      <c r="N207" t="n">
        <v>37.21</v>
      </c>
      <c r="O207" t="n">
        <v>23481.16</v>
      </c>
      <c r="P207" t="n">
        <v>545.34</v>
      </c>
      <c r="Q207" t="n">
        <v>794.17</v>
      </c>
      <c r="R207" t="n">
        <v>115.68</v>
      </c>
      <c r="S207" t="n">
        <v>72.42</v>
      </c>
      <c r="T207" t="n">
        <v>12419.8</v>
      </c>
      <c r="U207" t="n">
        <v>0.63</v>
      </c>
      <c r="V207" t="n">
        <v>0.76</v>
      </c>
      <c r="W207" t="n">
        <v>4.72</v>
      </c>
      <c r="X207" t="n">
        <v>0.73</v>
      </c>
      <c r="Y207" t="n">
        <v>0.5</v>
      </c>
      <c r="Z207" t="n">
        <v>10</v>
      </c>
    </row>
    <row r="208">
      <c r="A208" t="n">
        <v>21</v>
      </c>
      <c r="B208" t="n">
        <v>80</v>
      </c>
      <c r="C208" t="inlineStr">
        <is>
          <t xml:space="preserve">CONCLUIDO	</t>
        </is>
      </c>
      <c r="D208" t="n">
        <v>1.949</v>
      </c>
      <c r="E208" t="n">
        <v>51.31</v>
      </c>
      <c r="F208" t="n">
        <v>48.37</v>
      </c>
      <c r="G208" t="n">
        <v>152.75</v>
      </c>
      <c r="H208" t="n">
        <v>2.05</v>
      </c>
      <c r="I208" t="n">
        <v>19</v>
      </c>
      <c r="J208" t="n">
        <v>190.01</v>
      </c>
      <c r="K208" t="n">
        <v>50.28</v>
      </c>
      <c r="L208" t="n">
        <v>22</v>
      </c>
      <c r="M208" t="n">
        <v>17</v>
      </c>
      <c r="N208" t="n">
        <v>37.74</v>
      </c>
      <c r="O208" t="n">
        <v>23669.2</v>
      </c>
      <c r="P208" t="n">
        <v>543.54</v>
      </c>
      <c r="Q208" t="n">
        <v>794.17</v>
      </c>
      <c r="R208" t="n">
        <v>113.72</v>
      </c>
      <c r="S208" t="n">
        <v>72.42</v>
      </c>
      <c r="T208" t="n">
        <v>11443.68</v>
      </c>
      <c r="U208" t="n">
        <v>0.64</v>
      </c>
      <c r="V208" t="n">
        <v>0.76</v>
      </c>
      <c r="W208" t="n">
        <v>4.71</v>
      </c>
      <c r="X208" t="n">
        <v>0.66</v>
      </c>
      <c r="Y208" t="n">
        <v>0.5</v>
      </c>
      <c r="Z208" t="n">
        <v>10</v>
      </c>
    </row>
    <row r="209">
      <c r="A209" t="n">
        <v>22</v>
      </c>
      <c r="B209" t="n">
        <v>80</v>
      </c>
      <c r="C209" t="inlineStr">
        <is>
          <t xml:space="preserve">CONCLUIDO	</t>
        </is>
      </c>
      <c r="D209" t="n">
        <v>1.9513</v>
      </c>
      <c r="E209" t="n">
        <v>51.25</v>
      </c>
      <c r="F209" t="n">
        <v>48.34</v>
      </c>
      <c r="G209" t="n">
        <v>161.15</v>
      </c>
      <c r="H209" t="n">
        <v>2.13</v>
      </c>
      <c r="I209" t="n">
        <v>18</v>
      </c>
      <c r="J209" t="n">
        <v>191.55</v>
      </c>
      <c r="K209" t="n">
        <v>50.28</v>
      </c>
      <c r="L209" t="n">
        <v>23</v>
      </c>
      <c r="M209" t="n">
        <v>16</v>
      </c>
      <c r="N209" t="n">
        <v>38.27</v>
      </c>
      <c r="O209" t="n">
        <v>23857.96</v>
      </c>
      <c r="P209" t="n">
        <v>538.51</v>
      </c>
      <c r="Q209" t="n">
        <v>794.1799999999999</v>
      </c>
      <c r="R209" t="n">
        <v>112.64</v>
      </c>
      <c r="S209" t="n">
        <v>72.42</v>
      </c>
      <c r="T209" t="n">
        <v>10908.89</v>
      </c>
      <c r="U209" t="n">
        <v>0.64</v>
      </c>
      <c r="V209" t="n">
        <v>0.76</v>
      </c>
      <c r="W209" t="n">
        <v>4.71</v>
      </c>
      <c r="X209" t="n">
        <v>0.64</v>
      </c>
      <c r="Y209" t="n">
        <v>0.5</v>
      </c>
      <c r="Z209" t="n">
        <v>10</v>
      </c>
    </row>
    <row r="210">
      <c r="A210" t="n">
        <v>23</v>
      </c>
      <c r="B210" t="n">
        <v>80</v>
      </c>
      <c r="C210" t="inlineStr">
        <is>
          <t xml:space="preserve">CONCLUIDO	</t>
        </is>
      </c>
      <c r="D210" t="n">
        <v>1.9534</v>
      </c>
      <c r="E210" t="n">
        <v>51.19</v>
      </c>
      <c r="F210" t="n">
        <v>48.32</v>
      </c>
      <c r="G210" t="n">
        <v>170.55</v>
      </c>
      <c r="H210" t="n">
        <v>2.21</v>
      </c>
      <c r="I210" t="n">
        <v>17</v>
      </c>
      <c r="J210" t="n">
        <v>193.08</v>
      </c>
      <c r="K210" t="n">
        <v>50.28</v>
      </c>
      <c r="L210" t="n">
        <v>24</v>
      </c>
      <c r="M210" t="n">
        <v>15</v>
      </c>
      <c r="N210" t="n">
        <v>38.8</v>
      </c>
      <c r="O210" t="n">
        <v>24047.45</v>
      </c>
      <c r="P210" t="n">
        <v>534.88</v>
      </c>
      <c r="Q210" t="n">
        <v>794.1799999999999</v>
      </c>
      <c r="R210" t="n">
        <v>111.95</v>
      </c>
      <c r="S210" t="n">
        <v>72.42</v>
      </c>
      <c r="T210" t="n">
        <v>10572.05</v>
      </c>
      <c r="U210" t="n">
        <v>0.65</v>
      </c>
      <c r="V210" t="n">
        <v>0.76</v>
      </c>
      <c r="W210" t="n">
        <v>4.71</v>
      </c>
      <c r="X210" t="n">
        <v>0.61</v>
      </c>
      <c r="Y210" t="n">
        <v>0.5</v>
      </c>
      <c r="Z210" t="n">
        <v>10</v>
      </c>
    </row>
    <row r="211">
      <c r="A211" t="n">
        <v>24</v>
      </c>
      <c r="B211" t="n">
        <v>80</v>
      </c>
      <c r="C211" t="inlineStr">
        <is>
          <t xml:space="preserve">CONCLUIDO	</t>
        </is>
      </c>
      <c r="D211" t="n">
        <v>1.9542</v>
      </c>
      <c r="E211" t="n">
        <v>51.17</v>
      </c>
      <c r="F211" t="n">
        <v>48.3</v>
      </c>
      <c r="G211" t="n">
        <v>170.47</v>
      </c>
      <c r="H211" t="n">
        <v>2.28</v>
      </c>
      <c r="I211" t="n">
        <v>17</v>
      </c>
      <c r="J211" t="n">
        <v>194.62</v>
      </c>
      <c r="K211" t="n">
        <v>50.28</v>
      </c>
      <c r="L211" t="n">
        <v>25</v>
      </c>
      <c r="M211" t="n">
        <v>15</v>
      </c>
      <c r="N211" t="n">
        <v>39.34</v>
      </c>
      <c r="O211" t="n">
        <v>24237.67</v>
      </c>
      <c r="P211" t="n">
        <v>533.97</v>
      </c>
      <c r="Q211" t="n">
        <v>794.1900000000001</v>
      </c>
      <c r="R211" t="n">
        <v>111.32</v>
      </c>
      <c r="S211" t="n">
        <v>72.42</v>
      </c>
      <c r="T211" t="n">
        <v>10252.12</v>
      </c>
      <c r="U211" t="n">
        <v>0.65</v>
      </c>
      <c r="V211" t="n">
        <v>0.76</v>
      </c>
      <c r="W211" t="n">
        <v>4.71</v>
      </c>
      <c r="X211" t="n">
        <v>0.59</v>
      </c>
      <c r="Y211" t="n">
        <v>0.5</v>
      </c>
      <c r="Z211" t="n">
        <v>10</v>
      </c>
    </row>
    <row r="212">
      <c r="A212" t="n">
        <v>25</v>
      </c>
      <c r="B212" t="n">
        <v>80</v>
      </c>
      <c r="C212" t="inlineStr">
        <is>
          <t xml:space="preserve">CONCLUIDO	</t>
        </is>
      </c>
      <c r="D212" t="n">
        <v>1.9574</v>
      </c>
      <c r="E212" t="n">
        <v>51.09</v>
      </c>
      <c r="F212" t="n">
        <v>48.25</v>
      </c>
      <c r="G212" t="n">
        <v>180.93</v>
      </c>
      <c r="H212" t="n">
        <v>2.35</v>
      </c>
      <c r="I212" t="n">
        <v>16</v>
      </c>
      <c r="J212" t="n">
        <v>196.17</v>
      </c>
      <c r="K212" t="n">
        <v>50.28</v>
      </c>
      <c r="L212" t="n">
        <v>26</v>
      </c>
      <c r="M212" t="n">
        <v>14</v>
      </c>
      <c r="N212" t="n">
        <v>39.89</v>
      </c>
      <c r="O212" t="n">
        <v>24428.62</v>
      </c>
      <c r="P212" t="n">
        <v>529.15</v>
      </c>
      <c r="Q212" t="n">
        <v>794.17</v>
      </c>
      <c r="R212" t="n">
        <v>109.6</v>
      </c>
      <c r="S212" t="n">
        <v>72.42</v>
      </c>
      <c r="T212" t="n">
        <v>9397.83</v>
      </c>
      <c r="U212" t="n">
        <v>0.66</v>
      </c>
      <c r="V212" t="n">
        <v>0.77</v>
      </c>
      <c r="W212" t="n">
        <v>4.71</v>
      </c>
      <c r="X212" t="n">
        <v>0.54</v>
      </c>
      <c r="Y212" t="n">
        <v>0.5</v>
      </c>
      <c r="Z212" t="n">
        <v>10</v>
      </c>
    </row>
    <row r="213">
      <c r="A213" t="n">
        <v>26</v>
      </c>
      <c r="B213" t="n">
        <v>80</v>
      </c>
      <c r="C213" t="inlineStr">
        <is>
          <t xml:space="preserve">CONCLUIDO	</t>
        </is>
      </c>
      <c r="D213" t="n">
        <v>1.9594</v>
      </c>
      <c r="E213" t="n">
        <v>51.04</v>
      </c>
      <c r="F213" t="n">
        <v>48.23</v>
      </c>
      <c r="G213" t="n">
        <v>192.92</v>
      </c>
      <c r="H213" t="n">
        <v>2.42</v>
      </c>
      <c r="I213" t="n">
        <v>15</v>
      </c>
      <c r="J213" t="n">
        <v>197.73</v>
      </c>
      <c r="K213" t="n">
        <v>50.28</v>
      </c>
      <c r="L213" t="n">
        <v>27</v>
      </c>
      <c r="M213" t="n">
        <v>13</v>
      </c>
      <c r="N213" t="n">
        <v>40.45</v>
      </c>
      <c r="O213" t="n">
        <v>24620.33</v>
      </c>
      <c r="P213" t="n">
        <v>526.63</v>
      </c>
      <c r="Q213" t="n">
        <v>794.17</v>
      </c>
      <c r="R213" t="n">
        <v>108.87</v>
      </c>
      <c r="S213" t="n">
        <v>72.42</v>
      </c>
      <c r="T213" t="n">
        <v>9041.18</v>
      </c>
      <c r="U213" t="n">
        <v>0.67</v>
      </c>
      <c r="V213" t="n">
        <v>0.77</v>
      </c>
      <c r="W213" t="n">
        <v>4.71</v>
      </c>
      <c r="X213" t="n">
        <v>0.52</v>
      </c>
      <c r="Y213" t="n">
        <v>0.5</v>
      </c>
      <c r="Z213" t="n">
        <v>10</v>
      </c>
    </row>
    <row r="214">
      <c r="A214" t="n">
        <v>27</v>
      </c>
      <c r="B214" t="n">
        <v>80</v>
      </c>
      <c r="C214" t="inlineStr">
        <is>
          <t xml:space="preserve">CONCLUIDO	</t>
        </is>
      </c>
      <c r="D214" t="n">
        <v>1.9597</v>
      </c>
      <c r="E214" t="n">
        <v>51.03</v>
      </c>
      <c r="F214" t="n">
        <v>48.22</v>
      </c>
      <c r="G214" t="n">
        <v>192.88</v>
      </c>
      <c r="H214" t="n">
        <v>2.49</v>
      </c>
      <c r="I214" t="n">
        <v>15</v>
      </c>
      <c r="J214" t="n">
        <v>199.29</v>
      </c>
      <c r="K214" t="n">
        <v>50.28</v>
      </c>
      <c r="L214" t="n">
        <v>28</v>
      </c>
      <c r="M214" t="n">
        <v>13</v>
      </c>
      <c r="N214" t="n">
        <v>41.01</v>
      </c>
      <c r="O214" t="n">
        <v>24812.8</v>
      </c>
      <c r="P214" t="n">
        <v>525.1</v>
      </c>
      <c r="Q214" t="n">
        <v>794.17</v>
      </c>
      <c r="R214" t="n">
        <v>108.53</v>
      </c>
      <c r="S214" t="n">
        <v>72.42</v>
      </c>
      <c r="T214" t="n">
        <v>8870.129999999999</v>
      </c>
      <c r="U214" t="n">
        <v>0.67</v>
      </c>
      <c r="V214" t="n">
        <v>0.77</v>
      </c>
      <c r="W214" t="n">
        <v>4.71</v>
      </c>
      <c r="X214" t="n">
        <v>0.51</v>
      </c>
      <c r="Y214" t="n">
        <v>0.5</v>
      </c>
      <c r="Z214" t="n">
        <v>10</v>
      </c>
    </row>
    <row r="215">
      <c r="A215" t="n">
        <v>28</v>
      </c>
      <c r="B215" t="n">
        <v>80</v>
      </c>
      <c r="C215" t="inlineStr">
        <is>
          <t xml:space="preserve">CONCLUIDO	</t>
        </is>
      </c>
      <c r="D215" t="n">
        <v>1.9622</v>
      </c>
      <c r="E215" t="n">
        <v>50.96</v>
      </c>
      <c r="F215" t="n">
        <v>48.19</v>
      </c>
      <c r="G215" t="n">
        <v>206.51</v>
      </c>
      <c r="H215" t="n">
        <v>2.56</v>
      </c>
      <c r="I215" t="n">
        <v>14</v>
      </c>
      <c r="J215" t="n">
        <v>200.85</v>
      </c>
      <c r="K215" t="n">
        <v>50.28</v>
      </c>
      <c r="L215" t="n">
        <v>29</v>
      </c>
      <c r="M215" t="n">
        <v>12</v>
      </c>
      <c r="N215" t="n">
        <v>41.57</v>
      </c>
      <c r="O215" t="n">
        <v>25006.03</v>
      </c>
      <c r="P215" t="n">
        <v>522.6799999999999</v>
      </c>
      <c r="Q215" t="n">
        <v>794.17</v>
      </c>
      <c r="R215" t="n">
        <v>107.49</v>
      </c>
      <c r="S215" t="n">
        <v>72.42</v>
      </c>
      <c r="T215" t="n">
        <v>8355.01</v>
      </c>
      <c r="U215" t="n">
        <v>0.67</v>
      </c>
      <c r="V215" t="n">
        <v>0.77</v>
      </c>
      <c r="W215" t="n">
        <v>4.71</v>
      </c>
      <c r="X215" t="n">
        <v>0.48</v>
      </c>
      <c r="Y215" t="n">
        <v>0.5</v>
      </c>
      <c r="Z215" t="n">
        <v>10</v>
      </c>
    </row>
    <row r="216">
      <c r="A216" t="n">
        <v>29</v>
      </c>
      <c r="B216" t="n">
        <v>80</v>
      </c>
      <c r="C216" t="inlineStr">
        <is>
          <t xml:space="preserve">CONCLUIDO	</t>
        </is>
      </c>
      <c r="D216" t="n">
        <v>1.9625</v>
      </c>
      <c r="E216" t="n">
        <v>50.96</v>
      </c>
      <c r="F216" t="n">
        <v>48.18</v>
      </c>
      <c r="G216" t="n">
        <v>206.48</v>
      </c>
      <c r="H216" t="n">
        <v>2.63</v>
      </c>
      <c r="I216" t="n">
        <v>14</v>
      </c>
      <c r="J216" t="n">
        <v>202.43</v>
      </c>
      <c r="K216" t="n">
        <v>50.28</v>
      </c>
      <c r="L216" t="n">
        <v>30</v>
      </c>
      <c r="M216" t="n">
        <v>12</v>
      </c>
      <c r="N216" t="n">
        <v>42.15</v>
      </c>
      <c r="O216" t="n">
        <v>25200.04</v>
      </c>
      <c r="P216" t="n">
        <v>519.5599999999999</v>
      </c>
      <c r="Q216" t="n">
        <v>794.17</v>
      </c>
      <c r="R216" t="n">
        <v>107.29</v>
      </c>
      <c r="S216" t="n">
        <v>72.42</v>
      </c>
      <c r="T216" t="n">
        <v>8254.139999999999</v>
      </c>
      <c r="U216" t="n">
        <v>0.67</v>
      </c>
      <c r="V216" t="n">
        <v>0.77</v>
      </c>
      <c r="W216" t="n">
        <v>4.7</v>
      </c>
      <c r="X216" t="n">
        <v>0.47</v>
      </c>
      <c r="Y216" t="n">
        <v>0.5</v>
      </c>
      <c r="Z216" t="n">
        <v>10</v>
      </c>
    </row>
    <row r="217">
      <c r="A217" t="n">
        <v>30</v>
      </c>
      <c r="B217" t="n">
        <v>80</v>
      </c>
      <c r="C217" t="inlineStr">
        <is>
          <t xml:space="preserve">CONCLUIDO	</t>
        </is>
      </c>
      <c r="D217" t="n">
        <v>1.9657</v>
      </c>
      <c r="E217" t="n">
        <v>50.87</v>
      </c>
      <c r="F217" t="n">
        <v>48.13</v>
      </c>
      <c r="G217" t="n">
        <v>222.14</v>
      </c>
      <c r="H217" t="n">
        <v>2.7</v>
      </c>
      <c r="I217" t="n">
        <v>13</v>
      </c>
      <c r="J217" t="n">
        <v>204.01</v>
      </c>
      <c r="K217" t="n">
        <v>50.28</v>
      </c>
      <c r="L217" t="n">
        <v>31</v>
      </c>
      <c r="M217" t="n">
        <v>11</v>
      </c>
      <c r="N217" t="n">
        <v>42.73</v>
      </c>
      <c r="O217" t="n">
        <v>25394.96</v>
      </c>
      <c r="P217" t="n">
        <v>513.6</v>
      </c>
      <c r="Q217" t="n">
        <v>794.1799999999999</v>
      </c>
      <c r="R217" t="n">
        <v>105.6</v>
      </c>
      <c r="S217" t="n">
        <v>72.42</v>
      </c>
      <c r="T217" t="n">
        <v>7416.38</v>
      </c>
      <c r="U217" t="n">
        <v>0.6899999999999999</v>
      </c>
      <c r="V217" t="n">
        <v>0.77</v>
      </c>
      <c r="W217" t="n">
        <v>4.7</v>
      </c>
      <c r="X217" t="n">
        <v>0.42</v>
      </c>
      <c r="Y217" t="n">
        <v>0.5</v>
      </c>
      <c r="Z217" t="n">
        <v>10</v>
      </c>
    </row>
    <row r="218">
      <c r="A218" t="n">
        <v>31</v>
      </c>
      <c r="B218" t="n">
        <v>80</v>
      </c>
      <c r="C218" t="inlineStr">
        <is>
          <t xml:space="preserve">CONCLUIDO	</t>
        </is>
      </c>
      <c r="D218" t="n">
        <v>1.9649</v>
      </c>
      <c r="E218" t="n">
        <v>50.89</v>
      </c>
      <c r="F218" t="n">
        <v>48.15</v>
      </c>
      <c r="G218" t="n">
        <v>222.23</v>
      </c>
      <c r="H218" t="n">
        <v>2.76</v>
      </c>
      <c r="I218" t="n">
        <v>13</v>
      </c>
      <c r="J218" t="n">
        <v>205.59</v>
      </c>
      <c r="K218" t="n">
        <v>50.28</v>
      </c>
      <c r="L218" t="n">
        <v>32</v>
      </c>
      <c r="M218" t="n">
        <v>11</v>
      </c>
      <c r="N218" t="n">
        <v>43.31</v>
      </c>
      <c r="O218" t="n">
        <v>25590.57</v>
      </c>
      <c r="P218" t="n">
        <v>518.8</v>
      </c>
      <c r="Q218" t="n">
        <v>794.1900000000001</v>
      </c>
      <c r="R218" t="n">
        <v>106.17</v>
      </c>
      <c r="S218" t="n">
        <v>72.42</v>
      </c>
      <c r="T218" t="n">
        <v>7697.26</v>
      </c>
      <c r="U218" t="n">
        <v>0.68</v>
      </c>
      <c r="V218" t="n">
        <v>0.77</v>
      </c>
      <c r="W218" t="n">
        <v>4.71</v>
      </c>
      <c r="X218" t="n">
        <v>0.44</v>
      </c>
      <c r="Y218" t="n">
        <v>0.5</v>
      </c>
      <c r="Z218" t="n">
        <v>10</v>
      </c>
    </row>
    <row r="219">
      <c r="A219" t="n">
        <v>32</v>
      </c>
      <c r="B219" t="n">
        <v>80</v>
      </c>
      <c r="C219" t="inlineStr">
        <is>
          <t xml:space="preserve">CONCLUIDO	</t>
        </is>
      </c>
      <c r="D219" t="n">
        <v>1.9643</v>
      </c>
      <c r="E219" t="n">
        <v>50.91</v>
      </c>
      <c r="F219" t="n">
        <v>48.16</v>
      </c>
      <c r="G219" t="n">
        <v>222.3</v>
      </c>
      <c r="H219" t="n">
        <v>2.83</v>
      </c>
      <c r="I219" t="n">
        <v>13</v>
      </c>
      <c r="J219" t="n">
        <v>207.19</v>
      </c>
      <c r="K219" t="n">
        <v>50.28</v>
      </c>
      <c r="L219" t="n">
        <v>33</v>
      </c>
      <c r="M219" t="n">
        <v>10</v>
      </c>
      <c r="N219" t="n">
        <v>43.91</v>
      </c>
      <c r="O219" t="n">
        <v>25786.97</v>
      </c>
      <c r="P219" t="n">
        <v>510.38</v>
      </c>
      <c r="Q219" t="n">
        <v>794.17</v>
      </c>
      <c r="R219" t="n">
        <v>106.68</v>
      </c>
      <c r="S219" t="n">
        <v>72.42</v>
      </c>
      <c r="T219" t="n">
        <v>7954.33</v>
      </c>
      <c r="U219" t="n">
        <v>0.68</v>
      </c>
      <c r="V219" t="n">
        <v>0.77</v>
      </c>
      <c r="W219" t="n">
        <v>4.71</v>
      </c>
      <c r="X219" t="n">
        <v>0.46</v>
      </c>
      <c r="Y219" t="n">
        <v>0.5</v>
      </c>
      <c r="Z219" t="n">
        <v>10</v>
      </c>
    </row>
    <row r="220">
      <c r="A220" t="n">
        <v>33</v>
      </c>
      <c r="B220" t="n">
        <v>80</v>
      </c>
      <c r="C220" t="inlineStr">
        <is>
          <t xml:space="preserve">CONCLUIDO	</t>
        </is>
      </c>
      <c r="D220" t="n">
        <v>1.9681</v>
      </c>
      <c r="E220" t="n">
        <v>50.81</v>
      </c>
      <c r="F220" t="n">
        <v>48.1</v>
      </c>
      <c r="G220" t="n">
        <v>240.5</v>
      </c>
      <c r="H220" t="n">
        <v>2.89</v>
      </c>
      <c r="I220" t="n">
        <v>12</v>
      </c>
      <c r="J220" t="n">
        <v>208.78</v>
      </c>
      <c r="K220" t="n">
        <v>50.28</v>
      </c>
      <c r="L220" t="n">
        <v>34</v>
      </c>
      <c r="M220" t="n">
        <v>8</v>
      </c>
      <c r="N220" t="n">
        <v>44.5</v>
      </c>
      <c r="O220" t="n">
        <v>25984.2</v>
      </c>
      <c r="P220" t="n">
        <v>509.3</v>
      </c>
      <c r="Q220" t="n">
        <v>794.17</v>
      </c>
      <c r="R220" t="n">
        <v>104.45</v>
      </c>
      <c r="S220" t="n">
        <v>72.42</v>
      </c>
      <c r="T220" t="n">
        <v>6846.88</v>
      </c>
      <c r="U220" t="n">
        <v>0.6899999999999999</v>
      </c>
      <c r="V220" t="n">
        <v>0.77</v>
      </c>
      <c r="W220" t="n">
        <v>4.7</v>
      </c>
      <c r="X220" t="n">
        <v>0.39</v>
      </c>
      <c r="Y220" t="n">
        <v>0.5</v>
      </c>
      <c r="Z220" t="n">
        <v>10</v>
      </c>
    </row>
    <row r="221">
      <c r="A221" t="n">
        <v>34</v>
      </c>
      <c r="B221" t="n">
        <v>80</v>
      </c>
      <c r="C221" t="inlineStr">
        <is>
          <t xml:space="preserve">CONCLUIDO	</t>
        </is>
      </c>
      <c r="D221" t="n">
        <v>1.9675</v>
      </c>
      <c r="E221" t="n">
        <v>50.82</v>
      </c>
      <c r="F221" t="n">
        <v>48.11</v>
      </c>
      <c r="G221" t="n">
        <v>240.57</v>
      </c>
      <c r="H221" t="n">
        <v>2.96</v>
      </c>
      <c r="I221" t="n">
        <v>12</v>
      </c>
      <c r="J221" t="n">
        <v>210.39</v>
      </c>
      <c r="K221" t="n">
        <v>50.28</v>
      </c>
      <c r="L221" t="n">
        <v>35</v>
      </c>
      <c r="M221" t="n">
        <v>7</v>
      </c>
      <c r="N221" t="n">
        <v>45.11</v>
      </c>
      <c r="O221" t="n">
        <v>26182.25</v>
      </c>
      <c r="P221" t="n">
        <v>512.29</v>
      </c>
      <c r="Q221" t="n">
        <v>794.17</v>
      </c>
      <c r="R221" t="n">
        <v>105.04</v>
      </c>
      <c r="S221" t="n">
        <v>72.42</v>
      </c>
      <c r="T221" t="n">
        <v>7140.94</v>
      </c>
      <c r="U221" t="n">
        <v>0.6899999999999999</v>
      </c>
      <c r="V221" t="n">
        <v>0.77</v>
      </c>
      <c r="W221" t="n">
        <v>4.7</v>
      </c>
      <c r="X221" t="n">
        <v>0.41</v>
      </c>
      <c r="Y221" t="n">
        <v>0.5</v>
      </c>
      <c r="Z221" t="n">
        <v>10</v>
      </c>
    </row>
    <row r="222">
      <c r="A222" t="n">
        <v>35</v>
      </c>
      <c r="B222" t="n">
        <v>80</v>
      </c>
      <c r="C222" t="inlineStr">
        <is>
          <t xml:space="preserve">CONCLUIDO	</t>
        </is>
      </c>
      <c r="D222" t="n">
        <v>1.967</v>
      </c>
      <c r="E222" t="n">
        <v>50.84</v>
      </c>
      <c r="F222" t="n">
        <v>48.13</v>
      </c>
      <c r="G222" t="n">
        <v>240.63</v>
      </c>
      <c r="H222" t="n">
        <v>3.02</v>
      </c>
      <c r="I222" t="n">
        <v>12</v>
      </c>
      <c r="J222" t="n">
        <v>212</v>
      </c>
      <c r="K222" t="n">
        <v>50.28</v>
      </c>
      <c r="L222" t="n">
        <v>36</v>
      </c>
      <c r="M222" t="n">
        <v>5</v>
      </c>
      <c r="N222" t="n">
        <v>45.72</v>
      </c>
      <c r="O222" t="n">
        <v>26381.14</v>
      </c>
      <c r="P222" t="n">
        <v>509.64</v>
      </c>
      <c r="Q222" t="n">
        <v>794.17</v>
      </c>
      <c r="R222" t="n">
        <v>105.2</v>
      </c>
      <c r="S222" t="n">
        <v>72.42</v>
      </c>
      <c r="T222" t="n">
        <v>7220.34</v>
      </c>
      <c r="U222" t="n">
        <v>0.6899999999999999</v>
      </c>
      <c r="V222" t="n">
        <v>0.77</v>
      </c>
      <c r="W222" t="n">
        <v>4.71</v>
      </c>
      <c r="X222" t="n">
        <v>0.42</v>
      </c>
      <c r="Y222" t="n">
        <v>0.5</v>
      </c>
      <c r="Z222" t="n">
        <v>10</v>
      </c>
    </row>
    <row r="223">
      <c r="A223" t="n">
        <v>36</v>
      </c>
      <c r="B223" t="n">
        <v>80</v>
      </c>
      <c r="C223" t="inlineStr">
        <is>
          <t xml:space="preserve">CONCLUIDO	</t>
        </is>
      </c>
      <c r="D223" t="n">
        <v>1.9668</v>
      </c>
      <c r="E223" t="n">
        <v>50.84</v>
      </c>
      <c r="F223" t="n">
        <v>48.13</v>
      </c>
      <c r="G223" t="n">
        <v>240.67</v>
      </c>
      <c r="H223" t="n">
        <v>3.08</v>
      </c>
      <c r="I223" t="n">
        <v>12</v>
      </c>
      <c r="J223" t="n">
        <v>213.62</v>
      </c>
      <c r="K223" t="n">
        <v>50.28</v>
      </c>
      <c r="L223" t="n">
        <v>37</v>
      </c>
      <c r="M223" t="n">
        <v>3</v>
      </c>
      <c r="N223" t="n">
        <v>46.34</v>
      </c>
      <c r="O223" t="n">
        <v>26580.87</v>
      </c>
      <c r="P223" t="n">
        <v>509.89</v>
      </c>
      <c r="Q223" t="n">
        <v>794.17</v>
      </c>
      <c r="R223" t="n">
        <v>105.36</v>
      </c>
      <c r="S223" t="n">
        <v>72.42</v>
      </c>
      <c r="T223" t="n">
        <v>7300.84</v>
      </c>
      <c r="U223" t="n">
        <v>0.6899999999999999</v>
      </c>
      <c r="V223" t="n">
        <v>0.77</v>
      </c>
      <c r="W223" t="n">
        <v>4.71</v>
      </c>
      <c r="X223" t="n">
        <v>0.43</v>
      </c>
      <c r="Y223" t="n">
        <v>0.5</v>
      </c>
      <c r="Z223" t="n">
        <v>10</v>
      </c>
    </row>
    <row r="224">
      <c r="A224" t="n">
        <v>37</v>
      </c>
      <c r="B224" t="n">
        <v>80</v>
      </c>
      <c r="C224" t="inlineStr">
        <is>
          <t xml:space="preserve">CONCLUIDO	</t>
        </is>
      </c>
      <c r="D224" t="n">
        <v>1.9667</v>
      </c>
      <c r="E224" t="n">
        <v>50.85</v>
      </c>
      <c r="F224" t="n">
        <v>48.14</v>
      </c>
      <c r="G224" t="n">
        <v>240.68</v>
      </c>
      <c r="H224" t="n">
        <v>3.14</v>
      </c>
      <c r="I224" t="n">
        <v>12</v>
      </c>
      <c r="J224" t="n">
        <v>215.25</v>
      </c>
      <c r="K224" t="n">
        <v>50.28</v>
      </c>
      <c r="L224" t="n">
        <v>38</v>
      </c>
      <c r="M224" t="n">
        <v>2</v>
      </c>
      <c r="N224" t="n">
        <v>46.97</v>
      </c>
      <c r="O224" t="n">
        <v>26781.46</v>
      </c>
      <c r="P224" t="n">
        <v>510.47</v>
      </c>
      <c r="Q224" t="n">
        <v>794.23</v>
      </c>
      <c r="R224" t="n">
        <v>105.55</v>
      </c>
      <c r="S224" t="n">
        <v>72.42</v>
      </c>
      <c r="T224" t="n">
        <v>7396.32</v>
      </c>
      <c r="U224" t="n">
        <v>0.6899999999999999</v>
      </c>
      <c r="V224" t="n">
        <v>0.77</v>
      </c>
      <c r="W224" t="n">
        <v>4.71</v>
      </c>
      <c r="X224" t="n">
        <v>0.43</v>
      </c>
      <c r="Y224" t="n">
        <v>0.5</v>
      </c>
      <c r="Z224" t="n">
        <v>10</v>
      </c>
    </row>
    <row r="225">
      <c r="A225" t="n">
        <v>38</v>
      </c>
      <c r="B225" t="n">
        <v>80</v>
      </c>
      <c r="C225" t="inlineStr">
        <is>
          <t xml:space="preserve">CONCLUIDO	</t>
        </is>
      </c>
      <c r="D225" t="n">
        <v>1.9699</v>
      </c>
      <c r="E225" t="n">
        <v>50.76</v>
      </c>
      <c r="F225" t="n">
        <v>48.08</v>
      </c>
      <c r="G225" t="n">
        <v>262.28</v>
      </c>
      <c r="H225" t="n">
        <v>3.2</v>
      </c>
      <c r="I225" t="n">
        <v>11</v>
      </c>
      <c r="J225" t="n">
        <v>216.88</v>
      </c>
      <c r="K225" t="n">
        <v>50.28</v>
      </c>
      <c r="L225" t="n">
        <v>39</v>
      </c>
      <c r="M225" t="n">
        <v>1</v>
      </c>
      <c r="N225" t="n">
        <v>47.6</v>
      </c>
      <c r="O225" t="n">
        <v>26982.93</v>
      </c>
      <c r="P225" t="n">
        <v>511</v>
      </c>
      <c r="Q225" t="n">
        <v>794.17</v>
      </c>
      <c r="R225" t="n">
        <v>103.62</v>
      </c>
      <c r="S225" t="n">
        <v>72.42</v>
      </c>
      <c r="T225" t="n">
        <v>6436.35</v>
      </c>
      <c r="U225" t="n">
        <v>0.7</v>
      </c>
      <c r="V225" t="n">
        <v>0.77</v>
      </c>
      <c r="W225" t="n">
        <v>4.71</v>
      </c>
      <c r="X225" t="n">
        <v>0.38</v>
      </c>
      <c r="Y225" t="n">
        <v>0.5</v>
      </c>
      <c r="Z225" t="n">
        <v>10</v>
      </c>
    </row>
    <row r="226">
      <c r="A226" t="n">
        <v>39</v>
      </c>
      <c r="B226" t="n">
        <v>80</v>
      </c>
      <c r="C226" t="inlineStr">
        <is>
          <t xml:space="preserve">CONCLUIDO	</t>
        </is>
      </c>
      <c r="D226" t="n">
        <v>1.9698</v>
      </c>
      <c r="E226" t="n">
        <v>50.77</v>
      </c>
      <c r="F226" t="n">
        <v>48.09</v>
      </c>
      <c r="G226" t="n">
        <v>262.3</v>
      </c>
      <c r="H226" t="n">
        <v>3.25</v>
      </c>
      <c r="I226" t="n">
        <v>11</v>
      </c>
      <c r="J226" t="n">
        <v>218.52</v>
      </c>
      <c r="K226" t="n">
        <v>50.28</v>
      </c>
      <c r="L226" t="n">
        <v>40</v>
      </c>
      <c r="M226" t="n">
        <v>0</v>
      </c>
      <c r="N226" t="n">
        <v>48.24</v>
      </c>
      <c r="O226" t="n">
        <v>27185.27</v>
      </c>
      <c r="P226" t="n">
        <v>514.89</v>
      </c>
      <c r="Q226" t="n">
        <v>794.17</v>
      </c>
      <c r="R226" t="n">
        <v>103.9</v>
      </c>
      <c r="S226" t="n">
        <v>72.42</v>
      </c>
      <c r="T226" t="n">
        <v>6576.28</v>
      </c>
      <c r="U226" t="n">
        <v>0.7</v>
      </c>
      <c r="V226" t="n">
        <v>0.77</v>
      </c>
      <c r="W226" t="n">
        <v>4.71</v>
      </c>
      <c r="X226" t="n">
        <v>0.38</v>
      </c>
      <c r="Y226" t="n">
        <v>0.5</v>
      </c>
      <c r="Z226" t="n">
        <v>10</v>
      </c>
    </row>
    <row r="227">
      <c r="A227" t="n">
        <v>0</v>
      </c>
      <c r="B227" t="n">
        <v>35</v>
      </c>
      <c r="C227" t="inlineStr">
        <is>
          <t xml:space="preserve">CONCLUIDO	</t>
        </is>
      </c>
      <c r="D227" t="n">
        <v>1.4572</v>
      </c>
      <c r="E227" t="n">
        <v>68.63</v>
      </c>
      <c r="F227" t="n">
        <v>60.83</v>
      </c>
      <c r="G227" t="n">
        <v>10.64</v>
      </c>
      <c r="H227" t="n">
        <v>0.22</v>
      </c>
      <c r="I227" t="n">
        <v>343</v>
      </c>
      <c r="J227" t="n">
        <v>80.84</v>
      </c>
      <c r="K227" t="n">
        <v>35.1</v>
      </c>
      <c r="L227" t="n">
        <v>1</v>
      </c>
      <c r="M227" t="n">
        <v>341</v>
      </c>
      <c r="N227" t="n">
        <v>9.74</v>
      </c>
      <c r="O227" t="n">
        <v>10204.21</v>
      </c>
      <c r="P227" t="n">
        <v>472.89</v>
      </c>
      <c r="Q227" t="n">
        <v>794.25</v>
      </c>
      <c r="R227" t="n">
        <v>528.63</v>
      </c>
      <c r="S227" t="n">
        <v>72.42</v>
      </c>
      <c r="T227" t="n">
        <v>217281.66</v>
      </c>
      <c r="U227" t="n">
        <v>0.14</v>
      </c>
      <c r="V227" t="n">
        <v>0.61</v>
      </c>
      <c r="W227" t="n">
        <v>5.28</v>
      </c>
      <c r="X227" t="n">
        <v>13.12</v>
      </c>
      <c r="Y227" t="n">
        <v>0.5</v>
      </c>
      <c r="Z227" t="n">
        <v>10</v>
      </c>
    </row>
    <row r="228">
      <c r="A228" t="n">
        <v>1</v>
      </c>
      <c r="B228" t="n">
        <v>35</v>
      </c>
      <c r="C228" t="inlineStr">
        <is>
          <t xml:space="preserve">CONCLUIDO	</t>
        </is>
      </c>
      <c r="D228" t="n">
        <v>1.7328</v>
      </c>
      <c r="E228" t="n">
        <v>57.71</v>
      </c>
      <c r="F228" t="n">
        <v>53.27</v>
      </c>
      <c r="G228" t="n">
        <v>21.6</v>
      </c>
      <c r="H228" t="n">
        <v>0.43</v>
      </c>
      <c r="I228" t="n">
        <v>148</v>
      </c>
      <c r="J228" t="n">
        <v>82.04000000000001</v>
      </c>
      <c r="K228" t="n">
        <v>35.1</v>
      </c>
      <c r="L228" t="n">
        <v>2</v>
      </c>
      <c r="M228" t="n">
        <v>146</v>
      </c>
      <c r="N228" t="n">
        <v>9.94</v>
      </c>
      <c r="O228" t="n">
        <v>10352.53</v>
      </c>
      <c r="P228" t="n">
        <v>407.28</v>
      </c>
      <c r="Q228" t="n">
        <v>794.23</v>
      </c>
      <c r="R228" t="n">
        <v>277.17</v>
      </c>
      <c r="S228" t="n">
        <v>72.42</v>
      </c>
      <c r="T228" t="n">
        <v>92522.61</v>
      </c>
      <c r="U228" t="n">
        <v>0.26</v>
      </c>
      <c r="V228" t="n">
        <v>0.6899999999999999</v>
      </c>
      <c r="W228" t="n">
        <v>4.92</v>
      </c>
      <c r="X228" t="n">
        <v>5.56</v>
      </c>
      <c r="Y228" t="n">
        <v>0.5</v>
      </c>
      <c r="Z228" t="n">
        <v>10</v>
      </c>
    </row>
    <row r="229">
      <c r="A229" t="n">
        <v>2</v>
      </c>
      <c r="B229" t="n">
        <v>35</v>
      </c>
      <c r="C229" t="inlineStr">
        <is>
          <t xml:space="preserve">CONCLUIDO	</t>
        </is>
      </c>
      <c r="D229" t="n">
        <v>1.8304</v>
      </c>
      <c r="E229" t="n">
        <v>54.63</v>
      </c>
      <c r="F229" t="n">
        <v>51.14</v>
      </c>
      <c r="G229" t="n">
        <v>32.99</v>
      </c>
      <c r="H229" t="n">
        <v>0.63</v>
      </c>
      <c r="I229" t="n">
        <v>93</v>
      </c>
      <c r="J229" t="n">
        <v>83.25</v>
      </c>
      <c r="K229" t="n">
        <v>35.1</v>
      </c>
      <c r="L229" t="n">
        <v>3</v>
      </c>
      <c r="M229" t="n">
        <v>91</v>
      </c>
      <c r="N229" t="n">
        <v>10.15</v>
      </c>
      <c r="O229" t="n">
        <v>10501.19</v>
      </c>
      <c r="P229" t="n">
        <v>383.83</v>
      </c>
      <c r="Q229" t="n">
        <v>794.2</v>
      </c>
      <c r="R229" t="n">
        <v>206.82</v>
      </c>
      <c r="S229" t="n">
        <v>72.42</v>
      </c>
      <c r="T229" t="n">
        <v>57624.25</v>
      </c>
      <c r="U229" t="n">
        <v>0.35</v>
      </c>
      <c r="V229" t="n">
        <v>0.72</v>
      </c>
      <c r="W229" t="n">
        <v>4.81</v>
      </c>
      <c r="X229" t="n">
        <v>3.43</v>
      </c>
      <c r="Y229" t="n">
        <v>0.5</v>
      </c>
      <c r="Z229" t="n">
        <v>10</v>
      </c>
    </row>
    <row r="230">
      <c r="A230" t="n">
        <v>3</v>
      </c>
      <c r="B230" t="n">
        <v>35</v>
      </c>
      <c r="C230" t="inlineStr">
        <is>
          <t xml:space="preserve">CONCLUIDO	</t>
        </is>
      </c>
      <c r="D230" t="n">
        <v>1.8771</v>
      </c>
      <c r="E230" t="n">
        <v>53.27</v>
      </c>
      <c r="F230" t="n">
        <v>50.21</v>
      </c>
      <c r="G230" t="n">
        <v>44.3</v>
      </c>
      <c r="H230" t="n">
        <v>0.83</v>
      </c>
      <c r="I230" t="n">
        <v>68</v>
      </c>
      <c r="J230" t="n">
        <v>84.45999999999999</v>
      </c>
      <c r="K230" t="n">
        <v>35.1</v>
      </c>
      <c r="L230" t="n">
        <v>4</v>
      </c>
      <c r="M230" t="n">
        <v>66</v>
      </c>
      <c r="N230" t="n">
        <v>10.36</v>
      </c>
      <c r="O230" t="n">
        <v>10650.22</v>
      </c>
      <c r="P230" t="n">
        <v>369.93</v>
      </c>
      <c r="Q230" t="n">
        <v>794.1900000000001</v>
      </c>
      <c r="R230" t="n">
        <v>174.76</v>
      </c>
      <c r="S230" t="n">
        <v>72.42</v>
      </c>
      <c r="T230" t="n">
        <v>41719.84</v>
      </c>
      <c r="U230" t="n">
        <v>0.41</v>
      </c>
      <c r="V230" t="n">
        <v>0.74</v>
      </c>
      <c r="W230" t="n">
        <v>4.8</v>
      </c>
      <c r="X230" t="n">
        <v>2.5</v>
      </c>
      <c r="Y230" t="n">
        <v>0.5</v>
      </c>
      <c r="Z230" t="n">
        <v>10</v>
      </c>
    </row>
    <row r="231">
      <c r="A231" t="n">
        <v>4</v>
      </c>
      <c r="B231" t="n">
        <v>35</v>
      </c>
      <c r="C231" t="inlineStr">
        <is>
          <t xml:space="preserve">CONCLUIDO	</t>
        </is>
      </c>
      <c r="D231" t="n">
        <v>1.9067</v>
      </c>
      <c r="E231" t="n">
        <v>52.45</v>
      </c>
      <c r="F231" t="n">
        <v>49.64</v>
      </c>
      <c r="G231" t="n">
        <v>56.2</v>
      </c>
      <c r="H231" t="n">
        <v>1.02</v>
      </c>
      <c r="I231" t="n">
        <v>53</v>
      </c>
      <c r="J231" t="n">
        <v>85.67</v>
      </c>
      <c r="K231" t="n">
        <v>35.1</v>
      </c>
      <c r="L231" t="n">
        <v>5</v>
      </c>
      <c r="M231" t="n">
        <v>51</v>
      </c>
      <c r="N231" t="n">
        <v>10.57</v>
      </c>
      <c r="O231" t="n">
        <v>10799.59</v>
      </c>
      <c r="P231" t="n">
        <v>358.67</v>
      </c>
      <c r="Q231" t="n">
        <v>794.1900000000001</v>
      </c>
      <c r="R231" t="n">
        <v>155.77</v>
      </c>
      <c r="S231" t="n">
        <v>72.42</v>
      </c>
      <c r="T231" t="n">
        <v>32301.26</v>
      </c>
      <c r="U231" t="n">
        <v>0.46</v>
      </c>
      <c r="V231" t="n">
        <v>0.74</v>
      </c>
      <c r="W231" t="n">
        <v>4.78</v>
      </c>
      <c r="X231" t="n">
        <v>1.93</v>
      </c>
      <c r="Y231" t="n">
        <v>0.5</v>
      </c>
      <c r="Z231" t="n">
        <v>10</v>
      </c>
    </row>
    <row r="232">
      <c r="A232" t="n">
        <v>5</v>
      </c>
      <c r="B232" t="n">
        <v>35</v>
      </c>
      <c r="C232" t="inlineStr">
        <is>
          <t xml:space="preserve">CONCLUIDO	</t>
        </is>
      </c>
      <c r="D232" t="n">
        <v>1.9261</v>
      </c>
      <c r="E232" t="n">
        <v>51.92</v>
      </c>
      <c r="F232" t="n">
        <v>49.29</v>
      </c>
      <c r="G232" t="n">
        <v>68.77</v>
      </c>
      <c r="H232" t="n">
        <v>1.21</v>
      </c>
      <c r="I232" t="n">
        <v>43</v>
      </c>
      <c r="J232" t="n">
        <v>86.88</v>
      </c>
      <c r="K232" t="n">
        <v>35.1</v>
      </c>
      <c r="L232" t="n">
        <v>6</v>
      </c>
      <c r="M232" t="n">
        <v>41</v>
      </c>
      <c r="N232" t="n">
        <v>10.78</v>
      </c>
      <c r="O232" t="n">
        <v>10949.33</v>
      </c>
      <c r="P232" t="n">
        <v>347.95</v>
      </c>
      <c r="Q232" t="n">
        <v>794.17</v>
      </c>
      <c r="R232" t="n">
        <v>144.12</v>
      </c>
      <c r="S232" t="n">
        <v>72.42</v>
      </c>
      <c r="T232" t="n">
        <v>26525.67</v>
      </c>
      <c r="U232" t="n">
        <v>0.5</v>
      </c>
      <c r="V232" t="n">
        <v>0.75</v>
      </c>
      <c r="W232" t="n">
        <v>4.75</v>
      </c>
      <c r="X232" t="n">
        <v>1.58</v>
      </c>
      <c r="Y232" t="n">
        <v>0.5</v>
      </c>
      <c r="Z232" t="n">
        <v>10</v>
      </c>
    </row>
    <row r="233">
      <c r="A233" t="n">
        <v>6</v>
      </c>
      <c r="B233" t="n">
        <v>35</v>
      </c>
      <c r="C233" t="inlineStr">
        <is>
          <t xml:space="preserve">CONCLUIDO	</t>
        </is>
      </c>
      <c r="D233" t="n">
        <v>1.941</v>
      </c>
      <c r="E233" t="n">
        <v>51.52</v>
      </c>
      <c r="F233" t="n">
        <v>49.01</v>
      </c>
      <c r="G233" t="n">
        <v>81.68000000000001</v>
      </c>
      <c r="H233" t="n">
        <v>1.39</v>
      </c>
      <c r="I233" t="n">
        <v>36</v>
      </c>
      <c r="J233" t="n">
        <v>88.09999999999999</v>
      </c>
      <c r="K233" t="n">
        <v>35.1</v>
      </c>
      <c r="L233" t="n">
        <v>7</v>
      </c>
      <c r="M233" t="n">
        <v>34</v>
      </c>
      <c r="N233" t="n">
        <v>11</v>
      </c>
      <c r="O233" t="n">
        <v>11099.43</v>
      </c>
      <c r="P233" t="n">
        <v>338.78</v>
      </c>
      <c r="Q233" t="n">
        <v>794.17</v>
      </c>
      <c r="R233" t="n">
        <v>134.85</v>
      </c>
      <c r="S233" t="n">
        <v>72.42</v>
      </c>
      <c r="T233" t="n">
        <v>21923.32</v>
      </c>
      <c r="U233" t="n">
        <v>0.54</v>
      </c>
      <c r="V233" t="n">
        <v>0.75</v>
      </c>
      <c r="W233" t="n">
        <v>4.74</v>
      </c>
      <c r="X233" t="n">
        <v>1.3</v>
      </c>
      <c r="Y233" t="n">
        <v>0.5</v>
      </c>
      <c r="Z233" t="n">
        <v>10</v>
      </c>
    </row>
    <row r="234">
      <c r="A234" t="n">
        <v>7</v>
      </c>
      <c r="B234" t="n">
        <v>35</v>
      </c>
      <c r="C234" t="inlineStr">
        <is>
          <t xml:space="preserve">CONCLUIDO	</t>
        </is>
      </c>
      <c r="D234" t="n">
        <v>1.9512</v>
      </c>
      <c r="E234" t="n">
        <v>51.25</v>
      </c>
      <c r="F234" t="n">
        <v>48.82</v>
      </c>
      <c r="G234" t="n">
        <v>94.5</v>
      </c>
      <c r="H234" t="n">
        <v>1.57</v>
      </c>
      <c r="I234" t="n">
        <v>31</v>
      </c>
      <c r="J234" t="n">
        <v>89.31999999999999</v>
      </c>
      <c r="K234" t="n">
        <v>35.1</v>
      </c>
      <c r="L234" t="n">
        <v>8</v>
      </c>
      <c r="M234" t="n">
        <v>29</v>
      </c>
      <c r="N234" t="n">
        <v>11.22</v>
      </c>
      <c r="O234" t="n">
        <v>11249.89</v>
      </c>
      <c r="P234" t="n">
        <v>328.43</v>
      </c>
      <c r="Q234" t="n">
        <v>794.2</v>
      </c>
      <c r="R234" t="n">
        <v>128.54</v>
      </c>
      <c r="S234" t="n">
        <v>72.42</v>
      </c>
      <c r="T234" t="n">
        <v>18795.5</v>
      </c>
      <c r="U234" t="n">
        <v>0.5600000000000001</v>
      </c>
      <c r="V234" t="n">
        <v>0.76</v>
      </c>
      <c r="W234" t="n">
        <v>4.74</v>
      </c>
      <c r="X234" t="n">
        <v>1.12</v>
      </c>
      <c r="Y234" t="n">
        <v>0.5</v>
      </c>
      <c r="Z234" t="n">
        <v>10</v>
      </c>
    </row>
    <row r="235">
      <c r="A235" t="n">
        <v>8</v>
      </c>
      <c r="B235" t="n">
        <v>35</v>
      </c>
      <c r="C235" t="inlineStr">
        <is>
          <t xml:space="preserve">CONCLUIDO	</t>
        </is>
      </c>
      <c r="D235" t="n">
        <v>1.9594</v>
      </c>
      <c r="E235" t="n">
        <v>51.04</v>
      </c>
      <c r="F235" t="n">
        <v>48.68</v>
      </c>
      <c r="G235" t="n">
        <v>108.17</v>
      </c>
      <c r="H235" t="n">
        <v>1.75</v>
      </c>
      <c r="I235" t="n">
        <v>27</v>
      </c>
      <c r="J235" t="n">
        <v>90.54000000000001</v>
      </c>
      <c r="K235" t="n">
        <v>35.1</v>
      </c>
      <c r="L235" t="n">
        <v>9</v>
      </c>
      <c r="M235" t="n">
        <v>23</v>
      </c>
      <c r="N235" t="n">
        <v>11.44</v>
      </c>
      <c r="O235" t="n">
        <v>11400.71</v>
      </c>
      <c r="P235" t="n">
        <v>320.25</v>
      </c>
      <c r="Q235" t="n">
        <v>794.17</v>
      </c>
      <c r="R235" t="n">
        <v>123.81</v>
      </c>
      <c r="S235" t="n">
        <v>72.42</v>
      </c>
      <c r="T235" t="n">
        <v>16448.85</v>
      </c>
      <c r="U235" t="n">
        <v>0.58</v>
      </c>
      <c r="V235" t="n">
        <v>0.76</v>
      </c>
      <c r="W235" t="n">
        <v>4.73</v>
      </c>
      <c r="X235" t="n">
        <v>0.97</v>
      </c>
      <c r="Y235" t="n">
        <v>0.5</v>
      </c>
      <c r="Z235" t="n">
        <v>10</v>
      </c>
    </row>
    <row r="236">
      <c r="A236" t="n">
        <v>9</v>
      </c>
      <c r="B236" t="n">
        <v>35</v>
      </c>
      <c r="C236" t="inlineStr">
        <is>
          <t xml:space="preserve">CONCLUIDO	</t>
        </is>
      </c>
      <c r="D236" t="n">
        <v>1.9628</v>
      </c>
      <c r="E236" t="n">
        <v>50.95</v>
      </c>
      <c r="F236" t="n">
        <v>48.62</v>
      </c>
      <c r="G236" t="n">
        <v>116.7</v>
      </c>
      <c r="H236" t="n">
        <v>1.91</v>
      </c>
      <c r="I236" t="n">
        <v>25</v>
      </c>
      <c r="J236" t="n">
        <v>91.77</v>
      </c>
      <c r="K236" t="n">
        <v>35.1</v>
      </c>
      <c r="L236" t="n">
        <v>10</v>
      </c>
      <c r="M236" t="n">
        <v>6</v>
      </c>
      <c r="N236" t="n">
        <v>11.67</v>
      </c>
      <c r="O236" t="n">
        <v>11551.91</v>
      </c>
      <c r="P236" t="n">
        <v>316.62</v>
      </c>
      <c r="Q236" t="n">
        <v>794.1799999999999</v>
      </c>
      <c r="R236" t="n">
        <v>121.21</v>
      </c>
      <c r="S236" t="n">
        <v>72.42</v>
      </c>
      <c r="T236" t="n">
        <v>15160.42</v>
      </c>
      <c r="U236" t="n">
        <v>0.6</v>
      </c>
      <c r="V236" t="n">
        <v>0.76</v>
      </c>
      <c r="W236" t="n">
        <v>4.75</v>
      </c>
      <c r="X236" t="n">
        <v>0.92</v>
      </c>
      <c r="Y236" t="n">
        <v>0.5</v>
      </c>
      <c r="Z236" t="n">
        <v>10</v>
      </c>
    </row>
    <row r="237">
      <c r="A237" t="n">
        <v>10</v>
      </c>
      <c r="B237" t="n">
        <v>35</v>
      </c>
      <c r="C237" t="inlineStr">
        <is>
          <t xml:space="preserve">CONCLUIDO	</t>
        </is>
      </c>
      <c r="D237" t="n">
        <v>1.9649</v>
      </c>
      <c r="E237" t="n">
        <v>50.89</v>
      </c>
      <c r="F237" t="n">
        <v>48.59</v>
      </c>
      <c r="G237" t="n">
        <v>121.47</v>
      </c>
      <c r="H237" t="n">
        <v>2.08</v>
      </c>
      <c r="I237" t="n">
        <v>24</v>
      </c>
      <c r="J237" t="n">
        <v>93</v>
      </c>
      <c r="K237" t="n">
        <v>35.1</v>
      </c>
      <c r="L237" t="n">
        <v>11</v>
      </c>
      <c r="M237" t="n">
        <v>1</v>
      </c>
      <c r="N237" t="n">
        <v>11.9</v>
      </c>
      <c r="O237" t="n">
        <v>11703.47</v>
      </c>
      <c r="P237" t="n">
        <v>317.23</v>
      </c>
      <c r="Q237" t="n">
        <v>794.1799999999999</v>
      </c>
      <c r="R237" t="n">
        <v>120.1</v>
      </c>
      <c r="S237" t="n">
        <v>72.42</v>
      </c>
      <c r="T237" t="n">
        <v>14608.79</v>
      </c>
      <c r="U237" t="n">
        <v>0.6</v>
      </c>
      <c r="V237" t="n">
        <v>0.76</v>
      </c>
      <c r="W237" t="n">
        <v>4.75</v>
      </c>
      <c r="X237" t="n">
        <v>0.88</v>
      </c>
      <c r="Y237" t="n">
        <v>0.5</v>
      </c>
      <c r="Z237" t="n">
        <v>10</v>
      </c>
    </row>
    <row r="238">
      <c r="A238" t="n">
        <v>11</v>
      </c>
      <c r="B238" t="n">
        <v>35</v>
      </c>
      <c r="C238" t="inlineStr">
        <is>
          <t xml:space="preserve">CONCLUIDO	</t>
        </is>
      </c>
      <c r="D238" t="n">
        <v>1.9649</v>
      </c>
      <c r="E238" t="n">
        <v>50.89</v>
      </c>
      <c r="F238" t="n">
        <v>48.59</v>
      </c>
      <c r="G238" t="n">
        <v>121.47</v>
      </c>
      <c r="H238" t="n">
        <v>2.24</v>
      </c>
      <c r="I238" t="n">
        <v>24</v>
      </c>
      <c r="J238" t="n">
        <v>94.23</v>
      </c>
      <c r="K238" t="n">
        <v>35.1</v>
      </c>
      <c r="L238" t="n">
        <v>12</v>
      </c>
      <c r="M238" t="n">
        <v>0</v>
      </c>
      <c r="N238" t="n">
        <v>12.13</v>
      </c>
      <c r="O238" t="n">
        <v>11855.41</v>
      </c>
      <c r="P238" t="n">
        <v>321.09</v>
      </c>
      <c r="Q238" t="n">
        <v>794.1799999999999</v>
      </c>
      <c r="R238" t="n">
        <v>120.08</v>
      </c>
      <c r="S238" t="n">
        <v>72.42</v>
      </c>
      <c r="T238" t="n">
        <v>14599.33</v>
      </c>
      <c r="U238" t="n">
        <v>0.6</v>
      </c>
      <c r="V238" t="n">
        <v>0.76</v>
      </c>
      <c r="W238" t="n">
        <v>4.75</v>
      </c>
      <c r="X238" t="n">
        <v>0.88</v>
      </c>
      <c r="Y238" t="n">
        <v>0.5</v>
      </c>
      <c r="Z238" t="n">
        <v>10</v>
      </c>
    </row>
    <row r="239">
      <c r="A239" t="n">
        <v>0</v>
      </c>
      <c r="B239" t="n">
        <v>50</v>
      </c>
      <c r="C239" t="inlineStr">
        <is>
          <t xml:space="preserve">CONCLUIDO	</t>
        </is>
      </c>
      <c r="D239" t="n">
        <v>1.3013</v>
      </c>
      <c r="E239" t="n">
        <v>76.84999999999999</v>
      </c>
      <c r="F239" t="n">
        <v>64.90000000000001</v>
      </c>
      <c r="G239" t="n">
        <v>8.73</v>
      </c>
      <c r="H239" t="n">
        <v>0.16</v>
      </c>
      <c r="I239" t="n">
        <v>446</v>
      </c>
      <c r="J239" t="n">
        <v>107.41</v>
      </c>
      <c r="K239" t="n">
        <v>41.65</v>
      </c>
      <c r="L239" t="n">
        <v>1</v>
      </c>
      <c r="M239" t="n">
        <v>444</v>
      </c>
      <c r="N239" t="n">
        <v>14.77</v>
      </c>
      <c r="O239" t="n">
        <v>13481.73</v>
      </c>
      <c r="P239" t="n">
        <v>614.0599999999999</v>
      </c>
      <c r="Q239" t="n">
        <v>794.3200000000001</v>
      </c>
      <c r="R239" t="n">
        <v>666.53</v>
      </c>
      <c r="S239" t="n">
        <v>72.42</v>
      </c>
      <c r="T239" t="n">
        <v>285712.74</v>
      </c>
      <c r="U239" t="n">
        <v>0.11</v>
      </c>
      <c r="V239" t="n">
        <v>0.57</v>
      </c>
      <c r="W239" t="n">
        <v>5.4</v>
      </c>
      <c r="X239" t="n">
        <v>17.19</v>
      </c>
      <c r="Y239" t="n">
        <v>0.5</v>
      </c>
      <c r="Z239" t="n">
        <v>10</v>
      </c>
    </row>
    <row r="240">
      <c r="A240" t="n">
        <v>1</v>
      </c>
      <c r="B240" t="n">
        <v>50</v>
      </c>
      <c r="C240" t="inlineStr">
        <is>
          <t xml:space="preserve">CONCLUIDO	</t>
        </is>
      </c>
      <c r="D240" t="n">
        <v>1.6434</v>
      </c>
      <c r="E240" t="n">
        <v>60.85</v>
      </c>
      <c r="F240" t="n">
        <v>54.68</v>
      </c>
      <c r="G240" t="n">
        <v>17.64</v>
      </c>
      <c r="H240" t="n">
        <v>0.32</v>
      </c>
      <c r="I240" t="n">
        <v>186</v>
      </c>
      <c r="J240" t="n">
        <v>108.68</v>
      </c>
      <c r="K240" t="n">
        <v>41.65</v>
      </c>
      <c r="L240" t="n">
        <v>2</v>
      </c>
      <c r="M240" t="n">
        <v>184</v>
      </c>
      <c r="N240" t="n">
        <v>15.03</v>
      </c>
      <c r="O240" t="n">
        <v>13638.32</v>
      </c>
      <c r="P240" t="n">
        <v>512.33</v>
      </c>
      <c r="Q240" t="n">
        <v>794.21</v>
      </c>
      <c r="R240" t="n">
        <v>324.21</v>
      </c>
      <c r="S240" t="n">
        <v>72.42</v>
      </c>
      <c r="T240" t="n">
        <v>115853.48</v>
      </c>
      <c r="U240" t="n">
        <v>0.22</v>
      </c>
      <c r="V240" t="n">
        <v>0.68</v>
      </c>
      <c r="W240" t="n">
        <v>4.99</v>
      </c>
      <c r="X240" t="n">
        <v>6.97</v>
      </c>
      <c r="Y240" t="n">
        <v>0.5</v>
      </c>
      <c r="Z240" t="n">
        <v>10</v>
      </c>
    </row>
    <row r="241">
      <c r="A241" t="n">
        <v>2</v>
      </c>
      <c r="B241" t="n">
        <v>50</v>
      </c>
      <c r="C241" t="inlineStr">
        <is>
          <t xml:space="preserve">CONCLUIDO	</t>
        </is>
      </c>
      <c r="D241" t="n">
        <v>1.7638</v>
      </c>
      <c r="E241" t="n">
        <v>56.69</v>
      </c>
      <c r="F241" t="n">
        <v>52.06</v>
      </c>
      <c r="G241" t="n">
        <v>26.7</v>
      </c>
      <c r="H241" t="n">
        <v>0.48</v>
      </c>
      <c r="I241" t="n">
        <v>117</v>
      </c>
      <c r="J241" t="n">
        <v>109.96</v>
      </c>
      <c r="K241" t="n">
        <v>41.65</v>
      </c>
      <c r="L241" t="n">
        <v>3</v>
      </c>
      <c r="M241" t="n">
        <v>115</v>
      </c>
      <c r="N241" t="n">
        <v>15.31</v>
      </c>
      <c r="O241" t="n">
        <v>13795.21</v>
      </c>
      <c r="P241" t="n">
        <v>482.86</v>
      </c>
      <c r="Q241" t="n">
        <v>794.21</v>
      </c>
      <c r="R241" t="n">
        <v>236.77</v>
      </c>
      <c r="S241" t="n">
        <v>72.42</v>
      </c>
      <c r="T241" t="n">
        <v>72479.96000000001</v>
      </c>
      <c r="U241" t="n">
        <v>0.31</v>
      </c>
      <c r="V241" t="n">
        <v>0.71</v>
      </c>
      <c r="W241" t="n">
        <v>4.87</v>
      </c>
      <c r="X241" t="n">
        <v>4.35</v>
      </c>
      <c r="Y241" t="n">
        <v>0.5</v>
      </c>
      <c r="Z241" t="n">
        <v>10</v>
      </c>
    </row>
    <row r="242">
      <c r="A242" t="n">
        <v>3</v>
      </c>
      <c r="B242" t="n">
        <v>50</v>
      </c>
      <c r="C242" t="inlineStr">
        <is>
          <t xml:space="preserve">CONCLUIDO	</t>
        </is>
      </c>
      <c r="D242" t="n">
        <v>1.826</v>
      </c>
      <c r="E242" t="n">
        <v>54.77</v>
      </c>
      <c r="F242" t="n">
        <v>50.84</v>
      </c>
      <c r="G242" t="n">
        <v>35.89</v>
      </c>
      <c r="H242" t="n">
        <v>0.63</v>
      </c>
      <c r="I242" t="n">
        <v>85</v>
      </c>
      <c r="J242" t="n">
        <v>111.23</v>
      </c>
      <c r="K242" t="n">
        <v>41.65</v>
      </c>
      <c r="L242" t="n">
        <v>4</v>
      </c>
      <c r="M242" t="n">
        <v>83</v>
      </c>
      <c r="N242" t="n">
        <v>15.58</v>
      </c>
      <c r="O242" t="n">
        <v>13952.52</v>
      </c>
      <c r="P242" t="n">
        <v>466.78</v>
      </c>
      <c r="Q242" t="n">
        <v>794.25</v>
      </c>
      <c r="R242" t="n">
        <v>196.23</v>
      </c>
      <c r="S242" t="n">
        <v>72.42</v>
      </c>
      <c r="T242" t="n">
        <v>52368.99</v>
      </c>
      <c r="U242" t="n">
        <v>0.37</v>
      </c>
      <c r="V242" t="n">
        <v>0.73</v>
      </c>
      <c r="W242" t="n">
        <v>4.81</v>
      </c>
      <c r="X242" t="n">
        <v>3.13</v>
      </c>
      <c r="Y242" t="n">
        <v>0.5</v>
      </c>
      <c r="Z242" t="n">
        <v>10</v>
      </c>
    </row>
    <row r="243">
      <c r="A243" t="n">
        <v>4</v>
      </c>
      <c r="B243" t="n">
        <v>50</v>
      </c>
      <c r="C243" t="inlineStr">
        <is>
          <t xml:space="preserve">CONCLUIDO	</t>
        </is>
      </c>
      <c r="D243" t="n">
        <v>1.862</v>
      </c>
      <c r="E243" t="n">
        <v>53.7</v>
      </c>
      <c r="F243" t="n">
        <v>50.18</v>
      </c>
      <c r="G243" t="n">
        <v>44.94</v>
      </c>
      <c r="H243" t="n">
        <v>0.78</v>
      </c>
      <c r="I243" t="n">
        <v>67</v>
      </c>
      <c r="J243" t="n">
        <v>112.51</v>
      </c>
      <c r="K243" t="n">
        <v>41.65</v>
      </c>
      <c r="L243" t="n">
        <v>5</v>
      </c>
      <c r="M243" t="n">
        <v>65</v>
      </c>
      <c r="N243" t="n">
        <v>15.86</v>
      </c>
      <c r="O243" t="n">
        <v>14110.24</v>
      </c>
      <c r="P243" t="n">
        <v>455.51</v>
      </c>
      <c r="Q243" t="n">
        <v>794.21</v>
      </c>
      <c r="R243" t="n">
        <v>173.58</v>
      </c>
      <c r="S243" t="n">
        <v>72.42</v>
      </c>
      <c r="T243" t="n">
        <v>41136.35</v>
      </c>
      <c r="U243" t="n">
        <v>0.42</v>
      </c>
      <c r="V243" t="n">
        <v>0.74</v>
      </c>
      <c r="W243" t="n">
        <v>4.8</v>
      </c>
      <c r="X243" t="n">
        <v>2.47</v>
      </c>
      <c r="Y243" t="n">
        <v>0.5</v>
      </c>
      <c r="Z243" t="n">
        <v>10</v>
      </c>
    </row>
    <row r="244">
      <c r="A244" t="n">
        <v>5</v>
      </c>
      <c r="B244" t="n">
        <v>50</v>
      </c>
      <c r="C244" t="inlineStr">
        <is>
          <t xml:space="preserve">CONCLUIDO	</t>
        </is>
      </c>
      <c r="D244" t="n">
        <v>1.8873</v>
      </c>
      <c r="E244" t="n">
        <v>52.99</v>
      </c>
      <c r="F244" t="n">
        <v>49.73</v>
      </c>
      <c r="G244" t="n">
        <v>54.25</v>
      </c>
      <c r="H244" t="n">
        <v>0.93</v>
      </c>
      <c r="I244" t="n">
        <v>55</v>
      </c>
      <c r="J244" t="n">
        <v>113.79</v>
      </c>
      <c r="K244" t="n">
        <v>41.65</v>
      </c>
      <c r="L244" t="n">
        <v>6</v>
      </c>
      <c r="M244" t="n">
        <v>53</v>
      </c>
      <c r="N244" t="n">
        <v>16.14</v>
      </c>
      <c r="O244" t="n">
        <v>14268.39</v>
      </c>
      <c r="P244" t="n">
        <v>446.67</v>
      </c>
      <c r="Q244" t="n">
        <v>794.17</v>
      </c>
      <c r="R244" t="n">
        <v>158.87</v>
      </c>
      <c r="S244" t="n">
        <v>72.42</v>
      </c>
      <c r="T244" t="n">
        <v>33838.03</v>
      </c>
      <c r="U244" t="n">
        <v>0.46</v>
      </c>
      <c r="V244" t="n">
        <v>0.74</v>
      </c>
      <c r="W244" t="n">
        <v>4.77</v>
      </c>
      <c r="X244" t="n">
        <v>2.02</v>
      </c>
      <c r="Y244" t="n">
        <v>0.5</v>
      </c>
      <c r="Z244" t="n">
        <v>10</v>
      </c>
    </row>
    <row r="245">
      <c r="A245" t="n">
        <v>6</v>
      </c>
      <c r="B245" t="n">
        <v>50</v>
      </c>
      <c r="C245" t="inlineStr">
        <is>
          <t xml:space="preserve">CONCLUIDO	</t>
        </is>
      </c>
      <c r="D245" t="n">
        <v>1.9071</v>
      </c>
      <c r="E245" t="n">
        <v>52.44</v>
      </c>
      <c r="F245" t="n">
        <v>49.38</v>
      </c>
      <c r="G245" t="n">
        <v>64.40000000000001</v>
      </c>
      <c r="H245" t="n">
        <v>1.07</v>
      </c>
      <c r="I245" t="n">
        <v>46</v>
      </c>
      <c r="J245" t="n">
        <v>115.08</v>
      </c>
      <c r="K245" t="n">
        <v>41.65</v>
      </c>
      <c r="L245" t="n">
        <v>7</v>
      </c>
      <c r="M245" t="n">
        <v>44</v>
      </c>
      <c r="N245" t="n">
        <v>16.43</v>
      </c>
      <c r="O245" t="n">
        <v>14426.96</v>
      </c>
      <c r="P245" t="n">
        <v>439.29</v>
      </c>
      <c r="Q245" t="n">
        <v>794.17</v>
      </c>
      <c r="R245" t="n">
        <v>147.05</v>
      </c>
      <c r="S245" t="n">
        <v>72.42</v>
      </c>
      <c r="T245" t="n">
        <v>27972.79</v>
      </c>
      <c r="U245" t="n">
        <v>0.49</v>
      </c>
      <c r="V245" t="n">
        <v>0.75</v>
      </c>
      <c r="W245" t="n">
        <v>4.76</v>
      </c>
      <c r="X245" t="n">
        <v>1.67</v>
      </c>
      <c r="Y245" t="n">
        <v>0.5</v>
      </c>
      <c r="Z245" t="n">
        <v>10</v>
      </c>
    </row>
    <row r="246">
      <c r="A246" t="n">
        <v>7</v>
      </c>
      <c r="B246" t="n">
        <v>50</v>
      </c>
      <c r="C246" t="inlineStr">
        <is>
          <t xml:space="preserve">CONCLUIDO	</t>
        </is>
      </c>
      <c r="D246" t="n">
        <v>1.9197</v>
      </c>
      <c r="E246" t="n">
        <v>52.09</v>
      </c>
      <c r="F246" t="n">
        <v>49.17</v>
      </c>
      <c r="G246" t="n">
        <v>73.75</v>
      </c>
      <c r="H246" t="n">
        <v>1.21</v>
      </c>
      <c r="I246" t="n">
        <v>40</v>
      </c>
      <c r="J246" t="n">
        <v>116.37</v>
      </c>
      <c r="K246" t="n">
        <v>41.65</v>
      </c>
      <c r="L246" t="n">
        <v>8</v>
      </c>
      <c r="M246" t="n">
        <v>38</v>
      </c>
      <c r="N246" t="n">
        <v>16.72</v>
      </c>
      <c r="O246" t="n">
        <v>14585.96</v>
      </c>
      <c r="P246" t="n">
        <v>431.64</v>
      </c>
      <c r="Q246" t="n">
        <v>794.2</v>
      </c>
      <c r="R246" t="n">
        <v>140.13</v>
      </c>
      <c r="S246" t="n">
        <v>72.42</v>
      </c>
      <c r="T246" t="n">
        <v>24546.32</v>
      </c>
      <c r="U246" t="n">
        <v>0.52</v>
      </c>
      <c r="V246" t="n">
        <v>0.75</v>
      </c>
      <c r="W246" t="n">
        <v>4.75</v>
      </c>
      <c r="X246" t="n">
        <v>1.46</v>
      </c>
      <c r="Y246" t="n">
        <v>0.5</v>
      </c>
      <c r="Z246" t="n">
        <v>10</v>
      </c>
    </row>
    <row r="247">
      <c r="A247" t="n">
        <v>8</v>
      </c>
      <c r="B247" t="n">
        <v>50</v>
      </c>
      <c r="C247" t="inlineStr">
        <is>
          <t xml:space="preserve">CONCLUIDO	</t>
        </is>
      </c>
      <c r="D247" t="n">
        <v>1.9309</v>
      </c>
      <c r="E247" t="n">
        <v>51.79</v>
      </c>
      <c r="F247" t="n">
        <v>48.98</v>
      </c>
      <c r="G247" t="n">
        <v>83.95999999999999</v>
      </c>
      <c r="H247" t="n">
        <v>1.35</v>
      </c>
      <c r="I247" t="n">
        <v>35</v>
      </c>
      <c r="J247" t="n">
        <v>117.66</v>
      </c>
      <c r="K247" t="n">
        <v>41.65</v>
      </c>
      <c r="L247" t="n">
        <v>9</v>
      </c>
      <c r="M247" t="n">
        <v>33</v>
      </c>
      <c r="N247" t="n">
        <v>17.01</v>
      </c>
      <c r="O247" t="n">
        <v>14745.39</v>
      </c>
      <c r="P247" t="n">
        <v>424.38</v>
      </c>
      <c r="Q247" t="n">
        <v>794.17</v>
      </c>
      <c r="R247" t="n">
        <v>133.72</v>
      </c>
      <c r="S247" t="n">
        <v>72.42</v>
      </c>
      <c r="T247" t="n">
        <v>21362.18</v>
      </c>
      <c r="U247" t="n">
        <v>0.54</v>
      </c>
      <c r="V247" t="n">
        <v>0.75</v>
      </c>
      <c r="W247" t="n">
        <v>4.74</v>
      </c>
      <c r="X247" t="n">
        <v>1.27</v>
      </c>
      <c r="Y247" t="n">
        <v>0.5</v>
      </c>
      <c r="Z247" t="n">
        <v>10</v>
      </c>
    </row>
    <row r="248">
      <c r="A248" t="n">
        <v>9</v>
      </c>
      <c r="B248" t="n">
        <v>50</v>
      </c>
      <c r="C248" t="inlineStr">
        <is>
          <t xml:space="preserve">CONCLUIDO	</t>
        </is>
      </c>
      <c r="D248" t="n">
        <v>1.9409</v>
      </c>
      <c r="E248" t="n">
        <v>51.52</v>
      </c>
      <c r="F248" t="n">
        <v>48.8</v>
      </c>
      <c r="G248" t="n">
        <v>94.45</v>
      </c>
      <c r="H248" t="n">
        <v>1.48</v>
      </c>
      <c r="I248" t="n">
        <v>31</v>
      </c>
      <c r="J248" t="n">
        <v>118.96</v>
      </c>
      <c r="K248" t="n">
        <v>41.65</v>
      </c>
      <c r="L248" t="n">
        <v>10</v>
      </c>
      <c r="M248" t="n">
        <v>29</v>
      </c>
      <c r="N248" t="n">
        <v>17.31</v>
      </c>
      <c r="O248" t="n">
        <v>14905.25</v>
      </c>
      <c r="P248" t="n">
        <v>417.36</v>
      </c>
      <c r="Q248" t="n">
        <v>794.1900000000001</v>
      </c>
      <c r="R248" t="n">
        <v>127.83</v>
      </c>
      <c r="S248" t="n">
        <v>72.42</v>
      </c>
      <c r="T248" t="n">
        <v>18437.43</v>
      </c>
      <c r="U248" t="n">
        <v>0.57</v>
      </c>
      <c r="V248" t="n">
        <v>0.76</v>
      </c>
      <c r="W248" t="n">
        <v>4.73</v>
      </c>
      <c r="X248" t="n">
        <v>1.09</v>
      </c>
      <c r="Y248" t="n">
        <v>0.5</v>
      </c>
      <c r="Z248" t="n">
        <v>10</v>
      </c>
    </row>
    <row r="249">
      <c r="A249" t="n">
        <v>10</v>
      </c>
      <c r="B249" t="n">
        <v>50</v>
      </c>
      <c r="C249" t="inlineStr">
        <is>
          <t xml:space="preserve">CONCLUIDO	</t>
        </is>
      </c>
      <c r="D249" t="n">
        <v>1.9468</v>
      </c>
      <c r="E249" t="n">
        <v>51.37</v>
      </c>
      <c r="F249" t="n">
        <v>48.71</v>
      </c>
      <c r="G249" t="n">
        <v>104.37</v>
      </c>
      <c r="H249" t="n">
        <v>1.61</v>
      </c>
      <c r="I249" t="n">
        <v>28</v>
      </c>
      <c r="J249" t="n">
        <v>120.26</v>
      </c>
      <c r="K249" t="n">
        <v>41.65</v>
      </c>
      <c r="L249" t="n">
        <v>11</v>
      </c>
      <c r="M249" t="n">
        <v>26</v>
      </c>
      <c r="N249" t="n">
        <v>17.61</v>
      </c>
      <c r="O249" t="n">
        <v>15065.56</v>
      </c>
      <c r="P249" t="n">
        <v>413.55</v>
      </c>
      <c r="Q249" t="n">
        <v>794.1900000000001</v>
      </c>
      <c r="R249" t="n">
        <v>124.66</v>
      </c>
      <c r="S249" t="n">
        <v>72.42</v>
      </c>
      <c r="T249" t="n">
        <v>16871.15</v>
      </c>
      <c r="U249" t="n">
        <v>0.58</v>
      </c>
      <c r="V249" t="n">
        <v>0.76</v>
      </c>
      <c r="W249" t="n">
        <v>4.73</v>
      </c>
      <c r="X249" t="n">
        <v>1</v>
      </c>
      <c r="Y249" t="n">
        <v>0.5</v>
      </c>
      <c r="Z249" t="n">
        <v>10</v>
      </c>
    </row>
    <row r="250">
      <c r="A250" t="n">
        <v>11</v>
      </c>
      <c r="B250" t="n">
        <v>50</v>
      </c>
      <c r="C250" t="inlineStr">
        <is>
          <t xml:space="preserve">CONCLUIDO	</t>
        </is>
      </c>
      <c r="D250" t="n">
        <v>1.9511</v>
      </c>
      <c r="E250" t="n">
        <v>51.25</v>
      </c>
      <c r="F250" t="n">
        <v>48.64</v>
      </c>
      <c r="G250" t="n">
        <v>112.24</v>
      </c>
      <c r="H250" t="n">
        <v>1.74</v>
      </c>
      <c r="I250" t="n">
        <v>26</v>
      </c>
      <c r="J250" t="n">
        <v>121.56</v>
      </c>
      <c r="K250" t="n">
        <v>41.65</v>
      </c>
      <c r="L250" t="n">
        <v>12</v>
      </c>
      <c r="M250" t="n">
        <v>24</v>
      </c>
      <c r="N250" t="n">
        <v>17.91</v>
      </c>
      <c r="O250" t="n">
        <v>15226.31</v>
      </c>
      <c r="P250" t="n">
        <v>406.18</v>
      </c>
      <c r="Q250" t="n">
        <v>794.24</v>
      </c>
      <c r="R250" t="n">
        <v>122.52</v>
      </c>
      <c r="S250" t="n">
        <v>72.42</v>
      </c>
      <c r="T250" t="n">
        <v>15809.78</v>
      </c>
      <c r="U250" t="n">
        <v>0.59</v>
      </c>
      <c r="V250" t="n">
        <v>0.76</v>
      </c>
      <c r="W250" t="n">
        <v>4.73</v>
      </c>
      <c r="X250" t="n">
        <v>0.93</v>
      </c>
      <c r="Y250" t="n">
        <v>0.5</v>
      </c>
      <c r="Z250" t="n">
        <v>10</v>
      </c>
    </row>
    <row r="251">
      <c r="A251" t="n">
        <v>12</v>
      </c>
      <c r="B251" t="n">
        <v>50</v>
      </c>
      <c r="C251" t="inlineStr">
        <is>
          <t xml:space="preserve">CONCLUIDO	</t>
        </is>
      </c>
      <c r="D251" t="n">
        <v>1.958</v>
      </c>
      <c r="E251" t="n">
        <v>51.07</v>
      </c>
      <c r="F251" t="n">
        <v>48.53</v>
      </c>
      <c r="G251" t="n">
        <v>126.59</v>
      </c>
      <c r="H251" t="n">
        <v>1.87</v>
      </c>
      <c r="I251" t="n">
        <v>23</v>
      </c>
      <c r="J251" t="n">
        <v>122.87</v>
      </c>
      <c r="K251" t="n">
        <v>41.65</v>
      </c>
      <c r="L251" t="n">
        <v>13</v>
      </c>
      <c r="M251" t="n">
        <v>21</v>
      </c>
      <c r="N251" t="n">
        <v>18.22</v>
      </c>
      <c r="O251" t="n">
        <v>15387.5</v>
      </c>
      <c r="P251" t="n">
        <v>398.29</v>
      </c>
      <c r="Q251" t="n">
        <v>794.1799999999999</v>
      </c>
      <c r="R251" t="n">
        <v>118.82</v>
      </c>
      <c r="S251" t="n">
        <v>72.42</v>
      </c>
      <c r="T251" t="n">
        <v>13972.4</v>
      </c>
      <c r="U251" t="n">
        <v>0.61</v>
      </c>
      <c r="V251" t="n">
        <v>0.76</v>
      </c>
      <c r="W251" t="n">
        <v>4.72</v>
      </c>
      <c r="X251" t="n">
        <v>0.82</v>
      </c>
      <c r="Y251" t="n">
        <v>0.5</v>
      </c>
      <c r="Z251" t="n">
        <v>10</v>
      </c>
    </row>
    <row r="252">
      <c r="A252" t="n">
        <v>13</v>
      </c>
      <c r="B252" t="n">
        <v>50</v>
      </c>
      <c r="C252" t="inlineStr">
        <is>
          <t xml:space="preserve">CONCLUIDO	</t>
        </is>
      </c>
      <c r="D252" t="n">
        <v>1.9599</v>
      </c>
      <c r="E252" t="n">
        <v>51.02</v>
      </c>
      <c r="F252" t="n">
        <v>48.5</v>
      </c>
      <c r="G252" t="n">
        <v>132.27</v>
      </c>
      <c r="H252" t="n">
        <v>1.99</v>
      </c>
      <c r="I252" t="n">
        <v>22</v>
      </c>
      <c r="J252" t="n">
        <v>124.18</v>
      </c>
      <c r="K252" t="n">
        <v>41.65</v>
      </c>
      <c r="L252" t="n">
        <v>14</v>
      </c>
      <c r="M252" t="n">
        <v>20</v>
      </c>
      <c r="N252" t="n">
        <v>18.53</v>
      </c>
      <c r="O252" t="n">
        <v>15549.15</v>
      </c>
      <c r="P252" t="n">
        <v>393.18</v>
      </c>
      <c r="Q252" t="n">
        <v>794.17</v>
      </c>
      <c r="R252" t="n">
        <v>117.88</v>
      </c>
      <c r="S252" t="n">
        <v>72.42</v>
      </c>
      <c r="T252" t="n">
        <v>13512.06</v>
      </c>
      <c r="U252" t="n">
        <v>0.61</v>
      </c>
      <c r="V252" t="n">
        <v>0.76</v>
      </c>
      <c r="W252" t="n">
        <v>4.72</v>
      </c>
      <c r="X252" t="n">
        <v>0.79</v>
      </c>
      <c r="Y252" t="n">
        <v>0.5</v>
      </c>
      <c r="Z252" t="n">
        <v>10</v>
      </c>
    </row>
    <row r="253">
      <c r="A253" t="n">
        <v>14</v>
      </c>
      <c r="B253" t="n">
        <v>50</v>
      </c>
      <c r="C253" t="inlineStr">
        <is>
          <t xml:space="preserve">CONCLUIDO	</t>
        </is>
      </c>
      <c r="D253" t="n">
        <v>1.9645</v>
      </c>
      <c r="E253" t="n">
        <v>50.9</v>
      </c>
      <c r="F253" t="n">
        <v>48.42</v>
      </c>
      <c r="G253" t="n">
        <v>145.27</v>
      </c>
      <c r="H253" t="n">
        <v>2.11</v>
      </c>
      <c r="I253" t="n">
        <v>20</v>
      </c>
      <c r="J253" t="n">
        <v>125.49</v>
      </c>
      <c r="K253" t="n">
        <v>41.65</v>
      </c>
      <c r="L253" t="n">
        <v>15</v>
      </c>
      <c r="M253" t="n">
        <v>17</v>
      </c>
      <c r="N253" t="n">
        <v>18.84</v>
      </c>
      <c r="O253" t="n">
        <v>15711.24</v>
      </c>
      <c r="P253" t="n">
        <v>388.12</v>
      </c>
      <c r="Q253" t="n">
        <v>794.17</v>
      </c>
      <c r="R253" t="n">
        <v>115.2</v>
      </c>
      <c r="S253" t="n">
        <v>72.42</v>
      </c>
      <c r="T253" t="n">
        <v>12177.19</v>
      </c>
      <c r="U253" t="n">
        <v>0.63</v>
      </c>
      <c r="V253" t="n">
        <v>0.76</v>
      </c>
      <c r="W253" t="n">
        <v>4.72</v>
      </c>
      <c r="X253" t="n">
        <v>0.72</v>
      </c>
      <c r="Y253" t="n">
        <v>0.5</v>
      </c>
      <c r="Z253" t="n">
        <v>10</v>
      </c>
    </row>
    <row r="254">
      <c r="A254" t="n">
        <v>15</v>
      </c>
      <c r="B254" t="n">
        <v>50</v>
      </c>
      <c r="C254" t="inlineStr">
        <is>
          <t xml:space="preserve">CONCLUIDO	</t>
        </is>
      </c>
      <c r="D254" t="n">
        <v>1.9673</v>
      </c>
      <c r="E254" t="n">
        <v>50.83</v>
      </c>
      <c r="F254" t="n">
        <v>48.37</v>
      </c>
      <c r="G254" t="n">
        <v>152.76</v>
      </c>
      <c r="H254" t="n">
        <v>2.23</v>
      </c>
      <c r="I254" t="n">
        <v>19</v>
      </c>
      <c r="J254" t="n">
        <v>126.81</v>
      </c>
      <c r="K254" t="n">
        <v>41.65</v>
      </c>
      <c r="L254" t="n">
        <v>16</v>
      </c>
      <c r="M254" t="n">
        <v>13</v>
      </c>
      <c r="N254" t="n">
        <v>19.16</v>
      </c>
      <c r="O254" t="n">
        <v>15873.8</v>
      </c>
      <c r="P254" t="n">
        <v>381.37</v>
      </c>
      <c r="Q254" t="n">
        <v>794.22</v>
      </c>
      <c r="R254" t="n">
        <v>113.49</v>
      </c>
      <c r="S254" t="n">
        <v>72.42</v>
      </c>
      <c r="T254" t="n">
        <v>11328.08</v>
      </c>
      <c r="U254" t="n">
        <v>0.64</v>
      </c>
      <c r="V254" t="n">
        <v>0.76</v>
      </c>
      <c r="W254" t="n">
        <v>4.72</v>
      </c>
      <c r="X254" t="n">
        <v>0.67</v>
      </c>
      <c r="Y254" t="n">
        <v>0.5</v>
      </c>
      <c r="Z254" t="n">
        <v>10</v>
      </c>
    </row>
    <row r="255">
      <c r="A255" t="n">
        <v>16</v>
      </c>
      <c r="B255" t="n">
        <v>50</v>
      </c>
      <c r="C255" t="inlineStr">
        <is>
          <t xml:space="preserve">CONCLUIDO	</t>
        </is>
      </c>
      <c r="D255" t="n">
        <v>1.9691</v>
      </c>
      <c r="E255" t="n">
        <v>50.78</v>
      </c>
      <c r="F255" t="n">
        <v>48.35</v>
      </c>
      <c r="G255" t="n">
        <v>161.16</v>
      </c>
      <c r="H255" t="n">
        <v>2.34</v>
      </c>
      <c r="I255" t="n">
        <v>18</v>
      </c>
      <c r="J255" t="n">
        <v>128.13</v>
      </c>
      <c r="K255" t="n">
        <v>41.65</v>
      </c>
      <c r="L255" t="n">
        <v>17</v>
      </c>
      <c r="M255" t="n">
        <v>7</v>
      </c>
      <c r="N255" t="n">
        <v>19.48</v>
      </c>
      <c r="O255" t="n">
        <v>16036.82</v>
      </c>
      <c r="P255" t="n">
        <v>380.99</v>
      </c>
      <c r="Q255" t="n">
        <v>794.17</v>
      </c>
      <c r="R255" t="n">
        <v>112.36</v>
      </c>
      <c r="S255" t="n">
        <v>72.42</v>
      </c>
      <c r="T255" t="n">
        <v>10768.54</v>
      </c>
      <c r="U255" t="n">
        <v>0.64</v>
      </c>
      <c r="V255" t="n">
        <v>0.76</v>
      </c>
      <c r="W255" t="n">
        <v>4.73</v>
      </c>
      <c r="X255" t="n">
        <v>0.64</v>
      </c>
      <c r="Y255" t="n">
        <v>0.5</v>
      </c>
      <c r="Z255" t="n">
        <v>10</v>
      </c>
    </row>
    <row r="256">
      <c r="A256" t="n">
        <v>17</v>
      </c>
      <c r="B256" t="n">
        <v>50</v>
      </c>
      <c r="C256" t="inlineStr">
        <is>
          <t xml:space="preserve">CONCLUIDO	</t>
        </is>
      </c>
      <c r="D256" t="n">
        <v>1.9708</v>
      </c>
      <c r="E256" t="n">
        <v>50.74</v>
      </c>
      <c r="F256" t="n">
        <v>48.33</v>
      </c>
      <c r="G256" t="n">
        <v>170.57</v>
      </c>
      <c r="H256" t="n">
        <v>2.46</v>
      </c>
      <c r="I256" t="n">
        <v>17</v>
      </c>
      <c r="J256" t="n">
        <v>129.46</v>
      </c>
      <c r="K256" t="n">
        <v>41.65</v>
      </c>
      <c r="L256" t="n">
        <v>18</v>
      </c>
      <c r="M256" t="n">
        <v>2</v>
      </c>
      <c r="N256" t="n">
        <v>19.81</v>
      </c>
      <c r="O256" t="n">
        <v>16200.3</v>
      </c>
      <c r="P256" t="n">
        <v>378.81</v>
      </c>
      <c r="Q256" t="n">
        <v>794.17</v>
      </c>
      <c r="R256" t="n">
        <v>111.67</v>
      </c>
      <c r="S256" t="n">
        <v>72.42</v>
      </c>
      <c r="T256" t="n">
        <v>10429.45</v>
      </c>
      <c r="U256" t="n">
        <v>0.65</v>
      </c>
      <c r="V256" t="n">
        <v>0.76</v>
      </c>
      <c r="W256" t="n">
        <v>4.73</v>
      </c>
      <c r="X256" t="n">
        <v>0.62</v>
      </c>
      <c r="Y256" t="n">
        <v>0.5</v>
      </c>
      <c r="Z256" t="n">
        <v>10</v>
      </c>
    </row>
    <row r="257">
      <c r="A257" t="n">
        <v>18</v>
      </c>
      <c r="B257" t="n">
        <v>50</v>
      </c>
      <c r="C257" t="inlineStr">
        <is>
          <t xml:space="preserve">CONCLUIDO	</t>
        </is>
      </c>
      <c r="D257" t="n">
        <v>1.9703</v>
      </c>
      <c r="E257" t="n">
        <v>50.75</v>
      </c>
      <c r="F257" t="n">
        <v>48.34</v>
      </c>
      <c r="G257" t="n">
        <v>170.61</v>
      </c>
      <c r="H257" t="n">
        <v>2.57</v>
      </c>
      <c r="I257" t="n">
        <v>17</v>
      </c>
      <c r="J257" t="n">
        <v>130.79</v>
      </c>
      <c r="K257" t="n">
        <v>41.65</v>
      </c>
      <c r="L257" t="n">
        <v>19</v>
      </c>
      <c r="M257" t="n">
        <v>0</v>
      </c>
      <c r="N257" t="n">
        <v>20.14</v>
      </c>
      <c r="O257" t="n">
        <v>16364.25</v>
      </c>
      <c r="P257" t="n">
        <v>383.08</v>
      </c>
      <c r="Q257" t="n">
        <v>794.17</v>
      </c>
      <c r="R257" t="n">
        <v>111.95</v>
      </c>
      <c r="S257" t="n">
        <v>72.42</v>
      </c>
      <c r="T257" t="n">
        <v>10571.03</v>
      </c>
      <c r="U257" t="n">
        <v>0.65</v>
      </c>
      <c r="V257" t="n">
        <v>0.76</v>
      </c>
      <c r="W257" t="n">
        <v>4.73</v>
      </c>
      <c r="X257" t="n">
        <v>0.63</v>
      </c>
      <c r="Y257" t="n">
        <v>0.5</v>
      </c>
      <c r="Z257" t="n">
        <v>10</v>
      </c>
    </row>
    <row r="258">
      <c r="A258" t="n">
        <v>0</v>
      </c>
      <c r="B258" t="n">
        <v>25</v>
      </c>
      <c r="C258" t="inlineStr">
        <is>
          <t xml:space="preserve">CONCLUIDO	</t>
        </is>
      </c>
      <c r="D258" t="n">
        <v>1.5762</v>
      </c>
      <c r="E258" t="n">
        <v>63.44</v>
      </c>
      <c r="F258" t="n">
        <v>57.91</v>
      </c>
      <c r="G258" t="n">
        <v>12.92</v>
      </c>
      <c r="H258" t="n">
        <v>0.28</v>
      </c>
      <c r="I258" t="n">
        <v>269</v>
      </c>
      <c r="J258" t="n">
        <v>61.76</v>
      </c>
      <c r="K258" t="n">
        <v>28.92</v>
      </c>
      <c r="L258" t="n">
        <v>1</v>
      </c>
      <c r="M258" t="n">
        <v>267</v>
      </c>
      <c r="N258" t="n">
        <v>6.84</v>
      </c>
      <c r="O258" t="n">
        <v>7851.41</v>
      </c>
      <c r="P258" t="n">
        <v>370.58</v>
      </c>
      <c r="Q258" t="n">
        <v>794.25</v>
      </c>
      <c r="R258" t="n">
        <v>431.67</v>
      </c>
      <c r="S258" t="n">
        <v>72.42</v>
      </c>
      <c r="T258" t="n">
        <v>169167.68</v>
      </c>
      <c r="U258" t="n">
        <v>0.17</v>
      </c>
      <c r="V258" t="n">
        <v>0.64</v>
      </c>
      <c r="W258" t="n">
        <v>5.14</v>
      </c>
      <c r="X258" t="n">
        <v>10.2</v>
      </c>
      <c r="Y258" t="n">
        <v>0.5</v>
      </c>
      <c r="Z258" t="n">
        <v>10</v>
      </c>
    </row>
    <row r="259">
      <c r="A259" t="n">
        <v>1</v>
      </c>
      <c r="B259" t="n">
        <v>25</v>
      </c>
      <c r="C259" t="inlineStr">
        <is>
          <t xml:space="preserve">CONCLUIDO	</t>
        </is>
      </c>
      <c r="D259" t="n">
        <v>1.8004</v>
      </c>
      <c r="E259" t="n">
        <v>55.54</v>
      </c>
      <c r="F259" t="n">
        <v>52.11</v>
      </c>
      <c r="G259" t="n">
        <v>26.5</v>
      </c>
      <c r="H259" t="n">
        <v>0.55</v>
      </c>
      <c r="I259" t="n">
        <v>118</v>
      </c>
      <c r="J259" t="n">
        <v>62.92</v>
      </c>
      <c r="K259" t="n">
        <v>28.92</v>
      </c>
      <c r="L259" t="n">
        <v>2</v>
      </c>
      <c r="M259" t="n">
        <v>116</v>
      </c>
      <c r="N259" t="n">
        <v>7</v>
      </c>
      <c r="O259" t="n">
        <v>7994.37</v>
      </c>
      <c r="P259" t="n">
        <v>324.09</v>
      </c>
      <c r="Q259" t="n">
        <v>794.21</v>
      </c>
      <c r="R259" t="n">
        <v>237.88</v>
      </c>
      <c r="S259" t="n">
        <v>72.42</v>
      </c>
      <c r="T259" t="n">
        <v>73030.28</v>
      </c>
      <c r="U259" t="n">
        <v>0.3</v>
      </c>
      <c r="V259" t="n">
        <v>0.71</v>
      </c>
      <c r="W259" t="n">
        <v>4.89</v>
      </c>
      <c r="X259" t="n">
        <v>4.4</v>
      </c>
      <c r="Y259" t="n">
        <v>0.5</v>
      </c>
      <c r="Z259" t="n">
        <v>10</v>
      </c>
    </row>
    <row r="260">
      <c r="A260" t="n">
        <v>2</v>
      </c>
      <c r="B260" t="n">
        <v>25</v>
      </c>
      <c r="C260" t="inlineStr">
        <is>
          <t xml:space="preserve">CONCLUIDO	</t>
        </is>
      </c>
      <c r="D260" t="n">
        <v>1.8774</v>
      </c>
      <c r="E260" t="n">
        <v>53.27</v>
      </c>
      <c r="F260" t="n">
        <v>50.44</v>
      </c>
      <c r="G260" t="n">
        <v>40.9</v>
      </c>
      <c r="H260" t="n">
        <v>0.8100000000000001</v>
      </c>
      <c r="I260" t="n">
        <v>74</v>
      </c>
      <c r="J260" t="n">
        <v>64.08</v>
      </c>
      <c r="K260" t="n">
        <v>28.92</v>
      </c>
      <c r="L260" t="n">
        <v>3</v>
      </c>
      <c r="M260" t="n">
        <v>72</v>
      </c>
      <c r="N260" t="n">
        <v>7.16</v>
      </c>
      <c r="O260" t="n">
        <v>8137.65</v>
      </c>
      <c r="P260" t="n">
        <v>303.69</v>
      </c>
      <c r="Q260" t="n">
        <v>794.2</v>
      </c>
      <c r="R260" t="n">
        <v>182.35</v>
      </c>
      <c r="S260" t="n">
        <v>72.42</v>
      </c>
      <c r="T260" t="n">
        <v>45483.81</v>
      </c>
      <c r="U260" t="n">
        <v>0.4</v>
      </c>
      <c r="V260" t="n">
        <v>0.73</v>
      </c>
      <c r="W260" t="n">
        <v>4.81</v>
      </c>
      <c r="X260" t="n">
        <v>2.73</v>
      </c>
      <c r="Y260" t="n">
        <v>0.5</v>
      </c>
      <c r="Z260" t="n">
        <v>10</v>
      </c>
    </row>
    <row r="261">
      <c r="A261" t="n">
        <v>3</v>
      </c>
      <c r="B261" t="n">
        <v>25</v>
      </c>
      <c r="C261" t="inlineStr">
        <is>
          <t xml:space="preserve">CONCLUIDO	</t>
        </is>
      </c>
      <c r="D261" t="n">
        <v>1.9167</v>
      </c>
      <c r="E261" t="n">
        <v>52.17</v>
      </c>
      <c r="F261" t="n">
        <v>49.64</v>
      </c>
      <c r="G261" t="n">
        <v>56.2</v>
      </c>
      <c r="H261" t="n">
        <v>1.07</v>
      </c>
      <c r="I261" t="n">
        <v>53</v>
      </c>
      <c r="J261" t="n">
        <v>65.25</v>
      </c>
      <c r="K261" t="n">
        <v>28.92</v>
      </c>
      <c r="L261" t="n">
        <v>4</v>
      </c>
      <c r="M261" t="n">
        <v>51</v>
      </c>
      <c r="N261" t="n">
        <v>7.33</v>
      </c>
      <c r="O261" t="n">
        <v>8281.25</v>
      </c>
      <c r="P261" t="n">
        <v>288.81</v>
      </c>
      <c r="Q261" t="n">
        <v>794.2</v>
      </c>
      <c r="R261" t="n">
        <v>155.74</v>
      </c>
      <c r="S261" t="n">
        <v>72.42</v>
      </c>
      <c r="T261" t="n">
        <v>32286.6</v>
      </c>
      <c r="U261" t="n">
        <v>0.46</v>
      </c>
      <c r="V261" t="n">
        <v>0.74</v>
      </c>
      <c r="W261" t="n">
        <v>4.77</v>
      </c>
      <c r="X261" t="n">
        <v>1.93</v>
      </c>
      <c r="Y261" t="n">
        <v>0.5</v>
      </c>
      <c r="Z261" t="n">
        <v>10</v>
      </c>
    </row>
    <row r="262">
      <c r="A262" t="n">
        <v>4</v>
      </c>
      <c r="B262" t="n">
        <v>25</v>
      </c>
      <c r="C262" t="inlineStr">
        <is>
          <t xml:space="preserve">CONCLUIDO	</t>
        </is>
      </c>
      <c r="D262" t="n">
        <v>1.9403</v>
      </c>
      <c r="E262" t="n">
        <v>51.54</v>
      </c>
      <c r="F262" t="n">
        <v>49.17</v>
      </c>
      <c r="G262" t="n">
        <v>71.95999999999999</v>
      </c>
      <c r="H262" t="n">
        <v>1.31</v>
      </c>
      <c r="I262" t="n">
        <v>41</v>
      </c>
      <c r="J262" t="n">
        <v>66.42</v>
      </c>
      <c r="K262" t="n">
        <v>28.92</v>
      </c>
      <c r="L262" t="n">
        <v>5</v>
      </c>
      <c r="M262" t="n">
        <v>37</v>
      </c>
      <c r="N262" t="n">
        <v>7.49</v>
      </c>
      <c r="O262" t="n">
        <v>8425.16</v>
      </c>
      <c r="P262" t="n">
        <v>274.91</v>
      </c>
      <c r="Q262" t="n">
        <v>794.17</v>
      </c>
      <c r="R262" t="n">
        <v>140.16</v>
      </c>
      <c r="S262" t="n">
        <v>72.42</v>
      </c>
      <c r="T262" t="n">
        <v>24556.66</v>
      </c>
      <c r="U262" t="n">
        <v>0.52</v>
      </c>
      <c r="V262" t="n">
        <v>0.75</v>
      </c>
      <c r="W262" t="n">
        <v>4.75</v>
      </c>
      <c r="X262" t="n">
        <v>1.47</v>
      </c>
      <c r="Y262" t="n">
        <v>0.5</v>
      </c>
      <c r="Z262" t="n">
        <v>10</v>
      </c>
    </row>
    <row r="263">
      <c r="A263" t="n">
        <v>5</v>
      </c>
      <c r="B263" t="n">
        <v>25</v>
      </c>
      <c r="C263" t="inlineStr">
        <is>
          <t xml:space="preserve">CONCLUIDO	</t>
        </is>
      </c>
      <c r="D263" t="n">
        <v>1.95</v>
      </c>
      <c r="E263" t="n">
        <v>51.28</v>
      </c>
      <c r="F263" t="n">
        <v>49</v>
      </c>
      <c r="G263" t="n">
        <v>84</v>
      </c>
      <c r="H263" t="n">
        <v>1.55</v>
      </c>
      <c r="I263" t="n">
        <v>35</v>
      </c>
      <c r="J263" t="n">
        <v>67.59</v>
      </c>
      <c r="K263" t="n">
        <v>28.92</v>
      </c>
      <c r="L263" t="n">
        <v>6</v>
      </c>
      <c r="M263" t="n">
        <v>15</v>
      </c>
      <c r="N263" t="n">
        <v>7.66</v>
      </c>
      <c r="O263" t="n">
        <v>8569.4</v>
      </c>
      <c r="P263" t="n">
        <v>266.02</v>
      </c>
      <c r="Q263" t="n">
        <v>794.1799999999999</v>
      </c>
      <c r="R263" t="n">
        <v>134.03</v>
      </c>
      <c r="S263" t="n">
        <v>72.42</v>
      </c>
      <c r="T263" t="n">
        <v>21521.9</v>
      </c>
      <c r="U263" t="n">
        <v>0.54</v>
      </c>
      <c r="V263" t="n">
        <v>0.75</v>
      </c>
      <c r="W263" t="n">
        <v>4.76</v>
      </c>
      <c r="X263" t="n">
        <v>1.29</v>
      </c>
      <c r="Y263" t="n">
        <v>0.5</v>
      </c>
      <c r="Z263" t="n">
        <v>10</v>
      </c>
    </row>
    <row r="264">
      <c r="A264" t="n">
        <v>6</v>
      </c>
      <c r="B264" t="n">
        <v>25</v>
      </c>
      <c r="C264" t="inlineStr">
        <is>
          <t xml:space="preserve">CONCLUIDO	</t>
        </is>
      </c>
      <c r="D264" t="n">
        <v>1.9533</v>
      </c>
      <c r="E264" t="n">
        <v>51.2</v>
      </c>
      <c r="F264" t="n">
        <v>48.94</v>
      </c>
      <c r="G264" t="n">
        <v>88.98999999999999</v>
      </c>
      <c r="H264" t="n">
        <v>1.78</v>
      </c>
      <c r="I264" t="n">
        <v>33</v>
      </c>
      <c r="J264" t="n">
        <v>68.76000000000001</v>
      </c>
      <c r="K264" t="n">
        <v>28.92</v>
      </c>
      <c r="L264" t="n">
        <v>7</v>
      </c>
      <c r="M264" t="n">
        <v>1</v>
      </c>
      <c r="N264" t="n">
        <v>7.83</v>
      </c>
      <c r="O264" t="n">
        <v>8713.950000000001</v>
      </c>
      <c r="P264" t="n">
        <v>267.99</v>
      </c>
      <c r="Q264" t="n">
        <v>794.17</v>
      </c>
      <c r="R264" t="n">
        <v>131.7</v>
      </c>
      <c r="S264" t="n">
        <v>72.42</v>
      </c>
      <c r="T264" t="n">
        <v>20363.06</v>
      </c>
      <c r="U264" t="n">
        <v>0.55</v>
      </c>
      <c r="V264" t="n">
        <v>0.75</v>
      </c>
      <c r="W264" t="n">
        <v>4.77</v>
      </c>
      <c r="X264" t="n">
        <v>1.23</v>
      </c>
      <c r="Y264" t="n">
        <v>0.5</v>
      </c>
      <c r="Z264" t="n">
        <v>10</v>
      </c>
    </row>
    <row r="265">
      <c r="A265" t="n">
        <v>7</v>
      </c>
      <c r="B265" t="n">
        <v>25</v>
      </c>
      <c r="C265" t="inlineStr">
        <is>
          <t xml:space="preserve">CONCLUIDO	</t>
        </is>
      </c>
      <c r="D265" t="n">
        <v>1.9533</v>
      </c>
      <c r="E265" t="n">
        <v>51.2</v>
      </c>
      <c r="F265" t="n">
        <v>48.94</v>
      </c>
      <c r="G265" t="n">
        <v>88.98999999999999</v>
      </c>
      <c r="H265" t="n">
        <v>2</v>
      </c>
      <c r="I265" t="n">
        <v>33</v>
      </c>
      <c r="J265" t="n">
        <v>69.93000000000001</v>
      </c>
      <c r="K265" t="n">
        <v>28.92</v>
      </c>
      <c r="L265" t="n">
        <v>8</v>
      </c>
      <c r="M265" t="n">
        <v>0</v>
      </c>
      <c r="N265" t="n">
        <v>8.01</v>
      </c>
      <c r="O265" t="n">
        <v>8858.84</v>
      </c>
      <c r="P265" t="n">
        <v>272.1</v>
      </c>
      <c r="Q265" t="n">
        <v>794.17</v>
      </c>
      <c r="R265" t="n">
        <v>131.69</v>
      </c>
      <c r="S265" t="n">
        <v>72.42</v>
      </c>
      <c r="T265" t="n">
        <v>20361.72</v>
      </c>
      <c r="U265" t="n">
        <v>0.55</v>
      </c>
      <c r="V265" t="n">
        <v>0.75</v>
      </c>
      <c r="W265" t="n">
        <v>4.77</v>
      </c>
      <c r="X265" t="n">
        <v>1.23</v>
      </c>
      <c r="Y265" t="n">
        <v>0.5</v>
      </c>
      <c r="Z265" t="n">
        <v>10</v>
      </c>
    </row>
    <row r="266">
      <c r="A266" t="n">
        <v>0</v>
      </c>
      <c r="B266" t="n">
        <v>85</v>
      </c>
      <c r="C266" t="inlineStr">
        <is>
          <t xml:space="preserve">CONCLUIDO	</t>
        </is>
      </c>
      <c r="D266" t="n">
        <v>0.9882</v>
      </c>
      <c r="E266" t="n">
        <v>101.19</v>
      </c>
      <c r="F266" t="n">
        <v>75.2</v>
      </c>
      <c r="G266" t="n">
        <v>6.47</v>
      </c>
      <c r="H266" t="n">
        <v>0.11</v>
      </c>
      <c r="I266" t="n">
        <v>697</v>
      </c>
      <c r="J266" t="n">
        <v>167.88</v>
      </c>
      <c r="K266" t="n">
        <v>51.39</v>
      </c>
      <c r="L266" t="n">
        <v>1</v>
      </c>
      <c r="M266" t="n">
        <v>695</v>
      </c>
      <c r="N266" t="n">
        <v>30.49</v>
      </c>
      <c r="O266" t="n">
        <v>20939.59</v>
      </c>
      <c r="P266" t="n">
        <v>955.55</v>
      </c>
      <c r="Q266" t="n">
        <v>794.36</v>
      </c>
      <c r="R266" t="n">
        <v>1011.47</v>
      </c>
      <c r="S266" t="n">
        <v>72.42</v>
      </c>
      <c r="T266" t="n">
        <v>456931.32</v>
      </c>
      <c r="U266" t="n">
        <v>0.07000000000000001</v>
      </c>
      <c r="V266" t="n">
        <v>0.49</v>
      </c>
      <c r="W266" t="n">
        <v>5.84</v>
      </c>
      <c r="X266" t="n">
        <v>27.48</v>
      </c>
      <c r="Y266" t="n">
        <v>0.5</v>
      </c>
      <c r="Z266" t="n">
        <v>10</v>
      </c>
    </row>
    <row r="267">
      <c r="A267" t="n">
        <v>1</v>
      </c>
      <c r="B267" t="n">
        <v>85</v>
      </c>
      <c r="C267" t="inlineStr">
        <is>
          <t xml:space="preserve">CONCLUIDO	</t>
        </is>
      </c>
      <c r="D267" t="n">
        <v>1.448</v>
      </c>
      <c r="E267" t="n">
        <v>69.06</v>
      </c>
      <c r="F267" t="n">
        <v>57.71</v>
      </c>
      <c r="G267" t="n">
        <v>13.07</v>
      </c>
      <c r="H267" t="n">
        <v>0.21</v>
      </c>
      <c r="I267" t="n">
        <v>265</v>
      </c>
      <c r="J267" t="n">
        <v>169.33</v>
      </c>
      <c r="K267" t="n">
        <v>51.39</v>
      </c>
      <c r="L267" t="n">
        <v>2</v>
      </c>
      <c r="M267" t="n">
        <v>263</v>
      </c>
      <c r="N267" t="n">
        <v>30.94</v>
      </c>
      <c r="O267" t="n">
        <v>21118.46</v>
      </c>
      <c r="P267" t="n">
        <v>730.33</v>
      </c>
      <c r="Q267" t="n">
        <v>794.25</v>
      </c>
      <c r="R267" t="n">
        <v>425.63</v>
      </c>
      <c r="S267" t="n">
        <v>72.42</v>
      </c>
      <c r="T267" t="n">
        <v>166171.35</v>
      </c>
      <c r="U267" t="n">
        <v>0.17</v>
      </c>
      <c r="V267" t="n">
        <v>0.64</v>
      </c>
      <c r="W267" t="n">
        <v>5.1</v>
      </c>
      <c r="X267" t="n">
        <v>10</v>
      </c>
      <c r="Y267" t="n">
        <v>0.5</v>
      </c>
      <c r="Z267" t="n">
        <v>10</v>
      </c>
    </row>
    <row r="268">
      <c r="A268" t="n">
        <v>2</v>
      </c>
      <c r="B268" t="n">
        <v>85</v>
      </c>
      <c r="C268" t="inlineStr">
        <is>
          <t xml:space="preserve">CONCLUIDO	</t>
        </is>
      </c>
      <c r="D268" t="n">
        <v>1.6192</v>
      </c>
      <c r="E268" t="n">
        <v>61.76</v>
      </c>
      <c r="F268" t="n">
        <v>53.83</v>
      </c>
      <c r="G268" t="n">
        <v>19.69</v>
      </c>
      <c r="H268" t="n">
        <v>0.31</v>
      </c>
      <c r="I268" t="n">
        <v>164</v>
      </c>
      <c r="J268" t="n">
        <v>170.79</v>
      </c>
      <c r="K268" t="n">
        <v>51.39</v>
      </c>
      <c r="L268" t="n">
        <v>3</v>
      </c>
      <c r="M268" t="n">
        <v>162</v>
      </c>
      <c r="N268" t="n">
        <v>31.4</v>
      </c>
      <c r="O268" t="n">
        <v>21297.94</v>
      </c>
      <c r="P268" t="n">
        <v>678.7</v>
      </c>
      <c r="Q268" t="n">
        <v>794.24</v>
      </c>
      <c r="R268" t="n">
        <v>295.5</v>
      </c>
      <c r="S268" t="n">
        <v>72.42</v>
      </c>
      <c r="T268" t="n">
        <v>101607.77</v>
      </c>
      <c r="U268" t="n">
        <v>0.25</v>
      </c>
      <c r="V268" t="n">
        <v>0.6899999999999999</v>
      </c>
      <c r="W268" t="n">
        <v>4.96</v>
      </c>
      <c r="X268" t="n">
        <v>6.12</v>
      </c>
      <c r="Y268" t="n">
        <v>0.5</v>
      </c>
      <c r="Z268" t="n">
        <v>10</v>
      </c>
    </row>
    <row r="269">
      <c r="A269" t="n">
        <v>3</v>
      </c>
      <c r="B269" t="n">
        <v>85</v>
      </c>
      <c r="C269" t="inlineStr">
        <is>
          <t xml:space="preserve">CONCLUIDO	</t>
        </is>
      </c>
      <c r="D269" t="n">
        <v>1.7093</v>
      </c>
      <c r="E269" t="n">
        <v>58.5</v>
      </c>
      <c r="F269" t="n">
        <v>52.1</v>
      </c>
      <c r="G269" t="n">
        <v>26.27</v>
      </c>
      <c r="H269" t="n">
        <v>0.41</v>
      </c>
      <c r="I269" t="n">
        <v>119</v>
      </c>
      <c r="J269" t="n">
        <v>172.25</v>
      </c>
      <c r="K269" t="n">
        <v>51.39</v>
      </c>
      <c r="L269" t="n">
        <v>4</v>
      </c>
      <c r="M269" t="n">
        <v>117</v>
      </c>
      <c r="N269" t="n">
        <v>31.86</v>
      </c>
      <c r="O269" t="n">
        <v>21478.05</v>
      </c>
      <c r="P269" t="n">
        <v>654.46</v>
      </c>
      <c r="Q269" t="n">
        <v>794.21</v>
      </c>
      <c r="R269" t="n">
        <v>237.76</v>
      </c>
      <c r="S269" t="n">
        <v>72.42</v>
      </c>
      <c r="T269" t="n">
        <v>72966.89999999999</v>
      </c>
      <c r="U269" t="n">
        <v>0.3</v>
      </c>
      <c r="V269" t="n">
        <v>0.71</v>
      </c>
      <c r="W269" t="n">
        <v>4.88</v>
      </c>
      <c r="X269" t="n">
        <v>4.39</v>
      </c>
      <c r="Y269" t="n">
        <v>0.5</v>
      </c>
      <c r="Z269" t="n">
        <v>10</v>
      </c>
    </row>
    <row r="270">
      <c r="A270" t="n">
        <v>4</v>
      </c>
      <c r="B270" t="n">
        <v>85</v>
      </c>
      <c r="C270" t="inlineStr">
        <is>
          <t xml:space="preserve">CONCLUIDO	</t>
        </is>
      </c>
      <c r="D270" t="n">
        <v>1.7638</v>
      </c>
      <c r="E270" t="n">
        <v>56.7</v>
      </c>
      <c r="F270" t="n">
        <v>51.17</v>
      </c>
      <c r="G270" t="n">
        <v>33.01</v>
      </c>
      <c r="H270" t="n">
        <v>0.51</v>
      </c>
      <c r="I270" t="n">
        <v>93</v>
      </c>
      <c r="J270" t="n">
        <v>173.71</v>
      </c>
      <c r="K270" t="n">
        <v>51.39</v>
      </c>
      <c r="L270" t="n">
        <v>5</v>
      </c>
      <c r="M270" t="n">
        <v>91</v>
      </c>
      <c r="N270" t="n">
        <v>32.32</v>
      </c>
      <c r="O270" t="n">
        <v>21658.78</v>
      </c>
      <c r="P270" t="n">
        <v>640.37</v>
      </c>
      <c r="Q270" t="n">
        <v>794.21</v>
      </c>
      <c r="R270" t="n">
        <v>206.64</v>
      </c>
      <c r="S270" t="n">
        <v>72.42</v>
      </c>
      <c r="T270" t="n">
        <v>57535.64</v>
      </c>
      <c r="U270" t="n">
        <v>0.35</v>
      </c>
      <c r="V270" t="n">
        <v>0.72</v>
      </c>
      <c r="W270" t="n">
        <v>4.85</v>
      </c>
      <c r="X270" t="n">
        <v>3.46</v>
      </c>
      <c r="Y270" t="n">
        <v>0.5</v>
      </c>
      <c r="Z270" t="n">
        <v>10</v>
      </c>
    </row>
    <row r="271">
      <c r="A271" t="n">
        <v>5</v>
      </c>
      <c r="B271" t="n">
        <v>85</v>
      </c>
      <c r="C271" t="inlineStr">
        <is>
          <t xml:space="preserve">CONCLUIDO	</t>
        </is>
      </c>
      <c r="D271" t="n">
        <v>1.8007</v>
      </c>
      <c r="E271" t="n">
        <v>55.54</v>
      </c>
      <c r="F271" t="n">
        <v>50.55</v>
      </c>
      <c r="G271" t="n">
        <v>39.39</v>
      </c>
      <c r="H271" t="n">
        <v>0.61</v>
      </c>
      <c r="I271" t="n">
        <v>77</v>
      </c>
      <c r="J271" t="n">
        <v>175.18</v>
      </c>
      <c r="K271" t="n">
        <v>51.39</v>
      </c>
      <c r="L271" t="n">
        <v>6</v>
      </c>
      <c r="M271" t="n">
        <v>75</v>
      </c>
      <c r="N271" t="n">
        <v>32.79</v>
      </c>
      <c r="O271" t="n">
        <v>21840.16</v>
      </c>
      <c r="P271" t="n">
        <v>630.37</v>
      </c>
      <c r="Q271" t="n">
        <v>794.17</v>
      </c>
      <c r="R271" t="n">
        <v>186.13</v>
      </c>
      <c r="S271" t="n">
        <v>72.42</v>
      </c>
      <c r="T271" t="n">
        <v>47360.59</v>
      </c>
      <c r="U271" t="n">
        <v>0.39</v>
      </c>
      <c r="V271" t="n">
        <v>0.73</v>
      </c>
      <c r="W271" t="n">
        <v>4.82</v>
      </c>
      <c r="X271" t="n">
        <v>2.85</v>
      </c>
      <c r="Y271" t="n">
        <v>0.5</v>
      </c>
      <c r="Z271" t="n">
        <v>10</v>
      </c>
    </row>
    <row r="272">
      <c r="A272" t="n">
        <v>6</v>
      </c>
      <c r="B272" t="n">
        <v>85</v>
      </c>
      <c r="C272" t="inlineStr">
        <is>
          <t xml:space="preserve">CONCLUIDO	</t>
        </is>
      </c>
      <c r="D272" t="n">
        <v>1.8285</v>
      </c>
      <c r="E272" t="n">
        <v>54.69</v>
      </c>
      <c r="F272" t="n">
        <v>50.11</v>
      </c>
      <c r="G272" t="n">
        <v>46.26</v>
      </c>
      <c r="H272" t="n">
        <v>0.7</v>
      </c>
      <c r="I272" t="n">
        <v>65</v>
      </c>
      <c r="J272" t="n">
        <v>176.66</v>
      </c>
      <c r="K272" t="n">
        <v>51.39</v>
      </c>
      <c r="L272" t="n">
        <v>7</v>
      </c>
      <c r="M272" t="n">
        <v>63</v>
      </c>
      <c r="N272" t="n">
        <v>33.27</v>
      </c>
      <c r="O272" t="n">
        <v>22022.17</v>
      </c>
      <c r="P272" t="n">
        <v>622.83</v>
      </c>
      <c r="Q272" t="n">
        <v>794.1799999999999</v>
      </c>
      <c r="R272" t="n">
        <v>171.51</v>
      </c>
      <c r="S272" t="n">
        <v>72.42</v>
      </c>
      <c r="T272" t="n">
        <v>40109.68</v>
      </c>
      <c r="U272" t="n">
        <v>0.42</v>
      </c>
      <c r="V272" t="n">
        <v>0.74</v>
      </c>
      <c r="W272" t="n">
        <v>4.8</v>
      </c>
      <c r="X272" t="n">
        <v>2.41</v>
      </c>
      <c r="Y272" t="n">
        <v>0.5</v>
      </c>
      <c r="Z272" t="n">
        <v>10</v>
      </c>
    </row>
    <row r="273">
      <c r="A273" t="n">
        <v>7</v>
      </c>
      <c r="B273" t="n">
        <v>85</v>
      </c>
      <c r="C273" t="inlineStr">
        <is>
          <t xml:space="preserve">CONCLUIDO	</t>
        </is>
      </c>
      <c r="D273" t="n">
        <v>1.8483</v>
      </c>
      <c r="E273" t="n">
        <v>54.1</v>
      </c>
      <c r="F273" t="n">
        <v>49.8</v>
      </c>
      <c r="G273" t="n">
        <v>52.42</v>
      </c>
      <c r="H273" t="n">
        <v>0.8</v>
      </c>
      <c r="I273" t="n">
        <v>57</v>
      </c>
      <c r="J273" t="n">
        <v>178.14</v>
      </c>
      <c r="K273" t="n">
        <v>51.39</v>
      </c>
      <c r="L273" t="n">
        <v>8</v>
      </c>
      <c r="M273" t="n">
        <v>55</v>
      </c>
      <c r="N273" t="n">
        <v>33.75</v>
      </c>
      <c r="O273" t="n">
        <v>22204.83</v>
      </c>
      <c r="P273" t="n">
        <v>616.98</v>
      </c>
      <c r="Q273" t="n">
        <v>794.1900000000001</v>
      </c>
      <c r="R273" t="n">
        <v>161.03</v>
      </c>
      <c r="S273" t="n">
        <v>72.42</v>
      </c>
      <c r="T273" t="n">
        <v>34910.62</v>
      </c>
      <c r="U273" t="n">
        <v>0.45</v>
      </c>
      <c r="V273" t="n">
        <v>0.74</v>
      </c>
      <c r="W273" t="n">
        <v>4.78</v>
      </c>
      <c r="X273" t="n">
        <v>2.09</v>
      </c>
      <c r="Y273" t="n">
        <v>0.5</v>
      </c>
      <c r="Z273" t="n">
        <v>10</v>
      </c>
    </row>
    <row r="274">
      <c r="A274" t="n">
        <v>8</v>
      </c>
      <c r="B274" t="n">
        <v>85</v>
      </c>
      <c r="C274" t="inlineStr">
        <is>
          <t xml:space="preserve">CONCLUIDO	</t>
        </is>
      </c>
      <c r="D274" t="n">
        <v>1.8654</v>
      </c>
      <c r="E274" t="n">
        <v>53.61</v>
      </c>
      <c r="F274" t="n">
        <v>49.54</v>
      </c>
      <c r="G274" t="n">
        <v>59.45</v>
      </c>
      <c r="H274" t="n">
        <v>0.89</v>
      </c>
      <c r="I274" t="n">
        <v>50</v>
      </c>
      <c r="J274" t="n">
        <v>179.63</v>
      </c>
      <c r="K274" t="n">
        <v>51.39</v>
      </c>
      <c r="L274" t="n">
        <v>9</v>
      </c>
      <c r="M274" t="n">
        <v>48</v>
      </c>
      <c r="N274" t="n">
        <v>34.24</v>
      </c>
      <c r="O274" t="n">
        <v>22388.15</v>
      </c>
      <c r="P274" t="n">
        <v>611.09</v>
      </c>
      <c r="Q274" t="n">
        <v>794.2</v>
      </c>
      <c r="R274" t="n">
        <v>152.87</v>
      </c>
      <c r="S274" t="n">
        <v>72.42</v>
      </c>
      <c r="T274" t="n">
        <v>30862.34</v>
      </c>
      <c r="U274" t="n">
        <v>0.47</v>
      </c>
      <c r="V274" t="n">
        <v>0.75</v>
      </c>
      <c r="W274" t="n">
        <v>4.76</v>
      </c>
      <c r="X274" t="n">
        <v>1.83</v>
      </c>
      <c r="Y274" t="n">
        <v>0.5</v>
      </c>
      <c r="Z274" t="n">
        <v>10</v>
      </c>
    </row>
    <row r="275">
      <c r="A275" t="n">
        <v>9</v>
      </c>
      <c r="B275" t="n">
        <v>85</v>
      </c>
      <c r="C275" t="inlineStr">
        <is>
          <t xml:space="preserve">CONCLUIDO	</t>
        </is>
      </c>
      <c r="D275" t="n">
        <v>1.8779</v>
      </c>
      <c r="E275" t="n">
        <v>53.25</v>
      </c>
      <c r="F275" t="n">
        <v>49.35</v>
      </c>
      <c r="G275" t="n">
        <v>65.8</v>
      </c>
      <c r="H275" t="n">
        <v>0.98</v>
      </c>
      <c r="I275" t="n">
        <v>45</v>
      </c>
      <c r="J275" t="n">
        <v>181.12</v>
      </c>
      <c r="K275" t="n">
        <v>51.39</v>
      </c>
      <c r="L275" t="n">
        <v>10</v>
      </c>
      <c r="M275" t="n">
        <v>43</v>
      </c>
      <c r="N275" t="n">
        <v>34.73</v>
      </c>
      <c r="O275" t="n">
        <v>22572.13</v>
      </c>
      <c r="P275" t="n">
        <v>606.67</v>
      </c>
      <c r="Q275" t="n">
        <v>794.1900000000001</v>
      </c>
      <c r="R275" t="n">
        <v>146.37</v>
      </c>
      <c r="S275" t="n">
        <v>72.42</v>
      </c>
      <c r="T275" t="n">
        <v>27640.32</v>
      </c>
      <c r="U275" t="n">
        <v>0.49</v>
      </c>
      <c r="V275" t="n">
        <v>0.75</v>
      </c>
      <c r="W275" t="n">
        <v>4.76</v>
      </c>
      <c r="X275" t="n">
        <v>1.65</v>
      </c>
      <c r="Y275" t="n">
        <v>0.5</v>
      </c>
      <c r="Z275" t="n">
        <v>10</v>
      </c>
    </row>
    <row r="276">
      <c r="A276" t="n">
        <v>10</v>
      </c>
      <c r="B276" t="n">
        <v>85</v>
      </c>
      <c r="C276" t="inlineStr">
        <is>
          <t xml:space="preserve">CONCLUIDO	</t>
        </is>
      </c>
      <c r="D276" t="n">
        <v>1.8885</v>
      </c>
      <c r="E276" t="n">
        <v>52.95</v>
      </c>
      <c r="F276" t="n">
        <v>49.19</v>
      </c>
      <c r="G276" t="n">
        <v>71.98</v>
      </c>
      <c r="H276" t="n">
        <v>1.07</v>
      </c>
      <c r="I276" t="n">
        <v>41</v>
      </c>
      <c r="J276" t="n">
        <v>182.62</v>
      </c>
      <c r="K276" t="n">
        <v>51.39</v>
      </c>
      <c r="L276" t="n">
        <v>11</v>
      </c>
      <c r="M276" t="n">
        <v>39</v>
      </c>
      <c r="N276" t="n">
        <v>35.22</v>
      </c>
      <c r="O276" t="n">
        <v>22756.91</v>
      </c>
      <c r="P276" t="n">
        <v>602.24</v>
      </c>
      <c r="Q276" t="n">
        <v>794.17</v>
      </c>
      <c r="R276" t="n">
        <v>140.82</v>
      </c>
      <c r="S276" t="n">
        <v>72.42</v>
      </c>
      <c r="T276" t="n">
        <v>24883.4</v>
      </c>
      <c r="U276" t="n">
        <v>0.51</v>
      </c>
      <c r="V276" t="n">
        <v>0.75</v>
      </c>
      <c r="W276" t="n">
        <v>4.75</v>
      </c>
      <c r="X276" t="n">
        <v>1.48</v>
      </c>
      <c r="Y276" t="n">
        <v>0.5</v>
      </c>
      <c r="Z276" t="n">
        <v>10</v>
      </c>
    </row>
    <row r="277">
      <c r="A277" t="n">
        <v>11</v>
      </c>
      <c r="B277" t="n">
        <v>85</v>
      </c>
      <c r="C277" t="inlineStr">
        <is>
          <t xml:space="preserve">CONCLUIDO	</t>
        </is>
      </c>
      <c r="D277" t="n">
        <v>1.8986</v>
      </c>
      <c r="E277" t="n">
        <v>52.67</v>
      </c>
      <c r="F277" t="n">
        <v>49.04</v>
      </c>
      <c r="G277" t="n">
        <v>79.53</v>
      </c>
      <c r="H277" t="n">
        <v>1.16</v>
      </c>
      <c r="I277" t="n">
        <v>37</v>
      </c>
      <c r="J277" t="n">
        <v>184.12</v>
      </c>
      <c r="K277" t="n">
        <v>51.39</v>
      </c>
      <c r="L277" t="n">
        <v>12</v>
      </c>
      <c r="M277" t="n">
        <v>35</v>
      </c>
      <c r="N277" t="n">
        <v>35.73</v>
      </c>
      <c r="O277" t="n">
        <v>22942.24</v>
      </c>
      <c r="P277" t="n">
        <v>598.4400000000001</v>
      </c>
      <c r="Q277" t="n">
        <v>794.1799999999999</v>
      </c>
      <c r="R277" t="n">
        <v>135.83</v>
      </c>
      <c r="S277" t="n">
        <v>72.42</v>
      </c>
      <c r="T277" t="n">
        <v>22411.12</v>
      </c>
      <c r="U277" t="n">
        <v>0.53</v>
      </c>
      <c r="V277" t="n">
        <v>0.75</v>
      </c>
      <c r="W277" t="n">
        <v>4.75</v>
      </c>
      <c r="X277" t="n">
        <v>1.34</v>
      </c>
      <c r="Y277" t="n">
        <v>0.5</v>
      </c>
      <c r="Z277" t="n">
        <v>10</v>
      </c>
    </row>
    <row r="278">
      <c r="A278" t="n">
        <v>12</v>
      </c>
      <c r="B278" t="n">
        <v>85</v>
      </c>
      <c r="C278" t="inlineStr">
        <is>
          <t xml:space="preserve">CONCLUIDO	</t>
        </is>
      </c>
      <c r="D278" t="n">
        <v>1.9061</v>
      </c>
      <c r="E278" t="n">
        <v>52.46</v>
      </c>
      <c r="F278" t="n">
        <v>48.94</v>
      </c>
      <c r="G278" t="n">
        <v>86.36</v>
      </c>
      <c r="H278" t="n">
        <v>1.24</v>
      </c>
      <c r="I278" t="n">
        <v>34</v>
      </c>
      <c r="J278" t="n">
        <v>185.63</v>
      </c>
      <c r="K278" t="n">
        <v>51.39</v>
      </c>
      <c r="L278" t="n">
        <v>13</v>
      </c>
      <c r="M278" t="n">
        <v>32</v>
      </c>
      <c r="N278" t="n">
        <v>36.24</v>
      </c>
      <c r="O278" t="n">
        <v>23128.27</v>
      </c>
      <c r="P278" t="n">
        <v>594.78</v>
      </c>
      <c r="Q278" t="n">
        <v>794.17</v>
      </c>
      <c r="R278" t="n">
        <v>132.25</v>
      </c>
      <c r="S278" t="n">
        <v>72.42</v>
      </c>
      <c r="T278" t="n">
        <v>20634.33</v>
      </c>
      <c r="U278" t="n">
        <v>0.55</v>
      </c>
      <c r="V278" t="n">
        <v>0.75</v>
      </c>
      <c r="W278" t="n">
        <v>4.74</v>
      </c>
      <c r="X278" t="n">
        <v>1.23</v>
      </c>
      <c r="Y278" t="n">
        <v>0.5</v>
      </c>
      <c r="Z278" t="n">
        <v>10</v>
      </c>
    </row>
    <row r="279">
      <c r="A279" t="n">
        <v>13</v>
      </c>
      <c r="B279" t="n">
        <v>85</v>
      </c>
      <c r="C279" t="inlineStr">
        <is>
          <t xml:space="preserve">CONCLUIDO	</t>
        </is>
      </c>
      <c r="D279" t="n">
        <v>1.9109</v>
      </c>
      <c r="E279" t="n">
        <v>52.33</v>
      </c>
      <c r="F279" t="n">
        <v>48.88</v>
      </c>
      <c r="G279" t="n">
        <v>91.64</v>
      </c>
      <c r="H279" t="n">
        <v>1.33</v>
      </c>
      <c r="I279" t="n">
        <v>32</v>
      </c>
      <c r="J279" t="n">
        <v>187.14</v>
      </c>
      <c r="K279" t="n">
        <v>51.39</v>
      </c>
      <c r="L279" t="n">
        <v>14</v>
      </c>
      <c r="M279" t="n">
        <v>30</v>
      </c>
      <c r="N279" t="n">
        <v>36.75</v>
      </c>
      <c r="O279" t="n">
        <v>23314.98</v>
      </c>
      <c r="P279" t="n">
        <v>592.12</v>
      </c>
      <c r="Q279" t="n">
        <v>794.1900000000001</v>
      </c>
      <c r="R279" t="n">
        <v>130.54</v>
      </c>
      <c r="S279" t="n">
        <v>72.42</v>
      </c>
      <c r="T279" t="n">
        <v>19791.31</v>
      </c>
      <c r="U279" t="n">
        <v>0.55</v>
      </c>
      <c r="V279" t="n">
        <v>0.76</v>
      </c>
      <c r="W279" t="n">
        <v>4.73</v>
      </c>
      <c r="X279" t="n">
        <v>1.17</v>
      </c>
      <c r="Y279" t="n">
        <v>0.5</v>
      </c>
      <c r="Z279" t="n">
        <v>10</v>
      </c>
    </row>
    <row r="280">
      <c r="A280" t="n">
        <v>14</v>
      </c>
      <c r="B280" t="n">
        <v>85</v>
      </c>
      <c r="C280" t="inlineStr">
        <is>
          <t xml:space="preserve">CONCLUIDO	</t>
        </is>
      </c>
      <c r="D280" t="n">
        <v>1.9162</v>
      </c>
      <c r="E280" t="n">
        <v>52.19</v>
      </c>
      <c r="F280" t="n">
        <v>48.8</v>
      </c>
      <c r="G280" t="n">
        <v>97.59</v>
      </c>
      <c r="H280" t="n">
        <v>1.41</v>
      </c>
      <c r="I280" t="n">
        <v>30</v>
      </c>
      <c r="J280" t="n">
        <v>188.66</v>
      </c>
      <c r="K280" t="n">
        <v>51.39</v>
      </c>
      <c r="L280" t="n">
        <v>15</v>
      </c>
      <c r="M280" t="n">
        <v>28</v>
      </c>
      <c r="N280" t="n">
        <v>37.27</v>
      </c>
      <c r="O280" t="n">
        <v>23502.4</v>
      </c>
      <c r="P280" t="n">
        <v>589.1900000000001</v>
      </c>
      <c r="Q280" t="n">
        <v>794.1799999999999</v>
      </c>
      <c r="R280" t="n">
        <v>127.79</v>
      </c>
      <c r="S280" t="n">
        <v>72.42</v>
      </c>
      <c r="T280" t="n">
        <v>18425.06</v>
      </c>
      <c r="U280" t="n">
        <v>0.57</v>
      </c>
      <c r="V280" t="n">
        <v>0.76</v>
      </c>
      <c r="W280" t="n">
        <v>4.73</v>
      </c>
      <c r="X280" t="n">
        <v>1.09</v>
      </c>
      <c r="Y280" t="n">
        <v>0.5</v>
      </c>
      <c r="Z280" t="n">
        <v>10</v>
      </c>
    </row>
    <row r="281">
      <c r="A281" t="n">
        <v>15</v>
      </c>
      <c r="B281" t="n">
        <v>85</v>
      </c>
      <c r="C281" t="inlineStr">
        <is>
          <t xml:space="preserve">CONCLUIDO	</t>
        </is>
      </c>
      <c r="D281" t="n">
        <v>1.922</v>
      </c>
      <c r="E281" t="n">
        <v>52.03</v>
      </c>
      <c r="F281" t="n">
        <v>48.71</v>
      </c>
      <c r="G281" t="n">
        <v>104.37</v>
      </c>
      <c r="H281" t="n">
        <v>1.49</v>
      </c>
      <c r="I281" t="n">
        <v>28</v>
      </c>
      <c r="J281" t="n">
        <v>190.19</v>
      </c>
      <c r="K281" t="n">
        <v>51.39</v>
      </c>
      <c r="L281" t="n">
        <v>16</v>
      </c>
      <c r="M281" t="n">
        <v>26</v>
      </c>
      <c r="N281" t="n">
        <v>37.79</v>
      </c>
      <c r="O281" t="n">
        <v>23690.52</v>
      </c>
      <c r="P281" t="n">
        <v>585.79</v>
      </c>
      <c r="Q281" t="n">
        <v>794.17</v>
      </c>
      <c r="R281" t="n">
        <v>124.87</v>
      </c>
      <c r="S281" t="n">
        <v>72.42</v>
      </c>
      <c r="T281" t="n">
        <v>16973.36</v>
      </c>
      <c r="U281" t="n">
        <v>0.58</v>
      </c>
      <c r="V281" t="n">
        <v>0.76</v>
      </c>
      <c r="W281" t="n">
        <v>4.73</v>
      </c>
      <c r="X281" t="n">
        <v>1</v>
      </c>
      <c r="Y281" t="n">
        <v>0.5</v>
      </c>
      <c r="Z281" t="n">
        <v>10</v>
      </c>
    </row>
    <row r="282">
      <c r="A282" t="n">
        <v>16</v>
      </c>
      <c r="B282" t="n">
        <v>85</v>
      </c>
      <c r="C282" t="inlineStr">
        <is>
          <t xml:space="preserve">CONCLUIDO	</t>
        </is>
      </c>
      <c r="D282" t="n">
        <v>1.9269</v>
      </c>
      <c r="E282" t="n">
        <v>51.9</v>
      </c>
      <c r="F282" t="n">
        <v>48.64</v>
      </c>
      <c r="G282" t="n">
        <v>112.25</v>
      </c>
      <c r="H282" t="n">
        <v>1.57</v>
      </c>
      <c r="I282" t="n">
        <v>26</v>
      </c>
      <c r="J282" t="n">
        <v>191.72</v>
      </c>
      <c r="K282" t="n">
        <v>51.39</v>
      </c>
      <c r="L282" t="n">
        <v>17</v>
      </c>
      <c r="M282" t="n">
        <v>24</v>
      </c>
      <c r="N282" t="n">
        <v>38.33</v>
      </c>
      <c r="O282" t="n">
        <v>23879.37</v>
      </c>
      <c r="P282" t="n">
        <v>582.41</v>
      </c>
      <c r="Q282" t="n">
        <v>794.17</v>
      </c>
      <c r="R282" t="n">
        <v>122.6</v>
      </c>
      <c r="S282" t="n">
        <v>72.42</v>
      </c>
      <c r="T282" t="n">
        <v>15851.2</v>
      </c>
      <c r="U282" t="n">
        <v>0.59</v>
      </c>
      <c r="V282" t="n">
        <v>0.76</v>
      </c>
      <c r="W282" t="n">
        <v>4.73</v>
      </c>
      <c r="X282" t="n">
        <v>0.93</v>
      </c>
      <c r="Y282" t="n">
        <v>0.5</v>
      </c>
      <c r="Z282" t="n">
        <v>10</v>
      </c>
    </row>
    <row r="283">
      <c r="A283" t="n">
        <v>17</v>
      </c>
      <c r="B283" t="n">
        <v>85</v>
      </c>
      <c r="C283" t="inlineStr">
        <is>
          <t xml:space="preserve">CONCLUIDO	</t>
        </is>
      </c>
      <c r="D283" t="n">
        <v>1.9295</v>
      </c>
      <c r="E283" t="n">
        <v>51.83</v>
      </c>
      <c r="F283" t="n">
        <v>48.61</v>
      </c>
      <c r="G283" t="n">
        <v>116.66</v>
      </c>
      <c r="H283" t="n">
        <v>1.65</v>
      </c>
      <c r="I283" t="n">
        <v>25</v>
      </c>
      <c r="J283" t="n">
        <v>193.26</v>
      </c>
      <c r="K283" t="n">
        <v>51.39</v>
      </c>
      <c r="L283" t="n">
        <v>18</v>
      </c>
      <c r="M283" t="n">
        <v>23</v>
      </c>
      <c r="N283" t="n">
        <v>38.86</v>
      </c>
      <c r="O283" t="n">
        <v>24068.93</v>
      </c>
      <c r="P283" t="n">
        <v>581.09</v>
      </c>
      <c r="Q283" t="n">
        <v>794.1900000000001</v>
      </c>
      <c r="R283" t="n">
        <v>121.5</v>
      </c>
      <c r="S283" t="n">
        <v>72.42</v>
      </c>
      <c r="T283" t="n">
        <v>15302.49</v>
      </c>
      <c r="U283" t="n">
        <v>0.6</v>
      </c>
      <c r="V283" t="n">
        <v>0.76</v>
      </c>
      <c r="W283" t="n">
        <v>4.72</v>
      </c>
      <c r="X283" t="n">
        <v>0.9</v>
      </c>
      <c r="Y283" t="n">
        <v>0.5</v>
      </c>
      <c r="Z283" t="n">
        <v>10</v>
      </c>
    </row>
    <row r="284">
      <c r="A284" t="n">
        <v>18</v>
      </c>
      <c r="B284" t="n">
        <v>85</v>
      </c>
      <c r="C284" t="inlineStr">
        <is>
          <t xml:space="preserve">CONCLUIDO	</t>
        </is>
      </c>
      <c r="D284" t="n">
        <v>1.9359</v>
      </c>
      <c r="E284" t="n">
        <v>51.65</v>
      </c>
      <c r="F284" t="n">
        <v>48.5</v>
      </c>
      <c r="G284" t="n">
        <v>126.53</v>
      </c>
      <c r="H284" t="n">
        <v>1.73</v>
      </c>
      <c r="I284" t="n">
        <v>23</v>
      </c>
      <c r="J284" t="n">
        <v>194.8</v>
      </c>
      <c r="K284" t="n">
        <v>51.39</v>
      </c>
      <c r="L284" t="n">
        <v>19</v>
      </c>
      <c r="M284" t="n">
        <v>21</v>
      </c>
      <c r="N284" t="n">
        <v>39.41</v>
      </c>
      <c r="O284" t="n">
        <v>24259.23</v>
      </c>
      <c r="P284" t="n">
        <v>576.2</v>
      </c>
      <c r="Q284" t="n">
        <v>794.1799999999999</v>
      </c>
      <c r="R284" t="n">
        <v>118.17</v>
      </c>
      <c r="S284" t="n">
        <v>72.42</v>
      </c>
      <c r="T284" t="n">
        <v>13651.02</v>
      </c>
      <c r="U284" t="n">
        <v>0.61</v>
      </c>
      <c r="V284" t="n">
        <v>0.76</v>
      </c>
      <c r="W284" t="n">
        <v>4.71</v>
      </c>
      <c r="X284" t="n">
        <v>0.8</v>
      </c>
      <c r="Y284" t="n">
        <v>0.5</v>
      </c>
      <c r="Z284" t="n">
        <v>10</v>
      </c>
    </row>
    <row r="285">
      <c r="A285" t="n">
        <v>19</v>
      </c>
      <c r="B285" t="n">
        <v>85</v>
      </c>
      <c r="C285" t="inlineStr">
        <is>
          <t xml:space="preserve">CONCLUIDO	</t>
        </is>
      </c>
      <c r="D285" t="n">
        <v>1.9372</v>
      </c>
      <c r="E285" t="n">
        <v>51.62</v>
      </c>
      <c r="F285" t="n">
        <v>48.5</v>
      </c>
      <c r="G285" t="n">
        <v>132.28</v>
      </c>
      <c r="H285" t="n">
        <v>1.81</v>
      </c>
      <c r="I285" t="n">
        <v>22</v>
      </c>
      <c r="J285" t="n">
        <v>196.35</v>
      </c>
      <c r="K285" t="n">
        <v>51.39</v>
      </c>
      <c r="L285" t="n">
        <v>20</v>
      </c>
      <c r="M285" t="n">
        <v>20</v>
      </c>
      <c r="N285" t="n">
        <v>39.96</v>
      </c>
      <c r="O285" t="n">
        <v>24450.27</v>
      </c>
      <c r="P285" t="n">
        <v>575.2</v>
      </c>
      <c r="Q285" t="n">
        <v>794.1799999999999</v>
      </c>
      <c r="R285" t="n">
        <v>117.81</v>
      </c>
      <c r="S285" t="n">
        <v>72.42</v>
      </c>
      <c r="T285" t="n">
        <v>13476.73</v>
      </c>
      <c r="U285" t="n">
        <v>0.61</v>
      </c>
      <c r="V285" t="n">
        <v>0.76</v>
      </c>
      <c r="W285" t="n">
        <v>4.72</v>
      </c>
      <c r="X285" t="n">
        <v>0.79</v>
      </c>
      <c r="Y285" t="n">
        <v>0.5</v>
      </c>
      <c r="Z285" t="n">
        <v>10</v>
      </c>
    </row>
    <row r="286">
      <c r="A286" t="n">
        <v>20</v>
      </c>
      <c r="B286" t="n">
        <v>85</v>
      </c>
      <c r="C286" t="inlineStr">
        <is>
          <t xml:space="preserve">CONCLUIDO	</t>
        </is>
      </c>
      <c r="D286" t="n">
        <v>1.9404</v>
      </c>
      <c r="E286" t="n">
        <v>51.54</v>
      </c>
      <c r="F286" t="n">
        <v>48.45</v>
      </c>
      <c r="G286" t="n">
        <v>138.43</v>
      </c>
      <c r="H286" t="n">
        <v>1.88</v>
      </c>
      <c r="I286" t="n">
        <v>21</v>
      </c>
      <c r="J286" t="n">
        <v>197.9</v>
      </c>
      <c r="K286" t="n">
        <v>51.39</v>
      </c>
      <c r="L286" t="n">
        <v>21</v>
      </c>
      <c r="M286" t="n">
        <v>19</v>
      </c>
      <c r="N286" t="n">
        <v>40.51</v>
      </c>
      <c r="O286" t="n">
        <v>24642.07</v>
      </c>
      <c r="P286" t="n">
        <v>572.9400000000001</v>
      </c>
      <c r="Q286" t="n">
        <v>794.17</v>
      </c>
      <c r="R286" t="n">
        <v>116.24</v>
      </c>
      <c r="S286" t="n">
        <v>72.42</v>
      </c>
      <c r="T286" t="n">
        <v>12694.56</v>
      </c>
      <c r="U286" t="n">
        <v>0.62</v>
      </c>
      <c r="V286" t="n">
        <v>0.76</v>
      </c>
      <c r="W286" t="n">
        <v>4.72</v>
      </c>
      <c r="X286" t="n">
        <v>0.74</v>
      </c>
      <c r="Y286" t="n">
        <v>0.5</v>
      </c>
      <c r="Z286" t="n">
        <v>10</v>
      </c>
    </row>
    <row r="287">
      <c r="A287" t="n">
        <v>21</v>
      </c>
      <c r="B287" t="n">
        <v>85</v>
      </c>
      <c r="C287" t="inlineStr">
        <is>
          <t xml:space="preserve">CONCLUIDO	</t>
        </is>
      </c>
      <c r="D287" t="n">
        <v>1.9427</v>
      </c>
      <c r="E287" t="n">
        <v>51.48</v>
      </c>
      <c r="F287" t="n">
        <v>48.43</v>
      </c>
      <c r="G287" t="n">
        <v>145.28</v>
      </c>
      <c r="H287" t="n">
        <v>1.96</v>
      </c>
      <c r="I287" t="n">
        <v>20</v>
      </c>
      <c r="J287" t="n">
        <v>199.46</v>
      </c>
      <c r="K287" t="n">
        <v>51.39</v>
      </c>
      <c r="L287" t="n">
        <v>22</v>
      </c>
      <c r="M287" t="n">
        <v>18</v>
      </c>
      <c r="N287" t="n">
        <v>41.07</v>
      </c>
      <c r="O287" t="n">
        <v>24834.62</v>
      </c>
      <c r="P287" t="n">
        <v>569.88</v>
      </c>
      <c r="Q287" t="n">
        <v>794.17</v>
      </c>
      <c r="R287" t="n">
        <v>115.5</v>
      </c>
      <c r="S287" t="n">
        <v>72.42</v>
      </c>
      <c r="T287" t="n">
        <v>12328.56</v>
      </c>
      <c r="U287" t="n">
        <v>0.63</v>
      </c>
      <c r="V287" t="n">
        <v>0.76</v>
      </c>
      <c r="W287" t="n">
        <v>4.71</v>
      </c>
      <c r="X287" t="n">
        <v>0.72</v>
      </c>
      <c r="Y287" t="n">
        <v>0.5</v>
      </c>
      <c r="Z287" t="n">
        <v>10</v>
      </c>
    </row>
    <row r="288">
      <c r="A288" t="n">
        <v>22</v>
      </c>
      <c r="B288" t="n">
        <v>85</v>
      </c>
      <c r="C288" t="inlineStr">
        <is>
          <t xml:space="preserve">CONCLUIDO	</t>
        </is>
      </c>
      <c r="D288" t="n">
        <v>1.9458</v>
      </c>
      <c r="E288" t="n">
        <v>51.39</v>
      </c>
      <c r="F288" t="n">
        <v>48.38</v>
      </c>
      <c r="G288" t="n">
        <v>152.76</v>
      </c>
      <c r="H288" t="n">
        <v>2.03</v>
      </c>
      <c r="I288" t="n">
        <v>19</v>
      </c>
      <c r="J288" t="n">
        <v>201.03</v>
      </c>
      <c r="K288" t="n">
        <v>51.39</v>
      </c>
      <c r="L288" t="n">
        <v>23</v>
      </c>
      <c r="M288" t="n">
        <v>17</v>
      </c>
      <c r="N288" t="n">
        <v>41.64</v>
      </c>
      <c r="O288" t="n">
        <v>25027.94</v>
      </c>
      <c r="P288" t="n">
        <v>568.29</v>
      </c>
      <c r="Q288" t="n">
        <v>794.17</v>
      </c>
      <c r="R288" t="n">
        <v>113.77</v>
      </c>
      <c r="S288" t="n">
        <v>72.42</v>
      </c>
      <c r="T288" t="n">
        <v>11471.55</v>
      </c>
      <c r="U288" t="n">
        <v>0.64</v>
      </c>
      <c r="V288" t="n">
        <v>0.76</v>
      </c>
      <c r="W288" t="n">
        <v>4.71</v>
      </c>
      <c r="X288" t="n">
        <v>0.67</v>
      </c>
      <c r="Y288" t="n">
        <v>0.5</v>
      </c>
      <c r="Z288" t="n">
        <v>10</v>
      </c>
    </row>
    <row r="289">
      <c r="A289" t="n">
        <v>23</v>
      </c>
      <c r="B289" t="n">
        <v>85</v>
      </c>
      <c r="C289" t="inlineStr">
        <is>
          <t xml:space="preserve">CONCLUIDO	</t>
        </is>
      </c>
      <c r="D289" t="n">
        <v>1.9488</v>
      </c>
      <c r="E289" t="n">
        <v>51.31</v>
      </c>
      <c r="F289" t="n">
        <v>48.33</v>
      </c>
      <c r="G289" t="n">
        <v>161.11</v>
      </c>
      <c r="H289" t="n">
        <v>2.1</v>
      </c>
      <c r="I289" t="n">
        <v>18</v>
      </c>
      <c r="J289" t="n">
        <v>202.61</v>
      </c>
      <c r="K289" t="n">
        <v>51.39</v>
      </c>
      <c r="L289" t="n">
        <v>24</v>
      </c>
      <c r="M289" t="n">
        <v>16</v>
      </c>
      <c r="N289" t="n">
        <v>42.21</v>
      </c>
      <c r="O289" t="n">
        <v>25222.04</v>
      </c>
      <c r="P289" t="n">
        <v>562.99</v>
      </c>
      <c r="Q289" t="n">
        <v>794.1799999999999</v>
      </c>
      <c r="R289" t="n">
        <v>112.23</v>
      </c>
      <c r="S289" t="n">
        <v>72.42</v>
      </c>
      <c r="T289" t="n">
        <v>10704.77</v>
      </c>
      <c r="U289" t="n">
        <v>0.65</v>
      </c>
      <c r="V289" t="n">
        <v>0.76</v>
      </c>
      <c r="W289" t="n">
        <v>4.71</v>
      </c>
      <c r="X289" t="n">
        <v>0.62</v>
      </c>
      <c r="Y289" t="n">
        <v>0.5</v>
      </c>
      <c r="Z289" t="n">
        <v>10</v>
      </c>
    </row>
    <row r="290">
      <c r="A290" t="n">
        <v>24</v>
      </c>
      <c r="B290" t="n">
        <v>85</v>
      </c>
      <c r="C290" t="inlineStr">
        <is>
          <t xml:space="preserve">CONCLUIDO	</t>
        </is>
      </c>
      <c r="D290" t="n">
        <v>1.9482</v>
      </c>
      <c r="E290" t="n">
        <v>51.33</v>
      </c>
      <c r="F290" t="n">
        <v>48.35</v>
      </c>
      <c r="G290" t="n">
        <v>161.16</v>
      </c>
      <c r="H290" t="n">
        <v>2.17</v>
      </c>
      <c r="I290" t="n">
        <v>18</v>
      </c>
      <c r="J290" t="n">
        <v>204.19</v>
      </c>
      <c r="K290" t="n">
        <v>51.39</v>
      </c>
      <c r="L290" t="n">
        <v>25</v>
      </c>
      <c r="M290" t="n">
        <v>16</v>
      </c>
      <c r="N290" t="n">
        <v>42.79</v>
      </c>
      <c r="O290" t="n">
        <v>25417.05</v>
      </c>
      <c r="P290" t="n">
        <v>561.5700000000001</v>
      </c>
      <c r="Q290" t="n">
        <v>794.1900000000001</v>
      </c>
      <c r="R290" t="n">
        <v>113.01</v>
      </c>
      <c r="S290" t="n">
        <v>72.42</v>
      </c>
      <c r="T290" t="n">
        <v>11096.54</v>
      </c>
      <c r="U290" t="n">
        <v>0.64</v>
      </c>
      <c r="V290" t="n">
        <v>0.76</v>
      </c>
      <c r="W290" t="n">
        <v>4.71</v>
      </c>
      <c r="X290" t="n">
        <v>0.64</v>
      </c>
      <c r="Y290" t="n">
        <v>0.5</v>
      </c>
      <c r="Z290" t="n">
        <v>10</v>
      </c>
    </row>
    <row r="291">
      <c r="A291" t="n">
        <v>25</v>
      </c>
      <c r="B291" t="n">
        <v>85</v>
      </c>
      <c r="C291" t="inlineStr">
        <is>
          <t xml:space="preserve">CONCLUIDO	</t>
        </is>
      </c>
      <c r="D291" t="n">
        <v>1.9508</v>
      </c>
      <c r="E291" t="n">
        <v>51.26</v>
      </c>
      <c r="F291" t="n">
        <v>48.31</v>
      </c>
      <c r="G291" t="n">
        <v>170.51</v>
      </c>
      <c r="H291" t="n">
        <v>2.24</v>
      </c>
      <c r="I291" t="n">
        <v>17</v>
      </c>
      <c r="J291" t="n">
        <v>205.77</v>
      </c>
      <c r="K291" t="n">
        <v>51.39</v>
      </c>
      <c r="L291" t="n">
        <v>26</v>
      </c>
      <c r="M291" t="n">
        <v>15</v>
      </c>
      <c r="N291" t="n">
        <v>43.38</v>
      </c>
      <c r="O291" t="n">
        <v>25612.75</v>
      </c>
      <c r="P291" t="n">
        <v>559.97</v>
      </c>
      <c r="Q291" t="n">
        <v>794.17</v>
      </c>
      <c r="R291" t="n">
        <v>111.69</v>
      </c>
      <c r="S291" t="n">
        <v>72.42</v>
      </c>
      <c r="T291" t="n">
        <v>10438.42</v>
      </c>
      <c r="U291" t="n">
        <v>0.65</v>
      </c>
      <c r="V291" t="n">
        <v>0.76</v>
      </c>
      <c r="W291" t="n">
        <v>4.71</v>
      </c>
      <c r="X291" t="n">
        <v>0.6</v>
      </c>
      <c r="Y291" t="n">
        <v>0.5</v>
      </c>
      <c r="Z291" t="n">
        <v>10</v>
      </c>
    </row>
    <row r="292">
      <c r="A292" t="n">
        <v>26</v>
      </c>
      <c r="B292" t="n">
        <v>85</v>
      </c>
      <c r="C292" t="inlineStr">
        <is>
          <t xml:space="preserve">CONCLUIDO	</t>
        </is>
      </c>
      <c r="D292" t="n">
        <v>1.9542</v>
      </c>
      <c r="E292" t="n">
        <v>51.17</v>
      </c>
      <c r="F292" t="n">
        <v>48.26</v>
      </c>
      <c r="G292" t="n">
        <v>180.96</v>
      </c>
      <c r="H292" t="n">
        <v>2.31</v>
      </c>
      <c r="I292" t="n">
        <v>16</v>
      </c>
      <c r="J292" t="n">
        <v>207.37</v>
      </c>
      <c r="K292" t="n">
        <v>51.39</v>
      </c>
      <c r="L292" t="n">
        <v>27</v>
      </c>
      <c r="M292" t="n">
        <v>14</v>
      </c>
      <c r="N292" t="n">
        <v>43.97</v>
      </c>
      <c r="O292" t="n">
        <v>25809.25</v>
      </c>
      <c r="P292" t="n">
        <v>556.49</v>
      </c>
      <c r="Q292" t="n">
        <v>794.17</v>
      </c>
      <c r="R292" t="n">
        <v>109.96</v>
      </c>
      <c r="S292" t="n">
        <v>72.42</v>
      </c>
      <c r="T292" t="n">
        <v>9580.15</v>
      </c>
      <c r="U292" t="n">
        <v>0.66</v>
      </c>
      <c r="V292" t="n">
        <v>0.77</v>
      </c>
      <c r="W292" t="n">
        <v>4.7</v>
      </c>
      <c r="X292" t="n">
        <v>0.55</v>
      </c>
      <c r="Y292" t="n">
        <v>0.5</v>
      </c>
      <c r="Z292" t="n">
        <v>10</v>
      </c>
    </row>
    <row r="293">
      <c r="A293" t="n">
        <v>27</v>
      </c>
      <c r="B293" t="n">
        <v>85</v>
      </c>
      <c r="C293" t="inlineStr">
        <is>
          <t xml:space="preserve">CONCLUIDO	</t>
        </is>
      </c>
      <c r="D293" t="n">
        <v>1.9542</v>
      </c>
      <c r="E293" t="n">
        <v>51.17</v>
      </c>
      <c r="F293" t="n">
        <v>48.26</v>
      </c>
      <c r="G293" t="n">
        <v>180.96</v>
      </c>
      <c r="H293" t="n">
        <v>2.38</v>
      </c>
      <c r="I293" t="n">
        <v>16</v>
      </c>
      <c r="J293" t="n">
        <v>208.97</v>
      </c>
      <c r="K293" t="n">
        <v>51.39</v>
      </c>
      <c r="L293" t="n">
        <v>28</v>
      </c>
      <c r="M293" t="n">
        <v>14</v>
      </c>
      <c r="N293" t="n">
        <v>44.57</v>
      </c>
      <c r="O293" t="n">
        <v>26006.56</v>
      </c>
      <c r="P293" t="n">
        <v>554.0700000000001</v>
      </c>
      <c r="Q293" t="n">
        <v>794.2</v>
      </c>
      <c r="R293" t="n">
        <v>109.81</v>
      </c>
      <c r="S293" t="n">
        <v>72.42</v>
      </c>
      <c r="T293" t="n">
        <v>9502.129999999999</v>
      </c>
      <c r="U293" t="n">
        <v>0.66</v>
      </c>
      <c r="V293" t="n">
        <v>0.77</v>
      </c>
      <c r="W293" t="n">
        <v>4.71</v>
      </c>
      <c r="X293" t="n">
        <v>0.55</v>
      </c>
      <c r="Y293" t="n">
        <v>0.5</v>
      </c>
      <c r="Z293" t="n">
        <v>10</v>
      </c>
    </row>
    <row r="294">
      <c r="A294" t="n">
        <v>28</v>
      </c>
      <c r="B294" t="n">
        <v>85</v>
      </c>
      <c r="C294" t="inlineStr">
        <is>
          <t xml:space="preserve">CONCLUIDO	</t>
        </is>
      </c>
      <c r="D294" t="n">
        <v>1.9562</v>
      </c>
      <c r="E294" t="n">
        <v>51.12</v>
      </c>
      <c r="F294" t="n">
        <v>48.24</v>
      </c>
      <c r="G294" t="n">
        <v>192.95</v>
      </c>
      <c r="H294" t="n">
        <v>2.45</v>
      </c>
      <c r="I294" t="n">
        <v>15</v>
      </c>
      <c r="J294" t="n">
        <v>210.57</v>
      </c>
      <c r="K294" t="n">
        <v>51.39</v>
      </c>
      <c r="L294" t="n">
        <v>29</v>
      </c>
      <c r="M294" t="n">
        <v>13</v>
      </c>
      <c r="N294" t="n">
        <v>45.18</v>
      </c>
      <c r="O294" t="n">
        <v>26204.71</v>
      </c>
      <c r="P294" t="n">
        <v>552.62</v>
      </c>
      <c r="Q294" t="n">
        <v>794.17</v>
      </c>
      <c r="R294" t="n">
        <v>109.07</v>
      </c>
      <c r="S294" t="n">
        <v>72.42</v>
      </c>
      <c r="T294" t="n">
        <v>9137.530000000001</v>
      </c>
      <c r="U294" t="n">
        <v>0.66</v>
      </c>
      <c r="V294" t="n">
        <v>0.77</v>
      </c>
      <c r="W294" t="n">
        <v>4.71</v>
      </c>
      <c r="X294" t="n">
        <v>0.53</v>
      </c>
      <c r="Y294" t="n">
        <v>0.5</v>
      </c>
      <c r="Z294" t="n">
        <v>10</v>
      </c>
    </row>
    <row r="295">
      <c r="A295" t="n">
        <v>29</v>
      </c>
      <c r="B295" t="n">
        <v>85</v>
      </c>
      <c r="C295" t="inlineStr">
        <is>
          <t xml:space="preserve">CONCLUIDO	</t>
        </is>
      </c>
      <c r="D295" t="n">
        <v>1.957</v>
      </c>
      <c r="E295" t="n">
        <v>51.1</v>
      </c>
      <c r="F295" t="n">
        <v>48.22</v>
      </c>
      <c r="G295" t="n">
        <v>192.87</v>
      </c>
      <c r="H295" t="n">
        <v>2.51</v>
      </c>
      <c r="I295" t="n">
        <v>15</v>
      </c>
      <c r="J295" t="n">
        <v>212.19</v>
      </c>
      <c r="K295" t="n">
        <v>51.39</v>
      </c>
      <c r="L295" t="n">
        <v>30</v>
      </c>
      <c r="M295" t="n">
        <v>13</v>
      </c>
      <c r="N295" t="n">
        <v>45.79</v>
      </c>
      <c r="O295" t="n">
        <v>26403.69</v>
      </c>
      <c r="P295" t="n">
        <v>549.97</v>
      </c>
      <c r="Q295" t="n">
        <v>794.17</v>
      </c>
      <c r="R295" t="n">
        <v>108.54</v>
      </c>
      <c r="S295" t="n">
        <v>72.42</v>
      </c>
      <c r="T295" t="n">
        <v>8876.450000000001</v>
      </c>
      <c r="U295" t="n">
        <v>0.67</v>
      </c>
      <c r="V295" t="n">
        <v>0.77</v>
      </c>
      <c r="W295" t="n">
        <v>4.71</v>
      </c>
      <c r="X295" t="n">
        <v>0.51</v>
      </c>
      <c r="Y295" t="n">
        <v>0.5</v>
      </c>
      <c r="Z295" t="n">
        <v>10</v>
      </c>
    </row>
    <row r="296">
      <c r="A296" t="n">
        <v>30</v>
      </c>
      <c r="B296" t="n">
        <v>85</v>
      </c>
      <c r="C296" t="inlineStr">
        <is>
          <t xml:space="preserve">CONCLUIDO	</t>
        </is>
      </c>
      <c r="D296" t="n">
        <v>1.9597</v>
      </c>
      <c r="E296" t="n">
        <v>51.03</v>
      </c>
      <c r="F296" t="n">
        <v>48.18</v>
      </c>
      <c r="G296" t="n">
        <v>206.49</v>
      </c>
      <c r="H296" t="n">
        <v>2.58</v>
      </c>
      <c r="I296" t="n">
        <v>14</v>
      </c>
      <c r="J296" t="n">
        <v>213.81</v>
      </c>
      <c r="K296" t="n">
        <v>51.39</v>
      </c>
      <c r="L296" t="n">
        <v>31</v>
      </c>
      <c r="M296" t="n">
        <v>12</v>
      </c>
      <c r="N296" t="n">
        <v>46.41</v>
      </c>
      <c r="O296" t="n">
        <v>26603.52</v>
      </c>
      <c r="P296" t="n">
        <v>548.97</v>
      </c>
      <c r="Q296" t="n">
        <v>794.1799999999999</v>
      </c>
      <c r="R296" t="n">
        <v>107.23</v>
      </c>
      <c r="S296" t="n">
        <v>72.42</v>
      </c>
      <c r="T296" t="n">
        <v>8224.040000000001</v>
      </c>
      <c r="U296" t="n">
        <v>0.68</v>
      </c>
      <c r="V296" t="n">
        <v>0.77</v>
      </c>
      <c r="W296" t="n">
        <v>4.71</v>
      </c>
      <c r="X296" t="n">
        <v>0.47</v>
      </c>
      <c r="Y296" t="n">
        <v>0.5</v>
      </c>
      <c r="Z296" t="n">
        <v>10</v>
      </c>
    </row>
    <row r="297">
      <c r="A297" t="n">
        <v>31</v>
      </c>
      <c r="B297" t="n">
        <v>85</v>
      </c>
      <c r="C297" t="inlineStr">
        <is>
          <t xml:space="preserve">CONCLUIDO	</t>
        </is>
      </c>
      <c r="D297" t="n">
        <v>1.9598</v>
      </c>
      <c r="E297" t="n">
        <v>51.03</v>
      </c>
      <c r="F297" t="n">
        <v>48.18</v>
      </c>
      <c r="G297" t="n">
        <v>206.48</v>
      </c>
      <c r="H297" t="n">
        <v>2.64</v>
      </c>
      <c r="I297" t="n">
        <v>14</v>
      </c>
      <c r="J297" t="n">
        <v>215.43</v>
      </c>
      <c r="K297" t="n">
        <v>51.39</v>
      </c>
      <c r="L297" t="n">
        <v>32</v>
      </c>
      <c r="M297" t="n">
        <v>12</v>
      </c>
      <c r="N297" t="n">
        <v>47.04</v>
      </c>
      <c r="O297" t="n">
        <v>26804.21</v>
      </c>
      <c r="P297" t="n">
        <v>543.5599999999999</v>
      </c>
      <c r="Q297" t="n">
        <v>794.17</v>
      </c>
      <c r="R297" t="n">
        <v>107.17</v>
      </c>
      <c r="S297" t="n">
        <v>72.42</v>
      </c>
      <c r="T297" t="n">
        <v>8193.9</v>
      </c>
      <c r="U297" t="n">
        <v>0.68</v>
      </c>
      <c r="V297" t="n">
        <v>0.77</v>
      </c>
      <c r="W297" t="n">
        <v>4.71</v>
      </c>
      <c r="X297" t="n">
        <v>0.47</v>
      </c>
      <c r="Y297" t="n">
        <v>0.5</v>
      </c>
      <c r="Z297" t="n">
        <v>10</v>
      </c>
    </row>
    <row r="298">
      <c r="A298" t="n">
        <v>32</v>
      </c>
      <c r="B298" t="n">
        <v>85</v>
      </c>
      <c r="C298" t="inlineStr">
        <is>
          <t xml:space="preserve">CONCLUIDO	</t>
        </is>
      </c>
      <c r="D298" t="n">
        <v>1.9621</v>
      </c>
      <c r="E298" t="n">
        <v>50.97</v>
      </c>
      <c r="F298" t="n">
        <v>48.15</v>
      </c>
      <c r="G298" t="n">
        <v>222.24</v>
      </c>
      <c r="H298" t="n">
        <v>2.7</v>
      </c>
      <c r="I298" t="n">
        <v>13</v>
      </c>
      <c r="J298" t="n">
        <v>217.07</v>
      </c>
      <c r="K298" t="n">
        <v>51.39</v>
      </c>
      <c r="L298" t="n">
        <v>33</v>
      </c>
      <c r="M298" t="n">
        <v>11</v>
      </c>
      <c r="N298" t="n">
        <v>47.68</v>
      </c>
      <c r="O298" t="n">
        <v>27005.77</v>
      </c>
      <c r="P298" t="n">
        <v>542.5700000000001</v>
      </c>
      <c r="Q298" t="n">
        <v>794.17</v>
      </c>
      <c r="R298" t="n">
        <v>106.35</v>
      </c>
      <c r="S298" t="n">
        <v>72.42</v>
      </c>
      <c r="T298" t="n">
        <v>7789.58</v>
      </c>
      <c r="U298" t="n">
        <v>0.68</v>
      </c>
      <c r="V298" t="n">
        <v>0.77</v>
      </c>
      <c r="W298" t="n">
        <v>4.7</v>
      </c>
      <c r="X298" t="n">
        <v>0.45</v>
      </c>
      <c r="Y298" t="n">
        <v>0.5</v>
      </c>
      <c r="Z298" t="n">
        <v>10</v>
      </c>
    </row>
    <row r="299">
      <c r="A299" t="n">
        <v>33</v>
      </c>
      <c r="B299" t="n">
        <v>85</v>
      </c>
      <c r="C299" t="inlineStr">
        <is>
          <t xml:space="preserve">CONCLUIDO	</t>
        </is>
      </c>
      <c r="D299" t="n">
        <v>1.9617</v>
      </c>
      <c r="E299" t="n">
        <v>50.98</v>
      </c>
      <c r="F299" t="n">
        <v>48.16</v>
      </c>
      <c r="G299" t="n">
        <v>222.29</v>
      </c>
      <c r="H299" t="n">
        <v>2.76</v>
      </c>
      <c r="I299" t="n">
        <v>13</v>
      </c>
      <c r="J299" t="n">
        <v>218.71</v>
      </c>
      <c r="K299" t="n">
        <v>51.39</v>
      </c>
      <c r="L299" t="n">
        <v>34</v>
      </c>
      <c r="M299" t="n">
        <v>11</v>
      </c>
      <c r="N299" t="n">
        <v>48.32</v>
      </c>
      <c r="O299" t="n">
        <v>27208.22</v>
      </c>
      <c r="P299" t="n">
        <v>544.73</v>
      </c>
      <c r="Q299" t="n">
        <v>794.17</v>
      </c>
      <c r="R299" t="n">
        <v>106.6</v>
      </c>
      <c r="S299" t="n">
        <v>72.42</v>
      </c>
      <c r="T299" t="n">
        <v>7914.9</v>
      </c>
      <c r="U299" t="n">
        <v>0.68</v>
      </c>
      <c r="V299" t="n">
        <v>0.77</v>
      </c>
      <c r="W299" t="n">
        <v>4.71</v>
      </c>
      <c r="X299" t="n">
        <v>0.46</v>
      </c>
      <c r="Y299" t="n">
        <v>0.5</v>
      </c>
      <c r="Z299" t="n">
        <v>10</v>
      </c>
    </row>
    <row r="300">
      <c r="A300" t="n">
        <v>34</v>
      </c>
      <c r="B300" t="n">
        <v>85</v>
      </c>
      <c r="C300" t="inlineStr">
        <is>
          <t xml:space="preserve">CONCLUIDO	</t>
        </is>
      </c>
      <c r="D300" t="n">
        <v>1.9649</v>
      </c>
      <c r="E300" t="n">
        <v>50.89</v>
      </c>
      <c r="F300" t="n">
        <v>48.12</v>
      </c>
      <c r="G300" t="n">
        <v>240.57</v>
      </c>
      <c r="H300" t="n">
        <v>2.82</v>
      </c>
      <c r="I300" t="n">
        <v>12</v>
      </c>
      <c r="J300" t="n">
        <v>220.36</v>
      </c>
      <c r="K300" t="n">
        <v>51.39</v>
      </c>
      <c r="L300" t="n">
        <v>35</v>
      </c>
      <c r="M300" t="n">
        <v>10</v>
      </c>
      <c r="N300" t="n">
        <v>48.97</v>
      </c>
      <c r="O300" t="n">
        <v>27411.55</v>
      </c>
      <c r="P300" t="n">
        <v>535.78</v>
      </c>
      <c r="Q300" t="n">
        <v>794.1799999999999</v>
      </c>
      <c r="R300" t="n">
        <v>105.15</v>
      </c>
      <c r="S300" t="n">
        <v>72.42</v>
      </c>
      <c r="T300" t="n">
        <v>7193.8</v>
      </c>
      <c r="U300" t="n">
        <v>0.6899999999999999</v>
      </c>
      <c r="V300" t="n">
        <v>0.77</v>
      </c>
      <c r="W300" t="n">
        <v>4.7</v>
      </c>
      <c r="X300" t="n">
        <v>0.41</v>
      </c>
      <c r="Y300" t="n">
        <v>0.5</v>
      </c>
      <c r="Z300" t="n">
        <v>10</v>
      </c>
    </row>
    <row r="301">
      <c r="A301" t="n">
        <v>35</v>
      </c>
      <c r="B301" t="n">
        <v>85</v>
      </c>
      <c r="C301" t="inlineStr">
        <is>
          <t xml:space="preserve">CONCLUIDO	</t>
        </is>
      </c>
      <c r="D301" t="n">
        <v>1.9646</v>
      </c>
      <c r="E301" t="n">
        <v>50.9</v>
      </c>
      <c r="F301" t="n">
        <v>48.12</v>
      </c>
      <c r="G301" t="n">
        <v>240.61</v>
      </c>
      <c r="H301" t="n">
        <v>2.88</v>
      </c>
      <c r="I301" t="n">
        <v>12</v>
      </c>
      <c r="J301" t="n">
        <v>222.01</v>
      </c>
      <c r="K301" t="n">
        <v>51.39</v>
      </c>
      <c r="L301" t="n">
        <v>36</v>
      </c>
      <c r="M301" t="n">
        <v>9</v>
      </c>
      <c r="N301" t="n">
        <v>49.62</v>
      </c>
      <c r="O301" t="n">
        <v>27615.8</v>
      </c>
      <c r="P301" t="n">
        <v>536.5700000000001</v>
      </c>
      <c r="Q301" t="n">
        <v>794.17</v>
      </c>
      <c r="R301" t="n">
        <v>105.34</v>
      </c>
      <c r="S301" t="n">
        <v>72.42</v>
      </c>
      <c r="T301" t="n">
        <v>7288.82</v>
      </c>
      <c r="U301" t="n">
        <v>0.6899999999999999</v>
      </c>
      <c r="V301" t="n">
        <v>0.77</v>
      </c>
      <c r="W301" t="n">
        <v>4.7</v>
      </c>
      <c r="X301" t="n">
        <v>0.42</v>
      </c>
      <c r="Y301" t="n">
        <v>0.5</v>
      </c>
      <c r="Z301" t="n">
        <v>10</v>
      </c>
    </row>
    <row r="302">
      <c r="A302" t="n">
        <v>36</v>
      </c>
      <c r="B302" t="n">
        <v>85</v>
      </c>
      <c r="C302" t="inlineStr">
        <is>
          <t xml:space="preserve">CONCLUIDO	</t>
        </is>
      </c>
      <c r="D302" t="n">
        <v>1.9646</v>
      </c>
      <c r="E302" t="n">
        <v>50.9</v>
      </c>
      <c r="F302" t="n">
        <v>48.12</v>
      </c>
      <c r="G302" t="n">
        <v>240.61</v>
      </c>
      <c r="H302" t="n">
        <v>2.94</v>
      </c>
      <c r="I302" t="n">
        <v>12</v>
      </c>
      <c r="J302" t="n">
        <v>223.68</v>
      </c>
      <c r="K302" t="n">
        <v>51.39</v>
      </c>
      <c r="L302" t="n">
        <v>37</v>
      </c>
      <c r="M302" t="n">
        <v>9</v>
      </c>
      <c r="N302" t="n">
        <v>50.29</v>
      </c>
      <c r="O302" t="n">
        <v>27821.09</v>
      </c>
      <c r="P302" t="n">
        <v>538.37</v>
      </c>
      <c r="Q302" t="n">
        <v>794.17</v>
      </c>
      <c r="R302" t="n">
        <v>105.32</v>
      </c>
      <c r="S302" t="n">
        <v>72.42</v>
      </c>
      <c r="T302" t="n">
        <v>7279.47</v>
      </c>
      <c r="U302" t="n">
        <v>0.6899999999999999</v>
      </c>
      <c r="V302" t="n">
        <v>0.77</v>
      </c>
      <c r="W302" t="n">
        <v>4.7</v>
      </c>
      <c r="X302" t="n">
        <v>0.42</v>
      </c>
      <c r="Y302" t="n">
        <v>0.5</v>
      </c>
      <c r="Z302" t="n">
        <v>10</v>
      </c>
    </row>
    <row r="303">
      <c r="A303" t="n">
        <v>37</v>
      </c>
      <c r="B303" t="n">
        <v>85</v>
      </c>
      <c r="C303" t="inlineStr">
        <is>
          <t xml:space="preserve">CONCLUIDO	</t>
        </is>
      </c>
      <c r="D303" t="n">
        <v>1.9644</v>
      </c>
      <c r="E303" t="n">
        <v>50.9</v>
      </c>
      <c r="F303" t="n">
        <v>48.13</v>
      </c>
      <c r="G303" t="n">
        <v>240.63</v>
      </c>
      <c r="H303" t="n">
        <v>3</v>
      </c>
      <c r="I303" t="n">
        <v>12</v>
      </c>
      <c r="J303" t="n">
        <v>225.35</v>
      </c>
      <c r="K303" t="n">
        <v>51.39</v>
      </c>
      <c r="L303" t="n">
        <v>38</v>
      </c>
      <c r="M303" t="n">
        <v>8</v>
      </c>
      <c r="N303" t="n">
        <v>50.96</v>
      </c>
      <c r="O303" t="n">
        <v>28027.19</v>
      </c>
      <c r="P303" t="n">
        <v>530.71</v>
      </c>
      <c r="Q303" t="n">
        <v>794.1799999999999</v>
      </c>
      <c r="R303" t="n">
        <v>105.37</v>
      </c>
      <c r="S303" t="n">
        <v>72.42</v>
      </c>
      <c r="T303" t="n">
        <v>7306.39</v>
      </c>
      <c r="U303" t="n">
        <v>0.6899999999999999</v>
      </c>
      <c r="V303" t="n">
        <v>0.77</v>
      </c>
      <c r="W303" t="n">
        <v>4.7</v>
      </c>
      <c r="X303" t="n">
        <v>0.42</v>
      </c>
      <c r="Y303" t="n">
        <v>0.5</v>
      </c>
      <c r="Z303" t="n">
        <v>10</v>
      </c>
    </row>
    <row r="304">
      <c r="A304" t="n">
        <v>38</v>
      </c>
      <c r="B304" t="n">
        <v>85</v>
      </c>
      <c r="C304" t="inlineStr">
        <is>
          <t xml:space="preserve">CONCLUIDO	</t>
        </is>
      </c>
      <c r="D304" t="n">
        <v>1.9677</v>
      </c>
      <c r="E304" t="n">
        <v>50.82</v>
      </c>
      <c r="F304" t="n">
        <v>48.08</v>
      </c>
      <c r="G304" t="n">
        <v>262.23</v>
      </c>
      <c r="H304" t="n">
        <v>3.05</v>
      </c>
      <c r="I304" t="n">
        <v>11</v>
      </c>
      <c r="J304" t="n">
        <v>227.03</v>
      </c>
      <c r="K304" t="n">
        <v>51.39</v>
      </c>
      <c r="L304" t="n">
        <v>39</v>
      </c>
      <c r="M304" t="n">
        <v>4</v>
      </c>
      <c r="N304" t="n">
        <v>51.64</v>
      </c>
      <c r="O304" t="n">
        <v>28234.24</v>
      </c>
      <c r="P304" t="n">
        <v>530.5599999999999</v>
      </c>
      <c r="Q304" t="n">
        <v>794.17</v>
      </c>
      <c r="R304" t="n">
        <v>103.46</v>
      </c>
      <c r="S304" t="n">
        <v>72.42</v>
      </c>
      <c r="T304" t="n">
        <v>6355.6</v>
      </c>
      <c r="U304" t="n">
        <v>0.7</v>
      </c>
      <c r="V304" t="n">
        <v>0.77</v>
      </c>
      <c r="W304" t="n">
        <v>4.71</v>
      </c>
      <c r="X304" t="n">
        <v>0.37</v>
      </c>
      <c r="Y304" t="n">
        <v>0.5</v>
      </c>
      <c r="Z304" t="n">
        <v>10</v>
      </c>
    </row>
    <row r="305">
      <c r="A305" t="n">
        <v>39</v>
      </c>
      <c r="B305" t="n">
        <v>85</v>
      </c>
      <c r="C305" t="inlineStr">
        <is>
          <t xml:space="preserve">CONCLUIDO	</t>
        </is>
      </c>
      <c r="D305" t="n">
        <v>1.9676</v>
      </c>
      <c r="E305" t="n">
        <v>50.82</v>
      </c>
      <c r="F305" t="n">
        <v>48.08</v>
      </c>
      <c r="G305" t="n">
        <v>262.25</v>
      </c>
      <c r="H305" t="n">
        <v>3.11</v>
      </c>
      <c r="I305" t="n">
        <v>11</v>
      </c>
      <c r="J305" t="n">
        <v>228.71</v>
      </c>
      <c r="K305" t="n">
        <v>51.39</v>
      </c>
      <c r="L305" t="n">
        <v>40</v>
      </c>
      <c r="M305" t="n">
        <v>4</v>
      </c>
      <c r="N305" t="n">
        <v>52.32</v>
      </c>
      <c r="O305" t="n">
        <v>28442.24</v>
      </c>
      <c r="P305" t="n">
        <v>531.25</v>
      </c>
      <c r="Q305" t="n">
        <v>794.1799999999999</v>
      </c>
      <c r="R305" t="n">
        <v>103.68</v>
      </c>
      <c r="S305" t="n">
        <v>72.42</v>
      </c>
      <c r="T305" t="n">
        <v>6466.11</v>
      </c>
      <c r="U305" t="n">
        <v>0.7</v>
      </c>
      <c r="V305" t="n">
        <v>0.77</v>
      </c>
      <c r="W305" t="n">
        <v>4.71</v>
      </c>
      <c r="X305" t="n">
        <v>0.37</v>
      </c>
      <c r="Y305" t="n">
        <v>0.5</v>
      </c>
      <c r="Z305" t="n">
        <v>10</v>
      </c>
    </row>
    <row r="306">
      <c r="A306" t="n">
        <v>0</v>
      </c>
      <c r="B306" t="n">
        <v>20</v>
      </c>
      <c r="C306" t="inlineStr">
        <is>
          <t xml:space="preserve">CONCLUIDO	</t>
        </is>
      </c>
      <c r="D306" t="n">
        <v>1.6448</v>
      </c>
      <c r="E306" t="n">
        <v>60.8</v>
      </c>
      <c r="F306" t="n">
        <v>56.27</v>
      </c>
      <c r="G306" t="n">
        <v>14.87</v>
      </c>
      <c r="H306" t="n">
        <v>0.34</v>
      </c>
      <c r="I306" t="n">
        <v>227</v>
      </c>
      <c r="J306" t="n">
        <v>51.33</v>
      </c>
      <c r="K306" t="n">
        <v>24.83</v>
      </c>
      <c r="L306" t="n">
        <v>1</v>
      </c>
      <c r="M306" t="n">
        <v>225</v>
      </c>
      <c r="N306" t="n">
        <v>5.51</v>
      </c>
      <c r="O306" t="n">
        <v>6564.78</v>
      </c>
      <c r="P306" t="n">
        <v>312.73</v>
      </c>
      <c r="Q306" t="n">
        <v>794.23</v>
      </c>
      <c r="R306" t="n">
        <v>376.96</v>
      </c>
      <c r="S306" t="n">
        <v>72.42</v>
      </c>
      <c r="T306" t="n">
        <v>142024.47</v>
      </c>
      <c r="U306" t="n">
        <v>0.19</v>
      </c>
      <c r="V306" t="n">
        <v>0.66</v>
      </c>
      <c r="W306" t="n">
        <v>5.07</v>
      </c>
      <c r="X306" t="n">
        <v>8.56</v>
      </c>
      <c r="Y306" t="n">
        <v>0.5</v>
      </c>
      <c r="Z306" t="n">
        <v>10</v>
      </c>
    </row>
    <row r="307">
      <c r="A307" t="n">
        <v>1</v>
      </c>
      <c r="B307" t="n">
        <v>20</v>
      </c>
      <c r="C307" t="inlineStr">
        <is>
          <t xml:space="preserve">CONCLUIDO	</t>
        </is>
      </c>
      <c r="D307" t="n">
        <v>1.8387</v>
      </c>
      <c r="E307" t="n">
        <v>54.39</v>
      </c>
      <c r="F307" t="n">
        <v>51.42</v>
      </c>
      <c r="G307" t="n">
        <v>30.85</v>
      </c>
      <c r="H307" t="n">
        <v>0.66</v>
      </c>
      <c r="I307" t="n">
        <v>100</v>
      </c>
      <c r="J307" t="n">
        <v>52.47</v>
      </c>
      <c r="K307" t="n">
        <v>24.83</v>
      </c>
      <c r="L307" t="n">
        <v>2</v>
      </c>
      <c r="M307" t="n">
        <v>98</v>
      </c>
      <c r="N307" t="n">
        <v>5.64</v>
      </c>
      <c r="O307" t="n">
        <v>6705.1</v>
      </c>
      <c r="P307" t="n">
        <v>273.52</v>
      </c>
      <c r="Q307" t="n">
        <v>794.1799999999999</v>
      </c>
      <c r="R307" t="n">
        <v>215.63</v>
      </c>
      <c r="S307" t="n">
        <v>72.42</v>
      </c>
      <c r="T307" t="n">
        <v>61994.75</v>
      </c>
      <c r="U307" t="n">
        <v>0.34</v>
      </c>
      <c r="V307" t="n">
        <v>0.72</v>
      </c>
      <c r="W307" t="n">
        <v>4.83</v>
      </c>
      <c r="X307" t="n">
        <v>3.71</v>
      </c>
      <c r="Y307" t="n">
        <v>0.5</v>
      </c>
      <c r="Z307" t="n">
        <v>10</v>
      </c>
    </row>
    <row r="308">
      <c r="A308" t="n">
        <v>2</v>
      </c>
      <c r="B308" t="n">
        <v>20</v>
      </c>
      <c r="C308" t="inlineStr">
        <is>
          <t xml:space="preserve">CONCLUIDO	</t>
        </is>
      </c>
      <c r="D308" t="n">
        <v>1.9053</v>
      </c>
      <c r="E308" t="n">
        <v>52.49</v>
      </c>
      <c r="F308" t="n">
        <v>49.98</v>
      </c>
      <c r="G308" t="n">
        <v>48.37</v>
      </c>
      <c r="H308" t="n">
        <v>0.97</v>
      </c>
      <c r="I308" t="n">
        <v>62</v>
      </c>
      <c r="J308" t="n">
        <v>53.61</v>
      </c>
      <c r="K308" t="n">
        <v>24.83</v>
      </c>
      <c r="L308" t="n">
        <v>3</v>
      </c>
      <c r="M308" t="n">
        <v>60</v>
      </c>
      <c r="N308" t="n">
        <v>5.78</v>
      </c>
      <c r="O308" t="n">
        <v>6845.59</v>
      </c>
      <c r="P308" t="n">
        <v>253.06</v>
      </c>
      <c r="Q308" t="n">
        <v>794.1799999999999</v>
      </c>
      <c r="R308" t="n">
        <v>167.25</v>
      </c>
      <c r="S308" t="n">
        <v>72.42</v>
      </c>
      <c r="T308" t="n">
        <v>37994.01</v>
      </c>
      <c r="U308" t="n">
        <v>0.43</v>
      </c>
      <c r="V308" t="n">
        <v>0.74</v>
      </c>
      <c r="W308" t="n">
        <v>4.79</v>
      </c>
      <c r="X308" t="n">
        <v>2.27</v>
      </c>
      <c r="Y308" t="n">
        <v>0.5</v>
      </c>
      <c r="Z308" t="n">
        <v>10</v>
      </c>
    </row>
    <row r="309">
      <c r="A309" t="n">
        <v>3</v>
      </c>
      <c r="B309" t="n">
        <v>20</v>
      </c>
      <c r="C309" t="inlineStr">
        <is>
          <t xml:space="preserve">CONCLUIDO	</t>
        </is>
      </c>
      <c r="D309" t="n">
        <v>1.9362</v>
      </c>
      <c r="E309" t="n">
        <v>51.65</v>
      </c>
      <c r="F309" t="n">
        <v>49.35</v>
      </c>
      <c r="G309" t="n">
        <v>65.8</v>
      </c>
      <c r="H309" t="n">
        <v>1.27</v>
      </c>
      <c r="I309" t="n">
        <v>45</v>
      </c>
      <c r="J309" t="n">
        <v>54.75</v>
      </c>
      <c r="K309" t="n">
        <v>24.83</v>
      </c>
      <c r="L309" t="n">
        <v>4</v>
      </c>
      <c r="M309" t="n">
        <v>30</v>
      </c>
      <c r="N309" t="n">
        <v>5.92</v>
      </c>
      <c r="O309" t="n">
        <v>6986.39</v>
      </c>
      <c r="P309" t="n">
        <v>237.93</v>
      </c>
      <c r="Q309" t="n">
        <v>794.1900000000001</v>
      </c>
      <c r="R309" t="n">
        <v>145.7</v>
      </c>
      <c r="S309" t="n">
        <v>72.42</v>
      </c>
      <c r="T309" t="n">
        <v>27304.73</v>
      </c>
      <c r="U309" t="n">
        <v>0.5</v>
      </c>
      <c r="V309" t="n">
        <v>0.75</v>
      </c>
      <c r="W309" t="n">
        <v>4.77</v>
      </c>
      <c r="X309" t="n">
        <v>1.64</v>
      </c>
      <c r="Y309" t="n">
        <v>0.5</v>
      </c>
      <c r="Z309" t="n">
        <v>10</v>
      </c>
    </row>
    <row r="310">
      <c r="A310" t="n">
        <v>4</v>
      </c>
      <c r="B310" t="n">
        <v>20</v>
      </c>
      <c r="C310" t="inlineStr">
        <is>
          <t xml:space="preserve">CONCLUIDO	</t>
        </is>
      </c>
      <c r="D310" t="n">
        <v>1.9415</v>
      </c>
      <c r="E310" t="n">
        <v>51.51</v>
      </c>
      <c r="F310" t="n">
        <v>49.26</v>
      </c>
      <c r="G310" t="n">
        <v>72.08</v>
      </c>
      <c r="H310" t="n">
        <v>1.55</v>
      </c>
      <c r="I310" t="n">
        <v>41</v>
      </c>
      <c r="J310" t="n">
        <v>55.89</v>
      </c>
      <c r="K310" t="n">
        <v>24.83</v>
      </c>
      <c r="L310" t="n">
        <v>5</v>
      </c>
      <c r="M310" t="n">
        <v>0</v>
      </c>
      <c r="N310" t="n">
        <v>6.07</v>
      </c>
      <c r="O310" t="n">
        <v>7127.49</v>
      </c>
      <c r="P310" t="n">
        <v>236.55</v>
      </c>
      <c r="Q310" t="n">
        <v>794.2</v>
      </c>
      <c r="R310" t="n">
        <v>141.45</v>
      </c>
      <c r="S310" t="n">
        <v>72.42</v>
      </c>
      <c r="T310" t="n">
        <v>25198.71</v>
      </c>
      <c r="U310" t="n">
        <v>0.51</v>
      </c>
      <c r="V310" t="n">
        <v>0.75</v>
      </c>
      <c r="W310" t="n">
        <v>4.8</v>
      </c>
      <c r="X310" t="n">
        <v>1.55</v>
      </c>
      <c r="Y310" t="n">
        <v>0.5</v>
      </c>
      <c r="Z310" t="n">
        <v>10</v>
      </c>
    </row>
    <row r="311">
      <c r="A311" t="n">
        <v>0</v>
      </c>
      <c r="B311" t="n">
        <v>65</v>
      </c>
      <c r="C311" t="inlineStr">
        <is>
          <t xml:space="preserve">CONCLUIDO	</t>
        </is>
      </c>
      <c r="D311" t="n">
        <v>1.1606</v>
      </c>
      <c r="E311" t="n">
        <v>86.16</v>
      </c>
      <c r="F311" t="n">
        <v>69.04000000000001</v>
      </c>
      <c r="G311" t="n">
        <v>7.54</v>
      </c>
      <c r="H311" t="n">
        <v>0.13</v>
      </c>
      <c r="I311" t="n">
        <v>549</v>
      </c>
      <c r="J311" t="n">
        <v>133.21</v>
      </c>
      <c r="K311" t="n">
        <v>46.47</v>
      </c>
      <c r="L311" t="n">
        <v>1</v>
      </c>
      <c r="M311" t="n">
        <v>547</v>
      </c>
      <c r="N311" t="n">
        <v>20.75</v>
      </c>
      <c r="O311" t="n">
        <v>16663.42</v>
      </c>
      <c r="P311" t="n">
        <v>754.1900000000001</v>
      </c>
      <c r="Q311" t="n">
        <v>794.27</v>
      </c>
      <c r="R311" t="n">
        <v>805.27</v>
      </c>
      <c r="S311" t="n">
        <v>72.42</v>
      </c>
      <c r="T311" t="n">
        <v>354569.63</v>
      </c>
      <c r="U311" t="n">
        <v>0.09</v>
      </c>
      <c r="V311" t="n">
        <v>0.54</v>
      </c>
      <c r="W311" t="n">
        <v>5.57</v>
      </c>
      <c r="X311" t="n">
        <v>21.32</v>
      </c>
      <c r="Y311" t="n">
        <v>0.5</v>
      </c>
      <c r="Z311" t="n">
        <v>10</v>
      </c>
    </row>
    <row r="312">
      <c r="A312" t="n">
        <v>1</v>
      </c>
      <c r="B312" t="n">
        <v>65</v>
      </c>
      <c r="C312" t="inlineStr">
        <is>
          <t xml:space="preserve">CONCLUIDO	</t>
        </is>
      </c>
      <c r="D312" t="n">
        <v>1.5587</v>
      </c>
      <c r="E312" t="n">
        <v>64.15000000000001</v>
      </c>
      <c r="F312" t="n">
        <v>55.98</v>
      </c>
      <c r="G312" t="n">
        <v>15.27</v>
      </c>
      <c r="H312" t="n">
        <v>0.26</v>
      </c>
      <c r="I312" t="n">
        <v>220</v>
      </c>
      <c r="J312" t="n">
        <v>134.55</v>
      </c>
      <c r="K312" t="n">
        <v>46.47</v>
      </c>
      <c r="L312" t="n">
        <v>2</v>
      </c>
      <c r="M312" t="n">
        <v>218</v>
      </c>
      <c r="N312" t="n">
        <v>21.09</v>
      </c>
      <c r="O312" t="n">
        <v>16828.84</v>
      </c>
      <c r="P312" t="n">
        <v>607.74</v>
      </c>
      <c r="Q312" t="n">
        <v>794.27</v>
      </c>
      <c r="R312" t="n">
        <v>367.61</v>
      </c>
      <c r="S312" t="n">
        <v>72.42</v>
      </c>
      <c r="T312" t="n">
        <v>137382.68</v>
      </c>
      <c r="U312" t="n">
        <v>0.2</v>
      </c>
      <c r="V312" t="n">
        <v>0.66</v>
      </c>
      <c r="W312" t="n">
        <v>5.04</v>
      </c>
      <c r="X312" t="n">
        <v>8.27</v>
      </c>
      <c r="Y312" t="n">
        <v>0.5</v>
      </c>
      <c r="Z312" t="n">
        <v>10</v>
      </c>
    </row>
    <row r="313">
      <c r="A313" t="n">
        <v>2</v>
      </c>
      <c r="B313" t="n">
        <v>65</v>
      </c>
      <c r="C313" t="inlineStr">
        <is>
          <t xml:space="preserve">CONCLUIDO	</t>
        </is>
      </c>
      <c r="D313" t="n">
        <v>1.701</v>
      </c>
      <c r="E313" t="n">
        <v>58.79</v>
      </c>
      <c r="F313" t="n">
        <v>52.85</v>
      </c>
      <c r="G313" t="n">
        <v>22.98</v>
      </c>
      <c r="H313" t="n">
        <v>0.39</v>
      </c>
      <c r="I313" t="n">
        <v>138</v>
      </c>
      <c r="J313" t="n">
        <v>135.9</v>
      </c>
      <c r="K313" t="n">
        <v>46.47</v>
      </c>
      <c r="L313" t="n">
        <v>3</v>
      </c>
      <c r="M313" t="n">
        <v>136</v>
      </c>
      <c r="N313" t="n">
        <v>21.43</v>
      </c>
      <c r="O313" t="n">
        <v>16994.64</v>
      </c>
      <c r="P313" t="n">
        <v>570.05</v>
      </c>
      <c r="Q313" t="n">
        <v>794.1900000000001</v>
      </c>
      <c r="R313" t="n">
        <v>262.96</v>
      </c>
      <c r="S313" t="n">
        <v>72.42</v>
      </c>
      <c r="T313" t="n">
        <v>85471.48</v>
      </c>
      <c r="U313" t="n">
        <v>0.28</v>
      </c>
      <c r="V313" t="n">
        <v>0.7</v>
      </c>
      <c r="W313" t="n">
        <v>4.91</v>
      </c>
      <c r="X313" t="n">
        <v>5.14</v>
      </c>
      <c r="Y313" t="n">
        <v>0.5</v>
      </c>
      <c r="Z313" t="n">
        <v>10</v>
      </c>
    </row>
    <row r="314">
      <c r="A314" t="n">
        <v>3</v>
      </c>
      <c r="B314" t="n">
        <v>65</v>
      </c>
      <c r="C314" t="inlineStr">
        <is>
          <t xml:space="preserve">CONCLUIDO	</t>
        </is>
      </c>
      <c r="D314" t="n">
        <v>1.7753</v>
      </c>
      <c r="E314" t="n">
        <v>56.33</v>
      </c>
      <c r="F314" t="n">
        <v>51.42</v>
      </c>
      <c r="G314" t="n">
        <v>30.85</v>
      </c>
      <c r="H314" t="n">
        <v>0.52</v>
      </c>
      <c r="I314" t="n">
        <v>100</v>
      </c>
      <c r="J314" t="n">
        <v>137.25</v>
      </c>
      <c r="K314" t="n">
        <v>46.47</v>
      </c>
      <c r="L314" t="n">
        <v>4</v>
      </c>
      <c r="M314" t="n">
        <v>98</v>
      </c>
      <c r="N314" t="n">
        <v>21.78</v>
      </c>
      <c r="O314" t="n">
        <v>17160.92</v>
      </c>
      <c r="P314" t="n">
        <v>551.02</v>
      </c>
      <c r="Q314" t="n">
        <v>794.24</v>
      </c>
      <c r="R314" t="n">
        <v>215.89</v>
      </c>
      <c r="S314" t="n">
        <v>72.42</v>
      </c>
      <c r="T314" t="n">
        <v>62123.86</v>
      </c>
      <c r="U314" t="n">
        <v>0.34</v>
      </c>
      <c r="V314" t="n">
        <v>0.72</v>
      </c>
      <c r="W314" t="n">
        <v>4.83</v>
      </c>
      <c r="X314" t="n">
        <v>3.72</v>
      </c>
      <c r="Y314" t="n">
        <v>0.5</v>
      </c>
      <c r="Z314" t="n">
        <v>10</v>
      </c>
    </row>
    <row r="315">
      <c r="A315" t="n">
        <v>4</v>
      </c>
      <c r="B315" t="n">
        <v>65</v>
      </c>
      <c r="C315" t="inlineStr">
        <is>
          <t xml:space="preserve">CONCLUIDO	</t>
        </is>
      </c>
      <c r="D315" t="n">
        <v>1.8186</v>
      </c>
      <c r="E315" t="n">
        <v>54.99</v>
      </c>
      <c r="F315" t="n">
        <v>50.66</v>
      </c>
      <c r="G315" t="n">
        <v>38.47</v>
      </c>
      <c r="H315" t="n">
        <v>0.64</v>
      </c>
      <c r="I315" t="n">
        <v>79</v>
      </c>
      <c r="J315" t="n">
        <v>138.6</v>
      </c>
      <c r="K315" t="n">
        <v>46.47</v>
      </c>
      <c r="L315" t="n">
        <v>5</v>
      </c>
      <c r="M315" t="n">
        <v>77</v>
      </c>
      <c r="N315" t="n">
        <v>22.13</v>
      </c>
      <c r="O315" t="n">
        <v>17327.69</v>
      </c>
      <c r="P315" t="n">
        <v>539.29</v>
      </c>
      <c r="Q315" t="n">
        <v>794.1799999999999</v>
      </c>
      <c r="R315" t="n">
        <v>189.51</v>
      </c>
      <c r="S315" t="n">
        <v>72.42</v>
      </c>
      <c r="T315" t="n">
        <v>49040.2</v>
      </c>
      <c r="U315" t="n">
        <v>0.38</v>
      </c>
      <c r="V315" t="n">
        <v>0.73</v>
      </c>
      <c r="W315" t="n">
        <v>4.82</v>
      </c>
      <c r="X315" t="n">
        <v>2.95</v>
      </c>
      <c r="Y315" t="n">
        <v>0.5</v>
      </c>
      <c r="Z315" t="n">
        <v>10</v>
      </c>
    </row>
    <row r="316">
      <c r="A316" t="n">
        <v>5</v>
      </c>
      <c r="B316" t="n">
        <v>65</v>
      </c>
      <c r="C316" t="inlineStr">
        <is>
          <t xml:space="preserve">CONCLUIDO	</t>
        </is>
      </c>
      <c r="D316" t="n">
        <v>1.8498</v>
      </c>
      <c r="E316" t="n">
        <v>54.06</v>
      </c>
      <c r="F316" t="n">
        <v>50.11</v>
      </c>
      <c r="G316" t="n">
        <v>46.26</v>
      </c>
      <c r="H316" t="n">
        <v>0.76</v>
      </c>
      <c r="I316" t="n">
        <v>65</v>
      </c>
      <c r="J316" t="n">
        <v>139.95</v>
      </c>
      <c r="K316" t="n">
        <v>46.47</v>
      </c>
      <c r="L316" t="n">
        <v>6</v>
      </c>
      <c r="M316" t="n">
        <v>63</v>
      </c>
      <c r="N316" t="n">
        <v>22.49</v>
      </c>
      <c r="O316" t="n">
        <v>17494.97</v>
      </c>
      <c r="P316" t="n">
        <v>531.01</v>
      </c>
      <c r="Q316" t="n">
        <v>794.21</v>
      </c>
      <c r="R316" t="n">
        <v>171.51</v>
      </c>
      <c r="S316" t="n">
        <v>72.42</v>
      </c>
      <c r="T316" t="n">
        <v>40107.52</v>
      </c>
      <c r="U316" t="n">
        <v>0.42</v>
      </c>
      <c r="V316" t="n">
        <v>0.74</v>
      </c>
      <c r="W316" t="n">
        <v>4.79</v>
      </c>
      <c r="X316" t="n">
        <v>2.4</v>
      </c>
      <c r="Y316" t="n">
        <v>0.5</v>
      </c>
      <c r="Z316" t="n">
        <v>10</v>
      </c>
    </row>
    <row r="317">
      <c r="A317" t="n">
        <v>6</v>
      </c>
      <c r="B317" t="n">
        <v>65</v>
      </c>
      <c r="C317" t="inlineStr">
        <is>
          <t xml:space="preserve">CONCLUIDO	</t>
        </is>
      </c>
      <c r="D317" t="n">
        <v>1.8726</v>
      </c>
      <c r="E317" t="n">
        <v>53.4</v>
      </c>
      <c r="F317" t="n">
        <v>49.72</v>
      </c>
      <c r="G317" t="n">
        <v>54.24</v>
      </c>
      <c r="H317" t="n">
        <v>0.88</v>
      </c>
      <c r="I317" t="n">
        <v>55</v>
      </c>
      <c r="J317" t="n">
        <v>141.31</v>
      </c>
      <c r="K317" t="n">
        <v>46.47</v>
      </c>
      <c r="L317" t="n">
        <v>7</v>
      </c>
      <c r="M317" t="n">
        <v>53</v>
      </c>
      <c r="N317" t="n">
        <v>22.85</v>
      </c>
      <c r="O317" t="n">
        <v>17662.75</v>
      </c>
      <c r="P317" t="n">
        <v>522.48</v>
      </c>
      <c r="Q317" t="n">
        <v>794.17</v>
      </c>
      <c r="R317" t="n">
        <v>158.74</v>
      </c>
      <c r="S317" t="n">
        <v>72.42</v>
      </c>
      <c r="T317" t="n">
        <v>33775.9</v>
      </c>
      <c r="U317" t="n">
        <v>0.46</v>
      </c>
      <c r="V317" t="n">
        <v>0.74</v>
      </c>
      <c r="W317" t="n">
        <v>4.77</v>
      </c>
      <c r="X317" t="n">
        <v>2.02</v>
      </c>
      <c r="Y317" t="n">
        <v>0.5</v>
      </c>
      <c r="Z317" t="n">
        <v>10</v>
      </c>
    </row>
    <row r="318">
      <c r="A318" t="n">
        <v>7</v>
      </c>
      <c r="B318" t="n">
        <v>65</v>
      </c>
      <c r="C318" t="inlineStr">
        <is>
          <t xml:space="preserve">CONCLUIDO	</t>
        </is>
      </c>
      <c r="D318" t="n">
        <v>1.8891</v>
      </c>
      <c r="E318" t="n">
        <v>52.94</v>
      </c>
      <c r="F318" t="n">
        <v>49.45</v>
      </c>
      <c r="G318" t="n">
        <v>61.81</v>
      </c>
      <c r="H318" t="n">
        <v>0.99</v>
      </c>
      <c r="I318" t="n">
        <v>48</v>
      </c>
      <c r="J318" t="n">
        <v>142.68</v>
      </c>
      <c r="K318" t="n">
        <v>46.47</v>
      </c>
      <c r="L318" t="n">
        <v>8</v>
      </c>
      <c r="M318" t="n">
        <v>46</v>
      </c>
      <c r="N318" t="n">
        <v>23.21</v>
      </c>
      <c r="O318" t="n">
        <v>17831.04</v>
      </c>
      <c r="P318" t="n">
        <v>516.61</v>
      </c>
      <c r="Q318" t="n">
        <v>794.23</v>
      </c>
      <c r="R318" t="n">
        <v>149.49</v>
      </c>
      <c r="S318" t="n">
        <v>72.42</v>
      </c>
      <c r="T318" t="n">
        <v>29182.43</v>
      </c>
      <c r="U318" t="n">
        <v>0.48</v>
      </c>
      <c r="V318" t="n">
        <v>0.75</v>
      </c>
      <c r="W318" t="n">
        <v>4.76</v>
      </c>
      <c r="X318" t="n">
        <v>1.74</v>
      </c>
      <c r="Y318" t="n">
        <v>0.5</v>
      </c>
      <c r="Z318" t="n">
        <v>10</v>
      </c>
    </row>
    <row r="319">
      <c r="A319" t="n">
        <v>8</v>
      </c>
      <c r="B319" t="n">
        <v>65</v>
      </c>
      <c r="C319" t="inlineStr">
        <is>
          <t xml:space="preserve">CONCLUIDO	</t>
        </is>
      </c>
      <c r="D319" t="n">
        <v>1.9029</v>
      </c>
      <c r="E319" t="n">
        <v>52.55</v>
      </c>
      <c r="F319" t="n">
        <v>49.23</v>
      </c>
      <c r="G319" t="n">
        <v>70.31999999999999</v>
      </c>
      <c r="H319" t="n">
        <v>1.11</v>
      </c>
      <c r="I319" t="n">
        <v>42</v>
      </c>
      <c r="J319" t="n">
        <v>144.05</v>
      </c>
      <c r="K319" t="n">
        <v>46.47</v>
      </c>
      <c r="L319" t="n">
        <v>9</v>
      </c>
      <c r="M319" t="n">
        <v>40</v>
      </c>
      <c r="N319" t="n">
        <v>23.58</v>
      </c>
      <c r="O319" t="n">
        <v>17999.83</v>
      </c>
      <c r="P319" t="n">
        <v>510.85</v>
      </c>
      <c r="Q319" t="n">
        <v>794.1799999999999</v>
      </c>
      <c r="R319" t="n">
        <v>142.06</v>
      </c>
      <c r="S319" t="n">
        <v>72.42</v>
      </c>
      <c r="T319" t="n">
        <v>25499.38</v>
      </c>
      <c r="U319" t="n">
        <v>0.51</v>
      </c>
      <c r="V319" t="n">
        <v>0.75</v>
      </c>
      <c r="W319" t="n">
        <v>4.75</v>
      </c>
      <c r="X319" t="n">
        <v>1.52</v>
      </c>
      <c r="Y319" t="n">
        <v>0.5</v>
      </c>
      <c r="Z319" t="n">
        <v>10</v>
      </c>
    </row>
    <row r="320">
      <c r="A320" t="n">
        <v>9</v>
      </c>
      <c r="B320" t="n">
        <v>65</v>
      </c>
      <c r="C320" t="inlineStr">
        <is>
          <t xml:space="preserve">CONCLUIDO	</t>
        </is>
      </c>
      <c r="D320" t="n">
        <v>1.9122</v>
      </c>
      <c r="E320" t="n">
        <v>52.3</v>
      </c>
      <c r="F320" t="n">
        <v>49.08</v>
      </c>
      <c r="G320" t="n">
        <v>77.5</v>
      </c>
      <c r="H320" t="n">
        <v>1.22</v>
      </c>
      <c r="I320" t="n">
        <v>38</v>
      </c>
      <c r="J320" t="n">
        <v>145.42</v>
      </c>
      <c r="K320" t="n">
        <v>46.47</v>
      </c>
      <c r="L320" t="n">
        <v>10</v>
      </c>
      <c r="M320" t="n">
        <v>36</v>
      </c>
      <c r="N320" t="n">
        <v>23.95</v>
      </c>
      <c r="O320" t="n">
        <v>18169.15</v>
      </c>
      <c r="P320" t="n">
        <v>505.51</v>
      </c>
      <c r="Q320" t="n">
        <v>794.1799999999999</v>
      </c>
      <c r="R320" t="n">
        <v>137.05</v>
      </c>
      <c r="S320" t="n">
        <v>72.42</v>
      </c>
      <c r="T320" t="n">
        <v>23015.06</v>
      </c>
      <c r="U320" t="n">
        <v>0.53</v>
      </c>
      <c r="V320" t="n">
        <v>0.75</v>
      </c>
      <c r="W320" t="n">
        <v>4.75</v>
      </c>
      <c r="X320" t="n">
        <v>1.37</v>
      </c>
      <c r="Y320" t="n">
        <v>0.5</v>
      </c>
      <c r="Z320" t="n">
        <v>10</v>
      </c>
    </row>
    <row r="321">
      <c r="A321" t="n">
        <v>10</v>
      </c>
      <c r="B321" t="n">
        <v>65</v>
      </c>
      <c r="C321" t="inlineStr">
        <is>
          <t xml:space="preserve">CONCLUIDO	</t>
        </is>
      </c>
      <c r="D321" t="n">
        <v>1.9224</v>
      </c>
      <c r="E321" t="n">
        <v>52.02</v>
      </c>
      <c r="F321" t="n">
        <v>48.91</v>
      </c>
      <c r="G321" t="n">
        <v>86.31999999999999</v>
      </c>
      <c r="H321" t="n">
        <v>1.33</v>
      </c>
      <c r="I321" t="n">
        <v>34</v>
      </c>
      <c r="J321" t="n">
        <v>146.8</v>
      </c>
      <c r="K321" t="n">
        <v>46.47</v>
      </c>
      <c r="L321" t="n">
        <v>11</v>
      </c>
      <c r="M321" t="n">
        <v>32</v>
      </c>
      <c r="N321" t="n">
        <v>24.33</v>
      </c>
      <c r="O321" t="n">
        <v>18338.99</v>
      </c>
      <c r="P321" t="n">
        <v>499.84</v>
      </c>
      <c r="Q321" t="n">
        <v>794.1799999999999</v>
      </c>
      <c r="R321" t="n">
        <v>131.73</v>
      </c>
      <c r="S321" t="n">
        <v>72.42</v>
      </c>
      <c r="T321" t="n">
        <v>20374.53</v>
      </c>
      <c r="U321" t="n">
        <v>0.55</v>
      </c>
      <c r="V321" t="n">
        <v>0.76</v>
      </c>
      <c r="W321" t="n">
        <v>4.74</v>
      </c>
      <c r="X321" t="n">
        <v>1.21</v>
      </c>
      <c r="Y321" t="n">
        <v>0.5</v>
      </c>
      <c r="Z321" t="n">
        <v>10</v>
      </c>
    </row>
    <row r="322">
      <c r="A322" t="n">
        <v>11</v>
      </c>
      <c r="B322" t="n">
        <v>65</v>
      </c>
      <c r="C322" t="inlineStr">
        <is>
          <t xml:space="preserve">CONCLUIDO	</t>
        </is>
      </c>
      <c r="D322" t="n">
        <v>1.9286</v>
      </c>
      <c r="E322" t="n">
        <v>51.85</v>
      </c>
      <c r="F322" t="n">
        <v>48.83</v>
      </c>
      <c r="G322" t="n">
        <v>94.5</v>
      </c>
      <c r="H322" t="n">
        <v>1.43</v>
      </c>
      <c r="I322" t="n">
        <v>31</v>
      </c>
      <c r="J322" t="n">
        <v>148.18</v>
      </c>
      <c r="K322" t="n">
        <v>46.47</v>
      </c>
      <c r="L322" t="n">
        <v>12</v>
      </c>
      <c r="M322" t="n">
        <v>29</v>
      </c>
      <c r="N322" t="n">
        <v>24.71</v>
      </c>
      <c r="O322" t="n">
        <v>18509.36</v>
      </c>
      <c r="P322" t="n">
        <v>495.35</v>
      </c>
      <c r="Q322" t="n">
        <v>794.17</v>
      </c>
      <c r="R322" t="n">
        <v>128.71</v>
      </c>
      <c r="S322" t="n">
        <v>72.42</v>
      </c>
      <c r="T322" t="n">
        <v>18877.42</v>
      </c>
      <c r="U322" t="n">
        <v>0.5600000000000001</v>
      </c>
      <c r="V322" t="n">
        <v>0.76</v>
      </c>
      <c r="W322" t="n">
        <v>4.74</v>
      </c>
      <c r="X322" t="n">
        <v>1.12</v>
      </c>
      <c r="Y322" t="n">
        <v>0.5</v>
      </c>
      <c r="Z322" t="n">
        <v>10</v>
      </c>
    </row>
    <row r="323">
      <c r="A323" t="n">
        <v>12</v>
      </c>
      <c r="B323" t="n">
        <v>65</v>
      </c>
      <c r="C323" t="inlineStr">
        <is>
          <t xml:space="preserve">CONCLUIDO	</t>
        </is>
      </c>
      <c r="D323" t="n">
        <v>1.933</v>
      </c>
      <c r="E323" t="n">
        <v>51.73</v>
      </c>
      <c r="F323" t="n">
        <v>48.76</v>
      </c>
      <c r="G323" t="n">
        <v>100.89</v>
      </c>
      <c r="H323" t="n">
        <v>1.54</v>
      </c>
      <c r="I323" t="n">
        <v>29</v>
      </c>
      <c r="J323" t="n">
        <v>149.56</v>
      </c>
      <c r="K323" t="n">
        <v>46.47</v>
      </c>
      <c r="L323" t="n">
        <v>13</v>
      </c>
      <c r="M323" t="n">
        <v>27</v>
      </c>
      <c r="N323" t="n">
        <v>25.1</v>
      </c>
      <c r="O323" t="n">
        <v>18680.25</v>
      </c>
      <c r="P323" t="n">
        <v>491.31</v>
      </c>
      <c r="Q323" t="n">
        <v>794.21</v>
      </c>
      <c r="R323" t="n">
        <v>126.59</v>
      </c>
      <c r="S323" t="n">
        <v>72.42</v>
      </c>
      <c r="T323" t="n">
        <v>17829.45</v>
      </c>
      <c r="U323" t="n">
        <v>0.57</v>
      </c>
      <c r="V323" t="n">
        <v>0.76</v>
      </c>
      <c r="W323" t="n">
        <v>4.73</v>
      </c>
      <c r="X323" t="n">
        <v>1.06</v>
      </c>
      <c r="Y323" t="n">
        <v>0.5</v>
      </c>
      <c r="Z323" t="n">
        <v>10</v>
      </c>
    </row>
    <row r="324">
      <c r="A324" t="n">
        <v>13</v>
      </c>
      <c r="B324" t="n">
        <v>65</v>
      </c>
      <c r="C324" t="inlineStr">
        <is>
          <t xml:space="preserve">CONCLUIDO	</t>
        </is>
      </c>
      <c r="D324" t="n">
        <v>1.9416</v>
      </c>
      <c r="E324" t="n">
        <v>51.5</v>
      </c>
      <c r="F324" t="n">
        <v>48.62</v>
      </c>
      <c r="G324" t="n">
        <v>112.19</v>
      </c>
      <c r="H324" t="n">
        <v>1.64</v>
      </c>
      <c r="I324" t="n">
        <v>26</v>
      </c>
      <c r="J324" t="n">
        <v>150.95</v>
      </c>
      <c r="K324" t="n">
        <v>46.47</v>
      </c>
      <c r="L324" t="n">
        <v>14</v>
      </c>
      <c r="M324" t="n">
        <v>24</v>
      </c>
      <c r="N324" t="n">
        <v>25.49</v>
      </c>
      <c r="O324" t="n">
        <v>18851.69</v>
      </c>
      <c r="P324" t="n">
        <v>485.46</v>
      </c>
      <c r="Q324" t="n">
        <v>794.1900000000001</v>
      </c>
      <c r="R324" t="n">
        <v>121.87</v>
      </c>
      <c r="S324" t="n">
        <v>72.42</v>
      </c>
      <c r="T324" t="n">
        <v>15482.18</v>
      </c>
      <c r="U324" t="n">
        <v>0.59</v>
      </c>
      <c r="V324" t="n">
        <v>0.76</v>
      </c>
      <c r="W324" t="n">
        <v>4.72</v>
      </c>
      <c r="X324" t="n">
        <v>0.91</v>
      </c>
      <c r="Y324" t="n">
        <v>0.5</v>
      </c>
      <c r="Z324" t="n">
        <v>10</v>
      </c>
    </row>
    <row r="325">
      <c r="A325" t="n">
        <v>14</v>
      </c>
      <c r="B325" t="n">
        <v>65</v>
      </c>
      <c r="C325" t="inlineStr">
        <is>
          <t xml:space="preserve">CONCLUIDO	</t>
        </is>
      </c>
      <c r="D325" t="n">
        <v>1.943</v>
      </c>
      <c r="E325" t="n">
        <v>51.47</v>
      </c>
      <c r="F325" t="n">
        <v>48.61</v>
      </c>
      <c r="G325" t="n">
        <v>116.65</v>
      </c>
      <c r="H325" t="n">
        <v>1.74</v>
      </c>
      <c r="I325" t="n">
        <v>25</v>
      </c>
      <c r="J325" t="n">
        <v>152.35</v>
      </c>
      <c r="K325" t="n">
        <v>46.47</v>
      </c>
      <c r="L325" t="n">
        <v>15</v>
      </c>
      <c r="M325" t="n">
        <v>23</v>
      </c>
      <c r="N325" t="n">
        <v>25.88</v>
      </c>
      <c r="O325" t="n">
        <v>19023.66</v>
      </c>
      <c r="P325" t="n">
        <v>483.87</v>
      </c>
      <c r="Q325" t="n">
        <v>794.17</v>
      </c>
      <c r="R325" t="n">
        <v>121.39</v>
      </c>
      <c r="S325" t="n">
        <v>72.42</v>
      </c>
      <c r="T325" t="n">
        <v>15251.93</v>
      </c>
      <c r="U325" t="n">
        <v>0.6</v>
      </c>
      <c r="V325" t="n">
        <v>0.76</v>
      </c>
      <c r="W325" t="n">
        <v>4.72</v>
      </c>
      <c r="X325" t="n">
        <v>0.9</v>
      </c>
      <c r="Y325" t="n">
        <v>0.5</v>
      </c>
      <c r="Z325" t="n">
        <v>10</v>
      </c>
    </row>
    <row r="326">
      <c r="A326" t="n">
        <v>15</v>
      </c>
      <c r="B326" t="n">
        <v>65</v>
      </c>
      <c r="C326" t="inlineStr">
        <is>
          <t xml:space="preserve">CONCLUIDO	</t>
        </is>
      </c>
      <c r="D326" t="n">
        <v>1.9482</v>
      </c>
      <c r="E326" t="n">
        <v>51.33</v>
      </c>
      <c r="F326" t="n">
        <v>48.52</v>
      </c>
      <c r="G326" t="n">
        <v>126.58</v>
      </c>
      <c r="H326" t="n">
        <v>1.84</v>
      </c>
      <c r="I326" t="n">
        <v>23</v>
      </c>
      <c r="J326" t="n">
        <v>153.75</v>
      </c>
      <c r="K326" t="n">
        <v>46.47</v>
      </c>
      <c r="L326" t="n">
        <v>16</v>
      </c>
      <c r="M326" t="n">
        <v>21</v>
      </c>
      <c r="N326" t="n">
        <v>26.28</v>
      </c>
      <c r="O326" t="n">
        <v>19196.18</v>
      </c>
      <c r="P326" t="n">
        <v>478.25</v>
      </c>
      <c r="Q326" t="n">
        <v>794.17</v>
      </c>
      <c r="R326" t="n">
        <v>118.74</v>
      </c>
      <c r="S326" t="n">
        <v>72.42</v>
      </c>
      <c r="T326" t="n">
        <v>13932.97</v>
      </c>
      <c r="U326" t="n">
        <v>0.61</v>
      </c>
      <c r="V326" t="n">
        <v>0.76</v>
      </c>
      <c r="W326" t="n">
        <v>4.72</v>
      </c>
      <c r="X326" t="n">
        <v>0.8100000000000001</v>
      </c>
      <c r="Y326" t="n">
        <v>0.5</v>
      </c>
      <c r="Z326" t="n">
        <v>10</v>
      </c>
    </row>
    <row r="327">
      <c r="A327" t="n">
        <v>16</v>
      </c>
      <c r="B327" t="n">
        <v>65</v>
      </c>
      <c r="C327" t="inlineStr">
        <is>
          <t xml:space="preserve">CONCLUIDO	</t>
        </is>
      </c>
      <c r="D327" t="n">
        <v>1.9535</v>
      </c>
      <c r="E327" t="n">
        <v>51.19</v>
      </c>
      <c r="F327" t="n">
        <v>48.44</v>
      </c>
      <c r="G327" t="n">
        <v>138.4</v>
      </c>
      <c r="H327" t="n">
        <v>1.94</v>
      </c>
      <c r="I327" t="n">
        <v>21</v>
      </c>
      <c r="J327" t="n">
        <v>155.15</v>
      </c>
      <c r="K327" t="n">
        <v>46.47</v>
      </c>
      <c r="L327" t="n">
        <v>17</v>
      </c>
      <c r="M327" t="n">
        <v>19</v>
      </c>
      <c r="N327" t="n">
        <v>26.68</v>
      </c>
      <c r="O327" t="n">
        <v>19369.26</v>
      </c>
      <c r="P327" t="n">
        <v>472.88</v>
      </c>
      <c r="Q327" t="n">
        <v>794.17</v>
      </c>
      <c r="R327" t="n">
        <v>115.91</v>
      </c>
      <c r="S327" t="n">
        <v>72.42</v>
      </c>
      <c r="T327" t="n">
        <v>12527.53</v>
      </c>
      <c r="U327" t="n">
        <v>0.62</v>
      </c>
      <c r="V327" t="n">
        <v>0.76</v>
      </c>
      <c r="W327" t="n">
        <v>4.72</v>
      </c>
      <c r="X327" t="n">
        <v>0.73</v>
      </c>
      <c r="Y327" t="n">
        <v>0.5</v>
      </c>
      <c r="Z327" t="n">
        <v>10</v>
      </c>
    </row>
    <row r="328">
      <c r="A328" t="n">
        <v>17</v>
      </c>
      <c r="B328" t="n">
        <v>65</v>
      </c>
      <c r="C328" t="inlineStr">
        <is>
          <t xml:space="preserve">CONCLUIDO	</t>
        </is>
      </c>
      <c r="D328" t="n">
        <v>1.9548</v>
      </c>
      <c r="E328" t="n">
        <v>51.16</v>
      </c>
      <c r="F328" t="n">
        <v>48.43</v>
      </c>
      <c r="G328" t="n">
        <v>145.29</v>
      </c>
      <c r="H328" t="n">
        <v>2.04</v>
      </c>
      <c r="I328" t="n">
        <v>20</v>
      </c>
      <c r="J328" t="n">
        <v>156.56</v>
      </c>
      <c r="K328" t="n">
        <v>46.47</v>
      </c>
      <c r="L328" t="n">
        <v>18</v>
      </c>
      <c r="M328" t="n">
        <v>18</v>
      </c>
      <c r="N328" t="n">
        <v>27.09</v>
      </c>
      <c r="O328" t="n">
        <v>19542.89</v>
      </c>
      <c r="P328" t="n">
        <v>469.67</v>
      </c>
      <c r="Q328" t="n">
        <v>794.17</v>
      </c>
      <c r="R328" t="n">
        <v>115.57</v>
      </c>
      <c r="S328" t="n">
        <v>72.42</v>
      </c>
      <c r="T328" t="n">
        <v>12366.83</v>
      </c>
      <c r="U328" t="n">
        <v>0.63</v>
      </c>
      <c r="V328" t="n">
        <v>0.76</v>
      </c>
      <c r="W328" t="n">
        <v>4.72</v>
      </c>
      <c r="X328" t="n">
        <v>0.72</v>
      </c>
      <c r="Y328" t="n">
        <v>0.5</v>
      </c>
      <c r="Z328" t="n">
        <v>10</v>
      </c>
    </row>
    <row r="329">
      <c r="A329" t="n">
        <v>18</v>
      </c>
      <c r="B329" t="n">
        <v>65</v>
      </c>
      <c r="C329" t="inlineStr">
        <is>
          <t xml:space="preserve">CONCLUIDO	</t>
        </is>
      </c>
      <c r="D329" t="n">
        <v>1.9584</v>
      </c>
      <c r="E329" t="n">
        <v>51.06</v>
      </c>
      <c r="F329" t="n">
        <v>48.36</v>
      </c>
      <c r="G329" t="n">
        <v>152.73</v>
      </c>
      <c r="H329" t="n">
        <v>2.13</v>
      </c>
      <c r="I329" t="n">
        <v>19</v>
      </c>
      <c r="J329" t="n">
        <v>157.97</v>
      </c>
      <c r="K329" t="n">
        <v>46.47</v>
      </c>
      <c r="L329" t="n">
        <v>19</v>
      </c>
      <c r="M329" t="n">
        <v>17</v>
      </c>
      <c r="N329" t="n">
        <v>27.5</v>
      </c>
      <c r="O329" t="n">
        <v>19717.08</v>
      </c>
      <c r="P329" t="n">
        <v>466.12</v>
      </c>
      <c r="Q329" t="n">
        <v>794.17</v>
      </c>
      <c r="R329" t="n">
        <v>113.31</v>
      </c>
      <c r="S329" t="n">
        <v>72.42</v>
      </c>
      <c r="T329" t="n">
        <v>11237.67</v>
      </c>
      <c r="U329" t="n">
        <v>0.64</v>
      </c>
      <c r="V329" t="n">
        <v>0.76</v>
      </c>
      <c r="W329" t="n">
        <v>4.72</v>
      </c>
      <c r="X329" t="n">
        <v>0.66</v>
      </c>
      <c r="Y329" t="n">
        <v>0.5</v>
      </c>
      <c r="Z329" t="n">
        <v>10</v>
      </c>
    </row>
    <row r="330">
      <c r="A330" t="n">
        <v>19</v>
      </c>
      <c r="B330" t="n">
        <v>65</v>
      </c>
      <c r="C330" t="inlineStr">
        <is>
          <t xml:space="preserve">CONCLUIDO	</t>
        </is>
      </c>
      <c r="D330" t="n">
        <v>1.9599</v>
      </c>
      <c r="E330" t="n">
        <v>51.02</v>
      </c>
      <c r="F330" t="n">
        <v>48.35</v>
      </c>
      <c r="G330" t="n">
        <v>161.18</v>
      </c>
      <c r="H330" t="n">
        <v>2.22</v>
      </c>
      <c r="I330" t="n">
        <v>18</v>
      </c>
      <c r="J330" t="n">
        <v>159.39</v>
      </c>
      <c r="K330" t="n">
        <v>46.47</v>
      </c>
      <c r="L330" t="n">
        <v>20</v>
      </c>
      <c r="M330" t="n">
        <v>16</v>
      </c>
      <c r="N330" t="n">
        <v>27.92</v>
      </c>
      <c r="O330" t="n">
        <v>19891.97</v>
      </c>
      <c r="P330" t="n">
        <v>463.44</v>
      </c>
      <c r="Q330" t="n">
        <v>794.17</v>
      </c>
      <c r="R330" t="n">
        <v>112.74</v>
      </c>
      <c r="S330" t="n">
        <v>72.42</v>
      </c>
      <c r="T330" t="n">
        <v>10957.77</v>
      </c>
      <c r="U330" t="n">
        <v>0.64</v>
      </c>
      <c r="V330" t="n">
        <v>0.76</v>
      </c>
      <c r="W330" t="n">
        <v>4.72</v>
      </c>
      <c r="X330" t="n">
        <v>0.65</v>
      </c>
      <c r="Y330" t="n">
        <v>0.5</v>
      </c>
      <c r="Z330" t="n">
        <v>10</v>
      </c>
    </row>
    <row r="331">
      <c r="A331" t="n">
        <v>20</v>
      </c>
      <c r="B331" t="n">
        <v>65</v>
      </c>
      <c r="C331" t="inlineStr">
        <is>
          <t xml:space="preserve">CONCLUIDO	</t>
        </is>
      </c>
      <c r="D331" t="n">
        <v>1.9633</v>
      </c>
      <c r="E331" t="n">
        <v>50.93</v>
      </c>
      <c r="F331" t="n">
        <v>48.29</v>
      </c>
      <c r="G331" t="n">
        <v>170.44</v>
      </c>
      <c r="H331" t="n">
        <v>2.31</v>
      </c>
      <c r="I331" t="n">
        <v>17</v>
      </c>
      <c r="J331" t="n">
        <v>160.81</v>
      </c>
      <c r="K331" t="n">
        <v>46.47</v>
      </c>
      <c r="L331" t="n">
        <v>21</v>
      </c>
      <c r="M331" t="n">
        <v>15</v>
      </c>
      <c r="N331" t="n">
        <v>28.34</v>
      </c>
      <c r="O331" t="n">
        <v>20067.32</v>
      </c>
      <c r="P331" t="n">
        <v>456.98</v>
      </c>
      <c r="Q331" t="n">
        <v>794.17</v>
      </c>
      <c r="R331" t="n">
        <v>110.93</v>
      </c>
      <c r="S331" t="n">
        <v>72.42</v>
      </c>
      <c r="T331" t="n">
        <v>10060.46</v>
      </c>
      <c r="U331" t="n">
        <v>0.65</v>
      </c>
      <c r="V331" t="n">
        <v>0.76</v>
      </c>
      <c r="W331" t="n">
        <v>4.71</v>
      </c>
      <c r="X331" t="n">
        <v>0.58</v>
      </c>
      <c r="Y331" t="n">
        <v>0.5</v>
      </c>
      <c r="Z331" t="n">
        <v>10</v>
      </c>
    </row>
    <row r="332">
      <c r="A332" t="n">
        <v>21</v>
      </c>
      <c r="B332" t="n">
        <v>65</v>
      </c>
      <c r="C332" t="inlineStr">
        <is>
          <t xml:space="preserve">CONCLUIDO	</t>
        </is>
      </c>
      <c r="D332" t="n">
        <v>1.9658</v>
      </c>
      <c r="E332" t="n">
        <v>50.87</v>
      </c>
      <c r="F332" t="n">
        <v>48.25</v>
      </c>
      <c r="G332" t="n">
        <v>180.95</v>
      </c>
      <c r="H332" t="n">
        <v>2.4</v>
      </c>
      <c r="I332" t="n">
        <v>16</v>
      </c>
      <c r="J332" t="n">
        <v>162.24</v>
      </c>
      <c r="K332" t="n">
        <v>46.47</v>
      </c>
      <c r="L332" t="n">
        <v>22</v>
      </c>
      <c r="M332" t="n">
        <v>14</v>
      </c>
      <c r="N332" t="n">
        <v>28.77</v>
      </c>
      <c r="O332" t="n">
        <v>20243.25</v>
      </c>
      <c r="P332" t="n">
        <v>450.61</v>
      </c>
      <c r="Q332" t="n">
        <v>794.17</v>
      </c>
      <c r="R332" t="n">
        <v>109.74</v>
      </c>
      <c r="S332" t="n">
        <v>72.42</v>
      </c>
      <c r="T332" t="n">
        <v>9471.059999999999</v>
      </c>
      <c r="U332" t="n">
        <v>0.66</v>
      </c>
      <c r="V332" t="n">
        <v>0.77</v>
      </c>
      <c r="W332" t="n">
        <v>4.71</v>
      </c>
      <c r="X332" t="n">
        <v>0.55</v>
      </c>
      <c r="Y332" t="n">
        <v>0.5</v>
      </c>
      <c r="Z332" t="n">
        <v>10</v>
      </c>
    </row>
    <row r="333">
      <c r="A333" t="n">
        <v>22</v>
      </c>
      <c r="B333" t="n">
        <v>65</v>
      </c>
      <c r="C333" t="inlineStr">
        <is>
          <t xml:space="preserve">CONCLUIDO	</t>
        </is>
      </c>
      <c r="D333" t="n">
        <v>1.9677</v>
      </c>
      <c r="E333" t="n">
        <v>50.82</v>
      </c>
      <c r="F333" t="n">
        <v>48.23</v>
      </c>
      <c r="G333" t="n">
        <v>192.93</v>
      </c>
      <c r="H333" t="n">
        <v>2.49</v>
      </c>
      <c r="I333" t="n">
        <v>15</v>
      </c>
      <c r="J333" t="n">
        <v>163.67</v>
      </c>
      <c r="K333" t="n">
        <v>46.47</v>
      </c>
      <c r="L333" t="n">
        <v>23</v>
      </c>
      <c r="M333" t="n">
        <v>13</v>
      </c>
      <c r="N333" t="n">
        <v>29.2</v>
      </c>
      <c r="O333" t="n">
        <v>20419.76</v>
      </c>
      <c r="P333" t="n">
        <v>447.01</v>
      </c>
      <c r="Q333" t="n">
        <v>794.17</v>
      </c>
      <c r="R333" t="n">
        <v>109.03</v>
      </c>
      <c r="S333" t="n">
        <v>72.42</v>
      </c>
      <c r="T333" t="n">
        <v>9120.18</v>
      </c>
      <c r="U333" t="n">
        <v>0.66</v>
      </c>
      <c r="V333" t="n">
        <v>0.77</v>
      </c>
      <c r="W333" t="n">
        <v>4.71</v>
      </c>
      <c r="X333" t="n">
        <v>0.53</v>
      </c>
      <c r="Y333" t="n">
        <v>0.5</v>
      </c>
      <c r="Z333" t="n">
        <v>10</v>
      </c>
    </row>
    <row r="334">
      <c r="A334" t="n">
        <v>23</v>
      </c>
      <c r="B334" t="n">
        <v>65</v>
      </c>
      <c r="C334" t="inlineStr">
        <is>
          <t xml:space="preserve">CONCLUIDO	</t>
        </is>
      </c>
      <c r="D334" t="n">
        <v>1.9675</v>
      </c>
      <c r="E334" t="n">
        <v>50.83</v>
      </c>
      <c r="F334" t="n">
        <v>48.24</v>
      </c>
      <c r="G334" t="n">
        <v>192.95</v>
      </c>
      <c r="H334" t="n">
        <v>2.58</v>
      </c>
      <c r="I334" t="n">
        <v>15</v>
      </c>
      <c r="J334" t="n">
        <v>165.1</v>
      </c>
      <c r="K334" t="n">
        <v>46.47</v>
      </c>
      <c r="L334" t="n">
        <v>24</v>
      </c>
      <c r="M334" t="n">
        <v>11</v>
      </c>
      <c r="N334" t="n">
        <v>29.64</v>
      </c>
      <c r="O334" t="n">
        <v>20596.86</v>
      </c>
      <c r="P334" t="n">
        <v>446.05</v>
      </c>
      <c r="Q334" t="n">
        <v>794.17</v>
      </c>
      <c r="R334" t="n">
        <v>109.1</v>
      </c>
      <c r="S334" t="n">
        <v>72.42</v>
      </c>
      <c r="T334" t="n">
        <v>9154.48</v>
      </c>
      <c r="U334" t="n">
        <v>0.66</v>
      </c>
      <c r="V334" t="n">
        <v>0.77</v>
      </c>
      <c r="W334" t="n">
        <v>4.71</v>
      </c>
      <c r="X334" t="n">
        <v>0.53</v>
      </c>
      <c r="Y334" t="n">
        <v>0.5</v>
      </c>
      <c r="Z334" t="n">
        <v>10</v>
      </c>
    </row>
    <row r="335">
      <c r="A335" t="n">
        <v>24</v>
      </c>
      <c r="B335" t="n">
        <v>65</v>
      </c>
      <c r="C335" t="inlineStr">
        <is>
          <t xml:space="preserve">CONCLUIDO	</t>
        </is>
      </c>
      <c r="D335" t="n">
        <v>1.9702</v>
      </c>
      <c r="E335" t="n">
        <v>50.76</v>
      </c>
      <c r="F335" t="n">
        <v>48.19</v>
      </c>
      <c r="G335" t="n">
        <v>206.54</v>
      </c>
      <c r="H335" t="n">
        <v>2.66</v>
      </c>
      <c r="I335" t="n">
        <v>14</v>
      </c>
      <c r="J335" t="n">
        <v>166.54</v>
      </c>
      <c r="K335" t="n">
        <v>46.47</v>
      </c>
      <c r="L335" t="n">
        <v>25</v>
      </c>
      <c r="M335" t="n">
        <v>8</v>
      </c>
      <c r="N335" t="n">
        <v>30.08</v>
      </c>
      <c r="O335" t="n">
        <v>20774.56</v>
      </c>
      <c r="P335" t="n">
        <v>443.07</v>
      </c>
      <c r="Q335" t="n">
        <v>794.17</v>
      </c>
      <c r="R335" t="n">
        <v>107.63</v>
      </c>
      <c r="S335" t="n">
        <v>72.42</v>
      </c>
      <c r="T335" t="n">
        <v>8423.83</v>
      </c>
      <c r="U335" t="n">
        <v>0.67</v>
      </c>
      <c r="V335" t="n">
        <v>0.77</v>
      </c>
      <c r="W335" t="n">
        <v>4.71</v>
      </c>
      <c r="X335" t="n">
        <v>0.49</v>
      </c>
      <c r="Y335" t="n">
        <v>0.5</v>
      </c>
      <c r="Z335" t="n">
        <v>10</v>
      </c>
    </row>
    <row r="336">
      <c r="A336" t="n">
        <v>25</v>
      </c>
      <c r="B336" t="n">
        <v>65</v>
      </c>
      <c r="C336" t="inlineStr">
        <is>
          <t xml:space="preserve">CONCLUIDO	</t>
        </is>
      </c>
      <c r="D336" t="n">
        <v>1.9703</v>
      </c>
      <c r="E336" t="n">
        <v>50.75</v>
      </c>
      <c r="F336" t="n">
        <v>48.19</v>
      </c>
      <c r="G336" t="n">
        <v>206.54</v>
      </c>
      <c r="H336" t="n">
        <v>2.74</v>
      </c>
      <c r="I336" t="n">
        <v>14</v>
      </c>
      <c r="J336" t="n">
        <v>167.99</v>
      </c>
      <c r="K336" t="n">
        <v>46.47</v>
      </c>
      <c r="L336" t="n">
        <v>26</v>
      </c>
      <c r="M336" t="n">
        <v>3</v>
      </c>
      <c r="N336" t="n">
        <v>30.52</v>
      </c>
      <c r="O336" t="n">
        <v>20952.87</v>
      </c>
      <c r="P336" t="n">
        <v>442.73</v>
      </c>
      <c r="Q336" t="n">
        <v>794.1799999999999</v>
      </c>
      <c r="R336" t="n">
        <v>107.19</v>
      </c>
      <c r="S336" t="n">
        <v>72.42</v>
      </c>
      <c r="T336" t="n">
        <v>8203.719999999999</v>
      </c>
      <c r="U336" t="n">
        <v>0.68</v>
      </c>
      <c r="V336" t="n">
        <v>0.77</v>
      </c>
      <c r="W336" t="n">
        <v>4.72</v>
      </c>
      <c r="X336" t="n">
        <v>0.48</v>
      </c>
      <c r="Y336" t="n">
        <v>0.5</v>
      </c>
      <c r="Z336" t="n">
        <v>10</v>
      </c>
    </row>
    <row r="337">
      <c r="A337" t="n">
        <v>26</v>
      </c>
      <c r="B337" t="n">
        <v>65</v>
      </c>
      <c r="C337" t="inlineStr">
        <is>
          <t xml:space="preserve">CONCLUIDO	</t>
        </is>
      </c>
      <c r="D337" t="n">
        <v>1.9697</v>
      </c>
      <c r="E337" t="n">
        <v>50.77</v>
      </c>
      <c r="F337" t="n">
        <v>48.21</v>
      </c>
      <c r="G337" t="n">
        <v>206.6</v>
      </c>
      <c r="H337" t="n">
        <v>2.82</v>
      </c>
      <c r="I337" t="n">
        <v>14</v>
      </c>
      <c r="J337" t="n">
        <v>169.44</v>
      </c>
      <c r="K337" t="n">
        <v>46.47</v>
      </c>
      <c r="L337" t="n">
        <v>27</v>
      </c>
      <c r="M337" t="n">
        <v>3</v>
      </c>
      <c r="N337" t="n">
        <v>30.97</v>
      </c>
      <c r="O337" t="n">
        <v>21131.78</v>
      </c>
      <c r="P337" t="n">
        <v>444.17</v>
      </c>
      <c r="Q337" t="n">
        <v>794.1799999999999</v>
      </c>
      <c r="R337" t="n">
        <v>107.83</v>
      </c>
      <c r="S337" t="n">
        <v>72.42</v>
      </c>
      <c r="T337" t="n">
        <v>8523.34</v>
      </c>
      <c r="U337" t="n">
        <v>0.67</v>
      </c>
      <c r="V337" t="n">
        <v>0.77</v>
      </c>
      <c r="W337" t="n">
        <v>4.72</v>
      </c>
      <c r="X337" t="n">
        <v>0.5</v>
      </c>
      <c r="Y337" t="n">
        <v>0.5</v>
      </c>
      <c r="Z337" t="n">
        <v>10</v>
      </c>
    </row>
    <row r="338">
      <c r="A338" t="n">
        <v>27</v>
      </c>
      <c r="B338" t="n">
        <v>65</v>
      </c>
      <c r="C338" t="inlineStr">
        <is>
          <t xml:space="preserve">CONCLUIDO	</t>
        </is>
      </c>
      <c r="D338" t="n">
        <v>1.9696</v>
      </c>
      <c r="E338" t="n">
        <v>50.77</v>
      </c>
      <c r="F338" t="n">
        <v>48.21</v>
      </c>
      <c r="G338" t="n">
        <v>206.61</v>
      </c>
      <c r="H338" t="n">
        <v>2.9</v>
      </c>
      <c r="I338" t="n">
        <v>14</v>
      </c>
      <c r="J338" t="n">
        <v>170.9</v>
      </c>
      <c r="K338" t="n">
        <v>46.47</v>
      </c>
      <c r="L338" t="n">
        <v>28</v>
      </c>
      <c r="M338" t="n">
        <v>1</v>
      </c>
      <c r="N338" t="n">
        <v>31.43</v>
      </c>
      <c r="O338" t="n">
        <v>21311.32</v>
      </c>
      <c r="P338" t="n">
        <v>446.65</v>
      </c>
      <c r="Q338" t="n">
        <v>794.1799999999999</v>
      </c>
      <c r="R338" t="n">
        <v>107.92</v>
      </c>
      <c r="S338" t="n">
        <v>72.42</v>
      </c>
      <c r="T338" t="n">
        <v>8570.49</v>
      </c>
      <c r="U338" t="n">
        <v>0.67</v>
      </c>
      <c r="V338" t="n">
        <v>0.77</v>
      </c>
      <c r="W338" t="n">
        <v>4.72</v>
      </c>
      <c r="X338" t="n">
        <v>0.5</v>
      </c>
      <c r="Y338" t="n">
        <v>0.5</v>
      </c>
      <c r="Z338" t="n">
        <v>10</v>
      </c>
    </row>
    <row r="339">
      <c r="A339" t="n">
        <v>28</v>
      </c>
      <c r="B339" t="n">
        <v>65</v>
      </c>
      <c r="C339" t="inlineStr">
        <is>
          <t xml:space="preserve">CONCLUIDO	</t>
        </is>
      </c>
      <c r="D339" t="n">
        <v>1.9695</v>
      </c>
      <c r="E339" t="n">
        <v>50.77</v>
      </c>
      <c r="F339" t="n">
        <v>48.21</v>
      </c>
      <c r="G339" t="n">
        <v>206.62</v>
      </c>
      <c r="H339" t="n">
        <v>2.98</v>
      </c>
      <c r="I339" t="n">
        <v>14</v>
      </c>
      <c r="J339" t="n">
        <v>172.36</v>
      </c>
      <c r="K339" t="n">
        <v>46.47</v>
      </c>
      <c r="L339" t="n">
        <v>29</v>
      </c>
      <c r="M339" t="n">
        <v>1</v>
      </c>
      <c r="N339" t="n">
        <v>31.89</v>
      </c>
      <c r="O339" t="n">
        <v>21491.47</v>
      </c>
      <c r="P339" t="n">
        <v>449.24</v>
      </c>
      <c r="Q339" t="n">
        <v>794.1799999999999</v>
      </c>
      <c r="R339" t="n">
        <v>107.96</v>
      </c>
      <c r="S339" t="n">
        <v>72.42</v>
      </c>
      <c r="T339" t="n">
        <v>8592.01</v>
      </c>
      <c r="U339" t="n">
        <v>0.67</v>
      </c>
      <c r="V339" t="n">
        <v>0.77</v>
      </c>
      <c r="W339" t="n">
        <v>4.72</v>
      </c>
      <c r="X339" t="n">
        <v>0.5</v>
      </c>
      <c r="Y339" t="n">
        <v>0.5</v>
      </c>
      <c r="Z339" t="n">
        <v>10</v>
      </c>
    </row>
    <row r="340">
      <c r="A340" t="n">
        <v>29</v>
      </c>
      <c r="B340" t="n">
        <v>65</v>
      </c>
      <c r="C340" t="inlineStr">
        <is>
          <t xml:space="preserve">CONCLUIDO	</t>
        </is>
      </c>
      <c r="D340" t="n">
        <v>1.9695</v>
      </c>
      <c r="E340" t="n">
        <v>50.77</v>
      </c>
      <c r="F340" t="n">
        <v>48.21</v>
      </c>
      <c r="G340" t="n">
        <v>206.62</v>
      </c>
      <c r="H340" t="n">
        <v>3.06</v>
      </c>
      <c r="I340" t="n">
        <v>14</v>
      </c>
      <c r="J340" t="n">
        <v>173.82</v>
      </c>
      <c r="K340" t="n">
        <v>46.47</v>
      </c>
      <c r="L340" t="n">
        <v>30</v>
      </c>
      <c r="M340" t="n">
        <v>0</v>
      </c>
      <c r="N340" t="n">
        <v>32.36</v>
      </c>
      <c r="O340" t="n">
        <v>21672.25</v>
      </c>
      <c r="P340" t="n">
        <v>452.63</v>
      </c>
      <c r="Q340" t="n">
        <v>794.1799999999999</v>
      </c>
      <c r="R340" t="n">
        <v>107.97</v>
      </c>
      <c r="S340" t="n">
        <v>72.42</v>
      </c>
      <c r="T340" t="n">
        <v>8596.67</v>
      </c>
      <c r="U340" t="n">
        <v>0.67</v>
      </c>
      <c r="V340" t="n">
        <v>0.77</v>
      </c>
      <c r="W340" t="n">
        <v>4.72</v>
      </c>
      <c r="X340" t="n">
        <v>0.51</v>
      </c>
      <c r="Y340" t="n">
        <v>0.5</v>
      </c>
      <c r="Z340" t="n">
        <v>10</v>
      </c>
    </row>
    <row r="341">
      <c r="A341" t="n">
        <v>0</v>
      </c>
      <c r="B341" t="n">
        <v>75</v>
      </c>
      <c r="C341" t="inlineStr">
        <is>
          <t xml:space="preserve">CONCLUIDO	</t>
        </is>
      </c>
      <c r="D341" t="n">
        <v>1.072</v>
      </c>
      <c r="E341" t="n">
        <v>93.29000000000001</v>
      </c>
      <c r="F341" t="n">
        <v>72.03</v>
      </c>
      <c r="G341" t="n">
        <v>6.96</v>
      </c>
      <c r="H341" t="n">
        <v>0.12</v>
      </c>
      <c r="I341" t="n">
        <v>621</v>
      </c>
      <c r="J341" t="n">
        <v>150.44</v>
      </c>
      <c r="K341" t="n">
        <v>49.1</v>
      </c>
      <c r="L341" t="n">
        <v>1</v>
      </c>
      <c r="M341" t="n">
        <v>619</v>
      </c>
      <c r="N341" t="n">
        <v>25.34</v>
      </c>
      <c r="O341" t="n">
        <v>18787.76</v>
      </c>
      <c r="P341" t="n">
        <v>852.37</v>
      </c>
      <c r="Q341" t="n">
        <v>794.36</v>
      </c>
      <c r="R341" t="n">
        <v>904.98</v>
      </c>
      <c r="S341" t="n">
        <v>72.42</v>
      </c>
      <c r="T341" t="n">
        <v>404065.33</v>
      </c>
      <c r="U341" t="n">
        <v>0.08</v>
      </c>
      <c r="V341" t="n">
        <v>0.51</v>
      </c>
      <c r="W341" t="n">
        <v>5.72</v>
      </c>
      <c r="X341" t="n">
        <v>24.32</v>
      </c>
      <c r="Y341" t="n">
        <v>0.5</v>
      </c>
      <c r="Z341" t="n">
        <v>10</v>
      </c>
    </row>
    <row r="342">
      <c r="A342" t="n">
        <v>1</v>
      </c>
      <c r="B342" t="n">
        <v>75</v>
      </c>
      <c r="C342" t="inlineStr">
        <is>
          <t xml:space="preserve">CONCLUIDO	</t>
        </is>
      </c>
      <c r="D342" t="n">
        <v>1.5016</v>
      </c>
      <c r="E342" t="n">
        <v>66.59</v>
      </c>
      <c r="F342" t="n">
        <v>56.89</v>
      </c>
      <c r="G342" t="n">
        <v>14.05</v>
      </c>
      <c r="H342" t="n">
        <v>0.23</v>
      </c>
      <c r="I342" t="n">
        <v>243</v>
      </c>
      <c r="J342" t="n">
        <v>151.83</v>
      </c>
      <c r="K342" t="n">
        <v>49.1</v>
      </c>
      <c r="L342" t="n">
        <v>2</v>
      </c>
      <c r="M342" t="n">
        <v>241</v>
      </c>
      <c r="N342" t="n">
        <v>25.73</v>
      </c>
      <c r="O342" t="n">
        <v>18959.54</v>
      </c>
      <c r="P342" t="n">
        <v>669.8</v>
      </c>
      <c r="Q342" t="n">
        <v>794.2</v>
      </c>
      <c r="R342" t="n">
        <v>398.11</v>
      </c>
      <c r="S342" t="n">
        <v>72.42</v>
      </c>
      <c r="T342" t="n">
        <v>152519.54</v>
      </c>
      <c r="U342" t="n">
        <v>0.18</v>
      </c>
      <c r="V342" t="n">
        <v>0.65</v>
      </c>
      <c r="W342" t="n">
        <v>5.08</v>
      </c>
      <c r="X342" t="n">
        <v>9.18</v>
      </c>
      <c r="Y342" t="n">
        <v>0.5</v>
      </c>
      <c r="Z342" t="n">
        <v>10</v>
      </c>
    </row>
    <row r="343">
      <c r="A343" t="n">
        <v>2</v>
      </c>
      <c r="B343" t="n">
        <v>75</v>
      </c>
      <c r="C343" t="inlineStr">
        <is>
          <t xml:space="preserve">CONCLUIDO	</t>
        </is>
      </c>
      <c r="D343" t="n">
        <v>1.6594</v>
      </c>
      <c r="E343" t="n">
        <v>60.26</v>
      </c>
      <c r="F343" t="n">
        <v>53.37</v>
      </c>
      <c r="G343" t="n">
        <v>21.21</v>
      </c>
      <c r="H343" t="n">
        <v>0.35</v>
      </c>
      <c r="I343" t="n">
        <v>151</v>
      </c>
      <c r="J343" t="n">
        <v>153.23</v>
      </c>
      <c r="K343" t="n">
        <v>49.1</v>
      </c>
      <c r="L343" t="n">
        <v>3</v>
      </c>
      <c r="M343" t="n">
        <v>149</v>
      </c>
      <c r="N343" t="n">
        <v>26.13</v>
      </c>
      <c r="O343" t="n">
        <v>19131.85</v>
      </c>
      <c r="P343" t="n">
        <v>625.46</v>
      </c>
      <c r="Q343" t="n">
        <v>794.23</v>
      </c>
      <c r="R343" t="n">
        <v>280.12</v>
      </c>
      <c r="S343" t="n">
        <v>72.42</v>
      </c>
      <c r="T343" t="n">
        <v>93983.63</v>
      </c>
      <c r="U343" t="n">
        <v>0.26</v>
      </c>
      <c r="V343" t="n">
        <v>0.6899999999999999</v>
      </c>
      <c r="W343" t="n">
        <v>4.93</v>
      </c>
      <c r="X343" t="n">
        <v>5.66</v>
      </c>
      <c r="Y343" t="n">
        <v>0.5</v>
      </c>
      <c r="Z343" t="n">
        <v>10</v>
      </c>
    </row>
    <row r="344">
      <c r="A344" t="n">
        <v>3</v>
      </c>
      <c r="B344" t="n">
        <v>75</v>
      </c>
      <c r="C344" t="inlineStr">
        <is>
          <t xml:space="preserve">CONCLUIDO	</t>
        </is>
      </c>
      <c r="D344" t="n">
        <v>1.7417</v>
      </c>
      <c r="E344" t="n">
        <v>57.42</v>
      </c>
      <c r="F344" t="n">
        <v>51.78</v>
      </c>
      <c r="G344" t="n">
        <v>28.24</v>
      </c>
      <c r="H344" t="n">
        <v>0.46</v>
      </c>
      <c r="I344" t="n">
        <v>110</v>
      </c>
      <c r="J344" t="n">
        <v>154.63</v>
      </c>
      <c r="K344" t="n">
        <v>49.1</v>
      </c>
      <c r="L344" t="n">
        <v>4</v>
      </c>
      <c r="M344" t="n">
        <v>108</v>
      </c>
      <c r="N344" t="n">
        <v>26.53</v>
      </c>
      <c r="O344" t="n">
        <v>19304.72</v>
      </c>
      <c r="P344" t="n">
        <v>603.9</v>
      </c>
      <c r="Q344" t="n">
        <v>794.17</v>
      </c>
      <c r="R344" t="n">
        <v>227.55</v>
      </c>
      <c r="S344" t="n">
        <v>72.42</v>
      </c>
      <c r="T344" t="n">
        <v>67904.56</v>
      </c>
      <c r="U344" t="n">
        <v>0.32</v>
      </c>
      <c r="V344" t="n">
        <v>0.71</v>
      </c>
      <c r="W344" t="n">
        <v>4.85</v>
      </c>
      <c r="X344" t="n">
        <v>4.07</v>
      </c>
      <c r="Y344" t="n">
        <v>0.5</v>
      </c>
      <c r="Z344" t="n">
        <v>10</v>
      </c>
    </row>
    <row r="345">
      <c r="A345" t="n">
        <v>4</v>
      </c>
      <c r="B345" t="n">
        <v>75</v>
      </c>
      <c r="C345" t="inlineStr">
        <is>
          <t xml:space="preserve">CONCLUIDO	</t>
        </is>
      </c>
      <c r="D345" t="n">
        <v>1.7923</v>
      </c>
      <c r="E345" t="n">
        <v>55.79</v>
      </c>
      <c r="F345" t="n">
        <v>50.89</v>
      </c>
      <c r="G345" t="n">
        <v>35.5</v>
      </c>
      <c r="H345" t="n">
        <v>0.57</v>
      </c>
      <c r="I345" t="n">
        <v>86</v>
      </c>
      <c r="J345" t="n">
        <v>156.03</v>
      </c>
      <c r="K345" t="n">
        <v>49.1</v>
      </c>
      <c r="L345" t="n">
        <v>5</v>
      </c>
      <c r="M345" t="n">
        <v>84</v>
      </c>
      <c r="N345" t="n">
        <v>26.94</v>
      </c>
      <c r="O345" t="n">
        <v>19478.15</v>
      </c>
      <c r="P345" t="n">
        <v>590.53</v>
      </c>
      <c r="Q345" t="n">
        <v>794.1799999999999</v>
      </c>
      <c r="R345" t="n">
        <v>197.45</v>
      </c>
      <c r="S345" t="n">
        <v>72.42</v>
      </c>
      <c r="T345" t="n">
        <v>52972.45</v>
      </c>
      <c r="U345" t="n">
        <v>0.37</v>
      </c>
      <c r="V345" t="n">
        <v>0.73</v>
      </c>
      <c r="W345" t="n">
        <v>4.83</v>
      </c>
      <c r="X345" t="n">
        <v>3.18</v>
      </c>
      <c r="Y345" t="n">
        <v>0.5</v>
      </c>
      <c r="Z345" t="n">
        <v>10</v>
      </c>
    </row>
    <row r="346">
      <c r="A346" t="n">
        <v>5</v>
      </c>
      <c r="B346" t="n">
        <v>75</v>
      </c>
      <c r="C346" t="inlineStr">
        <is>
          <t xml:space="preserve">CONCLUIDO	</t>
        </is>
      </c>
      <c r="D346" t="n">
        <v>1.8268</v>
      </c>
      <c r="E346" t="n">
        <v>54.74</v>
      </c>
      <c r="F346" t="n">
        <v>50.3</v>
      </c>
      <c r="G346" t="n">
        <v>42.5</v>
      </c>
      <c r="H346" t="n">
        <v>0.67</v>
      </c>
      <c r="I346" t="n">
        <v>71</v>
      </c>
      <c r="J346" t="n">
        <v>157.44</v>
      </c>
      <c r="K346" t="n">
        <v>49.1</v>
      </c>
      <c r="L346" t="n">
        <v>6</v>
      </c>
      <c r="M346" t="n">
        <v>69</v>
      </c>
      <c r="N346" t="n">
        <v>27.35</v>
      </c>
      <c r="O346" t="n">
        <v>19652.13</v>
      </c>
      <c r="P346" t="n">
        <v>580.97</v>
      </c>
      <c r="Q346" t="n">
        <v>794.1900000000001</v>
      </c>
      <c r="R346" t="n">
        <v>177.57</v>
      </c>
      <c r="S346" t="n">
        <v>72.42</v>
      </c>
      <c r="T346" t="n">
        <v>43111.81</v>
      </c>
      <c r="U346" t="n">
        <v>0.41</v>
      </c>
      <c r="V346" t="n">
        <v>0.73</v>
      </c>
      <c r="W346" t="n">
        <v>4.8</v>
      </c>
      <c r="X346" t="n">
        <v>2.59</v>
      </c>
      <c r="Y346" t="n">
        <v>0.5</v>
      </c>
      <c r="Z346" t="n">
        <v>10</v>
      </c>
    </row>
    <row r="347">
      <c r="A347" t="n">
        <v>6</v>
      </c>
      <c r="B347" t="n">
        <v>75</v>
      </c>
      <c r="C347" t="inlineStr">
        <is>
          <t xml:space="preserve">CONCLUIDO	</t>
        </is>
      </c>
      <c r="D347" t="n">
        <v>1.8508</v>
      </c>
      <c r="E347" t="n">
        <v>54.03</v>
      </c>
      <c r="F347" t="n">
        <v>49.92</v>
      </c>
      <c r="G347" t="n">
        <v>49.92</v>
      </c>
      <c r="H347" t="n">
        <v>0.78</v>
      </c>
      <c r="I347" t="n">
        <v>60</v>
      </c>
      <c r="J347" t="n">
        <v>158.86</v>
      </c>
      <c r="K347" t="n">
        <v>49.1</v>
      </c>
      <c r="L347" t="n">
        <v>7</v>
      </c>
      <c r="M347" t="n">
        <v>58</v>
      </c>
      <c r="N347" t="n">
        <v>27.77</v>
      </c>
      <c r="O347" t="n">
        <v>19826.68</v>
      </c>
      <c r="P347" t="n">
        <v>573.67</v>
      </c>
      <c r="Q347" t="n">
        <v>794.1799999999999</v>
      </c>
      <c r="R347" t="n">
        <v>165.16</v>
      </c>
      <c r="S347" t="n">
        <v>72.42</v>
      </c>
      <c r="T347" t="n">
        <v>36961.82</v>
      </c>
      <c r="U347" t="n">
        <v>0.44</v>
      </c>
      <c r="V347" t="n">
        <v>0.74</v>
      </c>
      <c r="W347" t="n">
        <v>4.79</v>
      </c>
      <c r="X347" t="n">
        <v>2.21</v>
      </c>
      <c r="Y347" t="n">
        <v>0.5</v>
      </c>
      <c r="Z347" t="n">
        <v>10</v>
      </c>
    </row>
    <row r="348">
      <c r="A348" t="n">
        <v>7</v>
      </c>
      <c r="B348" t="n">
        <v>75</v>
      </c>
      <c r="C348" t="inlineStr">
        <is>
          <t xml:space="preserve">CONCLUIDO	</t>
        </is>
      </c>
      <c r="D348" t="n">
        <v>1.8699</v>
      </c>
      <c r="E348" t="n">
        <v>53.48</v>
      </c>
      <c r="F348" t="n">
        <v>49.61</v>
      </c>
      <c r="G348" t="n">
        <v>57.25</v>
      </c>
      <c r="H348" t="n">
        <v>0.88</v>
      </c>
      <c r="I348" t="n">
        <v>52</v>
      </c>
      <c r="J348" t="n">
        <v>160.28</v>
      </c>
      <c r="K348" t="n">
        <v>49.1</v>
      </c>
      <c r="L348" t="n">
        <v>8</v>
      </c>
      <c r="M348" t="n">
        <v>50</v>
      </c>
      <c r="N348" t="n">
        <v>28.19</v>
      </c>
      <c r="O348" t="n">
        <v>20001.93</v>
      </c>
      <c r="P348" t="n">
        <v>567.5700000000001</v>
      </c>
      <c r="Q348" t="n">
        <v>794.17</v>
      </c>
      <c r="R348" t="n">
        <v>155.17</v>
      </c>
      <c r="S348" t="n">
        <v>72.42</v>
      </c>
      <c r="T348" t="n">
        <v>32003.42</v>
      </c>
      <c r="U348" t="n">
        <v>0.47</v>
      </c>
      <c r="V348" t="n">
        <v>0.74</v>
      </c>
      <c r="W348" t="n">
        <v>4.76</v>
      </c>
      <c r="X348" t="n">
        <v>1.91</v>
      </c>
      <c r="Y348" t="n">
        <v>0.5</v>
      </c>
      <c r="Z348" t="n">
        <v>10</v>
      </c>
    </row>
    <row r="349">
      <c r="A349" t="n">
        <v>8</v>
      </c>
      <c r="B349" t="n">
        <v>75</v>
      </c>
      <c r="C349" t="inlineStr">
        <is>
          <t xml:space="preserve">CONCLUIDO	</t>
        </is>
      </c>
      <c r="D349" t="n">
        <v>1.8844</v>
      </c>
      <c r="E349" t="n">
        <v>53.07</v>
      </c>
      <c r="F349" t="n">
        <v>49.38</v>
      </c>
      <c r="G349" t="n">
        <v>64.41</v>
      </c>
      <c r="H349" t="n">
        <v>0.99</v>
      </c>
      <c r="I349" t="n">
        <v>46</v>
      </c>
      <c r="J349" t="n">
        <v>161.71</v>
      </c>
      <c r="K349" t="n">
        <v>49.1</v>
      </c>
      <c r="L349" t="n">
        <v>9</v>
      </c>
      <c r="M349" t="n">
        <v>44</v>
      </c>
      <c r="N349" t="n">
        <v>28.61</v>
      </c>
      <c r="O349" t="n">
        <v>20177.64</v>
      </c>
      <c r="P349" t="n">
        <v>562.3099999999999</v>
      </c>
      <c r="Q349" t="n">
        <v>794.1799999999999</v>
      </c>
      <c r="R349" t="n">
        <v>147.32</v>
      </c>
      <c r="S349" t="n">
        <v>72.42</v>
      </c>
      <c r="T349" t="n">
        <v>28109</v>
      </c>
      <c r="U349" t="n">
        <v>0.49</v>
      </c>
      <c r="V349" t="n">
        <v>0.75</v>
      </c>
      <c r="W349" t="n">
        <v>4.76</v>
      </c>
      <c r="X349" t="n">
        <v>1.68</v>
      </c>
      <c r="Y349" t="n">
        <v>0.5</v>
      </c>
      <c r="Z349" t="n">
        <v>10</v>
      </c>
    </row>
    <row r="350">
      <c r="A350" t="n">
        <v>9</v>
      </c>
      <c r="B350" t="n">
        <v>75</v>
      </c>
      <c r="C350" t="inlineStr">
        <is>
          <t xml:space="preserve">CONCLUIDO	</t>
        </is>
      </c>
      <c r="D350" t="n">
        <v>1.8963</v>
      </c>
      <c r="E350" t="n">
        <v>52.73</v>
      </c>
      <c r="F350" t="n">
        <v>49.2</v>
      </c>
      <c r="G350" t="n">
        <v>72.01000000000001</v>
      </c>
      <c r="H350" t="n">
        <v>1.09</v>
      </c>
      <c r="I350" t="n">
        <v>41</v>
      </c>
      <c r="J350" t="n">
        <v>163.13</v>
      </c>
      <c r="K350" t="n">
        <v>49.1</v>
      </c>
      <c r="L350" t="n">
        <v>10</v>
      </c>
      <c r="M350" t="n">
        <v>39</v>
      </c>
      <c r="N350" t="n">
        <v>29.04</v>
      </c>
      <c r="O350" t="n">
        <v>20353.94</v>
      </c>
      <c r="P350" t="n">
        <v>556.8099999999999</v>
      </c>
      <c r="Q350" t="n">
        <v>794.1799999999999</v>
      </c>
      <c r="R350" t="n">
        <v>141.49</v>
      </c>
      <c r="S350" t="n">
        <v>72.42</v>
      </c>
      <c r="T350" t="n">
        <v>25221.99</v>
      </c>
      <c r="U350" t="n">
        <v>0.51</v>
      </c>
      <c r="V350" t="n">
        <v>0.75</v>
      </c>
      <c r="W350" t="n">
        <v>4.75</v>
      </c>
      <c r="X350" t="n">
        <v>1.5</v>
      </c>
      <c r="Y350" t="n">
        <v>0.5</v>
      </c>
      <c r="Z350" t="n">
        <v>10</v>
      </c>
    </row>
    <row r="351">
      <c r="A351" t="n">
        <v>10</v>
      </c>
      <c r="B351" t="n">
        <v>75</v>
      </c>
      <c r="C351" t="inlineStr">
        <is>
          <t xml:space="preserve">CONCLUIDO	</t>
        </is>
      </c>
      <c r="D351" t="n">
        <v>1.9067</v>
      </c>
      <c r="E351" t="n">
        <v>52.45</v>
      </c>
      <c r="F351" t="n">
        <v>49.04</v>
      </c>
      <c r="G351" t="n">
        <v>79.52</v>
      </c>
      <c r="H351" t="n">
        <v>1.18</v>
      </c>
      <c r="I351" t="n">
        <v>37</v>
      </c>
      <c r="J351" t="n">
        <v>164.57</v>
      </c>
      <c r="K351" t="n">
        <v>49.1</v>
      </c>
      <c r="L351" t="n">
        <v>11</v>
      </c>
      <c r="M351" t="n">
        <v>35</v>
      </c>
      <c r="N351" t="n">
        <v>29.47</v>
      </c>
      <c r="O351" t="n">
        <v>20530.82</v>
      </c>
      <c r="P351" t="n">
        <v>552.6900000000001</v>
      </c>
      <c r="Q351" t="n">
        <v>794.1799999999999</v>
      </c>
      <c r="R351" t="n">
        <v>135.92</v>
      </c>
      <c r="S351" t="n">
        <v>72.42</v>
      </c>
      <c r="T351" t="n">
        <v>22452.88</v>
      </c>
      <c r="U351" t="n">
        <v>0.53</v>
      </c>
      <c r="V351" t="n">
        <v>0.75</v>
      </c>
      <c r="W351" t="n">
        <v>4.74</v>
      </c>
      <c r="X351" t="n">
        <v>1.33</v>
      </c>
      <c r="Y351" t="n">
        <v>0.5</v>
      </c>
      <c r="Z351" t="n">
        <v>10</v>
      </c>
    </row>
    <row r="352">
      <c r="A352" t="n">
        <v>11</v>
      </c>
      <c r="B352" t="n">
        <v>75</v>
      </c>
      <c r="C352" t="inlineStr">
        <is>
          <t xml:space="preserve">CONCLUIDO	</t>
        </is>
      </c>
      <c r="D352" t="n">
        <v>1.9141</v>
      </c>
      <c r="E352" t="n">
        <v>52.24</v>
      </c>
      <c r="F352" t="n">
        <v>48.93</v>
      </c>
      <c r="G352" t="n">
        <v>86.34</v>
      </c>
      <c r="H352" t="n">
        <v>1.28</v>
      </c>
      <c r="I352" t="n">
        <v>34</v>
      </c>
      <c r="J352" t="n">
        <v>166.01</v>
      </c>
      <c r="K352" t="n">
        <v>49.1</v>
      </c>
      <c r="L352" t="n">
        <v>12</v>
      </c>
      <c r="M352" t="n">
        <v>32</v>
      </c>
      <c r="N352" t="n">
        <v>29.91</v>
      </c>
      <c r="O352" t="n">
        <v>20708.3</v>
      </c>
      <c r="P352" t="n">
        <v>548.05</v>
      </c>
      <c r="Q352" t="n">
        <v>794.1799999999999</v>
      </c>
      <c r="R352" t="n">
        <v>132.21</v>
      </c>
      <c r="S352" t="n">
        <v>72.42</v>
      </c>
      <c r="T352" t="n">
        <v>20615.75</v>
      </c>
      <c r="U352" t="n">
        <v>0.55</v>
      </c>
      <c r="V352" t="n">
        <v>0.76</v>
      </c>
      <c r="W352" t="n">
        <v>4.74</v>
      </c>
      <c r="X352" t="n">
        <v>1.22</v>
      </c>
      <c r="Y352" t="n">
        <v>0.5</v>
      </c>
      <c r="Z352" t="n">
        <v>10</v>
      </c>
    </row>
    <row r="353">
      <c r="A353" t="n">
        <v>12</v>
      </c>
      <c r="B353" t="n">
        <v>75</v>
      </c>
      <c r="C353" t="inlineStr">
        <is>
          <t xml:space="preserve">CONCLUIDO	</t>
        </is>
      </c>
      <c r="D353" t="n">
        <v>1.9218</v>
      </c>
      <c r="E353" t="n">
        <v>52.04</v>
      </c>
      <c r="F353" t="n">
        <v>48.81</v>
      </c>
      <c r="G353" t="n">
        <v>94.47</v>
      </c>
      <c r="H353" t="n">
        <v>1.38</v>
      </c>
      <c r="I353" t="n">
        <v>31</v>
      </c>
      <c r="J353" t="n">
        <v>167.45</v>
      </c>
      <c r="K353" t="n">
        <v>49.1</v>
      </c>
      <c r="L353" t="n">
        <v>13</v>
      </c>
      <c r="M353" t="n">
        <v>29</v>
      </c>
      <c r="N353" t="n">
        <v>30.36</v>
      </c>
      <c r="O353" t="n">
        <v>20886.38</v>
      </c>
      <c r="P353" t="n">
        <v>543.62</v>
      </c>
      <c r="Q353" t="n">
        <v>794.17</v>
      </c>
      <c r="R353" t="n">
        <v>128.36</v>
      </c>
      <c r="S353" t="n">
        <v>72.42</v>
      </c>
      <c r="T353" t="n">
        <v>18705.72</v>
      </c>
      <c r="U353" t="n">
        <v>0.5600000000000001</v>
      </c>
      <c r="V353" t="n">
        <v>0.76</v>
      </c>
      <c r="W353" t="n">
        <v>4.73</v>
      </c>
      <c r="X353" t="n">
        <v>1.1</v>
      </c>
      <c r="Y353" t="n">
        <v>0.5</v>
      </c>
      <c r="Z353" t="n">
        <v>10</v>
      </c>
    </row>
    <row r="354">
      <c r="A354" t="n">
        <v>13</v>
      </c>
      <c r="B354" t="n">
        <v>75</v>
      </c>
      <c r="C354" t="inlineStr">
        <is>
          <t xml:space="preserve">CONCLUIDO	</t>
        </is>
      </c>
      <c r="D354" t="n">
        <v>1.9263</v>
      </c>
      <c r="E354" t="n">
        <v>51.91</v>
      </c>
      <c r="F354" t="n">
        <v>48.75</v>
      </c>
      <c r="G354" t="n">
        <v>100.86</v>
      </c>
      <c r="H354" t="n">
        <v>1.47</v>
      </c>
      <c r="I354" t="n">
        <v>29</v>
      </c>
      <c r="J354" t="n">
        <v>168.9</v>
      </c>
      <c r="K354" t="n">
        <v>49.1</v>
      </c>
      <c r="L354" t="n">
        <v>14</v>
      </c>
      <c r="M354" t="n">
        <v>27</v>
      </c>
      <c r="N354" t="n">
        <v>30.81</v>
      </c>
      <c r="O354" t="n">
        <v>21065.06</v>
      </c>
      <c r="P354" t="n">
        <v>540.73</v>
      </c>
      <c r="Q354" t="n">
        <v>794.17</v>
      </c>
      <c r="R354" t="n">
        <v>126.33</v>
      </c>
      <c r="S354" t="n">
        <v>72.42</v>
      </c>
      <c r="T354" t="n">
        <v>17698.01</v>
      </c>
      <c r="U354" t="n">
        <v>0.57</v>
      </c>
      <c r="V354" t="n">
        <v>0.76</v>
      </c>
      <c r="W354" t="n">
        <v>4.73</v>
      </c>
      <c r="X354" t="n">
        <v>1.04</v>
      </c>
      <c r="Y354" t="n">
        <v>0.5</v>
      </c>
      <c r="Z354" t="n">
        <v>10</v>
      </c>
    </row>
    <row r="355">
      <c r="A355" t="n">
        <v>14</v>
      </c>
      <c r="B355" t="n">
        <v>75</v>
      </c>
      <c r="C355" t="inlineStr">
        <is>
          <t xml:space="preserve">CONCLUIDO	</t>
        </is>
      </c>
      <c r="D355" t="n">
        <v>1.9317</v>
      </c>
      <c r="E355" t="n">
        <v>51.77</v>
      </c>
      <c r="F355" t="n">
        <v>48.67</v>
      </c>
      <c r="G355" t="n">
        <v>108.15</v>
      </c>
      <c r="H355" t="n">
        <v>1.56</v>
      </c>
      <c r="I355" t="n">
        <v>27</v>
      </c>
      <c r="J355" t="n">
        <v>170.35</v>
      </c>
      <c r="K355" t="n">
        <v>49.1</v>
      </c>
      <c r="L355" t="n">
        <v>15</v>
      </c>
      <c r="M355" t="n">
        <v>25</v>
      </c>
      <c r="N355" t="n">
        <v>31.26</v>
      </c>
      <c r="O355" t="n">
        <v>21244.37</v>
      </c>
      <c r="P355" t="n">
        <v>537.5700000000001</v>
      </c>
      <c r="Q355" t="n">
        <v>794.2</v>
      </c>
      <c r="R355" t="n">
        <v>123.49</v>
      </c>
      <c r="S355" t="n">
        <v>72.42</v>
      </c>
      <c r="T355" t="n">
        <v>16287.96</v>
      </c>
      <c r="U355" t="n">
        <v>0.59</v>
      </c>
      <c r="V355" t="n">
        <v>0.76</v>
      </c>
      <c r="W355" t="n">
        <v>4.73</v>
      </c>
      <c r="X355" t="n">
        <v>0.96</v>
      </c>
      <c r="Y355" t="n">
        <v>0.5</v>
      </c>
      <c r="Z355" t="n">
        <v>10</v>
      </c>
    </row>
    <row r="356">
      <c r="A356" t="n">
        <v>15</v>
      </c>
      <c r="B356" t="n">
        <v>75</v>
      </c>
      <c r="C356" t="inlineStr">
        <is>
          <t xml:space="preserve">CONCLUIDO	</t>
        </is>
      </c>
      <c r="D356" t="n">
        <v>1.9365</v>
      </c>
      <c r="E356" t="n">
        <v>51.64</v>
      </c>
      <c r="F356" t="n">
        <v>48.6</v>
      </c>
      <c r="G356" t="n">
        <v>116.64</v>
      </c>
      <c r="H356" t="n">
        <v>1.65</v>
      </c>
      <c r="I356" t="n">
        <v>25</v>
      </c>
      <c r="J356" t="n">
        <v>171.81</v>
      </c>
      <c r="K356" t="n">
        <v>49.1</v>
      </c>
      <c r="L356" t="n">
        <v>16</v>
      </c>
      <c r="M356" t="n">
        <v>23</v>
      </c>
      <c r="N356" t="n">
        <v>31.72</v>
      </c>
      <c r="O356" t="n">
        <v>21424.29</v>
      </c>
      <c r="P356" t="n">
        <v>533.6</v>
      </c>
      <c r="Q356" t="n">
        <v>794.17</v>
      </c>
      <c r="R356" t="n">
        <v>121.24</v>
      </c>
      <c r="S356" t="n">
        <v>72.42</v>
      </c>
      <c r="T356" t="n">
        <v>15172.97</v>
      </c>
      <c r="U356" t="n">
        <v>0.6</v>
      </c>
      <c r="V356" t="n">
        <v>0.76</v>
      </c>
      <c r="W356" t="n">
        <v>4.72</v>
      </c>
      <c r="X356" t="n">
        <v>0.89</v>
      </c>
      <c r="Y356" t="n">
        <v>0.5</v>
      </c>
      <c r="Z356" t="n">
        <v>10</v>
      </c>
    </row>
    <row r="357">
      <c r="A357" t="n">
        <v>16</v>
      </c>
      <c r="B357" t="n">
        <v>75</v>
      </c>
      <c r="C357" t="inlineStr">
        <is>
          <t xml:space="preserve">CONCLUIDO	</t>
        </is>
      </c>
      <c r="D357" t="n">
        <v>1.9391</v>
      </c>
      <c r="E357" t="n">
        <v>51.57</v>
      </c>
      <c r="F357" t="n">
        <v>48.56</v>
      </c>
      <c r="G357" t="n">
        <v>121.4</v>
      </c>
      <c r="H357" t="n">
        <v>1.74</v>
      </c>
      <c r="I357" t="n">
        <v>24</v>
      </c>
      <c r="J357" t="n">
        <v>173.28</v>
      </c>
      <c r="K357" t="n">
        <v>49.1</v>
      </c>
      <c r="L357" t="n">
        <v>17</v>
      </c>
      <c r="M357" t="n">
        <v>22</v>
      </c>
      <c r="N357" t="n">
        <v>32.18</v>
      </c>
      <c r="O357" t="n">
        <v>21604.83</v>
      </c>
      <c r="P357" t="n">
        <v>529.45</v>
      </c>
      <c r="Q357" t="n">
        <v>794.17</v>
      </c>
      <c r="R357" t="n">
        <v>119.75</v>
      </c>
      <c r="S357" t="n">
        <v>72.42</v>
      </c>
      <c r="T357" t="n">
        <v>14433.73</v>
      </c>
      <c r="U357" t="n">
        <v>0.6</v>
      </c>
      <c r="V357" t="n">
        <v>0.76</v>
      </c>
      <c r="W357" t="n">
        <v>4.73</v>
      </c>
      <c r="X357" t="n">
        <v>0.85</v>
      </c>
      <c r="Y357" t="n">
        <v>0.5</v>
      </c>
      <c r="Z357" t="n">
        <v>10</v>
      </c>
    </row>
    <row r="358">
      <c r="A358" t="n">
        <v>17</v>
      </c>
      <c r="B358" t="n">
        <v>75</v>
      </c>
      <c r="C358" t="inlineStr">
        <is>
          <t xml:space="preserve">CONCLUIDO	</t>
        </is>
      </c>
      <c r="D358" t="n">
        <v>1.9449</v>
      </c>
      <c r="E358" t="n">
        <v>51.42</v>
      </c>
      <c r="F358" t="n">
        <v>48.47</v>
      </c>
      <c r="G358" t="n">
        <v>132.19</v>
      </c>
      <c r="H358" t="n">
        <v>1.83</v>
      </c>
      <c r="I358" t="n">
        <v>22</v>
      </c>
      <c r="J358" t="n">
        <v>174.75</v>
      </c>
      <c r="K358" t="n">
        <v>49.1</v>
      </c>
      <c r="L358" t="n">
        <v>18</v>
      </c>
      <c r="M358" t="n">
        <v>20</v>
      </c>
      <c r="N358" t="n">
        <v>32.65</v>
      </c>
      <c r="O358" t="n">
        <v>21786.02</v>
      </c>
      <c r="P358" t="n">
        <v>527.47</v>
      </c>
      <c r="Q358" t="n">
        <v>794.17</v>
      </c>
      <c r="R358" t="n">
        <v>116.98</v>
      </c>
      <c r="S358" t="n">
        <v>72.42</v>
      </c>
      <c r="T358" t="n">
        <v>13057.13</v>
      </c>
      <c r="U358" t="n">
        <v>0.62</v>
      </c>
      <c r="V358" t="n">
        <v>0.76</v>
      </c>
      <c r="W358" t="n">
        <v>4.72</v>
      </c>
      <c r="X358" t="n">
        <v>0.76</v>
      </c>
      <c r="Y358" t="n">
        <v>0.5</v>
      </c>
      <c r="Z358" t="n">
        <v>10</v>
      </c>
    </row>
    <row r="359">
      <c r="A359" t="n">
        <v>18</v>
      </c>
      <c r="B359" t="n">
        <v>75</v>
      </c>
      <c r="C359" t="inlineStr">
        <is>
          <t xml:space="preserve">CONCLUIDO	</t>
        </is>
      </c>
      <c r="D359" t="n">
        <v>1.9469</v>
      </c>
      <c r="E359" t="n">
        <v>51.36</v>
      </c>
      <c r="F359" t="n">
        <v>48.45</v>
      </c>
      <c r="G359" t="n">
        <v>138.42</v>
      </c>
      <c r="H359" t="n">
        <v>1.91</v>
      </c>
      <c r="I359" t="n">
        <v>21</v>
      </c>
      <c r="J359" t="n">
        <v>176.22</v>
      </c>
      <c r="K359" t="n">
        <v>49.1</v>
      </c>
      <c r="L359" t="n">
        <v>19</v>
      </c>
      <c r="M359" t="n">
        <v>19</v>
      </c>
      <c r="N359" t="n">
        <v>33.13</v>
      </c>
      <c r="O359" t="n">
        <v>21967.84</v>
      </c>
      <c r="P359" t="n">
        <v>524.28</v>
      </c>
      <c r="Q359" t="n">
        <v>794.1799999999999</v>
      </c>
      <c r="R359" t="n">
        <v>116.01</v>
      </c>
      <c r="S359" t="n">
        <v>72.42</v>
      </c>
      <c r="T359" t="n">
        <v>12579.75</v>
      </c>
      <c r="U359" t="n">
        <v>0.62</v>
      </c>
      <c r="V359" t="n">
        <v>0.76</v>
      </c>
      <c r="W359" t="n">
        <v>4.72</v>
      </c>
      <c r="X359" t="n">
        <v>0.74</v>
      </c>
      <c r="Y359" t="n">
        <v>0.5</v>
      </c>
      <c r="Z359" t="n">
        <v>10</v>
      </c>
    </row>
    <row r="360">
      <c r="A360" t="n">
        <v>19</v>
      </c>
      <c r="B360" t="n">
        <v>75</v>
      </c>
      <c r="C360" t="inlineStr">
        <is>
          <t xml:space="preserve">CONCLUIDO	</t>
        </is>
      </c>
      <c r="D360" t="n">
        <v>1.9484</v>
      </c>
      <c r="E360" t="n">
        <v>51.32</v>
      </c>
      <c r="F360" t="n">
        <v>48.44</v>
      </c>
      <c r="G360" t="n">
        <v>145.31</v>
      </c>
      <c r="H360" t="n">
        <v>2</v>
      </c>
      <c r="I360" t="n">
        <v>20</v>
      </c>
      <c r="J360" t="n">
        <v>177.7</v>
      </c>
      <c r="K360" t="n">
        <v>49.1</v>
      </c>
      <c r="L360" t="n">
        <v>20</v>
      </c>
      <c r="M360" t="n">
        <v>18</v>
      </c>
      <c r="N360" t="n">
        <v>33.61</v>
      </c>
      <c r="O360" t="n">
        <v>22150.3</v>
      </c>
      <c r="P360" t="n">
        <v>520.46</v>
      </c>
      <c r="Q360" t="n">
        <v>794.17</v>
      </c>
      <c r="R360" t="n">
        <v>115.83</v>
      </c>
      <c r="S360" t="n">
        <v>72.42</v>
      </c>
      <c r="T360" t="n">
        <v>12496.28</v>
      </c>
      <c r="U360" t="n">
        <v>0.63</v>
      </c>
      <c r="V360" t="n">
        <v>0.76</v>
      </c>
      <c r="W360" t="n">
        <v>4.71</v>
      </c>
      <c r="X360" t="n">
        <v>0.73</v>
      </c>
      <c r="Y360" t="n">
        <v>0.5</v>
      </c>
      <c r="Z360" t="n">
        <v>10</v>
      </c>
    </row>
    <row r="361">
      <c r="A361" t="n">
        <v>20</v>
      </c>
      <c r="B361" t="n">
        <v>75</v>
      </c>
      <c r="C361" t="inlineStr">
        <is>
          <t xml:space="preserve">CONCLUIDO	</t>
        </is>
      </c>
      <c r="D361" t="n">
        <v>1.952</v>
      </c>
      <c r="E361" t="n">
        <v>51.23</v>
      </c>
      <c r="F361" t="n">
        <v>48.37</v>
      </c>
      <c r="G361" t="n">
        <v>152.76</v>
      </c>
      <c r="H361" t="n">
        <v>2.08</v>
      </c>
      <c r="I361" t="n">
        <v>19</v>
      </c>
      <c r="J361" t="n">
        <v>179.18</v>
      </c>
      <c r="K361" t="n">
        <v>49.1</v>
      </c>
      <c r="L361" t="n">
        <v>21</v>
      </c>
      <c r="M361" t="n">
        <v>17</v>
      </c>
      <c r="N361" t="n">
        <v>34.09</v>
      </c>
      <c r="O361" t="n">
        <v>22333.43</v>
      </c>
      <c r="P361" t="n">
        <v>518.73</v>
      </c>
      <c r="Q361" t="n">
        <v>794.1799999999999</v>
      </c>
      <c r="R361" t="n">
        <v>113.73</v>
      </c>
      <c r="S361" t="n">
        <v>72.42</v>
      </c>
      <c r="T361" t="n">
        <v>11451.51</v>
      </c>
      <c r="U361" t="n">
        <v>0.64</v>
      </c>
      <c r="V361" t="n">
        <v>0.76</v>
      </c>
      <c r="W361" t="n">
        <v>4.71</v>
      </c>
      <c r="X361" t="n">
        <v>0.67</v>
      </c>
      <c r="Y361" t="n">
        <v>0.5</v>
      </c>
      <c r="Z361" t="n">
        <v>10</v>
      </c>
    </row>
    <row r="362">
      <c r="A362" t="n">
        <v>21</v>
      </c>
      <c r="B362" t="n">
        <v>75</v>
      </c>
      <c r="C362" t="inlineStr">
        <is>
          <t xml:space="preserve">CONCLUIDO	</t>
        </is>
      </c>
      <c r="D362" t="n">
        <v>1.9547</v>
      </c>
      <c r="E362" t="n">
        <v>51.16</v>
      </c>
      <c r="F362" t="n">
        <v>48.33</v>
      </c>
      <c r="G362" t="n">
        <v>161.11</v>
      </c>
      <c r="H362" t="n">
        <v>2.16</v>
      </c>
      <c r="I362" t="n">
        <v>18</v>
      </c>
      <c r="J362" t="n">
        <v>180.67</v>
      </c>
      <c r="K362" t="n">
        <v>49.1</v>
      </c>
      <c r="L362" t="n">
        <v>22</v>
      </c>
      <c r="M362" t="n">
        <v>16</v>
      </c>
      <c r="N362" t="n">
        <v>34.58</v>
      </c>
      <c r="O362" t="n">
        <v>22517.21</v>
      </c>
      <c r="P362" t="n">
        <v>513.63</v>
      </c>
      <c r="Q362" t="n">
        <v>794.1799999999999</v>
      </c>
      <c r="R362" t="n">
        <v>112.4</v>
      </c>
      <c r="S362" t="n">
        <v>72.42</v>
      </c>
      <c r="T362" t="n">
        <v>10792.03</v>
      </c>
      <c r="U362" t="n">
        <v>0.64</v>
      </c>
      <c r="V362" t="n">
        <v>0.76</v>
      </c>
      <c r="W362" t="n">
        <v>4.71</v>
      </c>
      <c r="X362" t="n">
        <v>0.62</v>
      </c>
      <c r="Y362" t="n">
        <v>0.5</v>
      </c>
      <c r="Z362" t="n">
        <v>10</v>
      </c>
    </row>
    <row r="363">
      <c r="A363" t="n">
        <v>22</v>
      </c>
      <c r="B363" t="n">
        <v>75</v>
      </c>
      <c r="C363" t="inlineStr">
        <is>
          <t xml:space="preserve">CONCLUIDO	</t>
        </is>
      </c>
      <c r="D363" t="n">
        <v>1.9558</v>
      </c>
      <c r="E363" t="n">
        <v>51.13</v>
      </c>
      <c r="F363" t="n">
        <v>48.34</v>
      </c>
      <c r="G363" t="n">
        <v>170.6</v>
      </c>
      <c r="H363" t="n">
        <v>2.24</v>
      </c>
      <c r="I363" t="n">
        <v>17</v>
      </c>
      <c r="J363" t="n">
        <v>182.17</v>
      </c>
      <c r="K363" t="n">
        <v>49.1</v>
      </c>
      <c r="L363" t="n">
        <v>23</v>
      </c>
      <c r="M363" t="n">
        <v>15</v>
      </c>
      <c r="N363" t="n">
        <v>35.08</v>
      </c>
      <c r="O363" t="n">
        <v>22701.78</v>
      </c>
      <c r="P363" t="n">
        <v>510.46</v>
      </c>
      <c r="Q363" t="n">
        <v>794.1799999999999</v>
      </c>
      <c r="R363" t="n">
        <v>112.25</v>
      </c>
      <c r="S363" t="n">
        <v>72.42</v>
      </c>
      <c r="T363" t="n">
        <v>10719.16</v>
      </c>
      <c r="U363" t="n">
        <v>0.65</v>
      </c>
      <c r="V363" t="n">
        <v>0.76</v>
      </c>
      <c r="W363" t="n">
        <v>4.72</v>
      </c>
      <c r="X363" t="n">
        <v>0.63</v>
      </c>
      <c r="Y363" t="n">
        <v>0.5</v>
      </c>
      <c r="Z363" t="n">
        <v>10</v>
      </c>
    </row>
    <row r="364">
      <c r="A364" t="n">
        <v>23</v>
      </c>
      <c r="B364" t="n">
        <v>75</v>
      </c>
      <c r="C364" t="inlineStr">
        <is>
          <t xml:space="preserve">CONCLUIDO	</t>
        </is>
      </c>
      <c r="D364" t="n">
        <v>1.9571</v>
      </c>
      <c r="E364" t="n">
        <v>51.09</v>
      </c>
      <c r="F364" t="n">
        <v>48.3</v>
      </c>
      <c r="G364" t="n">
        <v>170.47</v>
      </c>
      <c r="H364" t="n">
        <v>2.32</v>
      </c>
      <c r="I364" t="n">
        <v>17</v>
      </c>
      <c r="J364" t="n">
        <v>183.67</v>
      </c>
      <c r="K364" t="n">
        <v>49.1</v>
      </c>
      <c r="L364" t="n">
        <v>24</v>
      </c>
      <c r="M364" t="n">
        <v>15</v>
      </c>
      <c r="N364" t="n">
        <v>35.58</v>
      </c>
      <c r="O364" t="n">
        <v>22886.92</v>
      </c>
      <c r="P364" t="n">
        <v>505.38</v>
      </c>
      <c r="Q364" t="n">
        <v>794.17</v>
      </c>
      <c r="R364" t="n">
        <v>111.25</v>
      </c>
      <c r="S364" t="n">
        <v>72.42</v>
      </c>
      <c r="T364" t="n">
        <v>10218.5</v>
      </c>
      <c r="U364" t="n">
        <v>0.65</v>
      </c>
      <c r="V364" t="n">
        <v>0.76</v>
      </c>
      <c r="W364" t="n">
        <v>4.71</v>
      </c>
      <c r="X364" t="n">
        <v>0.59</v>
      </c>
      <c r="Y364" t="n">
        <v>0.5</v>
      </c>
      <c r="Z364" t="n">
        <v>10</v>
      </c>
    </row>
    <row r="365">
      <c r="A365" t="n">
        <v>24</v>
      </c>
      <c r="B365" t="n">
        <v>75</v>
      </c>
      <c r="C365" t="inlineStr">
        <is>
          <t xml:space="preserve">CONCLUIDO	</t>
        </is>
      </c>
      <c r="D365" t="n">
        <v>1.9599</v>
      </c>
      <c r="E365" t="n">
        <v>51.02</v>
      </c>
      <c r="F365" t="n">
        <v>48.26</v>
      </c>
      <c r="G365" t="n">
        <v>180.97</v>
      </c>
      <c r="H365" t="n">
        <v>2.4</v>
      </c>
      <c r="I365" t="n">
        <v>16</v>
      </c>
      <c r="J365" t="n">
        <v>185.18</v>
      </c>
      <c r="K365" t="n">
        <v>49.1</v>
      </c>
      <c r="L365" t="n">
        <v>25</v>
      </c>
      <c r="M365" t="n">
        <v>14</v>
      </c>
      <c r="N365" t="n">
        <v>36.08</v>
      </c>
      <c r="O365" t="n">
        <v>23072.73</v>
      </c>
      <c r="P365" t="n">
        <v>504.32</v>
      </c>
      <c r="Q365" t="n">
        <v>794.1799999999999</v>
      </c>
      <c r="R365" t="n">
        <v>109.82</v>
      </c>
      <c r="S365" t="n">
        <v>72.42</v>
      </c>
      <c r="T365" t="n">
        <v>9507.5</v>
      </c>
      <c r="U365" t="n">
        <v>0.66</v>
      </c>
      <c r="V365" t="n">
        <v>0.77</v>
      </c>
      <c r="W365" t="n">
        <v>4.71</v>
      </c>
      <c r="X365" t="n">
        <v>0.55</v>
      </c>
      <c r="Y365" t="n">
        <v>0.5</v>
      </c>
      <c r="Z365" t="n">
        <v>10</v>
      </c>
    </row>
    <row r="366">
      <c r="A366" t="n">
        <v>25</v>
      </c>
      <c r="B366" t="n">
        <v>75</v>
      </c>
      <c r="C366" t="inlineStr">
        <is>
          <t xml:space="preserve">CONCLUIDO	</t>
        </is>
      </c>
      <c r="D366" t="n">
        <v>1.9623</v>
      </c>
      <c r="E366" t="n">
        <v>50.96</v>
      </c>
      <c r="F366" t="n">
        <v>48.23</v>
      </c>
      <c r="G366" t="n">
        <v>192.9</v>
      </c>
      <c r="H366" t="n">
        <v>2.47</v>
      </c>
      <c r="I366" t="n">
        <v>15</v>
      </c>
      <c r="J366" t="n">
        <v>186.69</v>
      </c>
      <c r="K366" t="n">
        <v>49.1</v>
      </c>
      <c r="L366" t="n">
        <v>26</v>
      </c>
      <c r="M366" t="n">
        <v>13</v>
      </c>
      <c r="N366" t="n">
        <v>36.6</v>
      </c>
      <c r="O366" t="n">
        <v>23259.24</v>
      </c>
      <c r="P366" t="n">
        <v>500.42</v>
      </c>
      <c r="Q366" t="n">
        <v>794.17</v>
      </c>
      <c r="R366" t="n">
        <v>108.82</v>
      </c>
      <c r="S366" t="n">
        <v>72.42</v>
      </c>
      <c r="T366" t="n">
        <v>9014.110000000001</v>
      </c>
      <c r="U366" t="n">
        <v>0.67</v>
      </c>
      <c r="V366" t="n">
        <v>0.77</v>
      </c>
      <c r="W366" t="n">
        <v>4.7</v>
      </c>
      <c r="X366" t="n">
        <v>0.52</v>
      </c>
      <c r="Y366" t="n">
        <v>0.5</v>
      </c>
      <c r="Z366" t="n">
        <v>10</v>
      </c>
    </row>
    <row r="367">
      <c r="A367" t="n">
        <v>26</v>
      </c>
      <c r="B367" t="n">
        <v>75</v>
      </c>
      <c r="C367" t="inlineStr">
        <is>
          <t xml:space="preserve">CONCLUIDO	</t>
        </is>
      </c>
      <c r="D367" t="n">
        <v>1.9619</v>
      </c>
      <c r="E367" t="n">
        <v>50.97</v>
      </c>
      <c r="F367" t="n">
        <v>48.24</v>
      </c>
      <c r="G367" t="n">
        <v>192.94</v>
      </c>
      <c r="H367" t="n">
        <v>2.55</v>
      </c>
      <c r="I367" t="n">
        <v>15</v>
      </c>
      <c r="J367" t="n">
        <v>188.21</v>
      </c>
      <c r="K367" t="n">
        <v>49.1</v>
      </c>
      <c r="L367" t="n">
        <v>27</v>
      </c>
      <c r="M367" t="n">
        <v>13</v>
      </c>
      <c r="N367" t="n">
        <v>37.11</v>
      </c>
      <c r="O367" t="n">
        <v>23446.45</v>
      </c>
      <c r="P367" t="n">
        <v>498.16</v>
      </c>
      <c r="Q367" t="n">
        <v>794.17</v>
      </c>
      <c r="R367" t="n">
        <v>109.26</v>
      </c>
      <c r="S367" t="n">
        <v>72.42</v>
      </c>
      <c r="T367" t="n">
        <v>9235</v>
      </c>
      <c r="U367" t="n">
        <v>0.66</v>
      </c>
      <c r="V367" t="n">
        <v>0.77</v>
      </c>
      <c r="W367" t="n">
        <v>4.7</v>
      </c>
      <c r="X367" t="n">
        <v>0.53</v>
      </c>
      <c r="Y367" t="n">
        <v>0.5</v>
      </c>
      <c r="Z367" t="n">
        <v>10</v>
      </c>
    </row>
    <row r="368">
      <c r="A368" t="n">
        <v>27</v>
      </c>
      <c r="B368" t="n">
        <v>75</v>
      </c>
      <c r="C368" t="inlineStr">
        <is>
          <t xml:space="preserve">CONCLUIDO	</t>
        </is>
      </c>
      <c r="D368" t="n">
        <v>1.9652</v>
      </c>
      <c r="E368" t="n">
        <v>50.89</v>
      </c>
      <c r="F368" t="n">
        <v>48.18</v>
      </c>
      <c r="G368" t="n">
        <v>206.49</v>
      </c>
      <c r="H368" t="n">
        <v>2.62</v>
      </c>
      <c r="I368" t="n">
        <v>14</v>
      </c>
      <c r="J368" t="n">
        <v>189.73</v>
      </c>
      <c r="K368" t="n">
        <v>49.1</v>
      </c>
      <c r="L368" t="n">
        <v>28</v>
      </c>
      <c r="M368" t="n">
        <v>12</v>
      </c>
      <c r="N368" t="n">
        <v>37.64</v>
      </c>
      <c r="O368" t="n">
        <v>23634.36</v>
      </c>
      <c r="P368" t="n">
        <v>495.71</v>
      </c>
      <c r="Q368" t="n">
        <v>794.17</v>
      </c>
      <c r="R368" t="n">
        <v>107.25</v>
      </c>
      <c r="S368" t="n">
        <v>72.42</v>
      </c>
      <c r="T368" t="n">
        <v>8235.65</v>
      </c>
      <c r="U368" t="n">
        <v>0.68</v>
      </c>
      <c r="V368" t="n">
        <v>0.77</v>
      </c>
      <c r="W368" t="n">
        <v>4.71</v>
      </c>
      <c r="X368" t="n">
        <v>0.47</v>
      </c>
      <c r="Y368" t="n">
        <v>0.5</v>
      </c>
      <c r="Z368" t="n">
        <v>10</v>
      </c>
    </row>
    <row r="369">
      <c r="A369" t="n">
        <v>28</v>
      </c>
      <c r="B369" t="n">
        <v>75</v>
      </c>
      <c r="C369" t="inlineStr">
        <is>
          <t xml:space="preserve">CONCLUIDO	</t>
        </is>
      </c>
      <c r="D369" t="n">
        <v>1.9677</v>
      </c>
      <c r="E369" t="n">
        <v>50.82</v>
      </c>
      <c r="F369" t="n">
        <v>48.15</v>
      </c>
      <c r="G369" t="n">
        <v>222.22</v>
      </c>
      <c r="H369" t="n">
        <v>2.69</v>
      </c>
      <c r="I369" t="n">
        <v>13</v>
      </c>
      <c r="J369" t="n">
        <v>191.26</v>
      </c>
      <c r="K369" t="n">
        <v>49.1</v>
      </c>
      <c r="L369" t="n">
        <v>29</v>
      </c>
      <c r="M369" t="n">
        <v>11</v>
      </c>
      <c r="N369" t="n">
        <v>38.17</v>
      </c>
      <c r="O369" t="n">
        <v>23822.99</v>
      </c>
      <c r="P369" t="n">
        <v>486.16</v>
      </c>
      <c r="Q369" t="n">
        <v>794.17</v>
      </c>
      <c r="R369" t="n">
        <v>106.09</v>
      </c>
      <c r="S369" t="n">
        <v>72.42</v>
      </c>
      <c r="T369" t="n">
        <v>7657.23</v>
      </c>
      <c r="U369" t="n">
        <v>0.68</v>
      </c>
      <c r="V369" t="n">
        <v>0.77</v>
      </c>
      <c r="W369" t="n">
        <v>4.7</v>
      </c>
      <c r="X369" t="n">
        <v>0.44</v>
      </c>
      <c r="Y369" t="n">
        <v>0.5</v>
      </c>
      <c r="Z369" t="n">
        <v>10</v>
      </c>
    </row>
    <row r="370">
      <c r="A370" t="n">
        <v>29</v>
      </c>
      <c r="B370" t="n">
        <v>75</v>
      </c>
      <c r="C370" t="inlineStr">
        <is>
          <t xml:space="preserve">CONCLUIDO	</t>
        </is>
      </c>
      <c r="D370" t="n">
        <v>1.9676</v>
      </c>
      <c r="E370" t="n">
        <v>50.82</v>
      </c>
      <c r="F370" t="n">
        <v>48.15</v>
      </c>
      <c r="G370" t="n">
        <v>222.23</v>
      </c>
      <c r="H370" t="n">
        <v>2.76</v>
      </c>
      <c r="I370" t="n">
        <v>13</v>
      </c>
      <c r="J370" t="n">
        <v>192.8</v>
      </c>
      <c r="K370" t="n">
        <v>49.1</v>
      </c>
      <c r="L370" t="n">
        <v>30</v>
      </c>
      <c r="M370" t="n">
        <v>9</v>
      </c>
      <c r="N370" t="n">
        <v>38.7</v>
      </c>
      <c r="O370" t="n">
        <v>24012.34</v>
      </c>
      <c r="P370" t="n">
        <v>490.53</v>
      </c>
      <c r="Q370" t="n">
        <v>794.17</v>
      </c>
      <c r="R370" t="n">
        <v>106.22</v>
      </c>
      <c r="S370" t="n">
        <v>72.42</v>
      </c>
      <c r="T370" t="n">
        <v>7722.89</v>
      </c>
      <c r="U370" t="n">
        <v>0.68</v>
      </c>
      <c r="V370" t="n">
        <v>0.77</v>
      </c>
      <c r="W370" t="n">
        <v>4.7</v>
      </c>
      <c r="X370" t="n">
        <v>0.44</v>
      </c>
      <c r="Y370" t="n">
        <v>0.5</v>
      </c>
      <c r="Z370" t="n">
        <v>10</v>
      </c>
    </row>
    <row r="371">
      <c r="A371" t="n">
        <v>30</v>
      </c>
      <c r="B371" t="n">
        <v>75</v>
      </c>
      <c r="C371" t="inlineStr">
        <is>
          <t xml:space="preserve">CONCLUIDO	</t>
        </is>
      </c>
      <c r="D371" t="n">
        <v>1.9674</v>
      </c>
      <c r="E371" t="n">
        <v>50.83</v>
      </c>
      <c r="F371" t="n">
        <v>48.16</v>
      </c>
      <c r="G371" t="n">
        <v>222.26</v>
      </c>
      <c r="H371" t="n">
        <v>2.83</v>
      </c>
      <c r="I371" t="n">
        <v>13</v>
      </c>
      <c r="J371" t="n">
        <v>194.34</v>
      </c>
      <c r="K371" t="n">
        <v>49.1</v>
      </c>
      <c r="L371" t="n">
        <v>31</v>
      </c>
      <c r="M371" t="n">
        <v>8</v>
      </c>
      <c r="N371" t="n">
        <v>39.24</v>
      </c>
      <c r="O371" t="n">
        <v>24202.42</v>
      </c>
      <c r="P371" t="n">
        <v>490.42</v>
      </c>
      <c r="Q371" t="n">
        <v>794.17</v>
      </c>
      <c r="R371" t="n">
        <v>106.32</v>
      </c>
      <c r="S371" t="n">
        <v>72.42</v>
      </c>
      <c r="T371" t="n">
        <v>7774.34</v>
      </c>
      <c r="U371" t="n">
        <v>0.68</v>
      </c>
      <c r="V371" t="n">
        <v>0.77</v>
      </c>
      <c r="W371" t="n">
        <v>4.71</v>
      </c>
      <c r="X371" t="n">
        <v>0.45</v>
      </c>
      <c r="Y371" t="n">
        <v>0.5</v>
      </c>
      <c r="Z371" t="n">
        <v>10</v>
      </c>
    </row>
    <row r="372">
      <c r="A372" t="n">
        <v>31</v>
      </c>
      <c r="B372" t="n">
        <v>75</v>
      </c>
      <c r="C372" t="inlineStr">
        <is>
          <t xml:space="preserve">CONCLUIDO	</t>
        </is>
      </c>
      <c r="D372" t="n">
        <v>1.9668</v>
      </c>
      <c r="E372" t="n">
        <v>50.84</v>
      </c>
      <c r="F372" t="n">
        <v>48.17</v>
      </c>
      <c r="G372" t="n">
        <v>222.32</v>
      </c>
      <c r="H372" t="n">
        <v>2.9</v>
      </c>
      <c r="I372" t="n">
        <v>13</v>
      </c>
      <c r="J372" t="n">
        <v>195.89</v>
      </c>
      <c r="K372" t="n">
        <v>49.1</v>
      </c>
      <c r="L372" t="n">
        <v>32</v>
      </c>
      <c r="M372" t="n">
        <v>6</v>
      </c>
      <c r="N372" t="n">
        <v>39.79</v>
      </c>
      <c r="O372" t="n">
        <v>24393.24</v>
      </c>
      <c r="P372" t="n">
        <v>484.71</v>
      </c>
      <c r="Q372" t="n">
        <v>794.17</v>
      </c>
      <c r="R372" t="n">
        <v>106.73</v>
      </c>
      <c r="S372" t="n">
        <v>72.42</v>
      </c>
      <c r="T372" t="n">
        <v>7979.9</v>
      </c>
      <c r="U372" t="n">
        <v>0.68</v>
      </c>
      <c r="V372" t="n">
        <v>0.77</v>
      </c>
      <c r="W372" t="n">
        <v>4.71</v>
      </c>
      <c r="X372" t="n">
        <v>0.46</v>
      </c>
      <c r="Y372" t="n">
        <v>0.5</v>
      </c>
      <c r="Z372" t="n">
        <v>10</v>
      </c>
    </row>
    <row r="373">
      <c r="A373" t="n">
        <v>32</v>
      </c>
      <c r="B373" t="n">
        <v>75</v>
      </c>
      <c r="C373" t="inlineStr">
        <is>
          <t xml:space="preserve">CONCLUIDO	</t>
        </is>
      </c>
      <c r="D373" t="n">
        <v>1.9699</v>
      </c>
      <c r="E373" t="n">
        <v>50.76</v>
      </c>
      <c r="F373" t="n">
        <v>48.12</v>
      </c>
      <c r="G373" t="n">
        <v>240.6</v>
      </c>
      <c r="H373" t="n">
        <v>2.97</v>
      </c>
      <c r="I373" t="n">
        <v>12</v>
      </c>
      <c r="J373" t="n">
        <v>197.44</v>
      </c>
      <c r="K373" t="n">
        <v>49.1</v>
      </c>
      <c r="L373" t="n">
        <v>33</v>
      </c>
      <c r="M373" t="n">
        <v>3</v>
      </c>
      <c r="N373" t="n">
        <v>40.34</v>
      </c>
      <c r="O373" t="n">
        <v>24584.81</v>
      </c>
      <c r="P373" t="n">
        <v>485.73</v>
      </c>
      <c r="Q373" t="n">
        <v>794.17</v>
      </c>
      <c r="R373" t="n">
        <v>105.03</v>
      </c>
      <c r="S373" t="n">
        <v>72.42</v>
      </c>
      <c r="T373" t="n">
        <v>7135.49</v>
      </c>
      <c r="U373" t="n">
        <v>0.6899999999999999</v>
      </c>
      <c r="V373" t="n">
        <v>0.77</v>
      </c>
      <c r="W373" t="n">
        <v>4.71</v>
      </c>
      <c r="X373" t="n">
        <v>0.41</v>
      </c>
      <c r="Y373" t="n">
        <v>0.5</v>
      </c>
      <c r="Z373" t="n">
        <v>10</v>
      </c>
    </row>
    <row r="374">
      <c r="A374" t="n">
        <v>33</v>
      </c>
      <c r="B374" t="n">
        <v>75</v>
      </c>
      <c r="C374" t="inlineStr">
        <is>
          <t xml:space="preserve">CONCLUIDO	</t>
        </is>
      </c>
      <c r="D374" t="n">
        <v>1.9699</v>
      </c>
      <c r="E374" t="n">
        <v>50.77</v>
      </c>
      <c r="F374" t="n">
        <v>48.12</v>
      </c>
      <c r="G374" t="n">
        <v>240.61</v>
      </c>
      <c r="H374" t="n">
        <v>3.03</v>
      </c>
      <c r="I374" t="n">
        <v>12</v>
      </c>
      <c r="J374" t="n">
        <v>199</v>
      </c>
      <c r="K374" t="n">
        <v>49.1</v>
      </c>
      <c r="L374" t="n">
        <v>34</v>
      </c>
      <c r="M374" t="n">
        <v>1</v>
      </c>
      <c r="N374" t="n">
        <v>40.9</v>
      </c>
      <c r="O374" t="n">
        <v>24777.13</v>
      </c>
      <c r="P374" t="n">
        <v>488.57</v>
      </c>
      <c r="Q374" t="n">
        <v>794.17</v>
      </c>
      <c r="R374" t="n">
        <v>105.02</v>
      </c>
      <c r="S374" t="n">
        <v>72.42</v>
      </c>
      <c r="T374" t="n">
        <v>7129.2</v>
      </c>
      <c r="U374" t="n">
        <v>0.6899999999999999</v>
      </c>
      <c r="V374" t="n">
        <v>0.77</v>
      </c>
      <c r="W374" t="n">
        <v>4.71</v>
      </c>
      <c r="X374" t="n">
        <v>0.42</v>
      </c>
      <c r="Y374" t="n">
        <v>0.5</v>
      </c>
      <c r="Z374" t="n">
        <v>10</v>
      </c>
    </row>
    <row r="375">
      <c r="A375" t="n">
        <v>34</v>
      </c>
      <c r="B375" t="n">
        <v>75</v>
      </c>
      <c r="C375" t="inlineStr">
        <is>
          <t xml:space="preserve">CONCLUIDO	</t>
        </is>
      </c>
      <c r="D375" t="n">
        <v>1.9698</v>
      </c>
      <c r="E375" t="n">
        <v>50.77</v>
      </c>
      <c r="F375" t="n">
        <v>48.12</v>
      </c>
      <c r="G375" t="n">
        <v>240.61</v>
      </c>
      <c r="H375" t="n">
        <v>3.1</v>
      </c>
      <c r="I375" t="n">
        <v>12</v>
      </c>
      <c r="J375" t="n">
        <v>200.56</v>
      </c>
      <c r="K375" t="n">
        <v>49.1</v>
      </c>
      <c r="L375" t="n">
        <v>35</v>
      </c>
      <c r="M375" t="n">
        <v>1</v>
      </c>
      <c r="N375" t="n">
        <v>41.47</v>
      </c>
      <c r="O375" t="n">
        <v>24970.22</v>
      </c>
      <c r="P375" t="n">
        <v>491.8</v>
      </c>
      <c r="Q375" t="n">
        <v>794.1900000000001</v>
      </c>
      <c r="R375" t="n">
        <v>104.87</v>
      </c>
      <c r="S375" t="n">
        <v>72.42</v>
      </c>
      <c r="T375" t="n">
        <v>7054.77</v>
      </c>
      <c r="U375" t="n">
        <v>0.6899999999999999</v>
      </c>
      <c r="V375" t="n">
        <v>0.77</v>
      </c>
      <c r="W375" t="n">
        <v>4.71</v>
      </c>
      <c r="X375" t="n">
        <v>0.41</v>
      </c>
      <c r="Y375" t="n">
        <v>0.5</v>
      </c>
      <c r="Z375" t="n">
        <v>10</v>
      </c>
    </row>
    <row r="376">
      <c r="A376" t="n">
        <v>35</v>
      </c>
      <c r="B376" t="n">
        <v>75</v>
      </c>
      <c r="C376" t="inlineStr">
        <is>
          <t xml:space="preserve">CONCLUIDO	</t>
        </is>
      </c>
      <c r="D376" t="n">
        <v>1.9697</v>
      </c>
      <c r="E376" t="n">
        <v>50.77</v>
      </c>
      <c r="F376" t="n">
        <v>48.13</v>
      </c>
      <c r="G376" t="n">
        <v>240.63</v>
      </c>
      <c r="H376" t="n">
        <v>3.16</v>
      </c>
      <c r="I376" t="n">
        <v>12</v>
      </c>
      <c r="J376" t="n">
        <v>202.14</v>
      </c>
      <c r="K376" t="n">
        <v>49.1</v>
      </c>
      <c r="L376" t="n">
        <v>36</v>
      </c>
      <c r="M376" t="n">
        <v>0</v>
      </c>
      <c r="N376" t="n">
        <v>42.04</v>
      </c>
      <c r="O376" t="n">
        <v>25164.09</v>
      </c>
      <c r="P376" t="n">
        <v>495.04</v>
      </c>
      <c r="Q376" t="n">
        <v>794.17</v>
      </c>
      <c r="R376" t="n">
        <v>105.03</v>
      </c>
      <c r="S376" t="n">
        <v>72.42</v>
      </c>
      <c r="T376" t="n">
        <v>7133.43</v>
      </c>
      <c r="U376" t="n">
        <v>0.6899999999999999</v>
      </c>
      <c r="V376" t="n">
        <v>0.77</v>
      </c>
      <c r="W376" t="n">
        <v>4.72</v>
      </c>
      <c r="X376" t="n">
        <v>0.42</v>
      </c>
      <c r="Y376" t="n">
        <v>0.5</v>
      </c>
      <c r="Z376" t="n">
        <v>10</v>
      </c>
    </row>
    <row r="377">
      <c r="A377" t="n">
        <v>0</v>
      </c>
      <c r="B377" t="n">
        <v>95</v>
      </c>
      <c r="C377" t="inlineStr">
        <is>
          <t xml:space="preserve">CONCLUIDO	</t>
        </is>
      </c>
      <c r="D377" t="n">
        <v>0.9079</v>
      </c>
      <c r="E377" t="n">
        <v>110.14</v>
      </c>
      <c r="F377" t="n">
        <v>78.68000000000001</v>
      </c>
      <c r="G377" t="n">
        <v>6.06</v>
      </c>
      <c r="H377" t="n">
        <v>0.1</v>
      </c>
      <c r="I377" t="n">
        <v>779</v>
      </c>
      <c r="J377" t="n">
        <v>185.69</v>
      </c>
      <c r="K377" t="n">
        <v>53.44</v>
      </c>
      <c r="L377" t="n">
        <v>1</v>
      </c>
      <c r="M377" t="n">
        <v>777</v>
      </c>
      <c r="N377" t="n">
        <v>36.26</v>
      </c>
      <c r="O377" t="n">
        <v>23136.14</v>
      </c>
      <c r="P377" t="n">
        <v>1066.76</v>
      </c>
      <c r="Q377" t="n">
        <v>794.37</v>
      </c>
      <c r="R377" t="n">
        <v>1127.95</v>
      </c>
      <c r="S377" t="n">
        <v>72.42</v>
      </c>
      <c r="T377" t="n">
        <v>514759.06</v>
      </c>
      <c r="U377" t="n">
        <v>0.06</v>
      </c>
      <c r="V377" t="n">
        <v>0.47</v>
      </c>
      <c r="W377" t="n">
        <v>5.97</v>
      </c>
      <c r="X377" t="n">
        <v>30.95</v>
      </c>
      <c r="Y377" t="n">
        <v>0.5</v>
      </c>
      <c r="Z377" t="n">
        <v>10</v>
      </c>
    </row>
    <row r="378">
      <c r="A378" t="n">
        <v>1</v>
      </c>
      <c r="B378" t="n">
        <v>95</v>
      </c>
      <c r="C378" t="inlineStr">
        <is>
          <t xml:space="preserve">CONCLUIDO	</t>
        </is>
      </c>
      <c r="D378" t="n">
        <v>1.3934</v>
      </c>
      <c r="E378" t="n">
        <v>71.77</v>
      </c>
      <c r="F378" t="n">
        <v>58.61</v>
      </c>
      <c r="G378" t="n">
        <v>12.25</v>
      </c>
      <c r="H378" t="n">
        <v>0.19</v>
      </c>
      <c r="I378" t="n">
        <v>287</v>
      </c>
      <c r="J378" t="n">
        <v>187.21</v>
      </c>
      <c r="K378" t="n">
        <v>53.44</v>
      </c>
      <c r="L378" t="n">
        <v>2</v>
      </c>
      <c r="M378" t="n">
        <v>285</v>
      </c>
      <c r="N378" t="n">
        <v>36.77</v>
      </c>
      <c r="O378" t="n">
        <v>23322.88</v>
      </c>
      <c r="P378" t="n">
        <v>792.25</v>
      </c>
      <c r="Q378" t="n">
        <v>794.28</v>
      </c>
      <c r="R378" t="n">
        <v>455.25</v>
      </c>
      <c r="S378" t="n">
        <v>72.42</v>
      </c>
      <c r="T378" t="n">
        <v>180869.75</v>
      </c>
      <c r="U378" t="n">
        <v>0.16</v>
      </c>
      <c r="V378" t="n">
        <v>0.63</v>
      </c>
      <c r="W378" t="n">
        <v>5.16</v>
      </c>
      <c r="X378" t="n">
        <v>10.9</v>
      </c>
      <c r="Y378" t="n">
        <v>0.5</v>
      </c>
      <c r="Z378" t="n">
        <v>10</v>
      </c>
    </row>
    <row r="379">
      <c r="A379" t="n">
        <v>2</v>
      </c>
      <c r="B379" t="n">
        <v>95</v>
      </c>
      <c r="C379" t="inlineStr">
        <is>
          <t xml:space="preserve">CONCLUIDO	</t>
        </is>
      </c>
      <c r="D379" t="n">
        <v>1.577</v>
      </c>
      <c r="E379" t="n">
        <v>63.41</v>
      </c>
      <c r="F379" t="n">
        <v>54.35</v>
      </c>
      <c r="G379" t="n">
        <v>18.42</v>
      </c>
      <c r="H379" t="n">
        <v>0.28</v>
      </c>
      <c r="I379" t="n">
        <v>177</v>
      </c>
      <c r="J379" t="n">
        <v>188.73</v>
      </c>
      <c r="K379" t="n">
        <v>53.44</v>
      </c>
      <c r="L379" t="n">
        <v>3</v>
      </c>
      <c r="M379" t="n">
        <v>175</v>
      </c>
      <c r="N379" t="n">
        <v>37.29</v>
      </c>
      <c r="O379" t="n">
        <v>23510.33</v>
      </c>
      <c r="P379" t="n">
        <v>732.58</v>
      </c>
      <c r="Q379" t="n">
        <v>794.23</v>
      </c>
      <c r="R379" t="n">
        <v>313.07</v>
      </c>
      <c r="S379" t="n">
        <v>72.42</v>
      </c>
      <c r="T379" t="n">
        <v>110330.18</v>
      </c>
      <c r="U379" t="n">
        <v>0.23</v>
      </c>
      <c r="V379" t="n">
        <v>0.68</v>
      </c>
      <c r="W379" t="n">
        <v>4.98</v>
      </c>
      <c r="X379" t="n">
        <v>6.64</v>
      </c>
      <c r="Y379" t="n">
        <v>0.5</v>
      </c>
      <c r="Z379" t="n">
        <v>10</v>
      </c>
    </row>
    <row r="380">
      <c r="A380" t="n">
        <v>3</v>
      </c>
      <c r="B380" t="n">
        <v>95</v>
      </c>
      <c r="C380" t="inlineStr">
        <is>
          <t xml:space="preserve">CONCLUIDO	</t>
        </is>
      </c>
      <c r="D380" t="n">
        <v>1.6746</v>
      </c>
      <c r="E380" t="n">
        <v>59.71</v>
      </c>
      <c r="F380" t="n">
        <v>52.48</v>
      </c>
      <c r="G380" t="n">
        <v>24.6</v>
      </c>
      <c r="H380" t="n">
        <v>0.37</v>
      </c>
      <c r="I380" t="n">
        <v>128</v>
      </c>
      <c r="J380" t="n">
        <v>190.25</v>
      </c>
      <c r="K380" t="n">
        <v>53.44</v>
      </c>
      <c r="L380" t="n">
        <v>4</v>
      </c>
      <c r="M380" t="n">
        <v>126</v>
      </c>
      <c r="N380" t="n">
        <v>37.82</v>
      </c>
      <c r="O380" t="n">
        <v>23698.48</v>
      </c>
      <c r="P380" t="n">
        <v>705.23</v>
      </c>
      <c r="Q380" t="n">
        <v>794.1799999999999</v>
      </c>
      <c r="R380" t="n">
        <v>250.29</v>
      </c>
      <c r="S380" t="n">
        <v>72.42</v>
      </c>
      <c r="T380" t="n">
        <v>79184.87</v>
      </c>
      <c r="U380" t="n">
        <v>0.29</v>
      </c>
      <c r="V380" t="n">
        <v>0.7</v>
      </c>
      <c r="W380" t="n">
        <v>4.91</v>
      </c>
      <c r="X380" t="n">
        <v>4.77</v>
      </c>
      <c r="Y380" t="n">
        <v>0.5</v>
      </c>
      <c r="Z380" t="n">
        <v>10</v>
      </c>
    </row>
    <row r="381">
      <c r="A381" t="n">
        <v>4</v>
      </c>
      <c r="B381" t="n">
        <v>95</v>
      </c>
      <c r="C381" t="inlineStr">
        <is>
          <t xml:space="preserve">CONCLUIDO	</t>
        </is>
      </c>
      <c r="D381" t="n">
        <v>1.7356</v>
      </c>
      <c r="E381" t="n">
        <v>57.62</v>
      </c>
      <c r="F381" t="n">
        <v>51.42</v>
      </c>
      <c r="G381" t="n">
        <v>30.86</v>
      </c>
      <c r="H381" t="n">
        <v>0.46</v>
      </c>
      <c r="I381" t="n">
        <v>100</v>
      </c>
      <c r="J381" t="n">
        <v>191.78</v>
      </c>
      <c r="K381" t="n">
        <v>53.44</v>
      </c>
      <c r="L381" t="n">
        <v>5</v>
      </c>
      <c r="M381" t="n">
        <v>98</v>
      </c>
      <c r="N381" t="n">
        <v>38.35</v>
      </c>
      <c r="O381" t="n">
        <v>23887.36</v>
      </c>
      <c r="P381" t="n">
        <v>689.2</v>
      </c>
      <c r="Q381" t="n">
        <v>794.22</v>
      </c>
      <c r="R381" t="n">
        <v>215.71</v>
      </c>
      <c r="S381" t="n">
        <v>72.42</v>
      </c>
      <c r="T381" t="n">
        <v>62033.73</v>
      </c>
      <c r="U381" t="n">
        <v>0.34</v>
      </c>
      <c r="V381" t="n">
        <v>0.72</v>
      </c>
      <c r="W381" t="n">
        <v>4.84</v>
      </c>
      <c r="X381" t="n">
        <v>3.72</v>
      </c>
      <c r="Y381" t="n">
        <v>0.5</v>
      </c>
      <c r="Z381" t="n">
        <v>10</v>
      </c>
    </row>
    <row r="382">
      <c r="A382" t="n">
        <v>5</v>
      </c>
      <c r="B382" t="n">
        <v>95</v>
      </c>
      <c r="C382" t="inlineStr">
        <is>
          <t xml:space="preserve">CONCLUIDO	</t>
        </is>
      </c>
      <c r="D382" t="n">
        <v>1.7751</v>
      </c>
      <c r="E382" t="n">
        <v>56.33</v>
      </c>
      <c r="F382" t="n">
        <v>50.78</v>
      </c>
      <c r="G382" t="n">
        <v>36.71</v>
      </c>
      <c r="H382" t="n">
        <v>0.55</v>
      </c>
      <c r="I382" t="n">
        <v>83</v>
      </c>
      <c r="J382" t="n">
        <v>193.32</v>
      </c>
      <c r="K382" t="n">
        <v>53.44</v>
      </c>
      <c r="L382" t="n">
        <v>6</v>
      </c>
      <c r="M382" t="n">
        <v>81</v>
      </c>
      <c r="N382" t="n">
        <v>38.89</v>
      </c>
      <c r="O382" t="n">
        <v>24076.95</v>
      </c>
      <c r="P382" t="n">
        <v>678.78</v>
      </c>
      <c r="Q382" t="n">
        <v>794.17</v>
      </c>
      <c r="R382" t="n">
        <v>193.8</v>
      </c>
      <c r="S382" t="n">
        <v>72.42</v>
      </c>
      <c r="T382" t="n">
        <v>51167.06</v>
      </c>
      <c r="U382" t="n">
        <v>0.37</v>
      </c>
      <c r="V382" t="n">
        <v>0.73</v>
      </c>
      <c r="W382" t="n">
        <v>4.82</v>
      </c>
      <c r="X382" t="n">
        <v>3.07</v>
      </c>
      <c r="Y382" t="n">
        <v>0.5</v>
      </c>
      <c r="Z382" t="n">
        <v>10</v>
      </c>
    </row>
    <row r="383">
      <c r="A383" t="n">
        <v>6</v>
      </c>
      <c r="B383" t="n">
        <v>95</v>
      </c>
      <c r="C383" t="inlineStr">
        <is>
          <t xml:space="preserve">CONCLUIDO	</t>
        </is>
      </c>
      <c r="D383" t="n">
        <v>1.8061</v>
      </c>
      <c r="E383" t="n">
        <v>55.37</v>
      </c>
      <c r="F383" t="n">
        <v>50.29</v>
      </c>
      <c r="G383" t="n">
        <v>43.11</v>
      </c>
      <c r="H383" t="n">
        <v>0.64</v>
      </c>
      <c r="I383" t="n">
        <v>70</v>
      </c>
      <c r="J383" t="n">
        <v>194.86</v>
      </c>
      <c r="K383" t="n">
        <v>53.44</v>
      </c>
      <c r="L383" t="n">
        <v>7</v>
      </c>
      <c r="M383" t="n">
        <v>68</v>
      </c>
      <c r="N383" t="n">
        <v>39.43</v>
      </c>
      <c r="O383" t="n">
        <v>24267.28</v>
      </c>
      <c r="P383" t="n">
        <v>670.39</v>
      </c>
      <c r="Q383" t="n">
        <v>794.1900000000001</v>
      </c>
      <c r="R383" t="n">
        <v>177.46</v>
      </c>
      <c r="S383" t="n">
        <v>72.42</v>
      </c>
      <c r="T383" t="n">
        <v>43060.09</v>
      </c>
      <c r="U383" t="n">
        <v>0.41</v>
      </c>
      <c r="V383" t="n">
        <v>0.73</v>
      </c>
      <c r="W383" t="n">
        <v>4.81</v>
      </c>
      <c r="X383" t="n">
        <v>2.58</v>
      </c>
      <c r="Y383" t="n">
        <v>0.5</v>
      </c>
      <c r="Z383" t="n">
        <v>10</v>
      </c>
    </row>
    <row r="384">
      <c r="A384" t="n">
        <v>7</v>
      </c>
      <c r="B384" t="n">
        <v>95</v>
      </c>
      <c r="C384" t="inlineStr">
        <is>
          <t xml:space="preserve">CONCLUIDO	</t>
        </is>
      </c>
      <c r="D384" t="n">
        <v>1.8291</v>
      </c>
      <c r="E384" t="n">
        <v>54.67</v>
      </c>
      <c r="F384" t="n">
        <v>49.93</v>
      </c>
      <c r="G384" t="n">
        <v>49.11</v>
      </c>
      <c r="H384" t="n">
        <v>0.72</v>
      </c>
      <c r="I384" t="n">
        <v>61</v>
      </c>
      <c r="J384" t="n">
        <v>196.41</v>
      </c>
      <c r="K384" t="n">
        <v>53.44</v>
      </c>
      <c r="L384" t="n">
        <v>8</v>
      </c>
      <c r="M384" t="n">
        <v>59</v>
      </c>
      <c r="N384" t="n">
        <v>39.98</v>
      </c>
      <c r="O384" t="n">
        <v>24458.36</v>
      </c>
      <c r="P384" t="n">
        <v>664.5</v>
      </c>
      <c r="Q384" t="n">
        <v>794.1799999999999</v>
      </c>
      <c r="R384" t="n">
        <v>165.33</v>
      </c>
      <c r="S384" t="n">
        <v>72.42</v>
      </c>
      <c r="T384" t="n">
        <v>37039.02</v>
      </c>
      <c r="U384" t="n">
        <v>0.44</v>
      </c>
      <c r="V384" t="n">
        <v>0.74</v>
      </c>
      <c r="W384" t="n">
        <v>4.79</v>
      </c>
      <c r="X384" t="n">
        <v>2.22</v>
      </c>
      <c r="Y384" t="n">
        <v>0.5</v>
      </c>
      <c r="Z384" t="n">
        <v>10</v>
      </c>
    </row>
    <row r="385">
      <c r="A385" t="n">
        <v>8</v>
      </c>
      <c r="B385" t="n">
        <v>95</v>
      </c>
      <c r="C385" t="inlineStr">
        <is>
          <t xml:space="preserve">CONCLUIDO	</t>
        </is>
      </c>
      <c r="D385" t="n">
        <v>1.8464</v>
      </c>
      <c r="E385" t="n">
        <v>54.16</v>
      </c>
      <c r="F385" t="n">
        <v>49.68</v>
      </c>
      <c r="G385" t="n">
        <v>55.2</v>
      </c>
      <c r="H385" t="n">
        <v>0.8100000000000001</v>
      </c>
      <c r="I385" t="n">
        <v>54</v>
      </c>
      <c r="J385" t="n">
        <v>197.97</v>
      </c>
      <c r="K385" t="n">
        <v>53.44</v>
      </c>
      <c r="L385" t="n">
        <v>9</v>
      </c>
      <c r="M385" t="n">
        <v>52</v>
      </c>
      <c r="N385" t="n">
        <v>40.53</v>
      </c>
      <c r="O385" t="n">
        <v>24650.18</v>
      </c>
      <c r="P385" t="n">
        <v>658.75</v>
      </c>
      <c r="Q385" t="n">
        <v>794.17</v>
      </c>
      <c r="R385" t="n">
        <v>157</v>
      </c>
      <c r="S385" t="n">
        <v>72.42</v>
      </c>
      <c r="T385" t="n">
        <v>32909.97</v>
      </c>
      <c r="U385" t="n">
        <v>0.46</v>
      </c>
      <c r="V385" t="n">
        <v>0.74</v>
      </c>
      <c r="W385" t="n">
        <v>4.78</v>
      </c>
      <c r="X385" t="n">
        <v>1.97</v>
      </c>
      <c r="Y385" t="n">
        <v>0.5</v>
      </c>
      <c r="Z385" t="n">
        <v>10</v>
      </c>
    </row>
    <row r="386">
      <c r="A386" t="n">
        <v>9</v>
      </c>
      <c r="B386" t="n">
        <v>95</v>
      </c>
      <c r="C386" t="inlineStr">
        <is>
          <t xml:space="preserve">CONCLUIDO	</t>
        </is>
      </c>
      <c r="D386" t="n">
        <v>1.8617</v>
      </c>
      <c r="E386" t="n">
        <v>53.71</v>
      </c>
      <c r="F386" t="n">
        <v>49.46</v>
      </c>
      <c r="G386" t="n">
        <v>61.82</v>
      </c>
      <c r="H386" t="n">
        <v>0.89</v>
      </c>
      <c r="I386" t="n">
        <v>48</v>
      </c>
      <c r="J386" t="n">
        <v>199.53</v>
      </c>
      <c r="K386" t="n">
        <v>53.44</v>
      </c>
      <c r="L386" t="n">
        <v>10</v>
      </c>
      <c r="M386" t="n">
        <v>46</v>
      </c>
      <c r="N386" t="n">
        <v>41.1</v>
      </c>
      <c r="O386" t="n">
        <v>24842.77</v>
      </c>
      <c r="P386" t="n">
        <v>654.05</v>
      </c>
      <c r="Q386" t="n">
        <v>794.1799999999999</v>
      </c>
      <c r="R386" t="n">
        <v>149.92</v>
      </c>
      <c r="S386" t="n">
        <v>72.42</v>
      </c>
      <c r="T386" t="n">
        <v>29398.68</v>
      </c>
      <c r="U386" t="n">
        <v>0.48</v>
      </c>
      <c r="V386" t="n">
        <v>0.75</v>
      </c>
      <c r="W386" t="n">
        <v>4.76</v>
      </c>
      <c r="X386" t="n">
        <v>1.75</v>
      </c>
      <c r="Y386" t="n">
        <v>0.5</v>
      </c>
      <c r="Z386" t="n">
        <v>10</v>
      </c>
    </row>
    <row r="387">
      <c r="A387" t="n">
        <v>10</v>
      </c>
      <c r="B387" t="n">
        <v>95</v>
      </c>
      <c r="C387" t="inlineStr">
        <is>
          <t xml:space="preserve">CONCLUIDO	</t>
        </is>
      </c>
      <c r="D387" t="n">
        <v>1.8716</v>
      </c>
      <c r="E387" t="n">
        <v>53.43</v>
      </c>
      <c r="F387" t="n">
        <v>49.32</v>
      </c>
      <c r="G387" t="n">
        <v>67.26000000000001</v>
      </c>
      <c r="H387" t="n">
        <v>0.97</v>
      </c>
      <c r="I387" t="n">
        <v>44</v>
      </c>
      <c r="J387" t="n">
        <v>201.1</v>
      </c>
      <c r="K387" t="n">
        <v>53.44</v>
      </c>
      <c r="L387" t="n">
        <v>11</v>
      </c>
      <c r="M387" t="n">
        <v>42</v>
      </c>
      <c r="N387" t="n">
        <v>41.66</v>
      </c>
      <c r="O387" t="n">
        <v>25036.12</v>
      </c>
      <c r="P387" t="n">
        <v>650.65</v>
      </c>
      <c r="Q387" t="n">
        <v>794.2</v>
      </c>
      <c r="R387" t="n">
        <v>145.01</v>
      </c>
      <c r="S387" t="n">
        <v>72.42</v>
      </c>
      <c r="T387" t="n">
        <v>26964.75</v>
      </c>
      <c r="U387" t="n">
        <v>0.5</v>
      </c>
      <c r="V387" t="n">
        <v>0.75</v>
      </c>
      <c r="W387" t="n">
        <v>4.77</v>
      </c>
      <c r="X387" t="n">
        <v>1.62</v>
      </c>
      <c r="Y387" t="n">
        <v>0.5</v>
      </c>
      <c r="Z387" t="n">
        <v>10</v>
      </c>
    </row>
    <row r="388">
      <c r="A388" t="n">
        <v>11</v>
      </c>
      <c r="B388" t="n">
        <v>95</v>
      </c>
      <c r="C388" t="inlineStr">
        <is>
          <t xml:space="preserve">CONCLUIDO	</t>
        </is>
      </c>
      <c r="D388" t="n">
        <v>1.8824</v>
      </c>
      <c r="E388" t="n">
        <v>53.12</v>
      </c>
      <c r="F388" t="n">
        <v>49.17</v>
      </c>
      <c r="G388" t="n">
        <v>73.75</v>
      </c>
      <c r="H388" t="n">
        <v>1.05</v>
      </c>
      <c r="I388" t="n">
        <v>40</v>
      </c>
      <c r="J388" t="n">
        <v>202.67</v>
      </c>
      <c r="K388" t="n">
        <v>53.44</v>
      </c>
      <c r="L388" t="n">
        <v>12</v>
      </c>
      <c r="M388" t="n">
        <v>38</v>
      </c>
      <c r="N388" t="n">
        <v>42.24</v>
      </c>
      <c r="O388" t="n">
        <v>25230.25</v>
      </c>
      <c r="P388" t="n">
        <v>646.71</v>
      </c>
      <c r="Q388" t="n">
        <v>794.1799999999999</v>
      </c>
      <c r="R388" t="n">
        <v>140.09</v>
      </c>
      <c r="S388" t="n">
        <v>72.42</v>
      </c>
      <c r="T388" t="n">
        <v>24524.41</v>
      </c>
      <c r="U388" t="n">
        <v>0.52</v>
      </c>
      <c r="V388" t="n">
        <v>0.75</v>
      </c>
      <c r="W388" t="n">
        <v>4.75</v>
      </c>
      <c r="X388" t="n">
        <v>1.46</v>
      </c>
      <c r="Y388" t="n">
        <v>0.5</v>
      </c>
      <c r="Z388" t="n">
        <v>10</v>
      </c>
    </row>
    <row r="389">
      <c r="A389" t="n">
        <v>12</v>
      </c>
      <c r="B389" t="n">
        <v>95</v>
      </c>
      <c r="C389" t="inlineStr">
        <is>
          <t xml:space="preserve">CONCLUIDO	</t>
        </is>
      </c>
      <c r="D389" t="n">
        <v>1.89</v>
      </c>
      <c r="E389" t="n">
        <v>52.91</v>
      </c>
      <c r="F389" t="n">
        <v>49.06</v>
      </c>
      <c r="G389" t="n">
        <v>79.56</v>
      </c>
      <c r="H389" t="n">
        <v>1.13</v>
      </c>
      <c r="I389" t="n">
        <v>37</v>
      </c>
      <c r="J389" t="n">
        <v>204.25</v>
      </c>
      <c r="K389" t="n">
        <v>53.44</v>
      </c>
      <c r="L389" t="n">
        <v>13</v>
      </c>
      <c r="M389" t="n">
        <v>35</v>
      </c>
      <c r="N389" t="n">
        <v>42.82</v>
      </c>
      <c r="O389" t="n">
        <v>25425.3</v>
      </c>
      <c r="P389" t="n">
        <v>643.66</v>
      </c>
      <c r="Q389" t="n">
        <v>794.1799999999999</v>
      </c>
      <c r="R389" t="n">
        <v>136.86</v>
      </c>
      <c r="S389" t="n">
        <v>72.42</v>
      </c>
      <c r="T389" t="n">
        <v>22926.65</v>
      </c>
      <c r="U389" t="n">
        <v>0.53</v>
      </c>
      <c r="V389" t="n">
        <v>0.75</v>
      </c>
      <c r="W389" t="n">
        <v>4.74</v>
      </c>
      <c r="X389" t="n">
        <v>1.36</v>
      </c>
      <c r="Y389" t="n">
        <v>0.5</v>
      </c>
      <c r="Z389" t="n">
        <v>10</v>
      </c>
    </row>
    <row r="390">
      <c r="A390" t="n">
        <v>13</v>
      </c>
      <c r="B390" t="n">
        <v>95</v>
      </c>
      <c r="C390" t="inlineStr">
        <is>
          <t xml:space="preserve">CONCLUIDO	</t>
        </is>
      </c>
      <c r="D390" t="n">
        <v>1.8986</v>
      </c>
      <c r="E390" t="n">
        <v>52.67</v>
      </c>
      <c r="F390" t="n">
        <v>48.94</v>
      </c>
      <c r="G390" t="n">
        <v>86.36</v>
      </c>
      <c r="H390" t="n">
        <v>1.21</v>
      </c>
      <c r="I390" t="n">
        <v>34</v>
      </c>
      <c r="J390" t="n">
        <v>205.84</v>
      </c>
      <c r="K390" t="n">
        <v>53.44</v>
      </c>
      <c r="L390" t="n">
        <v>14</v>
      </c>
      <c r="M390" t="n">
        <v>32</v>
      </c>
      <c r="N390" t="n">
        <v>43.4</v>
      </c>
      <c r="O390" t="n">
        <v>25621.03</v>
      </c>
      <c r="P390" t="n">
        <v>640.16</v>
      </c>
      <c r="Q390" t="n">
        <v>794.17</v>
      </c>
      <c r="R390" t="n">
        <v>132.29</v>
      </c>
      <c r="S390" t="n">
        <v>72.42</v>
      </c>
      <c r="T390" t="n">
        <v>20655.72</v>
      </c>
      <c r="U390" t="n">
        <v>0.55</v>
      </c>
      <c r="V390" t="n">
        <v>0.75</v>
      </c>
      <c r="W390" t="n">
        <v>4.74</v>
      </c>
      <c r="X390" t="n">
        <v>1.23</v>
      </c>
      <c r="Y390" t="n">
        <v>0.5</v>
      </c>
      <c r="Z390" t="n">
        <v>10</v>
      </c>
    </row>
    <row r="391">
      <c r="A391" t="n">
        <v>14</v>
      </c>
      <c r="B391" t="n">
        <v>95</v>
      </c>
      <c r="C391" t="inlineStr">
        <is>
          <t xml:space="preserve">CONCLUIDO	</t>
        </is>
      </c>
      <c r="D391" t="n">
        <v>1.9036</v>
      </c>
      <c r="E391" t="n">
        <v>52.53</v>
      </c>
      <c r="F391" t="n">
        <v>48.87</v>
      </c>
      <c r="G391" t="n">
        <v>91.64</v>
      </c>
      <c r="H391" t="n">
        <v>1.28</v>
      </c>
      <c r="I391" t="n">
        <v>32</v>
      </c>
      <c r="J391" t="n">
        <v>207.43</v>
      </c>
      <c r="K391" t="n">
        <v>53.44</v>
      </c>
      <c r="L391" t="n">
        <v>15</v>
      </c>
      <c r="M391" t="n">
        <v>30</v>
      </c>
      <c r="N391" t="n">
        <v>44</v>
      </c>
      <c r="O391" t="n">
        <v>25817.56</v>
      </c>
      <c r="P391" t="n">
        <v>639.17</v>
      </c>
      <c r="Q391" t="n">
        <v>794.1900000000001</v>
      </c>
      <c r="R391" t="n">
        <v>130.67</v>
      </c>
      <c r="S391" t="n">
        <v>72.42</v>
      </c>
      <c r="T391" t="n">
        <v>19855.57</v>
      </c>
      <c r="U391" t="n">
        <v>0.55</v>
      </c>
      <c r="V391" t="n">
        <v>0.76</v>
      </c>
      <c r="W391" t="n">
        <v>4.73</v>
      </c>
      <c r="X391" t="n">
        <v>1.17</v>
      </c>
      <c r="Y391" t="n">
        <v>0.5</v>
      </c>
      <c r="Z391" t="n">
        <v>10</v>
      </c>
    </row>
    <row r="392">
      <c r="A392" t="n">
        <v>15</v>
      </c>
      <c r="B392" t="n">
        <v>95</v>
      </c>
      <c r="C392" t="inlineStr">
        <is>
          <t xml:space="preserve">CONCLUIDO	</t>
        </is>
      </c>
      <c r="D392" t="n">
        <v>1.9094</v>
      </c>
      <c r="E392" t="n">
        <v>52.37</v>
      </c>
      <c r="F392" t="n">
        <v>48.79</v>
      </c>
      <c r="G392" t="n">
        <v>97.56999999999999</v>
      </c>
      <c r="H392" t="n">
        <v>1.36</v>
      </c>
      <c r="I392" t="n">
        <v>30</v>
      </c>
      <c r="J392" t="n">
        <v>209.03</v>
      </c>
      <c r="K392" t="n">
        <v>53.44</v>
      </c>
      <c r="L392" t="n">
        <v>16</v>
      </c>
      <c r="M392" t="n">
        <v>28</v>
      </c>
      <c r="N392" t="n">
        <v>44.6</v>
      </c>
      <c r="O392" t="n">
        <v>26014.91</v>
      </c>
      <c r="P392" t="n">
        <v>635.52</v>
      </c>
      <c r="Q392" t="n">
        <v>794.22</v>
      </c>
      <c r="R392" t="n">
        <v>127.4</v>
      </c>
      <c r="S392" t="n">
        <v>72.42</v>
      </c>
      <c r="T392" t="n">
        <v>18228.43</v>
      </c>
      <c r="U392" t="n">
        <v>0.57</v>
      </c>
      <c r="V392" t="n">
        <v>0.76</v>
      </c>
      <c r="W392" t="n">
        <v>4.73</v>
      </c>
      <c r="X392" t="n">
        <v>1.08</v>
      </c>
      <c r="Y392" t="n">
        <v>0.5</v>
      </c>
      <c r="Z392" t="n">
        <v>10</v>
      </c>
    </row>
    <row r="393">
      <c r="A393" t="n">
        <v>16</v>
      </c>
      <c r="B393" t="n">
        <v>95</v>
      </c>
      <c r="C393" t="inlineStr">
        <is>
          <t xml:space="preserve">CONCLUIDO	</t>
        </is>
      </c>
      <c r="D393" t="n">
        <v>1.9145</v>
      </c>
      <c r="E393" t="n">
        <v>52.23</v>
      </c>
      <c r="F393" t="n">
        <v>48.72</v>
      </c>
      <c r="G393" t="n">
        <v>104.41</v>
      </c>
      <c r="H393" t="n">
        <v>1.43</v>
      </c>
      <c r="I393" t="n">
        <v>28</v>
      </c>
      <c r="J393" t="n">
        <v>210.64</v>
      </c>
      <c r="K393" t="n">
        <v>53.44</v>
      </c>
      <c r="L393" t="n">
        <v>17</v>
      </c>
      <c r="M393" t="n">
        <v>26</v>
      </c>
      <c r="N393" t="n">
        <v>45.21</v>
      </c>
      <c r="O393" t="n">
        <v>26213.09</v>
      </c>
      <c r="P393" t="n">
        <v>632.6</v>
      </c>
      <c r="Q393" t="n">
        <v>794.17</v>
      </c>
      <c r="R393" t="n">
        <v>125.5</v>
      </c>
      <c r="S393" t="n">
        <v>72.42</v>
      </c>
      <c r="T393" t="n">
        <v>17290.31</v>
      </c>
      <c r="U393" t="n">
        <v>0.58</v>
      </c>
      <c r="V393" t="n">
        <v>0.76</v>
      </c>
      <c r="W393" t="n">
        <v>4.73</v>
      </c>
      <c r="X393" t="n">
        <v>1.02</v>
      </c>
      <c r="Y393" t="n">
        <v>0.5</v>
      </c>
      <c r="Z393" t="n">
        <v>10</v>
      </c>
    </row>
    <row r="394">
      <c r="A394" t="n">
        <v>17</v>
      </c>
      <c r="B394" t="n">
        <v>95</v>
      </c>
      <c r="C394" t="inlineStr">
        <is>
          <t xml:space="preserve">CONCLUIDO	</t>
        </is>
      </c>
      <c r="D394" t="n">
        <v>1.9209</v>
      </c>
      <c r="E394" t="n">
        <v>52.06</v>
      </c>
      <c r="F394" t="n">
        <v>48.62</v>
      </c>
      <c r="G394" t="n">
        <v>112.21</v>
      </c>
      <c r="H394" t="n">
        <v>1.51</v>
      </c>
      <c r="I394" t="n">
        <v>26</v>
      </c>
      <c r="J394" t="n">
        <v>212.25</v>
      </c>
      <c r="K394" t="n">
        <v>53.44</v>
      </c>
      <c r="L394" t="n">
        <v>18</v>
      </c>
      <c r="M394" t="n">
        <v>24</v>
      </c>
      <c r="N394" t="n">
        <v>45.82</v>
      </c>
      <c r="O394" t="n">
        <v>26412.11</v>
      </c>
      <c r="P394" t="n">
        <v>628.84</v>
      </c>
      <c r="Q394" t="n">
        <v>794.1799999999999</v>
      </c>
      <c r="R394" t="n">
        <v>122.05</v>
      </c>
      <c r="S394" t="n">
        <v>72.42</v>
      </c>
      <c r="T394" t="n">
        <v>15572.81</v>
      </c>
      <c r="U394" t="n">
        <v>0.59</v>
      </c>
      <c r="V394" t="n">
        <v>0.76</v>
      </c>
      <c r="W394" t="n">
        <v>4.72</v>
      </c>
      <c r="X394" t="n">
        <v>0.92</v>
      </c>
      <c r="Y394" t="n">
        <v>0.5</v>
      </c>
      <c r="Z394" t="n">
        <v>10</v>
      </c>
    </row>
    <row r="395">
      <c r="A395" t="n">
        <v>18</v>
      </c>
      <c r="B395" t="n">
        <v>95</v>
      </c>
      <c r="C395" t="inlineStr">
        <is>
          <t xml:space="preserve">CONCLUIDO	</t>
        </is>
      </c>
      <c r="D395" t="n">
        <v>1.9232</v>
      </c>
      <c r="E395" t="n">
        <v>52</v>
      </c>
      <c r="F395" t="n">
        <v>48.6</v>
      </c>
      <c r="G395" t="n">
        <v>116.63</v>
      </c>
      <c r="H395" t="n">
        <v>1.58</v>
      </c>
      <c r="I395" t="n">
        <v>25</v>
      </c>
      <c r="J395" t="n">
        <v>213.87</v>
      </c>
      <c r="K395" t="n">
        <v>53.44</v>
      </c>
      <c r="L395" t="n">
        <v>19</v>
      </c>
      <c r="M395" t="n">
        <v>23</v>
      </c>
      <c r="N395" t="n">
        <v>46.44</v>
      </c>
      <c r="O395" t="n">
        <v>26611.98</v>
      </c>
      <c r="P395" t="n">
        <v>627.88</v>
      </c>
      <c r="Q395" t="n">
        <v>794.1799999999999</v>
      </c>
      <c r="R395" t="n">
        <v>121.02</v>
      </c>
      <c r="S395" t="n">
        <v>72.42</v>
      </c>
      <c r="T395" t="n">
        <v>15065.59</v>
      </c>
      <c r="U395" t="n">
        <v>0.6</v>
      </c>
      <c r="V395" t="n">
        <v>0.76</v>
      </c>
      <c r="W395" t="n">
        <v>4.73</v>
      </c>
      <c r="X395" t="n">
        <v>0.89</v>
      </c>
      <c r="Y395" t="n">
        <v>0.5</v>
      </c>
      <c r="Z395" t="n">
        <v>10</v>
      </c>
    </row>
    <row r="396">
      <c r="A396" t="n">
        <v>19</v>
      </c>
      <c r="B396" t="n">
        <v>95</v>
      </c>
      <c r="C396" t="inlineStr">
        <is>
          <t xml:space="preserve">CONCLUIDO	</t>
        </is>
      </c>
      <c r="D396" t="n">
        <v>1.9261</v>
      </c>
      <c r="E396" t="n">
        <v>51.92</v>
      </c>
      <c r="F396" t="n">
        <v>48.56</v>
      </c>
      <c r="G396" t="n">
        <v>121.39</v>
      </c>
      <c r="H396" t="n">
        <v>1.65</v>
      </c>
      <c r="I396" t="n">
        <v>24</v>
      </c>
      <c r="J396" t="n">
        <v>215.5</v>
      </c>
      <c r="K396" t="n">
        <v>53.44</v>
      </c>
      <c r="L396" t="n">
        <v>20</v>
      </c>
      <c r="M396" t="n">
        <v>22</v>
      </c>
      <c r="N396" t="n">
        <v>47.07</v>
      </c>
      <c r="O396" t="n">
        <v>26812.71</v>
      </c>
      <c r="P396" t="n">
        <v>625.03</v>
      </c>
      <c r="Q396" t="n">
        <v>794.17</v>
      </c>
      <c r="R396" t="n">
        <v>119.76</v>
      </c>
      <c r="S396" t="n">
        <v>72.42</v>
      </c>
      <c r="T396" t="n">
        <v>14441.93</v>
      </c>
      <c r="U396" t="n">
        <v>0.6</v>
      </c>
      <c r="V396" t="n">
        <v>0.76</v>
      </c>
      <c r="W396" t="n">
        <v>4.72</v>
      </c>
      <c r="X396" t="n">
        <v>0.85</v>
      </c>
      <c r="Y396" t="n">
        <v>0.5</v>
      </c>
      <c r="Z396" t="n">
        <v>10</v>
      </c>
    </row>
    <row r="397">
      <c r="A397" t="n">
        <v>20</v>
      </c>
      <c r="B397" t="n">
        <v>95</v>
      </c>
      <c r="C397" t="inlineStr">
        <is>
          <t xml:space="preserve">CONCLUIDO	</t>
        </is>
      </c>
      <c r="D397" t="n">
        <v>1.9279</v>
      </c>
      <c r="E397" t="n">
        <v>51.87</v>
      </c>
      <c r="F397" t="n">
        <v>48.54</v>
      </c>
      <c r="G397" t="n">
        <v>126.64</v>
      </c>
      <c r="H397" t="n">
        <v>1.72</v>
      </c>
      <c r="I397" t="n">
        <v>23</v>
      </c>
      <c r="J397" t="n">
        <v>217.14</v>
      </c>
      <c r="K397" t="n">
        <v>53.44</v>
      </c>
      <c r="L397" t="n">
        <v>21</v>
      </c>
      <c r="M397" t="n">
        <v>21</v>
      </c>
      <c r="N397" t="n">
        <v>47.7</v>
      </c>
      <c r="O397" t="n">
        <v>27014.3</v>
      </c>
      <c r="P397" t="n">
        <v>624.75</v>
      </c>
      <c r="Q397" t="n">
        <v>794.1799999999999</v>
      </c>
      <c r="R397" t="n">
        <v>119.07</v>
      </c>
      <c r="S397" t="n">
        <v>72.42</v>
      </c>
      <c r="T397" t="n">
        <v>14098.39</v>
      </c>
      <c r="U397" t="n">
        <v>0.61</v>
      </c>
      <c r="V397" t="n">
        <v>0.76</v>
      </c>
      <c r="W397" t="n">
        <v>4.73</v>
      </c>
      <c r="X397" t="n">
        <v>0.84</v>
      </c>
      <c r="Y397" t="n">
        <v>0.5</v>
      </c>
      <c r="Z397" t="n">
        <v>10</v>
      </c>
    </row>
    <row r="398">
      <c r="A398" t="n">
        <v>21</v>
      </c>
      <c r="B398" t="n">
        <v>95</v>
      </c>
      <c r="C398" t="inlineStr">
        <is>
          <t xml:space="preserve">CONCLUIDO	</t>
        </is>
      </c>
      <c r="D398" t="n">
        <v>1.9312</v>
      </c>
      <c r="E398" t="n">
        <v>51.78</v>
      </c>
      <c r="F398" t="n">
        <v>48.49</v>
      </c>
      <c r="G398" t="n">
        <v>132.25</v>
      </c>
      <c r="H398" t="n">
        <v>1.79</v>
      </c>
      <c r="I398" t="n">
        <v>22</v>
      </c>
      <c r="J398" t="n">
        <v>218.78</v>
      </c>
      <c r="K398" t="n">
        <v>53.44</v>
      </c>
      <c r="L398" t="n">
        <v>22</v>
      </c>
      <c r="M398" t="n">
        <v>20</v>
      </c>
      <c r="N398" t="n">
        <v>48.34</v>
      </c>
      <c r="O398" t="n">
        <v>27216.79</v>
      </c>
      <c r="P398" t="n">
        <v>622.42</v>
      </c>
      <c r="Q398" t="n">
        <v>794.17</v>
      </c>
      <c r="R398" t="n">
        <v>117.62</v>
      </c>
      <c r="S398" t="n">
        <v>72.42</v>
      </c>
      <c r="T398" t="n">
        <v>13380.9</v>
      </c>
      <c r="U398" t="n">
        <v>0.62</v>
      </c>
      <c r="V398" t="n">
        <v>0.76</v>
      </c>
      <c r="W398" t="n">
        <v>4.72</v>
      </c>
      <c r="X398" t="n">
        <v>0.79</v>
      </c>
      <c r="Y398" t="n">
        <v>0.5</v>
      </c>
      <c r="Z398" t="n">
        <v>10</v>
      </c>
    </row>
    <row r="399">
      <c r="A399" t="n">
        <v>22</v>
      </c>
      <c r="B399" t="n">
        <v>95</v>
      </c>
      <c r="C399" t="inlineStr">
        <is>
          <t xml:space="preserve">CONCLUIDO	</t>
        </is>
      </c>
      <c r="D399" t="n">
        <v>1.9342</v>
      </c>
      <c r="E399" t="n">
        <v>51.7</v>
      </c>
      <c r="F399" t="n">
        <v>48.45</v>
      </c>
      <c r="G399" t="n">
        <v>138.43</v>
      </c>
      <c r="H399" t="n">
        <v>1.85</v>
      </c>
      <c r="I399" t="n">
        <v>21</v>
      </c>
      <c r="J399" t="n">
        <v>220.43</v>
      </c>
      <c r="K399" t="n">
        <v>53.44</v>
      </c>
      <c r="L399" t="n">
        <v>23</v>
      </c>
      <c r="M399" t="n">
        <v>19</v>
      </c>
      <c r="N399" t="n">
        <v>48.99</v>
      </c>
      <c r="O399" t="n">
        <v>27420.16</v>
      </c>
      <c r="P399" t="n">
        <v>620.24</v>
      </c>
      <c r="Q399" t="n">
        <v>794.17</v>
      </c>
      <c r="R399" t="n">
        <v>116.39</v>
      </c>
      <c r="S399" t="n">
        <v>72.42</v>
      </c>
      <c r="T399" t="n">
        <v>12769.01</v>
      </c>
      <c r="U399" t="n">
        <v>0.62</v>
      </c>
      <c r="V399" t="n">
        <v>0.76</v>
      </c>
      <c r="W399" t="n">
        <v>4.71</v>
      </c>
      <c r="X399" t="n">
        <v>0.74</v>
      </c>
      <c r="Y399" t="n">
        <v>0.5</v>
      </c>
      <c r="Z399" t="n">
        <v>10</v>
      </c>
    </row>
    <row r="400">
      <c r="A400" t="n">
        <v>23</v>
      </c>
      <c r="B400" t="n">
        <v>95</v>
      </c>
      <c r="C400" t="inlineStr">
        <is>
          <t xml:space="preserve">CONCLUIDO	</t>
        </is>
      </c>
      <c r="D400" t="n">
        <v>1.937</v>
      </c>
      <c r="E400" t="n">
        <v>51.63</v>
      </c>
      <c r="F400" t="n">
        <v>48.41</v>
      </c>
      <c r="G400" t="n">
        <v>145.24</v>
      </c>
      <c r="H400" t="n">
        <v>1.92</v>
      </c>
      <c r="I400" t="n">
        <v>20</v>
      </c>
      <c r="J400" t="n">
        <v>222.08</v>
      </c>
      <c r="K400" t="n">
        <v>53.44</v>
      </c>
      <c r="L400" t="n">
        <v>24</v>
      </c>
      <c r="M400" t="n">
        <v>18</v>
      </c>
      <c r="N400" t="n">
        <v>49.65</v>
      </c>
      <c r="O400" t="n">
        <v>27624.44</v>
      </c>
      <c r="P400" t="n">
        <v>618.9</v>
      </c>
      <c r="Q400" t="n">
        <v>794.17</v>
      </c>
      <c r="R400" t="n">
        <v>115.04</v>
      </c>
      <c r="S400" t="n">
        <v>72.42</v>
      </c>
      <c r="T400" t="n">
        <v>12101.38</v>
      </c>
      <c r="U400" t="n">
        <v>0.63</v>
      </c>
      <c r="V400" t="n">
        <v>0.76</v>
      </c>
      <c r="W400" t="n">
        <v>4.72</v>
      </c>
      <c r="X400" t="n">
        <v>0.71</v>
      </c>
      <c r="Y400" t="n">
        <v>0.5</v>
      </c>
      <c r="Z400" t="n">
        <v>10</v>
      </c>
    </row>
    <row r="401">
      <c r="A401" t="n">
        <v>24</v>
      </c>
      <c r="B401" t="n">
        <v>95</v>
      </c>
      <c r="C401" t="inlineStr">
        <is>
          <t xml:space="preserve">CONCLUIDO	</t>
        </is>
      </c>
      <c r="D401" t="n">
        <v>1.9398</v>
      </c>
      <c r="E401" t="n">
        <v>51.55</v>
      </c>
      <c r="F401" t="n">
        <v>48.38</v>
      </c>
      <c r="G401" t="n">
        <v>152.77</v>
      </c>
      <c r="H401" t="n">
        <v>1.99</v>
      </c>
      <c r="I401" t="n">
        <v>19</v>
      </c>
      <c r="J401" t="n">
        <v>223.75</v>
      </c>
      <c r="K401" t="n">
        <v>53.44</v>
      </c>
      <c r="L401" t="n">
        <v>25</v>
      </c>
      <c r="M401" t="n">
        <v>17</v>
      </c>
      <c r="N401" t="n">
        <v>50.31</v>
      </c>
      <c r="O401" t="n">
        <v>27829.77</v>
      </c>
      <c r="P401" t="n">
        <v>617.5700000000001</v>
      </c>
      <c r="Q401" t="n">
        <v>794.1900000000001</v>
      </c>
      <c r="R401" t="n">
        <v>113.83</v>
      </c>
      <c r="S401" t="n">
        <v>72.42</v>
      </c>
      <c r="T401" t="n">
        <v>11497.7</v>
      </c>
      <c r="U401" t="n">
        <v>0.64</v>
      </c>
      <c r="V401" t="n">
        <v>0.76</v>
      </c>
      <c r="W401" t="n">
        <v>4.71</v>
      </c>
      <c r="X401" t="n">
        <v>0.67</v>
      </c>
      <c r="Y401" t="n">
        <v>0.5</v>
      </c>
      <c r="Z401" t="n">
        <v>10</v>
      </c>
    </row>
    <row r="402">
      <c r="A402" t="n">
        <v>25</v>
      </c>
      <c r="B402" t="n">
        <v>95</v>
      </c>
      <c r="C402" t="inlineStr">
        <is>
          <t xml:space="preserve">CONCLUIDO	</t>
        </is>
      </c>
      <c r="D402" t="n">
        <v>1.9427</v>
      </c>
      <c r="E402" t="n">
        <v>51.47</v>
      </c>
      <c r="F402" t="n">
        <v>48.34</v>
      </c>
      <c r="G402" t="n">
        <v>161.12</v>
      </c>
      <c r="H402" t="n">
        <v>2.05</v>
      </c>
      <c r="I402" t="n">
        <v>18</v>
      </c>
      <c r="J402" t="n">
        <v>225.42</v>
      </c>
      <c r="K402" t="n">
        <v>53.44</v>
      </c>
      <c r="L402" t="n">
        <v>26</v>
      </c>
      <c r="M402" t="n">
        <v>16</v>
      </c>
      <c r="N402" t="n">
        <v>50.98</v>
      </c>
      <c r="O402" t="n">
        <v>28035.92</v>
      </c>
      <c r="P402" t="n">
        <v>612.49</v>
      </c>
      <c r="Q402" t="n">
        <v>794.17</v>
      </c>
      <c r="R402" t="n">
        <v>112.29</v>
      </c>
      <c r="S402" t="n">
        <v>72.42</v>
      </c>
      <c r="T402" t="n">
        <v>10733.84</v>
      </c>
      <c r="U402" t="n">
        <v>0.64</v>
      </c>
      <c r="V402" t="n">
        <v>0.76</v>
      </c>
      <c r="W402" t="n">
        <v>4.72</v>
      </c>
      <c r="X402" t="n">
        <v>0.63</v>
      </c>
      <c r="Y402" t="n">
        <v>0.5</v>
      </c>
      <c r="Z402" t="n">
        <v>10</v>
      </c>
    </row>
    <row r="403">
      <c r="A403" t="n">
        <v>26</v>
      </c>
      <c r="B403" t="n">
        <v>95</v>
      </c>
      <c r="C403" t="inlineStr">
        <is>
          <t xml:space="preserve">CONCLUIDO	</t>
        </is>
      </c>
      <c r="D403" t="n">
        <v>1.9427</v>
      </c>
      <c r="E403" t="n">
        <v>51.48</v>
      </c>
      <c r="F403" t="n">
        <v>48.34</v>
      </c>
      <c r="G403" t="n">
        <v>161.12</v>
      </c>
      <c r="H403" t="n">
        <v>2.11</v>
      </c>
      <c r="I403" t="n">
        <v>18</v>
      </c>
      <c r="J403" t="n">
        <v>227.1</v>
      </c>
      <c r="K403" t="n">
        <v>53.44</v>
      </c>
      <c r="L403" t="n">
        <v>27</v>
      </c>
      <c r="M403" t="n">
        <v>16</v>
      </c>
      <c r="N403" t="n">
        <v>51.66</v>
      </c>
      <c r="O403" t="n">
        <v>28243</v>
      </c>
      <c r="P403" t="n">
        <v>612.67</v>
      </c>
      <c r="Q403" t="n">
        <v>794.17</v>
      </c>
      <c r="R403" t="n">
        <v>112.44</v>
      </c>
      <c r="S403" t="n">
        <v>72.42</v>
      </c>
      <c r="T403" t="n">
        <v>10808.61</v>
      </c>
      <c r="U403" t="n">
        <v>0.64</v>
      </c>
      <c r="V403" t="n">
        <v>0.76</v>
      </c>
      <c r="W403" t="n">
        <v>4.71</v>
      </c>
      <c r="X403" t="n">
        <v>0.63</v>
      </c>
      <c r="Y403" t="n">
        <v>0.5</v>
      </c>
      <c r="Z403" t="n">
        <v>10</v>
      </c>
    </row>
    <row r="404">
      <c r="A404" t="n">
        <v>27</v>
      </c>
      <c r="B404" t="n">
        <v>95</v>
      </c>
      <c r="C404" t="inlineStr">
        <is>
          <t xml:space="preserve">CONCLUIDO	</t>
        </is>
      </c>
      <c r="D404" t="n">
        <v>1.9457</v>
      </c>
      <c r="E404" t="n">
        <v>51.4</v>
      </c>
      <c r="F404" t="n">
        <v>48.3</v>
      </c>
      <c r="G404" t="n">
        <v>170.45</v>
      </c>
      <c r="H404" t="n">
        <v>2.18</v>
      </c>
      <c r="I404" t="n">
        <v>17</v>
      </c>
      <c r="J404" t="n">
        <v>228.79</v>
      </c>
      <c r="K404" t="n">
        <v>53.44</v>
      </c>
      <c r="L404" t="n">
        <v>28</v>
      </c>
      <c r="M404" t="n">
        <v>15</v>
      </c>
      <c r="N404" t="n">
        <v>52.35</v>
      </c>
      <c r="O404" t="n">
        <v>28451.04</v>
      </c>
      <c r="P404" t="n">
        <v>611.73</v>
      </c>
      <c r="Q404" t="n">
        <v>794.17</v>
      </c>
      <c r="R404" t="n">
        <v>111.21</v>
      </c>
      <c r="S404" t="n">
        <v>72.42</v>
      </c>
      <c r="T404" t="n">
        <v>10197.41</v>
      </c>
      <c r="U404" t="n">
        <v>0.65</v>
      </c>
      <c r="V404" t="n">
        <v>0.76</v>
      </c>
      <c r="W404" t="n">
        <v>4.71</v>
      </c>
      <c r="X404" t="n">
        <v>0.59</v>
      </c>
      <c r="Y404" t="n">
        <v>0.5</v>
      </c>
      <c r="Z404" t="n">
        <v>10</v>
      </c>
    </row>
    <row r="405">
      <c r="A405" t="n">
        <v>28</v>
      </c>
      <c r="B405" t="n">
        <v>95</v>
      </c>
      <c r="C405" t="inlineStr">
        <is>
          <t xml:space="preserve">CONCLUIDO	</t>
        </is>
      </c>
      <c r="D405" t="n">
        <v>1.9491</v>
      </c>
      <c r="E405" t="n">
        <v>51.31</v>
      </c>
      <c r="F405" t="n">
        <v>48.24</v>
      </c>
      <c r="G405" t="n">
        <v>180.91</v>
      </c>
      <c r="H405" t="n">
        <v>2.24</v>
      </c>
      <c r="I405" t="n">
        <v>16</v>
      </c>
      <c r="J405" t="n">
        <v>230.48</v>
      </c>
      <c r="K405" t="n">
        <v>53.44</v>
      </c>
      <c r="L405" t="n">
        <v>29</v>
      </c>
      <c r="M405" t="n">
        <v>14</v>
      </c>
      <c r="N405" t="n">
        <v>53.05</v>
      </c>
      <c r="O405" t="n">
        <v>28660.06</v>
      </c>
      <c r="P405" t="n">
        <v>606.65</v>
      </c>
      <c r="Q405" t="n">
        <v>794.1799999999999</v>
      </c>
      <c r="R405" t="n">
        <v>109.27</v>
      </c>
      <c r="S405" t="n">
        <v>72.42</v>
      </c>
      <c r="T405" t="n">
        <v>9232.93</v>
      </c>
      <c r="U405" t="n">
        <v>0.66</v>
      </c>
      <c r="V405" t="n">
        <v>0.77</v>
      </c>
      <c r="W405" t="n">
        <v>4.71</v>
      </c>
      <c r="X405" t="n">
        <v>0.53</v>
      </c>
      <c r="Y405" t="n">
        <v>0.5</v>
      </c>
      <c r="Z405" t="n">
        <v>10</v>
      </c>
    </row>
    <row r="406">
      <c r="A406" t="n">
        <v>29</v>
      </c>
      <c r="B406" t="n">
        <v>95</v>
      </c>
      <c r="C406" t="inlineStr">
        <is>
          <t xml:space="preserve">CONCLUIDO	</t>
        </is>
      </c>
      <c r="D406" t="n">
        <v>1.9483</v>
      </c>
      <c r="E406" t="n">
        <v>51.33</v>
      </c>
      <c r="F406" t="n">
        <v>48.26</v>
      </c>
      <c r="G406" t="n">
        <v>180.99</v>
      </c>
      <c r="H406" t="n">
        <v>2.3</v>
      </c>
      <c r="I406" t="n">
        <v>16</v>
      </c>
      <c r="J406" t="n">
        <v>232.18</v>
      </c>
      <c r="K406" t="n">
        <v>53.44</v>
      </c>
      <c r="L406" t="n">
        <v>30</v>
      </c>
      <c r="M406" t="n">
        <v>14</v>
      </c>
      <c r="N406" t="n">
        <v>53.75</v>
      </c>
      <c r="O406" t="n">
        <v>28870.05</v>
      </c>
      <c r="P406" t="n">
        <v>607.0700000000001</v>
      </c>
      <c r="Q406" t="n">
        <v>794.1799999999999</v>
      </c>
      <c r="R406" t="n">
        <v>109.91</v>
      </c>
      <c r="S406" t="n">
        <v>72.42</v>
      </c>
      <c r="T406" t="n">
        <v>9552.540000000001</v>
      </c>
      <c r="U406" t="n">
        <v>0.66</v>
      </c>
      <c r="V406" t="n">
        <v>0.77</v>
      </c>
      <c r="W406" t="n">
        <v>4.71</v>
      </c>
      <c r="X406" t="n">
        <v>0.5600000000000001</v>
      </c>
      <c r="Y406" t="n">
        <v>0.5</v>
      </c>
      <c r="Z406" t="n">
        <v>10</v>
      </c>
    </row>
    <row r="407">
      <c r="A407" t="n">
        <v>30</v>
      </c>
      <c r="B407" t="n">
        <v>95</v>
      </c>
      <c r="C407" t="inlineStr">
        <is>
          <t xml:space="preserve">CONCLUIDO	</t>
        </is>
      </c>
      <c r="D407" t="n">
        <v>1.9511</v>
      </c>
      <c r="E407" t="n">
        <v>51.25</v>
      </c>
      <c r="F407" t="n">
        <v>48.23</v>
      </c>
      <c r="G407" t="n">
        <v>192.91</v>
      </c>
      <c r="H407" t="n">
        <v>2.36</v>
      </c>
      <c r="I407" t="n">
        <v>15</v>
      </c>
      <c r="J407" t="n">
        <v>233.89</v>
      </c>
      <c r="K407" t="n">
        <v>53.44</v>
      </c>
      <c r="L407" t="n">
        <v>31</v>
      </c>
      <c r="M407" t="n">
        <v>13</v>
      </c>
      <c r="N407" t="n">
        <v>54.46</v>
      </c>
      <c r="O407" t="n">
        <v>29081.05</v>
      </c>
      <c r="P407" t="n">
        <v>604.6799999999999</v>
      </c>
      <c r="Q407" t="n">
        <v>794.17</v>
      </c>
      <c r="R407" t="n">
        <v>108.92</v>
      </c>
      <c r="S407" t="n">
        <v>72.42</v>
      </c>
      <c r="T407" t="n">
        <v>9065.5</v>
      </c>
      <c r="U407" t="n">
        <v>0.66</v>
      </c>
      <c r="V407" t="n">
        <v>0.77</v>
      </c>
      <c r="W407" t="n">
        <v>4.7</v>
      </c>
      <c r="X407" t="n">
        <v>0.52</v>
      </c>
      <c r="Y407" t="n">
        <v>0.5</v>
      </c>
      <c r="Z407" t="n">
        <v>10</v>
      </c>
    </row>
    <row r="408">
      <c r="A408" t="n">
        <v>31</v>
      </c>
      <c r="B408" t="n">
        <v>95</v>
      </c>
      <c r="C408" t="inlineStr">
        <is>
          <t xml:space="preserve">CONCLUIDO	</t>
        </is>
      </c>
      <c r="D408" t="n">
        <v>1.9508</v>
      </c>
      <c r="E408" t="n">
        <v>51.26</v>
      </c>
      <c r="F408" t="n">
        <v>48.23</v>
      </c>
      <c r="G408" t="n">
        <v>192.93</v>
      </c>
      <c r="H408" t="n">
        <v>2.41</v>
      </c>
      <c r="I408" t="n">
        <v>15</v>
      </c>
      <c r="J408" t="n">
        <v>235.61</v>
      </c>
      <c r="K408" t="n">
        <v>53.44</v>
      </c>
      <c r="L408" t="n">
        <v>32</v>
      </c>
      <c r="M408" t="n">
        <v>13</v>
      </c>
      <c r="N408" t="n">
        <v>55.18</v>
      </c>
      <c r="O408" t="n">
        <v>29293.06</v>
      </c>
      <c r="P408" t="n">
        <v>605.8200000000001</v>
      </c>
      <c r="Q408" t="n">
        <v>794.17</v>
      </c>
      <c r="R408" t="n">
        <v>109.04</v>
      </c>
      <c r="S408" t="n">
        <v>72.42</v>
      </c>
      <c r="T408" t="n">
        <v>9123.93</v>
      </c>
      <c r="U408" t="n">
        <v>0.66</v>
      </c>
      <c r="V408" t="n">
        <v>0.77</v>
      </c>
      <c r="W408" t="n">
        <v>4.71</v>
      </c>
      <c r="X408" t="n">
        <v>0.53</v>
      </c>
      <c r="Y408" t="n">
        <v>0.5</v>
      </c>
      <c r="Z408" t="n">
        <v>10</v>
      </c>
    </row>
    <row r="409">
      <c r="A409" t="n">
        <v>32</v>
      </c>
      <c r="B409" t="n">
        <v>95</v>
      </c>
      <c r="C409" t="inlineStr">
        <is>
          <t xml:space="preserve">CONCLUIDO	</t>
        </is>
      </c>
      <c r="D409" t="n">
        <v>1.9544</v>
      </c>
      <c r="E409" t="n">
        <v>51.17</v>
      </c>
      <c r="F409" t="n">
        <v>48.18</v>
      </c>
      <c r="G409" t="n">
        <v>206.47</v>
      </c>
      <c r="H409" t="n">
        <v>2.47</v>
      </c>
      <c r="I409" t="n">
        <v>14</v>
      </c>
      <c r="J409" t="n">
        <v>237.34</v>
      </c>
      <c r="K409" t="n">
        <v>53.44</v>
      </c>
      <c r="L409" t="n">
        <v>33</v>
      </c>
      <c r="M409" t="n">
        <v>12</v>
      </c>
      <c r="N409" t="n">
        <v>55.91</v>
      </c>
      <c r="O409" t="n">
        <v>29506.09</v>
      </c>
      <c r="P409" t="n">
        <v>599.61</v>
      </c>
      <c r="Q409" t="n">
        <v>794.17</v>
      </c>
      <c r="R409" t="n">
        <v>107.2</v>
      </c>
      <c r="S409" t="n">
        <v>72.42</v>
      </c>
      <c r="T409" t="n">
        <v>8207.59</v>
      </c>
      <c r="U409" t="n">
        <v>0.68</v>
      </c>
      <c r="V409" t="n">
        <v>0.77</v>
      </c>
      <c r="W409" t="n">
        <v>4.7</v>
      </c>
      <c r="X409" t="n">
        <v>0.47</v>
      </c>
      <c r="Y409" t="n">
        <v>0.5</v>
      </c>
      <c r="Z409" t="n">
        <v>10</v>
      </c>
    </row>
    <row r="410">
      <c r="A410" t="n">
        <v>33</v>
      </c>
      <c r="B410" t="n">
        <v>95</v>
      </c>
      <c r="C410" t="inlineStr">
        <is>
          <t xml:space="preserve">CONCLUIDO	</t>
        </is>
      </c>
      <c r="D410" t="n">
        <v>1.9541</v>
      </c>
      <c r="E410" t="n">
        <v>51.17</v>
      </c>
      <c r="F410" t="n">
        <v>48.18</v>
      </c>
      <c r="G410" t="n">
        <v>206.51</v>
      </c>
      <c r="H410" t="n">
        <v>2.53</v>
      </c>
      <c r="I410" t="n">
        <v>14</v>
      </c>
      <c r="J410" t="n">
        <v>239.08</v>
      </c>
      <c r="K410" t="n">
        <v>53.44</v>
      </c>
      <c r="L410" t="n">
        <v>34</v>
      </c>
      <c r="M410" t="n">
        <v>12</v>
      </c>
      <c r="N410" t="n">
        <v>56.64</v>
      </c>
      <c r="O410" t="n">
        <v>29720.17</v>
      </c>
      <c r="P410" t="n">
        <v>602.46</v>
      </c>
      <c r="Q410" t="n">
        <v>794.17</v>
      </c>
      <c r="R410" t="n">
        <v>107.51</v>
      </c>
      <c r="S410" t="n">
        <v>72.42</v>
      </c>
      <c r="T410" t="n">
        <v>8366.9</v>
      </c>
      <c r="U410" t="n">
        <v>0.67</v>
      </c>
      <c r="V410" t="n">
        <v>0.77</v>
      </c>
      <c r="W410" t="n">
        <v>4.7</v>
      </c>
      <c r="X410" t="n">
        <v>0.48</v>
      </c>
      <c r="Y410" t="n">
        <v>0.5</v>
      </c>
      <c r="Z410" t="n">
        <v>10</v>
      </c>
    </row>
    <row r="411">
      <c r="A411" t="n">
        <v>34</v>
      </c>
      <c r="B411" t="n">
        <v>95</v>
      </c>
      <c r="C411" t="inlineStr">
        <is>
          <t xml:space="preserve">CONCLUIDO	</t>
        </is>
      </c>
      <c r="D411" t="n">
        <v>1.9544</v>
      </c>
      <c r="E411" t="n">
        <v>51.17</v>
      </c>
      <c r="F411" t="n">
        <v>48.18</v>
      </c>
      <c r="G411" t="n">
        <v>206.47</v>
      </c>
      <c r="H411" t="n">
        <v>2.58</v>
      </c>
      <c r="I411" t="n">
        <v>14</v>
      </c>
      <c r="J411" t="n">
        <v>240.82</v>
      </c>
      <c r="K411" t="n">
        <v>53.44</v>
      </c>
      <c r="L411" t="n">
        <v>35</v>
      </c>
      <c r="M411" t="n">
        <v>12</v>
      </c>
      <c r="N411" t="n">
        <v>57.39</v>
      </c>
      <c r="O411" t="n">
        <v>29935.43</v>
      </c>
      <c r="P411" t="n">
        <v>598.6</v>
      </c>
      <c r="Q411" t="n">
        <v>794.17</v>
      </c>
      <c r="R411" t="n">
        <v>107.27</v>
      </c>
      <c r="S411" t="n">
        <v>72.42</v>
      </c>
      <c r="T411" t="n">
        <v>8244.07</v>
      </c>
      <c r="U411" t="n">
        <v>0.68</v>
      </c>
      <c r="V411" t="n">
        <v>0.77</v>
      </c>
      <c r="W411" t="n">
        <v>4.7</v>
      </c>
      <c r="X411" t="n">
        <v>0.47</v>
      </c>
      <c r="Y411" t="n">
        <v>0.5</v>
      </c>
      <c r="Z411" t="n">
        <v>10</v>
      </c>
    </row>
    <row r="412">
      <c r="A412" t="n">
        <v>35</v>
      </c>
      <c r="B412" t="n">
        <v>95</v>
      </c>
      <c r="C412" t="inlineStr">
        <is>
          <t xml:space="preserve">CONCLUIDO	</t>
        </is>
      </c>
      <c r="D412" t="n">
        <v>1.9575</v>
      </c>
      <c r="E412" t="n">
        <v>51.09</v>
      </c>
      <c r="F412" t="n">
        <v>48.13</v>
      </c>
      <c r="G412" t="n">
        <v>222.15</v>
      </c>
      <c r="H412" t="n">
        <v>2.64</v>
      </c>
      <c r="I412" t="n">
        <v>13</v>
      </c>
      <c r="J412" t="n">
        <v>242.57</v>
      </c>
      <c r="K412" t="n">
        <v>53.44</v>
      </c>
      <c r="L412" t="n">
        <v>36</v>
      </c>
      <c r="M412" t="n">
        <v>11</v>
      </c>
      <c r="N412" t="n">
        <v>58.14</v>
      </c>
      <c r="O412" t="n">
        <v>30151.65</v>
      </c>
      <c r="P412" t="n">
        <v>596.17</v>
      </c>
      <c r="Q412" t="n">
        <v>794.17</v>
      </c>
      <c r="R412" t="n">
        <v>105.66</v>
      </c>
      <c r="S412" t="n">
        <v>72.42</v>
      </c>
      <c r="T412" t="n">
        <v>7443.55</v>
      </c>
      <c r="U412" t="n">
        <v>0.6899999999999999</v>
      </c>
      <c r="V412" t="n">
        <v>0.77</v>
      </c>
      <c r="W412" t="n">
        <v>4.7</v>
      </c>
      <c r="X412" t="n">
        <v>0.43</v>
      </c>
      <c r="Y412" t="n">
        <v>0.5</v>
      </c>
      <c r="Z412" t="n">
        <v>10</v>
      </c>
    </row>
    <row r="413">
      <c r="A413" t="n">
        <v>36</v>
      </c>
      <c r="B413" t="n">
        <v>95</v>
      </c>
      <c r="C413" t="inlineStr">
        <is>
          <t xml:space="preserve">CONCLUIDO	</t>
        </is>
      </c>
      <c r="D413" t="n">
        <v>1.9568</v>
      </c>
      <c r="E413" t="n">
        <v>51.1</v>
      </c>
      <c r="F413" t="n">
        <v>48.15</v>
      </c>
      <c r="G413" t="n">
        <v>222.24</v>
      </c>
      <c r="H413" t="n">
        <v>2.69</v>
      </c>
      <c r="I413" t="n">
        <v>13</v>
      </c>
      <c r="J413" t="n">
        <v>244.34</v>
      </c>
      <c r="K413" t="n">
        <v>53.44</v>
      </c>
      <c r="L413" t="n">
        <v>37</v>
      </c>
      <c r="M413" t="n">
        <v>11</v>
      </c>
      <c r="N413" t="n">
        <v>58.9</v>
      </c>
      <c r="O413" t="n">
        <v>30368.96</v>
      </c>
      <c r="P413" t="n">
        <v>600.22</v>
      </c>
      <c r="Q413" t="n">
        <v>794.17</v>
      </c>
      <c r="R413" t="n">
        <v>106.2</v>
      </c>
      <c r="S413" t="n">
        <v>72.42</v>
      </c>
      <c r="T413" t="n">
        <v>7716.87</v>
      </c>
      <c r="U413" t="n">
        <v>0.68</v>
      </c>
      <c r="V413" t="n">
        <v>0.77</v>
      </c>
      <c r="W413" t="n">
        <v>4.71</v>
      </c>
      <c r="X413" t="n">
        <v>0.44</v>
      </c>
      <c r="Y413" t="n">
        <v>0.5</v>
      </c>
      <c r="Z413" t="n">
        <v>10</v>
      </c>
    </row>
    <row r="414">
      <c r="A414" t="n">
        <v>37</v>
      </c>
      <c r="B414" t="n">
        <v>95</v>
      </c>
      <c r="C414" t="inlineStr">
        <is>
          <t xml:space="preserve">CONCLUIDO	</t>
        </is>
      </c>
      <c r="D414" t="n">
        <v>1.9566</v>
      </c>
      <c r="E414" t="n">
        <v>51.11</v>
      </c>
      <c r="F414" t="n">
        <v>48.16</v>
      </c>
      <c r="G414" t="n">
        <v>222.26</v>
      </c>
      <c r="H414" t="n">
        <v>2.75</v>
      </c>
      <c r="I414" t="n">
        <v>13</v>
      </c>
      <c r="J414" t="n">
        <v>246.11</v>
      </c>
      <c r="K414" t="n">
        <v>53.44</v>
      </c>
      <c r="L414" t="n">
        <v>38</v>
      </c>
      <c r="M414" t="n">
        <v>11</v>
      </c>
      <c r="N414" t="n">
        <v>59.67</v>
      </c>
      <c r="O414" t="n">
        <v>30587.38</v>
      </c>
      <c r="P414" t="n">
        <v>595.4299999999999</v>
      </c>
      <c r="Q414" t="n">
        <v>794.1900000000001</v>
      </c>
      <c r="R414" t="n">
        <v>106.55</v>
      </c>
      <c r="S414" t="n">
        <v>72.42</v>
      </c>
      <c r="T414" t="n">
        <v>7891.07</v>
      </c>
      <c r="U414" t="n">
        <v>0.68</v>
      </c>
      <c r="V414" t="n">
        <v>0.77</v>
      </c>
      <c r="W414" t="n">
        <v>4.7</v>
      </c>
      <c r="X414" t="n">
        <v>0.45</v>
      </c>
      <c r="Y414" t="n">
        <v>0.5</v>
      </c>
      <c r="Z414" t="n">
        <v>10</v>
      </c>
    </row>
    <row r="415">
      <c r="A415" t="n">
        <v>38</v>
      </c>
      <c r="B415" t="n">
        <v>95</v>
      </c>
      <c r="C415" t="inlineStr">
        <is>
          <t xml:space="preserve">CONCLUIDO	</t>
        </is>
      </c>
      <c r="D415" t="n">
        <v>1.9595</v>
      </c>
      <c r="E415" t="n">
        <v>51.03</v>
      </c>
      <c r="F415" t="n">
        <v>48.12</v>
      </c>
      <c r="G415" t="n">
        <v>240.6</v>
      </c>
      <c r="H415" t="n">
        <v>2.8</v>
      </c>
      <c r="I415" t="n">
        <v>12</v>
      </c>
      <c r="J415" t="n">
        <v>247.89</v>
      </c>
      <c r="K415" t="n">
        <v>53.44</v>
      </c>
      <c r="L415" t="n">
        <v>39</v>
      </c>
      <c r="M415" t="n">
        <v>10</v>
      </c>
      <c r="N415" t="n">
        <v>60.45</v>
      </c>
      <c r="O415" t="n">
        <v>30806.92</v>
      </c>
      <c r="P415" t="n">
        <v>592.16</v>
      </c>
      <c r="Q415" t="n">
        <v>794.1799999999999</v>
      </c>
      <c r="R415" t="n">
        <v>105.26</v>
      </c>
      <c r="S415" t="n">
        <v>72.42</v>
      </c>
      <c r="T415" t="n">
        <v>7247.82</v>
      </c>
      <c r="U415" t="n">
        <v>0.6899999999999999</v>
      </c>
      <c r="V415" t="n">
        <v>0.77</v>
      </c>
      <c r="W415" t="n">
        <v>4.7</v>
      </c>
      <c r="X415" t="n">
        <v>0.41</v>
      </c>
      <c r="Y415" t="n">
        <v>0.5</v>
      </c>
      <c r="Z415" t="n">
        <v>10</v>
      </c>
    </row>
    <row r="416">
      <c r="A416" t="n">
        <v>39</v>
      </c>
      <c r="B416" t="n">
        <v>95</v>
      </c>
      <c r="C416" t="inlineStr">
        <is>
          <t xml:space="preserve">CONCLUIDO	</t>
        </is>
      </c>
      <c r="D416" t="n">
        <v>1.9595</v>
      </c>
      <c r="E416" t="n">
        <v>51.03</v>
      </c>
      <c r="F416" t="n">
        <v>48.12</v>
      </c>
      <c r="G416" t="n">
        <v>240.6</v>
      </c>
      <c r="H416" t="n">
        <v>2.85</v>
      </c>
      <c r="I416" t="n">
        <v>12</v>
      </c>
      <c r="J416" t="n">
        <v>249.68</v>
      </c>
      <c r="K416" t="n">
        <v>53.44</v>
      </c>
      <c r="L416" t="n">
        <v>40</v>
      </c>
      <c r="M416" t="n">
        <v>10</v>
      </c>
      <c r="N416" t="n">
        <v>61.24</v>
      </c>
      <c r="O416" t="n">
        <v>31027.6</v>
      </c>
      <c r="P416" t="n">
        <v>595.03</v>
      </c>
      <c r="Q416" t="n">
        <v>794.17</v>
      </c>
      <c r="R416" t="n">
        <v>105.12</v>
      </c>
      <c r="S416" t="n">
        <v>72.42</v>
      </c>
      <c r="T416" t="n">
        <v>7179.46</v>
      </c>
      <c r="U416" t="n">
        <v>0.6899999999999999</v>
      </c>
      <c r="V416" t="n">
        <v>0.77</v>
      </c>
      <c r="W416" t="n">
        <v>4.71</v>
      </c>
      <c r="X416" t="n">
        <v>0.41</v>
      </c>
      <c r="Y416" t="n">
        <v>0.5</v>
      </c>
      <c r="Z416" t="n">
        <v>10</v>
      </c>
    </row>
    <row r="417">
      <c r="A417" t="n">
        <v>0</v>
      </c>
      <c r="B417" t="n">
        <v>55</v>
      </c>
      <c r="C417" t="inlineStr">
        <is>
          <t xml:space="preserve">CONCLUIDO	</t>
        </is>
      </c>
      <c r="D417" t="n">
        <v>1.2525</v>
      </c>
      <c r="E417" t="n">
        <v>79.84</v>
      </c>
      <c r="F417" t="n">
        <v>66.29000000000001</v>
      </c>
      <c r="G417" t="n">
        <v>8.289999999999999</v>
      </c>
      <c r="H417" t="n">
        <v>0.15</v>
      </c>
      <c r="I417" t="n">
        <v>480</v>
      </c>
      <c r="J417" t="n">
        <v>116.05</v>
      </c>
      <c r="K417" t="n">
        <v>43.4</v>
      </c>
      <c r="L417" t="n">
        <v>1</v>
      </c>
      <c r="M417" t="n">
        <v>478</v>
      </c>
      <c r="N417" t="n">
        <v>16.65</v>
      </c>
      <c r="O417" t="n">
        <v>14546.17</v>
      </c>
      <c r="P417" t="n">
        <v>660.73</v>
      </c>
      <c r="Q417" t="n">
        <v>794.3200000000001</v>
      </c>
      <c r="R417" t="n">
        <v>712.08</v>
      </c>
      <c r="S417" t="n">
        <v>72.42</v>
      </c>
      <c r="T417" t="n">
        <v>308321.66</v>
      </c>
      <c r="U417" t="n">
        <v>0.1</v>
      </c>
      <c r="V417" t="n">
        <v>0.5600000000000001</v>
      </c>
      <c r="W417" t="n">
        <v>5.49</v>
      </c>
      <c r="X417" t="n">
        <v>18.57</v>
      </c>
      <c r="Y417" t="n">
        <v>0.5</v>
      </c>
      <c r="Z417" t="n">
        <v>10</v>
      </c>
    </row>
    <row r="418">
      <c r="A418" t="n">
        <v>1</v>
      </c>
      <c r="B418" t="n">
        <v>55</v>
      </c>
      <c r="C418" t="inlineStr">
        <is>
          <t xml:space="preserve">CONCLUIDO	</t>
        </is>
      </c>
      <c r="D418" t="n">
        <v>1.6158</v>
      </c>
      <c r="E418" t="n">
        <v>61.89</v>
      </c>
      <c r="F418" t="n">
        <v>55.1</v>
      </c>
      <c r="G418" t="n">
        <v>16.78</v>
      </c>
      <c r="H418" t="n">
        <v>0.3</v>
      </c>
      <c r="I418" t="n">
        <v>197</v>
      </c>
      <c r="J418" t="n">
        <v>117.34</v>
      </c>
      <c r="K418" t="n">
        <v>43.4</v>
      </c>
      <c r="L418" t="n">
        <v>2</v>
      </c>
      <c r="M418" t="n">
        <v>195</v>
      </c>
      <c r="N418" t="n">
        <v>16.94</v>
      </c>
      <c r="O418" t="n">
        <v>14705.49</v>
      </c>
      <c r="P418" t="n">
        <v>544.52</v>
      </c>
      <c r="Q418" t="n">
        <v>794.21</v>
      </c>
      <c r="R418" t="n">
        <v>337.91</v>
      </c>
      <c r="S418" t="n">
        <v>72.42</v>
      </c>
      <c r="T418" t="n">
        <v>122649.3</v>
      </c>
      <c r="U418" t="n">
        <v>0.21</v>
      </c>
      <c r="V418" t="n">
        <v>0.67</v>
      </c>
      <c r="W418" t="n">
        <v>5.01</v>
      </c>
      <c r="X418" t="n">
        <v>7.39</v>
      </c>
      <c r="Y418" t="n">
        <v>0.5</v>
      </c>
      <c r="Z418" t="n">
        <v>10</v>
      </c>
    </row>
    <row r="419">
      <c r="A419" t="n">
        <v>2</v>
      </c>
      <c r="B419" t="n">
        <v>55</v>
      </c>
      <c r="C419" t="inlineStr">
        <is>
          <t xml:space="preserve">CONCLUIDO	</t>
        </is>
      </c>
      <c r="D419" t="n">
        <v>1.7433</v>
      </c>
      <c r="E419" t="n">
        <v>57.36</v>
      </c>
      <c r="F419" t="n">
        <v>52.31</v>
      </c>
      <c r="G419" t="n">
        <v>25.31</v>
      </c>
      <c r="H419" t="n">
        <v>0.45</v>
      </c>
      <c r="I419" t="n">
        <v>124</v>
      </c>
      <c r="J419" t="n">
        <v>118.63</v>
      </c>
      <c r="K419" t="n">
        <v>43.4</v>
      </c>
      <c r="L419" t="n">
        <v>3</v>
      </c>
      <c r="M419" t="n">
        <v>122</v>
      </c>
      <c r="N419" t="n">
        <v>17.23</v>
      </c>
      <c r="O419" t="n">
        <v>14865.24</v>
      </c>
      <c r="P419" t="n">
        <v>512.3099999999999</v>
      </c>
      <c r="Q419" t="n">
        <v>794.21</v>
      </c>
      <c r="R419" t="n">
        <v>244.88</v>
      </c>
      <c r="S419" t="n">
        <v>72.42</v>
      </c>
      <c r="T419" t="n">
        <v>76500.62</v>
      </c>
      <c r="U419" t="n">
        <v>0.3</v>
      </c>
      <c r="V419" t="n">
        <v>0.71</v>
      </c>
      <c r="W419" t="n">
        <v>4.89</v>
      </c>
      <c r="X419" t="n">
        <v>4.61</v>
      </c>
      <c r="Y419" t="n">
        <v>0.5</v>
      </c>
      <c r="Z419" t="n">
        <v>10</v>
      </c>
    </row>
    <row r="420">
      <c r="A420" t="n">
        <v>3</v>
      </c>
      <c r="B420" t="n">
        <v>55</v>
      </c>
      <c r="C420" t="inlineStr">
        <is>
          <t xml:space="preserve">CONCLUIDO	</t>
        </is>
      </c>
      <c r="D420" t="n">
        <v>1.8092</v>
      </c>
      <c r="E420" t="n">
        <v>55.27</v>
      </c>
      <c r="F420" t="n">
        <v>51.04</v>
      </c>
      <c r="G420" t="n">
        <v>34.03</v>
      </c>
      <c r="H420" t="n">
        <v>0.59</v>
      </c>
      <c r="I420" t="n">
        <v>90</v>
      </c>
      <c r="J420" t="n">
        <v>119.93</v>
      </c>
      <c r="K420" t="n">
        <v>43.4</v>
      </c>
      <c r="L420" t="n">
        <v>4</v>
      </c>
      <c r="M420" t="n">
        <v>88</v>
      </c>
      <c r="N420" t="n">
        <v>17.53</v>
      </c>
      <c r="O420" t="n">
        <v>15025.44</v>
      </c>
      <c r="P420" t="n">
        <v>495.99</v>
      </c>
      <c r="Q420" t="n">
        <v>794.1799999999999</v>
      </c>
      <c r="R420" t="n">
        <v>202.26</v>
      </c>
      <c r="S420" t="n">
        <v>72.42</v>
      </c>
      <c r="T420" t="n">
        <v>55357.17</v>
      </c>
      <c r="U420" t="n">
        <v>0.36</v>
      </c>
      <c r="V420" t="n">
        <v>0.72</v>
      </c>
      <c r="W420" t="n">
        <v>4.84</v>
      </c>
      <c r="X420" t="n">
        <v>3.33</v>
      </c>
      <c r="Y420" t="n">
        <v>0.5</v>
      </c>
      <c r="Z420" t="n">
        <v>10</v>
      </c>
    </row>
    <row r="421">
      <c r="A421" t="n">
        <v>4</v>
      </c>
      <c r="B421" t="n">
        <v>55</v>
      </c>
      <c r="C421" t="inlineStr">
        <is>
          <t xml:space="preserve">CONCLUIDO	</t>
        </is>
      </c>
      <c r="D421" t="n">
        <v>1.849</v>
      </c>
      <c r="E421" t="n">
        <v>54.08</v>
      </c>
      <c r="F421" t="n">
        <v>50.3</v>
      </c>
      <c r="G421" t="n">
        <v>42.51</v>
      </c>
      <c r="H421" t="n">
        <v>0.73</v>
      </c>
      <c r="I421" t="n">
        <v>71</v>
      </c>
      <c r="J421" t="n">
        <v>121.23</v>
      </c>
      <c r="K421" t="n">
        <v>43.4</v>
      </c>
      <c r="L421" t="n">
        <v>5</v>
      </c>
      <c r="M421" t="n">
        <v>69</v>
      </c>
      <c r="N421" t="n">
        <v>17.83</v>
      </c>
      <c r="O421" t="n">
        <v>15186.08</v>
      </c>
      <c r="P421" t="n">
        <v>484.44</v>
      </c>
      <c r="Q421" t="n">
        <v>794.1799999999999</v>
      </c>
      <c r="R421" t="n">
        <v>177.47</v>
      </c>
      <c r="S421" t="n">
        <v>72.42</v>
      </c>
      <c r="T421" t="n">
        <v>43060.25</v>
      </c>
      <c r="U421" t="n">
        <v>0.41</v>
      </c>
      <c r="V421" t="n">
        <v>0.73</v>
      </c>
      <c r="W421" t="n">
        <v>4.81</v>
      </c>
      <c r="X421" t="n">
        <v>2.59</v>
      </c>
      <c r="Y421" t="n">
        <v>0.5</v>
      </c>
      <c r="Z421" t="n">
        <v>10</v>
      </c>
    </row>
    <row r="422">
      <c r="A422" t="n">
        <v>5</v>
      </c>
      <c r="B422" t="n">
        <v>55</v>
      </c>
      <c r="C422" t="inlineStr">
        <is>
          <t xml:space="preserve">CONCLUIDO	</t>
        </is>
      </c>
      <c r="D422" t="n">
        <v>1.876</v>
      </c>
      <c r="E422" t="n">
        <v>53.3</v>
      </c>
      <c r="F422" t="n">
        <v>49.84</v>
      </c>
      <c r="G422" t="n">
        <v>51.55</v>
      </c>
      <c r="H422" t="n">
        <v>0.86</v>
      </c>
      <c r="I422" t="n">
        <v>58</v>
      </c>
      <c r="J422" t="n">
        <v>122.54</v>
      </c>
      <c r="K422" t="n">
        <v>43.4</v>
      </c>
      <c r="L422" t="n">
        <v>6</v>
      </c>
      <c r="M422" t="n">
        <v>56</v>
      </c>
      <c r="N422" t="n">
        <v>18.14</v>
      </c>
      <c r="O422" t="n">
        <v>15347.16</v>
      </c>
      <c r="P422" t="n">
        <v>475.52</v>
      </c>
      <c r="Q422" t="n">
        <v>794.1900000000001</v>
      </c>
      <c r="R422" t="n">
        <v>162.47</v>
      </c>
      <c r="S422" t="n">
        <v>72.42</v>
      </c>
      <c r="T422" t="n">
        <v>35625.58</v>
      </c>
      <c r="U422" t="n">
        <v>0.45</v>
      </c>
      <c r="V422" t="n">
        <v>0.74</v>
      </c>
      <c r="W422" t="n">
        <v>4.78</v>
      </c>
      <c r="X422" t="n">
        <v>2.13</v>
      </c>
      <c r="Y422" t="n">
        <v>0.5</v>
      </c>
      <c r="Z422" t="n">
        <v>10</v>
      </c>
    </row>
    <row r="423">
      <c r="A423" t="n">
        <v>6</v>
      </c>
      <c r="B423" t="n">
        <v>55</v>
      </c>
      <c r="C423" t="inlineStr">
        <is>
          <t xml:space="preserve">CONCLUIDO	</t>
        </is>
      </c>
      <c r="D423" t="n">
        <v>1.8962</v>
      </c>
      <c r="E423" t="n">
        <v>52.74</v>
      </c>
      <c r="F423" t="n">
        <v>49.48</v>
      </c>
      <c r="G423" t="n">
        <v>60.59</v>
      </c>
      <c r="H423" t="n">
        <v>1</v>
      </c>
      <c r="I423" t="n">
        <v>49</v>
      </c>
      <c r="J423" t="n">
        <v>123.85</v>
      </c>
      <c r="K423" t="n">
        <v>43.4</v>
      </c>
      <c r="L423" t="n">
        <v>7</v>
      </c>
      <c r="M423" t="n">
        <v>47</v>
      </c>
      <c r="N423" t="n">
        <v>18.45</v>
      </c>
      <c r="O423" t="n">
        <v>15508.69</v>
      </c>
      <c r="P423" t="n">
        <v>467.97</v>
      </c>
      <c r="Q423" t="n">
        <v>794.1799999999999</v>
      </c>
      <c r="R423" t="n">
        <v>151.03</v>
      </c>
      <c r="S423" t="n">
        <v>72.42</v>
      </c>
      <c r="T423" t="n">
        <v>29951.6</v>
      </c>
      <c r="U423" t="n">
        <v>0.48</v>
      </c>
      <c r="V423" t="n">
        <v>0.75</v>
      </c>
      <c r="W423" t="n">
        <v>4.75</v>
      </c>
      <c r="X423" t="n">
        <v>1.77</v>
      </c>
      <c r="Y423" t="n">
        <v>0.5</v>
      </c>
      <c r="Z423" t="n">
        <v>10</v>
      </c>
    </row>
    <row r="424">
      <c r="A424" t="n">
        <v>7</v>
      </c>
      <c r="B424" t="n">
        <v>55</v>
      </c>
      <c r="C424" t="inlineStr">
        <is>
          <t xml:space="preserve">CONCLUIDO	</t>
        </is>
      </c>
      <c r="D424" t="n">
        <v>1.9081</v>
      </c>
      <c r="E424" t="n">
        <v>52.41</v>
      </c>
      <c r="F424" t="n">
        <v>49.3</v>
      </c>
      <c r="G424" t="n">
        <v>68.79000000000001</v>
      </c>
      <c r="H424" t="n">
        <v>1.13</v>
      </c>
      <c r="I424" t="n">
        <v>43</v>
      </c>
      <c r="J424" t="n">
        <v>125.16</v>
      </c>
      <c r="K424" t="n">
        <v>43.4</v>
      </c>
      <c r="L424" t="n">
        <v>8</v>
      </c>
      <c r="M424" t="n">
        <v>41</v>
      </c>
      <c r="N424" t="n">
        <v>18.76</v>
      </c>
      <c r="O424" t="n">
        <v>15670.68</v>
      </c>
      <c r="P424" t="n">
        <v>461.61</v>
      </c>
      <c r="Q424" t="n">
        <v>794.1900000000001</v>
      </c>
      <c r="R424" t="n">
        <v>144.46</v>
      </c>
      <c r="S424" t="n">
        <v>72.42</v>
      </c>
      <c r="T424" t="n">
        <v>26696.08</v>
      </c>
      <c r="U424" t="n">
        <v>0.5</v>
      </c>
      <c r="V424" t="n">
        <v>0.75</v>
      </c>
      <c r="W424" t="n">
        <v>4.76</v>
      </c>
      <c r="X424" t="n">
        <v>1.59</v>
      </c>
      <c r="Y424" t="n">
        <v>0.5</v>
      </c>
      <c r="Z424" t="n">
        <v>10</v>
      </c>
    </row>
    <row r="425">
      <c r="A425" t="n">
        <v>8</v>
      </c>
      <c r="B425" t="n">
        <v>55</v>
      </c>
      <c r="C425" t="inlineStr">
        <is>
          <t xml:space="preserve">CONCLUIDO	</t>
        </is>
      </c>
      <c r="D425" t="n">
        <v>1.9207</v>
      </c>
      <c r="E425" t="n">
        <v>52.06</v>
      </c>
      <c r="F425" t="n">
        <v>49.07</v>
      </c>
      <c r="G425" t="n">
        <v>77.48</v>
      </c>
      <c r="H425" t="n">
        <v>1.26</v>
      </c>
      <c r="I425" t="n">
        <v>38</v>
      </c>
      <c r="J425" t="n">
        <v>126.48</v>
      </c>
      <c r="K425" t="n">
        <v>43.4</v>
      </c>
      <c r="L425" t="n">
        <v>9</v>
      </c>
      <c r="M425" t="n">
        <v>36</v>
      </c>
      <c r="N425" t="n">
        <v>19.08</v>
      </c>
      <c r="O425" t="n">
        <v>15833.12</v>
      </c>
      <c r="P425" t="n">
        <v>455.17</v>
      </c>
      <c r="Q425" t="n">
        <v>794.1799999999999</v>
      </c>
      <c r="R425" t="n">
        <v>136.99</v>
      </c>
      <c r="S425" t="n">
        <v>72.42</v>
      </c>
      <c r="T425" t="n">
        <v>22983.19</v>
      </c>
      <c r="U425" t="n">
        <v>0.53</v>
      </c>
      <c r="V425" t="n">
        <v>0.75</v>
      </c>
      <c r="W425" t="n">
        <v>4.75</v>
      </c>
      <c r="X425" t="n">
        <v>1.37</v>
      </c>
      <c r="Y425" t="n">
        <v>0.5</v>
      </c>
      <c r="Z425" t="n">
        <v>10</v>
      </c>
    </row>
    <row r="426">
      <c r="A426" t="n">
        <v>9</v>
      </c>
      <c r="B426" t="n">
        <v>55</v>
      </c>
      <c r="C426" t="inlineStr">
        <is>
          <t xml:space="preserve">CONCLUIDO	</t>
        </is>
      </c>
      <c r="D426" t="n">
        <v>1.9295</v>
      </c>
      <c r="E426" t="n">
        <v>51.83</v>
      </c>
      <c r="F426" t="n">
        <v>48.93</v>
      </c>
      <c r="G426" t="n">
        <v>86.34999999999999</v>
      </c>
      <c r="H426" t="n">
        <v>1.38</v>
      </c>
      <c r="I426" t="n">
        <v>34</v>
      </c>
      <c r="J426" t="n">
        <v>127.8</v>
      </c>
      <c r="K426" t="n">
        <v>43.4</v>
      </c>
      <c r="L426" t="n">
        <v>10</v>
      </c>
      <c r="M426" t="n">
        <v>32</v>
      </c>
      <c r="N426" t="n">
        <v>19.4</v>
      </c>
      <c r="O426" t="n">
        <v>15996.02</v>
      </c>
      <c r="P426" t="n">
        <v>448.29</v>
      </c>
      <c r="Q426" t="n">
        <v>794.17</v>
      </c>
      <c r="R426" t="n">
        <v>132.46</v>
      </c>
      <c r="S426" t="n">
        <v>72.42</v>
      </c>
      <c r="T426" t="n">
        <v>20738.48</v>
      </c>
      <c r="U426" t="n">
        <v>0.55</v>
      </c>
      <c r="V426" t="n">
        <v>0.75</v>
      </c>
      <c r="W426" t="n">
        <v>4.73</v>
      </c>
      <c r="X426" t="n">
        <v>1.22</v>
      </c>
      <c r="Y426" t="n">
        <v>0.5</v>
      </c>
      <c r="Z426" t="n">
        <v>10</v>
      </c>
    </row>
    <row r="427">
      <c r="A427" t="n">
        <v>10</v>
      </c>
      <c r="B427" t="n">
        <v>55</v>
      </c>
      <c r="C427" t="inlineStr">
        <is>
          <t xml:space="preserve">CONCLUIDO	</t>
        </is>
      </c>
      <c r="D427" t="n">
        <v>1.9386</v>
      </c>
      <c r="E427" t="n">
        <v>51.58</v>
      </c>
      <c r="F427" t="n">
        <v>48.78</v>
      </c>
      <c r="G427" t="n">
        <v>97.56</v>
      </c>
      <c r="H427" t="n">
        <v>1.5</v>
      </c>
      <c r="I427" t="n">
        <v>30</v>
      </c>
      <c r="J427" t="n">
        <v>129.13</v>
      </c>
      <c r="K427" t="n">
        <v>43.4</v>
      </c>
      <c r="L427" t="n">
        <v>11</v>
      </c>
      <c r="M427" t="n">
        <v>28</v>
      </c>
      <c r="N427" t="n">
        <v>19.73</v>
      </c>
      <c r="O427" t="n">
        <v>16159.39</v>
      </c>
      <c r="P427" t="n">
        <v>443.78</v>
      </c>
      <c r="Q427" t="n">
        <v>794.1799999999999</v>
      </c>
      <c r="R427" t="n">
        <v>127.05</v>
      </c>
      <c r="S427" t="n">
        <v>72.42</v>
      </c>
      <c r="T427" t="n">
        <v>18055.86</v>
      </c>
      <c r="U427" t="n">
        <v>0.57</v>
      </c>
      <c r="V427" t="n">
        <v>0.76</v>
      </c>
      <c r="W427" t="n">
        <v>4.74</v>
      </c>
      <c r="X427" t="n">
        <v>1.07</v>
      </c>
      <c r="Y427" t="n">
        <v>0.5</v>
      </c>
      <c r="Z427" t="n">
        <v>10</v>
      </c>
    </row>
    <row r="428">
      <c r="A428" t="n">
        <v>11</v>
      </c>
      <c r="B428" t="n">
        <v>55</v>
      </c>
      <c r="C428" t="inlineStr">
        <is>
          <t xml:space="preserve">CONCLUIDO	</t>
        </is>
      </c>
      <c r="D428" t="n">
        <v>1.9424</v>
      </c>
      <c r="E428" t="n">
        <v>51.48</v>
      </c>
      <c r="F428" t="n">
        <v>48.73</v>
      </c>
      <c r="G428" t="n">
        <v>104.42</v>
      </c>
      <c r="H428" t="n">
        <v>1.63</v>
      </c>
      <c r="I428" t="n">
        <v>28</v>
      </c>
      <c r="J428" t="n">
        <v>130.45</v>
      </c>
      <c r="K428" t="n">
        <v>43.4</v>
      </c>
      <c r="L428" t="n">
        <v>12</v>
      </c>
      <c r="M428" t="n">
        <v>26</v>
      </c>
      <c r="N428" t="n">
        <v>20.05</v>
      </c>
      <c r="O428" t="n">
        <v>16323.22</v>
      </c>
      <c r="P428" t="n">
        <v>438.07</v>
      </c>
      <c r="Q428" t="n">
        <v>794.17</v>
      </c>
      <c r="R428" t="n">
        <v>125.43</v>
      </c>
      <c r="S428" t="n">
        <v>72.42</v>
      </c>
      <c r="T428" t="n">
        <v>17254.79</v>
      </c>
      <c r="U428" t="n">
        <v>0.58</v>
      </c>
      <c r="V428" t="n">
        <v>0.76</v>
      </c>
      <c r="W428" t="n">
        <v>4.73</v>
      </c>
      <c r="X428" t="n">
        <v>1.02</v>
      </c>
      <c r="Y428" t="n">
        <v>0.5</v>
      </c>
      <c r="Z428" t="n">
        <v>10</v>
      </c>
    </row>
    <row r="429">
      <c r="A429" t="n">
        <v>12</v>
      </c>
      <c r="B429" t="n">
        <v>55</v>
      </c>
      <c r="C429" t="inlineStr">
        <is>
          <t xml:space="preserve">CONCLUIDO	</t>
        </is>
      </c>
      <c r="D429" t="n">
        <v>1.9503</v>
      </c>
      <c r="E429" t="n">
        <v>51.27</v>
      </c>
      <c r="F429" t="n">
        <v>48.59</v>
      </c>
      <c r="G429" t="n">
        <v>116.62</v>
      </c>
      <c r="H429" t="n">
        <v>1.74</v>
      </c>
      <c r="I429" t="n">
        <v>25</v>
      </c>
      <c r="J429" t="n">
        <v>131.79</v>
      </c>
      <c r="K429" t="n">
        <v>43.4</v>
      </c>
      <c r="L429" t="n">
        <v>13</v>
      </c>
      <c r="M429" t="n">
        <v>23</v>
      </c>
      <c r="N429" t="n">
        <v>20.39</v>
      </c>
      <c r="O429" t="n">
        <v>16487.53</v>
      </c>
      <c r="P429" t="n">
        <v>432.14</v>
      </c>
      <c r="Q429" t="n">
        <v>794.17</v>
      </c>
      <c r="R429" t="n">
        <v>121.03</v>
      </c>
      <c r="S429" t="n">
        <v>72.42</v>
      </c>
      <c r="T429" t="n">
        <v>15068.4</v>
      </c>
      <c r="U429" t="n">
        <v>0.6</v>
      </c>
      <c r="V429" t="n">
        <v>0.76</v>
      </c>
      <c r="W429" t="n">
        <v>4.72</v>
      </c>
      <c r="X429" t="n">
        <v>0.89</v>
      </c>
      <c r="Y429" t="n">
        <v>0.5</v>
      </c>
      <c r="Z429" t="n">
        <v>10</v>
      </c>
    </row>
    <row r="430">
      <c r="A430" t="n">
        <v>13</v>
      </c>
      <c r="B430" t="n">
        <v>55</v>
      </c>
      <c r="C430" t="inlineStr">
        <is>
          <t xml:space="preserve">CONCLUIDO	</t>
        </is>
      </c>
      <c r="D430" t="n">
        <v>1.9552</v>
      </c>
      <c r="E430" t="n">
        <v>51.15</v>
      </c>
      <c r="F430" t="n">
        <v>48.51</v>
      </c>
      <c r="G430" t="n">
        <v>126.55</v>
      </c>
      <c r="H430" t="n">
        <v>1.86</v>
      </c>
      <c r="I430" t="n">
        <v>23</v>
      </c>
      <c r="J430" t="n">
        <v>133.12</v>
      </c>
      <c r="K430" t="n">
        <v>43.4</v>
      </c>
      <c r="L430" t="n">
        <v>14</v>
      </c>
      <c r="M430" t="n">
        <v>21</v>
      </c>
      <c r="N430" t="n">
        <v>20.72</v>
      </c>
      <c r="O430" t="n">
        <v>16652.31</v>
      </c>
      <c r="P430" t="n">
        <v>425.55</v>
      </c>
      <c r="Q430" t="n">
        <v>794.17</v>
      </c>
      <c r="R430" t="n">
        <v>118.23</v>
      </c>
      <c r="S430" t="n">
        <v>72.42</v>
      </c>
      <c r="T430" t="n">
        <v>13680.78</v>
      </c>
      <c r="U430" t="n">
        <v>0.61</v>
      </c>
      <c r="V430" t="n">
        <v>0.76</v>
      </c>
      <c r="W430" t="n">
        <v>4.72</v>
      </c>
      <c r="X430" t="n">
        <v>0.8100000000000001</v>
      </c>
      <c r="Y430" t="n">
        <v>0.5</v>
      </c>
      <c r="Z430" t="n">
        <v>10</v>
      </c>
    </row>
    <row r="431">
      <c r="A431" t="n">
        <v>14</v>
      </c>
      <c r="B431" t="n">
        <v>55</v>
      </c>
      <c r="C431" t="inlineStr">
        <is>
          <t xml:space="preserve">CONCLUIDO	</t>
        </is>
      </c>
      <c r="D431" t="n">
        <v>1.9566</v>
      </c>
      <c r="E431" t="n">
        <v>51.11</v>
      </c>
      <c r="F431" t="n">
        <v>48.5</v>
      </c>
      <c r="G431" t="n">
        <v>132.27</v>
      </c>
      <c r="H431" t="n">
        <v>1.97</v>
      </c>
      <c r="I431" t="n">
        <v>22</v>
      </c>
      <c r="J431" t="n">
        <v>134.46</v>
      </c>
      <c r="K431" t="n">
        <v>43.4</v>
      </c>
      <c r="L431" t="n">
        <v>15</v>
      </c>
      <c r="M431" t="n">
        <v>20</v>
      </c>
      <c r="N431" t="n">
        <v>21.06</v>
      </c>
      <c r="O431" t="n">
        <v>16817.7</v>
      </c>
      <c r="P431" t="n">
        <v>420.43</v>
      </c>
      <c r="Q431" t="n">
        <v>794.17</v>
      </c>
      <c r="R431" t="n">
        <v>118.03</v>
      </c>
      <c r="S431" t="n">
        <v>72.42</v>
      </c>
      <c r="T431" t="n">
        <v>13583.17</v>
      </c>
      <c r="U431" t="n">
        <v>0.61</v>
      </c>
      <c r="V431" t="n">
        <v>0.76</v>
      </c>
      <c r="W431" t="n">
        <v>4.72</v>
      </c>
      <c r="X431" t="n">
        <v>0.79</v>
      </c>
      <c r="Y431" t="n">
        <v>0.5</v>
      </c>
      <c r="Z431" t="n">
        <v>10</v>
      </c>
    </row>
    <row r="432">
      <c r="A432" t="n">
        <v>15</v>
      </c>
      <c r="B432" t="n">
        <v>55</v>
      </c>
      <c r="C432" t="inlineStr">
        <is>
          <t xml:space="preserve">CONCLUIDO	</t>
        </is>
      </c>
      <c r="D432" t="n">
        <v>1.9611</v>
      </c>
      <c r="E432" t="n">
        <v>50.99</v>
      </c>
      <c r="F432" t="n">
        <v>48.43</v>
      </c>
      <c r="G432" t="n">
        <v>145.29</v>
      </c>
      <c r="H432" t="n">
        <v>2.08</v>
      </c>
      <c r="I432" t="n">
        <v>20</v>
      </c>
      <c r="J432" t="n">
        <v>135.81</v>
      </c>
      <c r="K432" t="n">
        <v>43.4</v>
      </c>
      <c r="L432" t="n">
        <v>16</v>
      </c>
      <c r="M432" t="n">
        <v>18</v>
      </c>
      <c r="N432" t="n">
        <v>21.41</v>
      </c>
      <c r="O432" t="n">
        <v>16983.46</v>
      </c>
      <c r="P432" t="n">
        <v>416.55</v>
      </c>
      <c r="Q432" t="n">
        <v>794.1799999999999</v>
      </c>
      <c r="R432" t="n">
        <v>115.59</v>
      </c>
      <c r="S432" t="n">
        <v>72.42</v>
      </c>
      <c r="T432" t="n">
        <v>12375.44</v>
      </c>
      <c r="U432" t="n">
        <v>0.63</v>
      </c>
      <c r="V432" t="n">
        <v>0.76</v>
      </c>
      <c r="W432" t="n">
        <v>4.72</v>
      </c>
      <c r="X432" t="n">
        <v>0.72</v>
      </c>
      <c r="Y432" t="n">
        <v>0.5</v>
      </c>
      <c r="Z432" t="n">
        <v>10</v>
      </c>
    </row>
    <row r="433">
      <c r="A433" t="n">
        <v>16</v>
      </c>
      <c r="B433" t="n">
        <v>55</v>
      </c>
      <c r="C433" t="inlineStr">
        <is>
          <t xml:space="preserve">CONCLUIDO	</t>
        </is>
      </c>
      <c r="D433" t="n">
        <v>1.9645</v>
      </c>
      <c r="E433" t="n">
        <v>50.9</v>
      </c>
      <c r="F433" t="n">
        <v>48.37</v>
      </c>
      <c r="G433" t="n">
        <v>152.73</v>
      </c>
      <c r="H433" t="n">
        <v>2.19</v>
      </c>
      <c r="I433" t="n">
        <v>19</v>
      </c>
      <c r="J433" t="n">
        <v>137.15</v>
      </c>
      <c r="K433" t="n">
        <v>43.4</v>
      </c>
      <c r="L433" t="n">
        <v>17</v>
      </c>
      <c r="M433" t="n">
        <v>16</v>
      </c>
      <c r="N433" t="n">
        <v>21.75</v>
      </c>
      <c r="O433" t="n">
        <v>17149.71</v>
      </c>
      <c r="P433" t="n">
        <v>409.44</v>
      </c>
      <c r="Q433" t="n">
        <v>794.2</v>
      </c>
      <c r="R433" t="n">
        <v>113.44</v>
      </c>
      <c r="S433" t="n">
        <v>72.42</v>
      </c>
      <c r="T433" t="n">
        <v>11306.76</v>
      </c>
      <c r="U433" t="n">
        <v>0.64</v>
      </c>
      <c r="V433" t="n">
        <v>0.76</v>
      </c>
      <c r="W433" t="n">
        <v>4.71</v>
      </c>
      <c r="X433" t="n">
        <v>0.66</v>
      </c>
      <c r="Y433" t="n">
        <v>0.5</v>
      </c>
      <c r="Z433" t="n">
        <v>10</v>
      </c>
    </row>
    <row r="434">
      <c r="A434" t="n">
        <v>17</v>
      </c>
      <c r="B434" t="n">
        <v>55</v>
      </c>
      <c r="C434" t="inlineStr">
        <is>
          <t xml:space="preserve">CONCLUIDO	</t>
        </is>
      </c>
      <c r="D434" t="n">
        <v>1.9657</v>
      </c>
      <c r="E434" t="n">
        <v>50.87</v>
      </c>
      <c r="F434" t="n">
        <v>48.36</v>
      </c>
      <c r="G434" t="n">
        <v>161.19</v>
      </c>
      <c r="H434" t="n">
        <v>2.3</v>
      </c>
      <c r="I434" t="n">
        <v>18</v>
      </c>
      <c r="J434" t="n">
        <v>138.51</v>
      </c>
      <c r="K434" t="n">
        <v>43.4</v>
      </c>
      <c r="L434" t="n">
        <v>18</v>
      </c>
      <c r="M434" t="n">
        <v>14</v>
      </c>
      <c r="N434" t="n">
        <v>22.11</v>
      </c>
      <c r="O434" t="n">
        <v>17316.45</v>
      </c>
      <c r="P434" t="n">
        <v>406.39</v>
      </c>
      <c r="Q434" t="n">
        <v>794.17</v>
      </c>
      <c r="R434" t="n">
        <v>113.31</v>
      </c>
      <c r="S434" t="n">
        <v>72.42</v>
      </c>
      <c r="T434" t="n">
        <v>11246.4</v>
      </c>
      <c r="U434" t="n">
        <v>0.64</v>
      </c>
      <c r="V434" t="n">
        <v>0.76</v>
      </c>
      <c r="W434" t="n">
        <v>4.71</v>
      </c>
      <c r="X434" t="n">
        <v>0.65</v>
      </c>
      <c r="Y434" t="n">
        <v>0.5</v>
      </c>
      <c r="Z434" t="n">
        <v>10</v>
      </c>
    </row>
    <row r="435">
      <c r="A435" t="n">
        <v>18</v>
      </c>
      <c r="B435" t="n">
        <v>55</v>
      </c>
      <c r="C435" t="inlineStr">
        <is>
          <t xml:space="preserve">CONCLUIDO	</t>
        </is>
      </c>
      <c r="D435" t="n">
        <v>1.9681</v>
      </c>
      <c r="E435" t="n">
        <v>50.81</v>
      </c>
      <c r="F435" t="n">
        <v>48.32</v>
      </c>
      <c r="G435" t="n">
        <v>170.55</v>
      </c>
      <c r="H435" t="n">
        <v>2.4</v>
      </c>
      <c r="I435" t="n">
        <v>17</v>
      </c>
      <c r="J435" t="n">
        <v>139.86</v>
      </c>
      <c r="K435" t="n">
        <v>43.4</v>
      </c>
      <c r="L435" t="n">
        <v>19</v>
      </c>
      <c r="M435" t="n">
        <v>11</v>
      </c>
      <c r="N435" t="n">
        <v>22.46</v>
      </c>
      <c r="O435" t="n">
        <v>17483.7</v>
      </c>
      <c r="P435" t="n">
        <v>400.98</v>
      </c>
      <c r="Q435" t="n">
        <v>794.17</v>
      </c>
      <c r="R435" t="n">
        <v>111.71</v>
      </c>
      <c r="S435" t="n">
        <v>72.42</v>
      </c>
      <c r="T435" t="n">
        <v>10451.19</v>
      </c>
      <c r="U435" t="n">
        <v>0.65</v>
      </c>
      <c r="V435" t="n">
        <v>0.76</v>
      </c>
      <c r="W435" t="n">
        <v>4.72</v>
      </c>
      <c r="X435" t="n">
        <v>0.61</v>
      </c>
      <c r="Y435" t="n">
        <v>0.5</v>
      </c>
      <c r="Z435" t="n">
        <v>10</v>
      </c>
    </row>
    <row r="436">
      <c r="A436" t="n">
        <v>19</v>
      </c>
      <c r="B436" t="n">
        <v>55</v>
      </c>
      <c r="C436" t="inlineStr">
        <is>
          <t xml:space="preserve">CONCLUIDO	</t>
        </is>
      </c>
      <c r="D436" t="n">
        <v>1.9702</v>
      </c>
      <c r="E436" t="n">
        <v>50.76</v>
      </c>
      <c r="F436" t="n">
        <v>48.29</v>
      </c>
      <c r="G436" t="n">
        <v>181.08</v>
      </c>
      <c r="H436" t="n">
        <v>2.5</v>
      </c>
      <c r="I436" t="n">
        <v>16</v>
      </c>
      <c r="J436" t="n">
        <v>141.22</v>
      </c>
      <c r="K436" t="n">
        <v>43.4</v>
      </c>
      <c r="L436" t="n">
        <v>20</v>
      </c>
      <c r="M436" t="n">
        <v>4</v>
      </c>
      <c r="N436" t="n">
        <v>22.82</v>
      </c>
      <c r="O436" t="n">
        <v>17651.44</v>
      </c>
      <c r="P436" t="n">
        <v>399.15</v>
      </c>
      <c r="Q436" t="n">
        <v>794.1799999999999</v>
      </c>
      <c r="R436" t="n">
        <v>110.48</v>
      </c>
      <c r="S436" t="n">
        <v>72.42</v>
      </c>
      <c r="T436" t="n">
        <v>9840.25</v>
      </c>
      <c r="U436" t="n">
        <v>0.66</v>
      </c>
      <c r="V436" t="n">
        <v>0.76</v>
      </c>
      <c r="W436" t="n">
        <v>4.72</v>
      </c>
      <c r="X436" t="n">
        <v>0.58</v>
      </c>
      <c r="Y436" t="n">
        <v>0.5</v>
      </c>
      <c r="Z436" t="n">
        <v>10</v>
      </c>
    </row>
    <row r="437">
      <c r="A437" t="n">
        <v>20</v>
      </c>
      <c r="B437" t="n">
        <v>55</v>
      </c>
      <c r="C437" t="inlineStr">
        <is>
          <t xml:space="preserve">CONCLUIDO	</t>
        </is>
      </c>
      <c r="D437" t="n">
        <v>1.9708</v>
      </c>
      <c r="E437" t="n">
        <v>50.74</v>
      </c>
      <c r="F437" t="n">
        <v>48.27</v>
      </c>
      <c r="G437" t="n">
        <v>181.03</v>
      </c>
      <c r="H437" t="n">
        <v>2.61</v>
      </c>
      <c r="I437" t="n">
        <v>16</v>
      </c>
      <c r="J437" t="n">
        <v>142.59</v>
      </c>
      <c r="K437" t="n">
        <v>43.4</v>
      </c>
      <c r="L437" t="n">
        <v>21</v>
      </c>
      <c r="M437" t="n">
        <v>2</v>
      </c>
      <c r="N437" t="n">
        <v>23.19</v>
      </c>
      <c r="O437" t="n">
        <v>17819.69</v>
      </c>
      <c r="P437" t="n">
        <v>402.54</v>
      </c>
      <c r="Q437" t="n">
        <v>794.17</v>
      </c>
      <c r="R437" t="n">
        <v>109.92</v>
      </c>
      <c r="S437" t="n">
        <v>72.42</v>
      </c>
      <c r="T437" t="n">
        <v>9561.1</v>
      </c>
      <c r="U437" t="n">
        <v>0.66</v>
      </c>
      <c r="V437" t="n">
        <v>0.77</v>
      </c>
      <c r="W437" t="n">
        <v>4.72</v>
      </c>
      <c r="X437" t="n">
        <v>0.57</v>
      </c>
      <c r="Y437" t="n">
        <v>0.5</v>
      </c>
      <c r="Z437" t="n">
        <v>10</v>
      </c>
    </row>
    <row r="438">
      <c r="A438" t="n">
        <v>21</v>
      </c>
      <c r="B438" t="n">
        <v>55</v>
      </c>
      <c r="C438" t="inlineStr">
        <is>
          <t xml:space="preserve">CONCLUIDO	</t>
        </is>
      </c>
      <c r="D438" t="n">
        <v>1.9709</v>
      </c>
      <c r="E438" t="n">
        <v>50.74</v>
      </c>
      <c r="F438" t="n">
        <v>48.27</v>
      </c>
      <c r="G438" t="n">
        <v>181.02</v>
      </c>
      <c r="H438" t="n">
        <v>2.7</v>
      </c>
      <c r="I438" t="n">
        <v>16</v>
      </c>
      <c r="J438" t="n">
        <v>143.96</v>
      </c>
      <c r="K438" t="n">
        <v>43.4</v>
      </c>
      <c r="L438" t="n">
        <v>22</v>
      </c>
      <c r="M438" t="n">
        <v>1</v>
      </c>
      <c r="N438" t="n">
        <v>23.56</v>
      </c>
      <c r="O438" t="n">
        <v>17988.46</v>
      </c>
      <c r="P438" t="n">
        <v>405.79</v>
      </c>
      <c r="Q438" t="n">
        <v>794.17</v>
      </c>
      <c r="R438" t="n">
        <v>109.76</v>
      </c>
      <c r="S438" t="n">
        <v>72.42</v>
      </c>
      <c r="T438" t="n">
        <v>9481.059999999999</v>
      </c>
      <c r="U438" t="n">
        <v>0.66</v>
      </c>
      <c r="V438" t="n">
        <v>0.77</v>
      </c>
      <c r="W438" t="n">
        <v>4.72</v>
      </c>
      <c r="X438" t="n">
        <v>0.5600000000000001</v>
      </c>
      <c r="Y438" t="n">
        <v>0.5</v>
      </c>
      <c r="Z438" t="n">
        <v>10</v>
      </c>
    </row>
    <row r="439">
      <c r="A439" t="n">
        <v>22</v>
      </c>
      <c r="B439" t="n">
        <v>55</v>
      </c>
      <c r="C439" t="inlineStr">
        <is>
          <t xml:space="preserve">CONCLUIDO	</t>
        </is>
      </c>
      <c r="D439" t="n">
        <v>1.9709</v>
      </c>
      <c r="E439" t="n">
        <v>50.74</v>
      </c>
      <c r="F439" t="n">
        <v>48.27</v>
      </c>
      <c r="G439" t="n">
        <v>181.02</v>
      </c>
      <c r="H439" t="n">
        <v>2.8</v>
      </c>
      <c r="I439" t="n">
        <v>16</v>
      </c>
      <c r="J439" t="n">
        <v>145.33</v>
      </c>
      <c r="K439" t="n">
        <v>43.4</v>
      </c>
      <c r="L439" t="n">
        <v>23</v>
      </c>
      <c r="M439" t="n">
        <v>0</v>
      </c>
      <c r="N439" t="n">
        <v>23.93</v>
      </c>
      <c r="O439" t="n">
        <v>18157.74</v>
      </c>
      <c r="P439" t="n">
        <v>409</v>
      </c>
      <c r="Q439" t="n">
        <v>794.17</v>
      </c>
      <c r="R439" t="n">
        <v>109.78</v>
      </c>
      <c r="S439" t="n">
        <v>72.42</v>
      </c>
      <c r="T439" t="n">
        <v>9491.23</v>
      </c>
      <c r="U439" t="n">
        <v>0.66</v>
      </c>
      <c r="V439" t="n">
        <v>0.77</v>
      </c>
      <c r="W439" t="n">
        <v>4.72</v>
      </c>
      <c r="X439" t="n">
        <v>0.57</v>
      </c>
      <c r="Y439" t="n">
        <v>0.5</v>
      </c>
      <c r="Z43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4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INDEX(resultados!$A$2:$ZZ$439, 1, MATCH($B$1, resultados!$A$1:$ZZ$1, 0))</f>
        <v/>
      </c>
      <c r="B7">
        <f>INDEX(resultados!$A$2:$ZZ$439, 1, MATCH($B$2, resultados!$A$1:$ZZ$1, 0))</f>
        <v/>
      </c>
      <c r="C7">
        <f>INDEX(resultados!$A$2:$ZZ$439, 1, MATCH($B$3, resultados!$A$1:$ZZ$1, 0))</f>
        <v/>
      </c>
    </row>
    <row r="8">
      <c r="A8">
        <f>INDEX(resultados!$A$2:$ZZ$439, 2, MATCH($B$1, resultados!$A$1:$ZZ$1, 0))</f>
        <v/>
      </c>
      <c r="B8">
        <f>INDEX(resultados!$A$2:$ZZ$439, 2, MATCH($B$2, resultados!$A$1:$ZZ$1, 0))</f>
        <v/>
      </c>
      <c r="C8">
        <f>INDEX(resultados!$A$2:$ZZ$439, 2, MATCH($B$3, resultados!$A$1:$ZZ$1, 0))</f>
        <v/>
      </c>
    </row>
    <row r="9">
      <c r="A9">
        <f>INDEX(resultados!$A$2:$ZZ$439, 3, MATCH($B$1, resultados!$A$1:$ZZ$1, 0))</f>
        <v/>
      </c>
      <c r="B9">
        <f>INDEX(resultados!$A$2:$ZZ$439, 3, MATCH($B$2, resultados!$A$1:$ZZ$1, 0))</f>
        <v/>
      </c>
      <c r="C9">
        <f>INDEX(resultados!$A$2:$ZZ$439, 3, MATCH($B$3, resultados!$A$1:$ZZ$1, 0))</f>
        <v/>
      </c>
    </row>
    <row r="10">
      <c r="A10">
        <f>INDEX(resultados!$A$2:$ZZ$439, 4, MATCH($B$1, resultados!$A$1:$ZZ$1, 0))</f>
        <v/>
      </c>
      <c r="B10">
        <f>INDEX(resultados!$A$2:$ZZ$439, 4, MATCH($B$2, resultados!$A$1:$ZZ$1, 0))</f>
        <v/>
      </c>
      <c r="C10">
        <f>INDEX(resultados!$A$2:$ZZ$439, 4, MATCH($B$3, resultados!$A$1:$ZZ$1, 0))</f>
        <v/>
      </c>
    </row>
    <row r="11">
      <c r="A11">
        <f>INDEX(resultados!$A$2:$ZZ$439, 5, MATCH($B$1, resultados!$A$1:$ZZ$1, 0))</f>
        <v/>
      </c>
      <c r="B11">
        <f>INDEX(resultados!$A$2:$ZZ$439, 5, MATCH($B$2, resultados!$A$1:$ZZ$1, 0))</f>
        <v/>
      </c>
      <c r="C11">
        <f>INDEX(resultados!$A$2:$ZZ$439, 5, MATCH($B$3, resultados!$A$1:$ZZ$1, 0))</f>
        <v/>
      </c>
    </row>
    <row r="12">
      <c r="A12">
        <f>INDEX(resultados!$A$2:$ZZ$439, 6, MATCH($B$1, resultados!$A$1:$ZZ$1, 0))</f>
        <v/>
      </c>
      <c r="B12">
        <f>INDEX(resultados!$A$2:$ZZ$439, 6, MATCH($B$2, resultados!$A$1:$ZZ$1, 0))</f>
        <v/>
      </c>
      <c r="C12">
        <f>INDEX(resultados!$A$2:$ZZ$439, 6, MATCH($B$3, resultados!$A$1:$ZZ$1, 0))</f>
        <v/>
      </c>
    </row>
    <row r="13">
      <c r="A13">
        <f>INDEX(resultados!$A$2:$ZZ$439, 7, MATCH($B$1, resultados!$A$1:$ZZ$1, 0))</f>
        <v/>
      </c>
      <c r="B13">
        <f>INDEX(resultados!$A$2:$ZZ$439, 7, MATCH($B$2, resultados!$A$1:$ZZ$1, 0))</f>
        <v/>
      </c>
      <c r="C13">
        <f>INDEX(resultados!$A$2:$ZZ$439, 7, MATCH($B$3, resultados!$A$1:$ZZ$1, 0))</f>
        <v/>
      </c>
    </row>
    <row r="14">
      <c r="A14">
        <f>INDEX(resultados!$A$2:$ZZ$439, 8, MATCH($B$1, resultados!$A$1:$ZZ$1, 0))</f>
        <v/>
      </c>
      <c r="B14">
        <f>INDEX(resultados!$A$2:$ZZ$439, 8, MATCH($B$2, resultados!$A$1:$ZZ$1, 0))</f>
        <v/>
      </c>
      <c r="C14">
        <f>INDEX(resultados!$A$2:$ZZ$439, 8, MATCH($B$3, resultados!$A$1:$ZZ$1, 0))</f>
        <v/>
      </c>
    </row>
    <row r="15">
      <c r="A15">
        <f>INDEX(resultados!$A$2:$ZZ$439, 9, MATCH($B$1, resultados!$A$1:$ZZ$1, 0))</f>
        <v/>
      </c>
      <c r="B15">
        <f>INDEX(resultados!$A$2:$ZZ$439, 9, MATCH($B$2, resultados!$A$1:$ZZ$1, 0))</f>
        <v/>
      </c>
      <c r="C15">
        <f>INDEX(resultados!$A$2:$ZZ$439, 9, MATCH($B$3, resultados!$A$1:$ZZ$1, 0))</f>
        <v/>
      </c>
    </row>
    <row r="16">
      <c r="A16">
        <f>INDEX(resultados!$A$2:$ZZ$439, 10, MATCH($B$1, resultados!$A$1:$ZZ$1, 0))</f>
        <v/>
      </c>
      <c r="B16">
        <f>INDEX(resultados!$A$2:$ZZ$439, 10, MATCH($B$2, resultados!$A$1:$ZZ$1, 0))</f>
        <v/>
      </c>
      <c r="C16">
        <f>INDEX(resultados!$A$2:$ZZ$439, 10, MATCH($B$3, resultados!$A$1:$ZZ$1, 0))</f>
        <v/>
      </c>
    </row>
    <row r="17">
      <c r="A17">
        <f>INDEX(resultados!$A$2:$ZZ$439, 11, MATCH($B$1, resultados!$A$1:$ZZ$1, 0))</f>
        <v/>
      </c>
      <c r="B17">
        <f>INDEX(resultados!$A$2:$ZZ$439, 11, MATCH($B$2, resultados!$A$1:$ZZ$1, 0))</f>
        <v/>
      </c>
      <c r="C17">
        <f>INDEX(resultados!$A$2:$ZZ$439, 11, MATCH($B$3, resultados!$A$1:$ZZ$1, 0))</f>
        <v/>
      </c>
    </row>
    <row r="18">
      <c r="A18">
        <f>INDEX(resultados!$A$2:$ZZ$439, 12, MATCH($B$1, resultados!$A$1:$ZZ$1, 0))</f>
        <v/>
      </c>
      <c r="B18">
        <f>INDEX(resultados!$A$2:$ZZ$439, 12, MATCH($B$2, resultados!$A$1:$ZZ$1, 0))</f>
        <v/>
      </c>
      <c r="C18">
        <f>INDEX(resultados!$A$2:$ZZ$439, 12, MATCH($B$3, resultados!$A$1:$ZZ$1, 0))</f>
        <v/>
      </c>
    </row>
    <row r="19">
      <c r="A19">
        <f>INDEX(resultados!$A$2:$ZZ$439, 13, MATCH($B$1, resultados!$A$1:$ZZ$1, 0))</f>
        <v/>
      </c>
      <c r="B19">
        <f>INDEX(resultados!$A$2:$ZZ$439, 13, MATCH($B$2, resultados!$A$1:$ZZ$1, 0))</f>
        <v/>
      </c>
      <c r="C19">
        <f>INDEX(resultados!$A$2:$ZZ$439, 13, MATCH($B$3, resultados!$A$1:$ZZ$1, 0))</f>
        <v/>
      </c>
    </row>
    <row r="20">
      <c r="A20">
        <f>INDEX(resultados!$A$2:$ZZ$439, 14, MATCH($B$1, resultados!$A$1:$ZZ$1, 0))</f>
        <v/>
      </c>
      <c r="B20">
        <f>INDEX(resultados!$A$2:$ZZ$439, 14, MATCH($B$2, resultados!$A$1:$ZZ$1, 0))</f>
        <v/>
      </c>
      <c r="C20">
        <f>INDEX(resultados!$A$2:$ZZ$439, 14, MATCH($B$3, resultados!$A$1:$ZZ$1, 0))</f>
        <v/>
      </c>
    </row>
    <row r="21">
      <c r="A21">
        <f>INDEX(resultados!$A$2:$ZZ$439, 15, MATCH($B$1, resultados!$A$1:$ZZ$1, 0))</f>
        <v/>
      </c>
      <c r="B21">
        <f>INDEX(resultados!$A$2:$ZZ$439, 15, MATCH($B$2, resultados!$A$1:$ZZ$1, 0))</f>
        <v/>
      </c>
      <c r="C21">
        <f>INDEX(resultados!$A$2:$ZZ$439, 15, MATCH($B$3, resultados!$A$1:$ZZ$1, 0))</f>
        <v/>
      </c>
    </row>
    <row r="22">
      <c r="A22">
        <f>INDEX(resultados!$A$2:$ZZ$439, 16, MATCH($B$1, resultados!$A$1:$ZZ$1, 0))</f>
        <v/>
      </c>
      <c r="B22">
        <f>INDEX(resultados!$A$2:$ZZ$439, 16, MATCH($B$2, resultados!$A$1:$ZZ$1, 0))</f>
        <v/>
      </c>
      <c r="C22">
        <f>INDEX(resultados!$A$2:$ZZ$439, 16, MATCH($B$3, resultados!$A$1:$ZZ$1, 0))</f>
        <v/>
      </c>
    </row>
    <row r="23">
      <c r="A23">
        <f>INDEX(resultados!$A$2:$ZZ$439, 17, MATCH($B$1, resultados!$A$1:$ZZ$1, 0))</f>
        <v/>
      </c>
      <c r="B23">
        <f>INDEX(resultados!$A$2:$ZZ$439, 17, MATCH($B$2, resultados!$A$1:$ZZ$1, 0))</f>
        <v/>
      </c>
      <c r="C23">
        <f>INDEX(resultados!$A$2:$ZZ$439, 17, MATCH($B$3, resultados!$A$1:$ZZ$1, 0))</f>
        <v/>
      </c>
    </row>
    <row r="24">
      <c r="A24">
        <f>INDEX(resultados!$A$2:$ZZ$439, 18, MATCH($B$1, resultados!$A$1:$ZZ$1, 0))</f>
        <v/>
      </c>
      <c r="B24">
        <f>INDEX(resultados!$A$2:$ZZ$439, 18, MATCH($B$2, resultados!$A$1:$ZZ$1, 0))</f>
        <v/>
      </c>
      <c r="C24">
        <f>INDEX(resultados!$A$2:$ZZ$439, 18, MATCH($B$3, resultados!$A$1:$ZZ$1, 0))</f>
        <v/>
      </c>
    </row>
    <row r="25">
      <c r="A25">
        <f>INDEX(resultados!$A$2:$ZZ$439, 19, MATCH($B$1, resultados!$A$1:$ZZ$1, 0))</f>
        <v/>
      </c>
      <c r="B25">
        <f>INDEX(resultados!$A$2:$ZZ$439, 19, MATCH($B$2, resultados!$A$1:$ZZ$1, 0))</f>
        <v/>
      </c>
      <c r="C25">
        <f>INDEX(resultados!$A$2:$ZZ$439, 19, MATCH($B$3, resultados!$A$1:$ZZ$1, 0))</f>
        <v/>
      </c>
    </row>
    <row r="26">
      <c r="A26">
        <f>INDEX(resultados!$A$2:$ZZ$439, 20, MATCH($B$1, resultados!$A$1:$ZZ$1, 0))</f>
        <v/>
      </c>
      <c r="B26">
        <f>INDEX(resultados!$A$2:$ZZ$439, 20, MATCH($B$2, resultados!$A$1:$ZZ$1, 0))</f>
        <v/>
      </c>
      <c r="C26">
        <f>INDEX(resultados!$A$2:$ZZ$439, 20, MATCH($B$3, resultados!$A$1:$ZZ$1, 0))</f>
        <v/>
      </c>
    </row>
    <row r="27">
      <c r="A27">
        <f>INDEX(resultados!$A$2:$ZZ$439, 21, MATCH($B$1, resultados!$A$1:$ZZ$1, 0))</f>
        <v/>
      </c>
      <c r="B27">
        <f>INDEX(resultados!$A$2:$ZZ$439, 21, MATCH($B$2, resultados!$A$1:$ZZ$1, 0))</f>
        <v/>
      </c>
      <c r="C27">
        <f>INDEX(resultados!$A$2:$ZZ$439, 21, MATCH($B$3, resultados!$A$1:$ZZ$1, 0))</f>
        <v/>
      </c>
    </row>
    <row r="28">
      <c r="A28">
        <f>INDEX(resultados!$A$2:$ZZ$439, 22, MATCH($B$1, resultados!$A$1:$ZZ$1, 0))</f>
        <v/>
      </c>
      <c r="B28">
        <f>INDEX(resultados!$A$2:$ZZ$439, 22, MATCH($B$2, resultados!$A$1:$ZZ$1, 0))</f>
        <v/>
      </c>
      <c r="C28">
        <f>INDEX(resultados!$A$2:$ZZ$439, 22, MATCH($B$3, resultados!$A$1:$ZZ$1, 0))</f>
        <v/>
      </c>
    </row>
    <row r="29">
      <c r="A29">
        <f>INDEX(resultados!$A$2:$ZZ$439, 23, MATCH($B$1, resultados!$A$1:$ZZ$1, 0))</f>
        <v/>
      </c>
      <c r="B29">
        <f>INDEX(resultados!$A$2:$ZZ$439, 23, MATCH($B$2, resultados!$A$1:$ZZ$1, 0))</f>
        <v/>
      </c>
      <c r="C29">
        <f>INDEX(resultados!$A$2:$ZZ$439, 23, MATCH($B$3, resultados!$A$1:$ZZ$1, 0))</f>
        <v/>
      </c>
    </row>
    <row r="30">
      <c r="A30">
        <f>INDEX(resultados!$A$2:$ZZ$439, 24, MATCH($B$1, resultados!$A$1:$ZZ$1, 0))</f>
        <v/>
      </c>
      <c r="B30">
        <f>INDEX(resultados!$A$2:$ZZ$439, 24, MATCH($B$2, resultados!$A$1:$ZZ$1, 0))</f>
        <v/>
      </c>
      <c r="C30">
        <f>INDEX(resultados!$A$2:$ZZ$439, 24, MATCH($B$3, resultados!$A$1:$ZZ$1, 0))</f>
        <v/>
      </c>
    </row>
    <row r="31">
      <c r="A31">
        <f>INDEX(resultados!$A$2:$ZZ$439, 25, MATCH($B$1, resultados!$A$1:$ZZ$1, 0))</f>
        <v/>
      </c>
      <c r="B31">
        <f>INDEX(resultados!$A$2:$ZZ$439, 25, MATCH($B$2, resultados!$A$1:$ZZ$1, 0))</f>
        <v/>
      </c>
      <c r="C31">
        <f>INDEX(resultados!$A$2:$ZZ$439, 25, MATCH($B$3, resultados!$A$1:$ZZ$1, 0))</f>
        <v/>
      </c>
    </row>
    <row r="32">
      <c r="A32">
        <f>INDEX(resultados!$A$2:$ZZ$439, 26, MATCH($B$1, resultados!$A$1:$ZZ$1, 0))</f>
        <v/>
      </c>
      <c r="B32">
        <f>INDEX(resultados!$A$2:$ZZ$439, 26, MATCH($B$2, resultados!$A$1:$ZZ$1, 0))</f>
        <v/>
      </c>
      <c r="C32">
        <f>INDEX(resultados!$A$2:$ZZ$439, 26, MATCH($B$3, resultados!$A$1:$ZZ$1, 0))</f>
        <v/>
      </c>
    </row>
    <row r="33">
      <c r="A33">
        <f>INDEX(resultados!$A$2:$ZZ$439, 27, MATCH($B$1, resultados!$A$1:$ZZ$1, 0))</f>
        <v/>
      </c>
      <c r="B33">
        <f>INDEX(resultados!$A$2:$ZZ$439, 27, MATCH($B$2, resultados!$A$1:$ZZ$1, 0))</f>
        <v/>
      </c>
      <c r="C33">
        <f>INDEX(resultados!$A$2:$ZZ$439, 27, MATCH($B$3, resultados!$A$1:$ZZ$1, 0))</f>
        <v/>
      </c>
    </row>
    <row r="34">
      <c r="A34">
        <f>INDEX(resultados!$A$2:$ZZ$439, 28, MATCH($B$1, resultados!$A$1:$ZZ$1, 0))</f>
        <v/>
      </c>
      <c r="B34">
        <f>INDEX(resultados!$A$2:$ZZ$439, 28, MATCH($B$2, resultados!$A$1:$ZZ$1, 0))</f>
        <v/>
      </c>
      <c r="C34">
        <f>INDEX(resultados!$A$2:$ZZ$439, 28, MATCH($B$3, resultados!$A$1:$ZZ$1, 0))</f>
        <v/>
      </c>
    </row>
    <row r="35">
      <c r="A35">
        <f>INDEX(resultados!$A$2:$ZZ$439, 29, MATCH($B$1, resultados!$A$1:$ZZ$1, 0))</f>
        <v/>
      </c>
      <c r="B35">
        <f>INDEX(resultados!$A$2:$ZZ$439, 29, MATCH($B$2, resultados!$A$1:$ZZ$1, 0))</f>
        <v/>
      </c>
      <c r="C35">
        <f>INDEX(resultados!$A$2:$ZZ$439, 29, MATCH($B$3, resultados!$A$1:$ZZ$1, 0))</f>
        <v/>
      </c>
    </row>
    <row r="36">
      <c r="A36">
        <f>INDEX(resultados!$A$2:$ZZ$439, 30, MATCH($B$1, resultados!$A$1:$ZZ$1, 0))</f>
        <v/>
      </c>
      <c r="B36">
        <f>INDEX(resultados!$A$2:$ZZ$439, 30, MATCH($B$2, resultados!$A$1:$ZZ$1, 0))</f>
        <v/>
      </c>
      <c r="C36">
        <f>INDEX(resultados!$A$2:$ZZ$439, 30, MATCH($B$3, resultados!$A$1:$ZZ$1, 0))</f>
        <v/>
      </c>
    </row>
    <row r="37">
      <c r="A37">
        <f>INDEX(resultados!$A$2:$ZZ$439, 31, MATCH($B$1, resultados!$A$1:$ZZ$1, 0))</f>
        <v/>
      </c>
      <c r="B37">
        <f>INDEX(resultados!$A$2:$ZZ$439, 31, MATCH($B$2, resultados!$A$1:$ZZ$1, 0))</f>
        <v/>
      </c>
      <c r="C37">
        <f>INDEX(resultados!$A$2:$ZZ$439, 31, MATCH($B$3, resultados!$A$1:$ZZ$1, 0))</f>
        <v/>
      </c>
    </row>
    <row r="38">
      <c r="A38">
        <f>INDEX(resultados!$A$2:$ZZ$439, 32, MATCH($B$1, resultados!$A$1:$ZZ$1, 0))</f>
        <v/>
      </c>
      <c r="B38">
        <f>INDEX(resultados!$A$2:$ZZ$439, 32, MATCH($B$2, resultados!$A$1:$ZZ$1, 0))</f>
        <v/>
      </c>
      <c r="C38">
        <f>INDEX(resultados!$A$2:$ZZ$439, 32, MATCH($B$3, resultados!$A$1:$ZZ$1, 0))</f>
        <v/>
      </c>
    </row>
    <row r="39">
      <c r="A39">
        <f>INDEX(resultados!$A$2:$ZZ$439, 33, MATCH($B$1, resultados!$A$1:$ZZ$1, 0))</f>
        <v/>
      </c>
      <c r="B39">
        <f>INDEX(resultados!$A$2:$ZZ$439, 33, MATCH($B$2, resultados!$A$1:$ZZ$1, 0))</f>
        <v/>
      </c>
      <c r="C39">
        <f>INDEX(resultados!$A$2:$ZZ$439, 33, MATCH($B$3, resultados!$A$1:$ZZ$1, 0))</f>
        <v/>
      </c>
    </row>
    <row r="40">
      <c r="A40">
        <f>INDEX(resultados!$A$2:$ZZ$439, 34, MATCH($B$1, resultados!$A$1:$ZZ$1, 0))</f>
        <v/>
      </c>
      <c r="B40">
        <f>INDEX(resultados!$A$2:$ZZ$439, 34, MATCH($B$2, resultados!$A$1:$ZZ$1, 0))</f>
        <v/>
      </c>
      <c r="C40">
        <f>INDEX(resultados!$A$2:$ZZ$439, 34, MATCH($B$3, resultados!$A$1:$ZZ$1, 0))</f>
        <v/>
      </c>
    </row>
    <row r="41">
      <c r="A41">
        <f>INDEX(resultados!$A$2:$ZZ$439, 35, MATCH($B$1, resultados!$A$1:$ZZ$1, 0))</f>
        <v/>
      </c>
      <c r="B41">
        <f>INDEX(resultados!$A$2:$ZZ$439, 35, MATCH($B$2, resultados!$A$1:$ZZ$1, 0))</f>
        <v/>
      </c>
      <c r="C41">
        <f>INDEX(resultados!$A$2:$ZZ$439, 35, MATCH($B$3, resultados!$A$1:$ZZ$1, 0))</f>
        <v/>
      </c>
    </row>
    <row r="42">
      <c r="A42">
        <f>INDEX(resultados!$A$2:$ZZ$439, 36, MATCH($B$1, resultados!$A$1:$ZZ$1, 0))</f>
        <v/>
      </c>
      <c r="B42">
        <f>INDEX(resultados!$A$2:$ZZ$439, 36, MATCH($B$2, resultados!$A$1:$ZZ$1, 0))</f>
        <v/>
      </c>
      <c r="C42">
        <f>INDEX(resultados!$A$2:$ZZ$439, 36, MATCH($B$3, resultados!$A$1:$ZZ$1, 0))</f>
        <v/>
      </c>
    </row>
    <row r="43">
      <c r="A43">
        <f>INDEX(resultados!$A$2:$ZZ$439, 37, MATCH($B$1, resultados!$A$1:$ZZ$1, 0))</f>
        <v/>
      </c>
      <c r="B43">
        <f>INDEX(resultados!$A$2:$ZZ$439, 37, MATCH($B$2, resultados!$A$1:$ZZ$1, 0))</f>
        <v/>
      </c>
      <c r="C43">
        <f>INDEX(resultados!$A$2:$ZZ$439, 37, MATCH($B$3, resultados!$A$1:$ZZ$1, 0))</f>
        <v/>
      </c>
    </row>
    <row r="44">
      <c r="A44">
        <f>INDEX(resultados!$A$2:$ZZ$439, 38, MATCH($B$1, resultados!$A$1:$ZZ$1, 0))</f>
        <v/>
      </c>
      <c r="B44">
        <f>INDEX(resultados!$A$2:$ZZ$439, 38, MATCH($B$2, resultados!$A$1:$ZZ$1, 0))</f>
        <v/>
      </c>
      <c r="C44">
        <f>INDEX(resultados!$A$2:$ZZ$439, 38, MATCH($B$3, resultados!$A$1:$ZZ$1, 0))</f>
        <v/>
      </c>
    </row>
    <row r="45">
      <c r="A45">
        <f>INDEX(resultados!$A$2:$ZZ$439, 39, MATCH($B$1, resultados!$A$1:$ZZ$1, 0))</f>
        <v/>
      </c>
      <c r="B45">
        <f>INDEX(resultados!$A$2:$ZZ$439, 39, MATCH($B$2, resultados!$A$1:$ZZ$1, 0))</f>
        <v/>
      </c>
      <c r="C45">
        <f>INDEX(resultados!$A$2:$ZZ$439, 39, MATCH($B$3, resultados!$A$1:$ZZ$1, 0))</f>
        <v/>
      </c>
    </row>
    <row r="46">
      <c r="A46">
        <f>INDEX(resultados!$A$2:$ZZ$439, 40, MATCH($B$1, resultados!$A$1:$ZZ$1, 0))</f>
        <v/>
      </c>
      <c r="B46">
        <f>INDEX(resultados!$A$2:$ZZ$439, 40, MATCH($B$2, resultados!$A$1:$ZZ$1, 0))</f>
        <v/>
      </c>
      <c r="C46">
        <f>INDEX(resultados!$A$2:$ZZ$439, 40, MATCH($B$3, resultados!$A$1:$ZZ$1, 0))</f>
        <v/>
      </c>
    </row>
    <row r="47">
      <c r="A47">
        <f>INDEX(resultados!$A$2:$ZZ$439, 41, MATCH($B$1, resultados!$A$1:$ZZ$1, 0))</f>
        <v/>
      </c>
      <c r="B47">
        <f>INDEX(resultados!$A$2:$ZZ$439, 41, MATCH($B$2, resultados!$A$1:$ZZ$1, 0))</f>
        <v/>
      </c>
      <c r="C47">
        <f>INDEX(resultados!$A$2:$ZZ$439, 41, MATCH($B$3, resultados!$A$1:$ZZ$1, 0))</f>
        <v/>
      </c>
    </row>
    <row r="48">
      <c r="A48">
        <f>INDEX(resultados!$A$2:$ZZ$439, 42, MATCH($B$1, resultados!$A$1:$ZZ$1, 0))</f>
        <v/>
      </c>
      <c r="B48">
        <f>INDEX(resultados!$A$2:$ZZ$439, 42, MATCH($B$2, resultados!$A$1:$ZZ$1, 0))</f>
        <v/>
      </c>
      <c r="C48">
        <f>INDEX(resultados!$A$2:$ZZ$439, 42, MATCH($B$3, resultados!$A$1:$ZZ$1, 0))</f>
        <v/>
      </c>
    </row>
    <row r="49">
      <c r="A49">
        <f>INDEX(resultados!$A$2:$ZZ$439, 43, MATCH($B$1, resultados!$A$1:$ZZ$1, 0))</f>
        <v/>
      </c>
      <c r="B49">
        <f>INDEX(resultados!$A$2:$ZZ$439, 43, MATCH($B$2, resultados!$A$1:$ZZ$1, 0))</f>
        <v/>
      </c>
      <c r="C49">
        <f>INDEX(resultados!$A$2:$ZZ$439, 43, MATCH($B$3, resultados!$A$1:$ZZ$1, 0))</f>
        <v/>
      </c>
    </row>
    <row r="50">
      <c r="A50">
        <f>INDEX(resultados!$A$2:$ZZ$439, 44, MATCH($B$1, resultados!$A$1:$ZZ$1, 0))</f>
        <v/>
      </c>
      <c r="B50">
        <f>INDEX(resultados!$A$2:$ZZ$439, 44, MATCH($B$2, resultados!$A$1:$ZZ$1, 0))</f>
        <v/>
      </c>
      <c r="C50">
        <f>INDEX(resultados!$A$2:$ZZ$439, 44, MATCH($B$3, resultados!$A$1:$ZZ$1, 0))</f>
        <v/>
      </c>
    </row>
    <row r="51">
      <c r="A51">
        <f>INDEX(resultados!$A$2:$ZZ$439, 45, MATCH($B$1, resultados!$A$1:$ZZ$1, 0))</f>
        <v/>
      </c>
      <c r="B51">
        <f>INDEX(resultados!$A$2:$ZZ$439, 45, MATCH($B$2, resultados!$A$1:$ZZ$1, 0))</f>
        <v/>
      </c>
      <c r="C51">
        <f>INDEX(resultados!$A$2:$ZZ$439, 45, MATCH($B$3, resultados!$A$1:$ZZ$1, 0))</f>
        <v/>
      </c>
    </row>
    <row r="52">
      <c r="A52">
        <f>INDEX(resultados!$A$2:$ZZ$439, 46, MATCH($B$1, resultados!$A$1:$ZZ$1, 0))</f>
        <v/>
      </c>
      <c r="B52">
        <f>INDEX(resultados!$A$2:$ZZ$439, 46, MATCH($B$2, resultados!$A$1:$ZZ$1, 0))</f>
        <v/>
      </c>
      <c r="C52">
        <f>INDEX(resultados!$A$2:$ZZ$439, 46, MATCH($B$3, resultados!$A$1:$ZZ$1, 0))</f>
        <v/>
      </c>
    </row>
    <row r="53">
      <c r="A53">
        <f>INDEX(resultados!$A$2:$ZZ$439, 47, MATCH($B$1, resultados!$A$1:$ZZ$1, 0))</f>
        <v/>
      </c>
      <c r="B53">
        <f>INDEX(resultados!$A$2:$ZZ$439, 47, MATCH($B$2, resultados!$A$1:$ZZ$1, 0))</f>
        <v/>
      </c>
      <c r="C53">
        <f>INDEX(resultados!$A$2:$ZZ$439, 47, MATCH($B$3, resultados!$A$1:$ZZ$1, 0))</f>
        <v/>
      </c>
    </row>
    <row r="54">
      <c r="A54">
        <f>INDEX(resultados!$A$2:$ZZ$439, 48, MATCH($B$1, resultados!$A$1:$ZZ$1, 0))</f>
        <v/>
      </c>
      <c r="B54">
        <f>INDEX(resultados!$A$2:$ZZ$439, 48, MATCH($B$2, resultados!$A$1:$ZZ$1, 0))</f>
        <v/>
      </c>
      <c r="C54">
        <f>INDEX(resultados!$A$2:$ZZ$439, 48, MATCH($B$3, resultados!$A$1:$ZZ$1, 0))</f>
        <v/>
      </c>
    </row>
    <row r="55">
      <c r="A55">
        <f>INDEX(resultados!$A$2:$ZZ$439, 49, MATCH($B$1, resultados!$A$1:$ZZ$1, 0))</f>
        <v/>
      </c>
      <c r="B55">
        <f>INDEX(resultados!$A$2:$ZZ$439, 49, MATCH($B$2, resultados!$A$1:$ZZ$1, 0))</f>
        <v/>
      </c>
      <c r="C55">
        <f>INDEX(resultados!$A$2:$ZZ$439, 49, MATCH($B$3, resultados!$A$1:$ZZ$1, 0))</f>
        <v/>
      </c>
    </row>
    <row r="56">
      <c r="A56">
        <f>INDEX(resultados!$A$2:$ZZ$439, 50, MATCH($B$1, resultados!$A$1:$ZZ$1, 0))</f>
        <v/>
      </c>
      <c r="B56">
        <f>INDEX(resultados!$A$2:$ZZ$439, 50, MATCH($B$2, resultados!$A$1:$ZZ$1, 0))</f>
        <v/>
      </c>
      <c r="C56">
        <f>INDEX(resultados!$A$2:$ZZ$439, 50, MATCH($B$3, resultados!$A$1:$ZZ$1, 0))</f>
        <v/>
      </c>
    </row>
    <row r="57">
      <c r="A57">
        <f>INDEX(resultados!$A$2:$ZZ$439, 51, MATCH($B$1, resultados!$A$1:$ZZ$1, 0))</f>
        <v/>
      </c>
      <c r="B57">
        <f>INDEX(resultados!$A$2:$ZZ$439, 51, MATCH($B$2, resultados!$A$1:$ZZ$1, 0))</f>
        <v/>
      </c>
      <c r="C57">
        <f>INDEX(resultados!$A$2:$ZZ$439, 51, MATCH($B$3, resultados!$A$1:$ZZ$1, 0))</f>
        <v/>
      </c>
    </row>
    <row r="58">
      <c r="A58">
        <f>INDEX(resultados!$A$2:$ZZ$439, 52, MATCH($B$1, resultados!$A$1:$ZZ$1, 0))</f>
        <v/>
      </c>
      <c r="B58">
        <f>INDEX(resultados!$A$2:$ZZ$439, 52, MATCH($B$2, resultados!$A$1:$ZZ$1, 0))</f>
        <v/>
      </c>
      <c r="C58">
        <f>INDEX(resultados!$A$2:$ZZ$439, 52, MATCH($B$3, resultados!$A$1:$ZZ$1, 0))</f>
        <v/>
      </c>
    </row>
    <row r="59">
      <c r="A59">
        <f>INDEX(resultados!$A$2:$ZZ$439, 53, MATCH($B$1, resultados!$A$1:$ZZ$1, 0))</f>
        <v/>
      </c>
      <c r="B59">
        <f>INDEX(resultados!$A$2:$ZZ$439, 53, MATCH($B$2, resultados!$A$1:$ZZ$1, 0))</f>
        <v/>
      </c>
      <c r="C59">
        <f>INDEX(resultados!$A$2:$ZZ$439, 53, MATCH($B$3, resultados!$A$1:$ZZ$1, 0))</f>
        <v/>
      </c>
    </row>
    <row r="60">
      <c r="A60">
        <f>INDEX(resultados!$A$2:$ZZ$439, 54, MATCH($B$1, resultados!$A$1:$ZZ$1, 0))</f>
        <v/>
      </c>
      <c r="B60">
        <f>INDEX(resultados!$A$2:$ZZ$439, 54, MATCH($B$2, resultados!$A$1:$ZZ$1, 0))</f>
        <v/>
      </c>
      <c r="C60">
        <f>INDEX(resultados!$A$2:$ZZ$439, 54, MATCH($B$3, resultados!$A$1:$ZZ$1, 0))</f>
        <v/>
      </c>
    </row>
    <row r="61">
      <c r="A61">
        <f>INDEX(resultados!$A$2:$ZZ$439, 55, MATCH($B$1, resultados!$A$1:$ZZ$1, 0))</f>
        <v/>
      </c>
      <c r="B61">
        <f>INDEX(resultados!$A$2:$ZZ$439, 55, MATCH($B$2, resultados!$A$1:$ZZ$1, 0))</f>
        <v/>
      </c>
      <c r="C61">
        <f>INDEX(resultados!$A$2:$ZZ$439, 55, MATCH($B$3, resultados!$A$1:$ZZ$1, 0))</f>
        <v/>
      </c>
    </row>
    <row r="62">
      <c r="A62">
        <f>INDEX(resultados!$A$2:$ZZ$439, 56, MATCH($B$1, resultados!$A$1:$ZZ$1, 0))</f>
        <v/>
      </c>
      <c r="B62">
        <f>INDEX(resultados!$A$2:$ZZ$439, 56, MATCH($B$2, resultados!$A$1:$ZZ$1, 0))</f>
        <v/>
      </c>
      <c r="C62">
        <f>INDEX(resultados!$A$2:$ZZ$439, 56, MATCH($B$3, resultados!$A$1:$ZZ$1, 0))</f>
        <v/>
      </c>
    </row>
    <row r="63">
      <c r="A63">
        <f>INDEX(resultados!$A$2:$ZZ$439, 57, MATCH($B$1, resultados!$A$1:$ZZ$1, 0))</f>
        <v/>
      </c>
      <c r="B63">
        <f>INDEX(resultados!$A$2:$ZZ$439, 57, MATCH($B$2, resultados!$A$1:$ZZ$1, 0))</f>
        <v/>
      </c>
      <c r="C63">
        <f>INDEX(resultados!$A$2:$ZZ$439, 57, MATCH($B$3, resultados!$A$1:$ZZ$1, 0))</f>
        <v/>
      </c>
    </row>
    <row r="64">
      <c r="A64">
        <f>INDEX(resultados!$A$2:$ZZ$439, 58, MATCH($B$1, resultados!$A$1:$ZZ$1, 0))</f>
        <v/>
      </c>
      <c r="B64">
        <f>INDEX(resultados!$A$2:$ZZ$439, 58, MATCH($B$2, resultados!$A$1:$ZZ$1, 0))</f>
        <v/>
      </c>
      <c r="C64">
        <f>INDEX(resultados!$A$2:$ZZ$439, 58, MATCH($B$3, resultados!$A$1:$ZZ$1, 0))</f>
        <v/>
      </c>
    </row>
    <row r="65">
      <c r="A65">
        <f>INDEX(resultados!$A$2:$ZZ$439, 59, MATCH($B$1, resultados!$A$1:$ZZ$1, 0))</f>
        <v/>
      </c>
      <c r="B65">
        <f>INDEX(resultados!$A$2:$ZZ$439, 59, MATCH($B$2, resultados!$A$1:$ZZ$1, 0))</f>
        <v/>
      </c>
      <c r="C65">
        <f>INDEX(resultados!$A$2:$ZZ$439, 59, MATCH($B$3, resultados!$A$1:$ZZ$1, 0))</f>
        <v/>
      </c>
    </row>
    <row r="66">
      <c r="A66">
        <f>INDEX(resultados!$A$2:$ZZ$439, 60, MATCH($B$1, resultados!$A$1:$ZZ$1, 0))</f>
        <v/>
      </c>
      <c r="B66">
        <f>INDEX(resultados!$A$2:$ZZ$439, 60, MATCH($B$2, resultados!$A$1:$ZZ$1, 0))</f>
        <v/>
      </c>
      <c r="C66">
        <f>INDEX(resultados!$A$2:$ZZ$439, 60, MATCH($B$3, resultados!$A$1:$ZZ$1, 0))</f>
        <v/>
      </c>
    </row>
    <row r="67">
      <c r="A67">
        <f>INDEX(resultados!$A$2:$ZZ$439, 61, MATCH($B$1, resultados!$A$1:$ZZ$1, 0))</f>
        <v/>
      </c>
      <c r="B67">
        <f>INDEX(resultados!$A$2:$ZZ$439, 61, MATCH($B$2, resultados!$A$1:$ZZ$1, 0))</f>
        <v/>
      </c>
      <c r="C67">
        <f>INDEX(resultados!$A$2:$ZZ$439, 61, MATCH($B$3, resultados!$A$1:$ZZ$1, 0))</f>
        <v/>
      </c>
    </row>
    <row r="68">
      <c r="A68">
        <f>INDEX(resultados!$A$2:$ZZ$439, 62, MATCH($B$1, resultados!$A$1:$ZZ$1, 0))</f>
        <v/>
      </c>
      <c r="B68">
        <f>INDEX(resultados!$A$2:$ZZ$439, 62, MATCH($B$2, resultados!$A$1:$ZZ$1, 0))</f>
        <v/>
      </c>
      <c r="C68">
        <f>INDEX(resultados!$A$2:$ZZ$439, 62, MATCH($B$3, resultados!$A$1:$ZZ$1, 0))</f>
        <v/>
      </c>
    </row>
    <row r="69">
      <c r="A69">
        <f>INDEX(resultados!$A$2:$ZZ$439, 63, MATCH($B$1, resultados!$A$1:$ZZ$1, 0))</f>
        <v/>
      </c>
      <c r="B69">
        <f>INDEX(resultados!$A$2:$ZZ$439, 63, MATCH($B$2, resultados!$A$1:$ZZ$1, 0))</f>
        <v/>
      </c>
      <c r="C69">
        <f>INDEX(resultados!$A$2:$ZZ$439, 63, MATCH($B$3, resultados!$A$1:$ZZ$1, 0))</f>
        <v/>
      </c>
    </row>
    <row r="70">
      <c r="A70">
        <f>INDEX(resultados!$A$2:$ZZ$439, 64, MATCH($B$1, resultados!$A$1:$ZZ$1, 0))</f>
        <v/>
      </c>
      <c r="B70">
        <f>INDEX(resultados!$A$2:$ZZ$439, 64, MATCH($B$2, resultados!$A$1:$ZZ$1, 0))</f>
        <v/>
      </c>
      <c r="C70">
        <f>INDEX(resultados!$A$2:$ZZ$439, 64, MATCH($B$3, resultados!$A$1:$ZZ$1, 0))</f>
        <v/>
      </c>
    </row>
    <row r="71">
      <c r="A71">
        <f>INDEX(resultados!$A$2:$ZZ$439, 65, MATCH($B$1, resultados!$A$1:$ZZ$1, 0))</f>
        <v/>
      </c>
      <c r="B71">
        <f>INDEX(resultados!$A$2:$ZZ$439, 65, MATCH($B$2, resultados!$A$1:$ZZ$1, 0))</f>
        <v/>
      </c>
      <c r="C71">
        <f>INDEX(resultados!$A$2:$ZZ$439, 65, MATCH($B$3, resultados!$A$1:$ZZ$1, 0))</f>
        <v/>
      </c>
    </row>
    <row r="72">
      <c r="A72">
        <f>INDEX(resultados!$A$2:$ZZ$439, 66, MATCH($B$1, resultados!$A$1:$ZZ$1, 0))</f>
        <v/>
      </c>
      <c r="B72">
        <f>INDEX(resultados!$A$2:$ZZ$439, 66, MATCH($B$2, resultados!$A$1:$ZZ$1, 0))</f>
        <v/>
      </c>
      <c r="C72">
        <f>INDEX(resultados!$A$2:$ZZ$439, 66, MATCH($B$3, resultados!$A$1:$ZZ$1, 0))</f>
        <v/>
      </c>
    </row>
    <row r="73">
      <c r="A73">
        <f>INDEX(resultados!$A$2:$ZZ$439, 67, MATCH($B$1, resultados!$A$1:$ZZ$1, 0))</f>
        <v/>
      </c>
      <c r="B73">
        <f>INDEX(resultados!$A$2:$ZZ$439, 67, MATCH($B$2, resultados!$A$1:$ZZ$1, 0))</f>
        <v/>
      </c>
      <c r="C73">
        <f>INDEX(resultados!$A$2:$ZZ$439, 67, MATCH($B$3, resultados!$A$1:$ZZ$1, 0))</f>
        <v/>
      </c>
    </row>
    <row r="74">
      <c r="A74">
        <f>INDEX(resultados!$A$2:$ZZ$439, 68, MATCH($B$1, resultados!$A$1:$ZZ$1, 0))</f>
        <v/>
      </c>
      <c r="B74">
        <f>INDEX(resultados!$A$2:$ZZ$439, 68, MATCH($B$2, resultados!$A$1:$ZZ$1, 0))</f>
        <v/>
      </c>
      <c r="C74">
        <f>INDEX(resultados!$A$2:$ZZ$439, 68, MATCH($B$3, resultados!$A$1:$ZZ$1, 0))</f>
        <v/>
      </c>
    </row>
    <row r="75">
      <c r="A75">
        <f>INDEX(resultados!$A$2:$ZZ$439, 69, MATCH($B$1, resultados!$A$1:$ZZ$1, 0))</f>
        <v/>
      </c>
      <c r="B75">
        <f>INDEX(resultados!$A$2:$ZZ$439, 69, MATCH($B$2, resultados!$A$1:$ZZ$1, 0))</f>
        <v/>
      </c>
      <c r="C75">
        <f>INDEX(resultados!$A$2:$ZZ$439, 69, MATCH($B$3, resultados!$A$1:$ZZ$1, 0))</f>
        <v/>
      </c>
    </row>
    <row r="76">
      <c r="A76">
        <f>INDEX(resultados!$A$2:$ZZ$439, 70, MATCH($B$1, resultados!$A$1:$ZZ$1, 0))</f>
        <v/>
      </c>
      <c r="B76">
        <f>INDEX(resultados!$A$2:$ZZ$439, 70, MATCH($B$2, resultados!$A$1:$ZZ$1, 0))</f>
        <v/>
      </c>
      <c r="C76">
        <f>INDEX(resultados!$A$2:$ZZ$439, 70, MATCH($B$3, resultados!$A$1:$ZZ$1, 0))</f>
        <v/>
      </c>
    </row>
    <row r="77">
      <c r="A77">
        <f>INDEX(resultados!$A$2:$ZZ$439, 71, MATCH($B$1, resultados!$A$1:$ZZ$1, 0))</f>
        <v/>
      </c>
      <c r="B77">
        <f>INDEX(resultados!$A$2:$ZZ$439, 71, MATCH($B$2, resultados!$A$1:$ZZ$1, 0))</f>
        <v/>
      </c>
      <c r="C77">
        <f>INDEX(resultados!$A$2:$ZZ$439, 71, MATCH($B$3, resultados!$A$1:$ZZ$1, 0))</f>
        <v/>
      </c>
    </row>
    <row r="78">
      <c r="A78">
        <f>INDEX(resultados!$A$2:$ZZ$439, 72, MATCH($B$1, resultados!$A$1:$ZZ$1, 0))</f>
        <v/>
      </c>
      <c r="B78">
        <f>INDEX(resultados!$A$2:$ZZ$439, 72, MATCH($B$2, resultados!$A$1:$ZZ$1, 0))</f>
        <v/>
      </c>
      <c r="C78">
        <f>INDEX(resultados!$A$2:$ZZ$439, 72, MATCH($B$3, resultados!$A$1:$ZZ$1, 0))</f>
        <v/>
      </c>
    </row>
    <row r="79">
      <c r="A79">
        <f>INDEX(resultados!$A$2:$ZZ$439, 73, MATCH($B$1, resultados!$A$1:$ZZ$1, 0))</f>
        <v/>
      </c>
      <c r="B79">
        <f>INDEX(resultados!$A$2:$ZZ$439, 73, MATCH($B$2, resultados!$A$1:$ZZ$1, 0))</f>
        <v/>
      </c>
      <c r="C79">
        <f>INDEX(resultados!$A$2:$ZZ$439, 73, MATCH($B$3, resultados!$A$1:$ZZ$1, 0))</f>
        <v/>
      </c>
    </row>
    <row r="80">
      <c r="A80">
        <f>INDEX(resultados!$A$2:$ZZ$439, 74, MATCH($B$1, resultados!$A$1:$ZZ$1, 0))</f>
        <v/>
      </c>
      <c r="B80">
        <f>INDEX(resultados!$A$2:$ZZ$439, 74, MATCH($B$2, resultados!$A$1:$ZZ$1, 0))</f>
        <v/>
      </c>
      <c r="C80">
        <f>INDEX(resultados!$A$2:$ZZ$439, 74, MATCH($B$3, resultados!$A$1:$ZZ$1, 0))</f>
        <v/>
      </c>
    </row>
    <row r="81">
      <c r="A81">
        <f>INDEX(resultados!$A$2:$ZZ$439, 75, MATCH($B$1, resultados!$A$1:$ZZ$1, 0))</f>
        <v/>
      </c>
      <c r="B81">
        <f>INDEX(resultados!$A$2:$ZZ$439, 75, MATCH($B$2, resultados!$A$1:$ZZ$1, 0))</f>
        <v/>
      </c>
      <c r="C81">
        <f>INDEX(resultados!$A$2:$ZZ$439, 75, MATCH($B$3, resultados!$A$1:$ZZ$1, 0))</f>
        <v/>
      </c>
    </row>
    <row r="82">
      <c r="A82">
        <f>INDEX(resultados!$A$2:$ZZ$439, 76, MATCH($B$1, resultados!$A$1:$ZZ$1, 0))</f>
        <v/>
      </c>
      <c r="B82">
        <f>INDEX(resultados!$A$2:$ZZ$439, 76, MATCH($B$2, resultados!$A$1:$ZZ$1, 0))</f>
        <v/>
      </c>
      <c r="C82">
        <f>INDEX(resultados!$A$2:$ZZ$439, 76, MATCH($B$3, resultados!$A$1:$ZZ$1, 0))</f>
        <v/>
      </c>
    </row>
    <row r="83">
      <c r="A83">
        <f>INDEX(resultados!$A$2:$ZZ$439, 77, MATCH($B$1, resultados!$A$1:$ZZ$1, 0))</f>
        <v/>
      </c>
      <c r="B83">
        <f>INDEX(resultados!$A$2:$ZZ$439, 77, MATCH($B$2, resultados!$A$1:$ZZ$1, 0))</f>
        <v/>
      </c>
      <c r="C83">
        <f>INDEX(resultados!$A$2:$ZZ$439, 77, MATCH($B$3, resultados!$A$1:$ZZ$1, 0))</f>
        <v/>
      </c>
    </row>
    <row r="84">
      <c r="A84">
        <f>INDEX(resultados!$A$2:$ZZ$439, 78, MATCH($B$1, resultados!$A$1:$ZZ$1, 0))</f>
        <v/>
      </c>
      <c r="B84">
        <f>INDEX(resultados!$A$2:$ZZ$439, 78, MATCH($B$2, resultados!$A$1:$ZZ$1, 0))</f>
        <v/>
      </c>
      <c r="C84">
        <f>INDEX(resultados!$A$2:$ZZ$439, 78, MATCH($B$3, resultados!$A$1:$ZZ$1, 0))</f>
        <v/>
      </c>
    </row>
    <row r="85">
      <c r="A85">
        <f>INDEX(resultados!$A$2:$ZZ$439, 79, MATCH($B$1, resultados!$A$1:$ZZ$1, 0))</f>
        <v/>
      </c>
      <c r="B85">
        <f>INDEX(resultados!$A$2:$ZZ$439, 79, MATCH($B$2, resultados!$A$1:$ZZ$1, 0))</f>
        <v/>
      </c>
      <c r="C85">
        <f>INDEX(resultados!$A$2:$ZZ$439, 79, MATCH($B$3, resultados!$A$1:$ZZ$1, 0))</f>
        <v/>
      </c>
    </row>
    <row r="86">
      <c r="A86">
        <f>INDEX(resultados!$A$2:$ZZ$439, 80, MATCH($B$1, resultados!$A$1:$ZZ$1, 0))</f>
        <v/>
      </c>
      <c r="B86">
        <f>INDEX(resultados!$A$2:$ZZ$439, 80, MATCH($B$2, resultados!$A$1:$ZZ$1, 0))</f>
        <v/>
      </c>
      <c r="C86">
        <f>INDEX(resultados!$A$2:$ZZ$439, 80, MATCH($B$3, resultados!$A$1:$ZZ$1, 0))</f>
        <v/>
      </c>
    </row>
    <row r="87">
      <c r="A87">
        <f>INDEX(resultados!$A$2:$ZZ$439, 81, MATCH($B$1, resultados!$A$1:$ZZ$1, 0))</f>
        <v/>
      </c>
      <c r="B87">
        <f>INDEX(resultados!$A$2:$ZZ$439, 81, MATCH($B$2, resultados!$A$1:$ZZ$1, 0))</f>
        <v/>
      </c>
      <c r="C87">
        <f>INDEX(resultados!$A$2:$ZZ$439, 81, MATCH($B$3, resultados!$A$1:$ZZ$1, 0))</f>
        <v/>
      </c>
    </row>
    <row r="88">
      <c r="A88">
        <f>INDEX(resultados!$A$2:$ZZ$439, 82, MATCH($B$1, resultados!$A$1:$ZZ$1, 0))</f>
        <v/>
      </c>
      <c r="B88">
        <f>INDEX(resultados!$A$2:$ZZ$439, 82, MATCH($B$2, resultados!$A$1:$ZZ$1, 0))</f>
        <v/>
      </c>
      <c r="C88">
        <f>INDEX(resultados!$A$2:$ZZ$439, 82, MATCH($B$3, resultados!$A$1:$ZZ$1, 0))</f>
        <v/>
      </c>
    </row>
    <row r="89">
      <c r="A89">
        <f>INDEX(resultados!$A$2:$ZZ$439, 83, MATCH($B$1, resultados!$A$1:$ZZ$1, 0))</f>
        <v/>
      </c>
      <c r="B89">
        <f>INDEX(resultados!$A$2:$ZZ$439, 83, MATCH($B$2, resultados!$A$1:$ZZ$1, 0))</f>
        <v/>
      </c>
      <c r="C89">
        <f>INDEX(resultados!$A$2:$ZZ$439, 83, MATCH($B$3, resultados!$A$1:$ZZ$1, 0))</f>
        <v/>
      </c>
    </row>
    <row r="90">
      <c r="A90">
        <f>INDEX(resultados!$A$2:$ZZ$439, 84, MATCH($B$1, resultados!$A$1:$ZZ$1, 0))</f>
        <v/>
      </c>
      <c r="B90">
        <f>INDEX(resultados!$A$2:$ZZ$439, 84, MATCH($B$2, resultados!$A$1:$ZZ$1, 0))</f>
        <v/>
      </c>
      <c r="C90">
        <f>INDEX(resultados!$A$2:$ZZ$439, 84, MATCH($B$3, resultados!$A$1:$ZZ$1, 0))</f>
        <v/>
      </c>
    </row>
    <row r="91">
      <c r="A91">
        <f>INDEX(resultados!$A$2:$ZZ$439, 85, MATCH($B$1, resultados!$A$1:$ZZ$1, 0))</f>
        <v/>
      </c>
      <c r="B91">
        <f>INDEX(resultados!$A$2:$ZZ$439, 85, MATCH($B$2, resultados!$A$1:$ZZ$1, 0))</f>
        <v/>
      </c>
      <c r="C91">
        <f>INDEX(resultados!$A$2:$ZZ$439, 85, MATCH($B$3, resultados!$A$1:$ZZ$1, 0))</f>
        <v/>
      </c>
    </row>
    <row r="92">
      <c r="A92">
        <f>INDEX(resultados!$A$2:$ZZ$439, 86, MATCH($B$1, resultados!$A$1:$ZZ$1, 0))</f>
        <v/>
      </c>
      <c r="B92">
        <f>INDEX(resultados!$A$2:$ZZ$439, 86, MATCH($B$2, resultados!$A$1:$ZZ$1, 0))</f>
        <v/>
      </c>
      <c r="C92">
        <f>INDEX(resultados!$A$2:$ZZ$439, 86, MATCH($B$3, resultados!$A$1:$ZZ$1, 0))</f>
        <v/>
      </c>
    </row>
    <row r="93">
      <c r="A93">
        <f>INDEX(resultados!$A$2:$ZZ$439, 87, MATCH($B$1, resultados!$A$1:$ZZ$1, 0))</f>
        <v/>
      </c>
      <c r="B93">
        <f>INDEX(resultados!$A$2:$ZZ$439, 87, MATCH($B$2, resultados!$A$1:$ZZ$1, 0))</f>
        <v/>
      </c>
      <c r="C93">
        <f>INDEX(resultados!$A$2:$ZZ$439, 87, MATCH($B$3, resultados!$A$1:$ZZ$1, 0))</f>
        <v/>
      </c>
    </row>
    <row r="94">
      <c r="A94">
        <f>INDEX(resultados!$A$2:$ZZ$439, 88, MATCH($B$1, resultados!$A$1:$ZZ$1, 0))</f>
        <v/>
      </c>
      <c r="B94">
        <f>INDEX(resultados!$A$2:$ZZ$439, 88, MATCH($B$2, resultados!$A$1:$ZZ$1, 0))</f>
        <v/>
      </c>
      <c r="C94">
        <f>INDEX(resultados!$A$2:$ZZ$439, 88, MATCH($B$3, resultados!$A$1:$ZZ$1, 0))</f>
        <v/>
      </c>
    </row>
    <row r="95">
      <c r="A95">
        <f>INDEX(resultados!$A$2:$ZZ$439, 89, MATCH($B$1, resultados!$A$1:$ZZ$1, 0))</f>
        <v/>
      </c>
      <c r="B95">
        <f>INDEX(resultados!$A$2:$ZZ$439, 89, MATCH($B$2, resultados!$A$1:$ZZ$1, 0))</f>
        <v/>
      </c>
      <c r="C95">
        <f>INDEX(resultados!$A$2:$ZZ$439, 89, MATCH($B$3, resultados!$A$1:$ZZ$1, 0))</f>
        <v/>
      </c>
    </row>
    <row r="96">
      <c r="A96">
        <f>INDEX(resultados!$A$2:$ZZ$439, 90, MATCH($B$1, resultados!$A$1:$ZZ$1, 0))</f>
        <v/>
      </c>
      <c r="B96">
        <f>INDEX(resultados!$A$2:$ZZ$439, 90, MATCH($B$2, resultados!$A$1:$ZZ$1, 0))</f>
        <v/>
      </c>
      <c r="C96">
        <f>INDEX(resultados!$A$2:$ZZ$439, 90, MATCH($B$3, resultados!$A$1:$ZZ$1, 0))</f>
        <v/>
      </c>
    </row>
    <row r="97">
      <c r="A97">
        <f>INDEX(resultados!$A$2:$ZZ$439, 91, MATCH($B$1, resultados!$A$1:$ZZ$1, 0))</f>
        <v/>
      </c>
      <c r="B97">
        <f>INDEX(resultados!$A$2:$ZZ$439, 91, MATCH($B$2, resultados!$A$1:$ZZ$1, 0))</f>
        <v/>
      </c>
      <c r="C97">
        <f>INDEX(resultados!$A$2:$ZZ$439, 91, MATCH($B$3, resultados!$A$1:$ZZ$1, 0))</f>
        <v/>
      </c>
    </row>
    <row r="98">
      <c r="A98">
        <f>INDEX(resultados!$A$2:$ZZ$439, 92, MATCH($B$1, resultados!$A$1:$ZZ$1, 0))</f>
        <v/>
      </c>
      <c r="B98">
        <f>INDEX(resultados!$A$2:$ZZ$439, 92, MATCH($B$2, resultados!$A$1:$ZZ$1, 0))</f>
        <v/>
      </c>
      <c r="C98">
        <f>INDEX(resultados!$A$2:$ZZ$439, 92, MATCH($B$3, resultados!$A$1:$ZZ$1, 0))</f>
        <v/>
      </c>
    </row>
    <row r="99">
      <c r="A99">
        <f>INDEX(resultados!$A$2:$ZZ$439, 93, MATCH($B$1, resultados!$A$1:$ZZ$1, 0))</f>
        <v/>
      </c>
      <c r="B99">
        <f>INDEX(resultados!$A$2:$ZZ$439, 93, MATCH($B$2, resultados!$A$1:$ZZ$1, 0))</f>
        <v/>
      </c>
      <c r="C99">
        <f>INDEX(resultados!$A$2:$ZZ$439, 93, MATCH($B$3, resultados!$A$1:$ZZ$1, 0))</f>
        <v/>
      </c>
    </row>
    <row r="100">
      <c r="A100">
        <f>INDEX(resultados!$A$2:$ZZ$439, 94, MATCH($B$1, resultados!$A$1:$ZZ$1, 0))</f>
        <v/>
      </c>
      <c r="B100">
        <f>INDEX(resultados!$A$2:$ZZ$439, 94, MATCH($B$2, resultados!$A$1:$ZZ$1, 0))</f>
        <v/>
      </c>
      <c r="C100">
        <f>INDEX(resultados!$A$2:$ZZ$439, 94, MATCH($B$3, resultados!$A$1:$ZZ$1, 0))</f>
        <v/>
      </c>
    </row>
    <row r="101">
      <c r="A101">
        <f>INDEX(resultados!$A$2:$ZZ$439, 95, MATCH($B$1, resultados!$A$1:$ZZ$1, 0))</f>
        <v/>
      </c>
      <c r="B101">
        <f>INDEX(resultados!$A$2:$ZZ$439, 95, MATCH($B$2, resultados!$A$1:$ZZ$1, 0))</f>
        <v/>
      </c>
      <c r="C101">
        <f>INDEX(resultados!$A$2:$ZZ$439, 95, MATCH($B$3, resultados!$A$1:$ZZ$1, 0))</f>
        <v/>
      </c>
    </row>
    <row r="102">
      <c r="A102">
        <f>INDEX(resultados!$A$2:$ZZ$439, 96, MATCH($B$1, resultados!$A$1:$ZZ$1, 0))</f>
        <v/>
      </c>
      <c r="B102">
        <f>INDEX(resultados!$A$2:$ZZ$439, 96, MATCH($B$2, resultados!$A$1:$ZZ$1, 0))</f>
        <v/>
      </c>
      <c r="C102">
        <f>INDEX(resultados!$A$2:$ZZ$439, 96, MATCH($B$3, resultados!$A$1:$ZZ$1, 0))</f>
        <v/>
      </c>
    </row>
    <row r="103">
      <c r="A103">
        <f>INDEX(resultados!$A$2:$ZZ$439, 97, MATCH($B$1, resultados!$A$1:$ZZ$1, 0))</f>
        <v/>
      </c>
      <c r="B103">
        <f>INDEX(resultados!$A$2:$ZZ$439, 97, MATCH($B$2, resultados!$A$1:$ZZ$1, 0))</f>
        <v/>
      </c>
      <c r="C103">
        <f>INDEX(resultados!$A$2:$ZZ$439, 97, MATCH($B$3, resultados!$A$1:$ZZ$1, 0))</f>
        <v/>
      </c>
    </row>
    <row r="104">
      <c r="A104">
        <f>INDEX(resultados!$A$2:$ZZ$439, 98, MATCH($B$1, resultados!$A$1:$ZZ$1, 0))</f>
        <v/>
      </c>
      <c r="B104">
        <f>INDEX(resultados!$A$2:$ZZ$439, 98, MATCH($B$2, resultados!$A$1:$ZZ$1, 0))</f>
        <v/>
      </c>
      <c r="C104">
        <f>INDEX(resultados!$A$2:$ZZ$439, 98, MATCH($B$3, resultados!$A$1:$ZZ$1, 0))</f>
        <v/>
      </c>
    </row>
    <row r="105">
      <c r="A105">
        <f>INDEX(resultados!$A$2:$ZZ$439, 99, MATCH($B$1, resultados!$A$1:$ZZ$1, 0))</f>
        <v/>
      </c>
      <c r="B105">
        <f>INDEX(resultados!$A$2:$ZZ$439, 99, MATCH($B$2, resultados!$A$1:$ZZ$1, 0))</f>
        <v/>
      </c>
      <c r="C105">
        <f>INDEX(resultados!$A$2:$ZZ$439, 99, MATCH($B$3, resultados!$A$1:$ZZ$1, 0))</f>
        <v/>
      </c>
    </row>
    <row r="106">
      <c r="A106">
        <f>INDEX(resultados!$A$2:$ZZ$439, 100, MATCH($B$1, resultados!$A$1:$ZZ$1, 0))</f>
        <v/>
      </c>
      <c r="B106">
        <f>INDEX(resultados!$A$2:$ZZ$439, 100, MATCH($B$2, resultados!$A$1:$ZZ$1, 0))</f>
        <v/>
      </c>
      <c r="C106">
        <f>INDEX(resultados!$A$2:$ZZ$439, 100, MATCH($B$3, resultados!$A$1:$ZZ$1, 0))</f>
        <v/>
      </c>
    </row>
    <row r="107">
      <c r="A107">
        <f>INDEX(resultados!$A$2:$ZZ$439, 101, MATCH($B$1, resultados!$A$1:$ZZ$1, 0))</f>
        <v/>
      </c>
      <c r="B107">
        <f>INDEX(resultados!$A$2:$ZZ$439, 101, MATCH($B$2, resultados!$A$1:$ZZ$1, 0))</f>
        <v/>
      </c>
      <c r="C107">
        <f>INDEX(resultados!$A$2:$ZZ$439, 101, MATCH($B$3, resultados!$A$1:$ZZ$1, 0))</f>
        <v/>
      </c>
    </row>
    <row r="108">
      <c r="A108">
        <f>INDEX(resultados!$A$2:$ZZ$439, 102, MATCH($B$1, resultados!$A$1:$ZZ$1, 0))</f>
        <v/>
      </c>
      <c r="B108">
        <f>INDEX(resultados!$A$2:$ZZ$439, 102, MATCH($B$2, resultados!$A$1:$ZZ$1, 0))</f>
        <v/>
      </c>
      <c r="C108">
        <f>INDEX(resultados!$A$2:$ZZ$439, 102, MATCH($B$3, resultados!$A$1:$ZZ$1, 0))</f>
        <v/>
      </c>
    </row>
    <row r="109">
      <c r="A109">
        <f>INDEX(resultados!$A$2:$ZZ$439, 103, MATCH($B$1, resultados!$A$1:$ZZ$1, 0))</f>
        <v/>
      </c>
      <c r="B109">
        <f>INDEX(resultados!$A$2:$ZZ$439, 103, MATCH($B$2, resultados!$A$1:$ZZ$1, 0))</f>
        <v/>
      </c>
      <c r="C109">
        <f>INDEX(resultados!$A$2:$ZZ$439, 103, MATCH($B$3, resultados!$A$1:$ZZ$1, 0))</f>
        <v/>
      </c>
    </row>
    <row r="110">
      <c r="A110">
        <f>INDEX(resultados!$A$2:$ZZ$439, 104, MATCH($B$1, resultados!$A$1:$ZZ$1, 0))</f>
        <v/>
      </c>
      <c r="B110">
        <f>INDEX(resultados!$A$2:$ZZ$439, 104, MATCH($B$2, resultados!$A$1:$ZZ$1, 0))</f>
        <v/>
      </c>
      <c r="C110">
        <f>INDEX(resultados!$A$2:$ZZ$439, 104, MATCH($B$3, resultados!$A$1:$ZZ$1, 0))</f>
        <v/>
      </c>
    </row>
    <row r="111">
      <c r="A111">
        <f>INDEX(resultados!$A$2:$ZZ$439, 105, MATCH($B$1, resultados!$A$1:$ZZ$1, 0))</f>
        <v/>
      </c>
      <c r="B111">
        <f>INDEX(resultados!$A$2:$ZZ$439, 105, MATCH($B$2, resultados!$A$1:$ZZ$1, 0))</f>
        <v/>
      </c>
      <c r="C111">
        <f>INDEX(resultados!$A$2:$ZZ$439, 105, MATCH($B$3, resultados!$A$1:$ZZ$1, 0))</f>
        <v/>
      </c>
    </row>
    <row r="112">
      <c r="A112">
        <f>INDEX(resultados!$A$2:$ZZ$439, 106, MATCH($B$1, resultados!$A$1:$ZZ$1, 0))</f>
        <v/>
      </c>
      <c r="B112">
        <f>INDEX(resultados!$A$2:$ZZ$439, 106, MATCH($B$2, resultados!$A$1:$ZZ$1, 0))</f>
        <v/>
      </c>
      <c r="C112">
        <f>INDEX(resultados!$A$2:$ZZ$439, 106, MATCH($B$3, resultados!$A$1:$ZZ$1, 0))</f>
        <v/>
      </c>
    </row>
    <row r="113">
      <c r="A113">
        <f>INDEX(resultados!$A$2:$ZZ$439, 107, MATCH($B$1, resultados!$A$1:$ZZ$1, 0))</f>
        <v/>
      </c>
      <c r="B113">
        <f>INDEX(resultados!$A$2:$ZZ$439, 107, MATCH($B$2, resultados!$A$1:$ZZ$1, 0))</f>
        <v/>
      </c>
      <c r="C113">
        <f>INDEX(resultados!$A$2:$ZZ$439, 107, MATCH($B$3, resultados!$A$1:$ZZ$1, 0))</f>
        <v/>
      </c>
    </row>
    <row r="114">
      <c r="A114">
        <f>INDEX(resultados!$A$2:$ZZ$439, 108, MATCH($B$1, resultados!$A$1:$ZZ$1, 0))</f>
        <v/>
      </c>
      <c r="B114">
        <f>INDEX(resultados!$A$2:$ZZ$439, 108, MATCH($B$2, resultados!$A$1:$ZZ$1, 0))</f>
        <v/>
      </c>
      <c r="C114">
        <f>INDEX(resultados!$A$2:$ZZ$439, 108, MATCH($B$3, resultados!$A$1:$ZZ$1, 0))</f>
        <v/>
      </c>
    </row>
    <row r="115">
      <c r="A115">
        <f>INDEX(resultados!$A$2:$ZZ$439, 109, MATCH($B$1, resultados!$A$1:$ZZ$1, 0))</f>
        <v/>
      </c>
      <c r="B115">
        <f>INDEX(resultados!$A$2:$ZZ$439, 109, MATCH($B$2, resultados!$A$1:$ZZ$1, 0))</f>
        <v/>
      </c>
      <c r="C115">
        <f>INDEX(resultados!$A$2:$ZZ$439, 109, MATCH($B$3, resultados!$A$1:$ZZ$1, 0))</f>
        <v/>
      </c>
    </row>
    <row r="116">
      <c r="A116">
        <f>INDEX(resultados!$A$2:$ZZ$439, 110, MATCH($B$1, resultados!$A$1:$ZZ$1, 0))</f>
        <v/>
      </c>
      <c r="B116">
        <f>INDEX(resultados!$A$2:$ZZ$439, 110, MATCH($B$2, resultados!$A$1:$ZZ$1, 0))</f>
        <v/>
      </c>
      <c r="C116">
        <f>INDEX(resultados!$A$2:$ZZ$439, 110, MATCH($B$3, resultados!$A$1:$ZZ$1, 0))</f>
        <v/>
      </c>
    </row>
    <row r="117">
      <c r="A117">
        <f>INDEX(resultados!$A$2:$ZZ$439, 111, MATCH($B$1, resultados!$A$1:$ZZ$1, 0))</f>
        <v/>
      </c>
      <c r="B117">
        <f>INDEX(resultados!$A$2:$ZZ$439, 111, MATCH($B$2, resultados!$A$1:$ZZ$1, 0))</f>
        <v/>
      </c>
      <c r="C117">
        <f>INDEX(resultados!$A$2:$ZZ$439, 111, MATCH($B$3, resultados!$A$1:$ZZ$1, 0))</f>
        <v/>
      </c>
    </row>
    <row r="118">
      <c r="A118">
        <f>INDEX(resultados!$A$2:$ZZ$439, 112, MATCH($B$1, resultados!$A$1:$ZZ$1, 0))</f>
        <v/>
      </c>
      <c r="B118">
        <f>INDEX(resultados!$A$2:$ZZ$439, 112, MATCH($B$2, resultados!$A$1:$ZZ$1, 0))</f>
        <v/>
      </c>
      <c r="C118">
        <f>INDEX(resultados!$A$2:$ZZ$439, 112, MATCH($B$3, resultados!$A$1:$ZZ$1, 0))</f>
        <v/>
      </c>
    </row>
    <row r="119">
      <c r="A119">
        <f>INDEX(resultados!$A$2:$ZZ$439, 113, MATCH($B$1, resultados!$A$1:$ZZ$1, 0))</f>
        <v/>
      </c>
      <c r="B119">
        <f>INDEX(resultados!$A$2:$ZZ$439, 113, MATCH($B$2, resultados!$A$1:$ZZ$1, 0))</f>
        <v/>
      </c>
      <c r="C119">
        <f>INDEX(resultados!$A$2:$ZZ$439, 113, MATCH($B$3, resultados!$A$1:$ZZ$1, 0))</f>
        <v/>
      </c>
    </row>
    <row r="120">
      <c r="A120">
        <f>INDEX(resultados!$A$2:$ZZ$439, 114, MATCH($B$1, resultados!$A$1:$ZZ$1, 0))</f>
        <v/>
      </c>
      <c r="B120">
        <f>INDEX(resultados!$A$2:$ZZ$439, 114, MATCH($B$2, resultados!$A$1:$ZZ$1, 0))</f>
        <v/>
      </c>
      <c r="C120">
        <f>INDEX(resultados!$A$2:$ZZ$439, 114, MATCH($B$3, resultados!$A$1:$ZZ$1, 0))</f>
        <v/>
      </c>
    </row>
    <row r="121">
      <c r="A121">
        <f>INDEX(resultados!$A$2:$ZZ$439, 115, MATCH($B$1, resultados!$A$1:$ZZ$1, 0))</f>
        <v/>
      </c>
      <c r="B121">
        <f>INDEX(resultados!$A$2:$ZZ$439, 115, MATCH($B$2, resultados!$A$1:$ZZ$1, 0))</f>
        <v/>
      </c>
      <c r="C121">
        <f>INDEX(resultados!$A$2:$ZZ$439, 115, MATCH($B$3, resultados!$A$1:$ZZ$1, 0))</f>
        <v/>
      </c>
    </row>
    <row r="122">
      <c r="A122">
        <f>INDEX(resultados!$A$2:$ZZ$439, 116, MATCH($B$1, resultados!$A$1:$ZZ$1, 0))</f>
        <v/>
      </c>
      <c r="B122">
        <f>INDEX(resultados!$A$2:$ZZ$439, 116, MATCH($B$2, resultados!$A$1:$ZZ$1, 0))</f>
        <v/>
      </c>
      <c r="C122">
        <f>INDEX(resultados!$A$2:$ZZ$439, 116, MATCH($B$3, resultados!$A$1:$ZZ$1, 0))</f>
        <v/>
      </c>
    </row>
    <row r="123">
      <c r="A123">
        <f>INDEX(resultados!$A$2:$ZZ$439, 117, MATCH($B$1, resultados!$A$1:$ZZ$1, 0))</f>
        <v/>
      </c>
      <c r="B123">
        <f>INDEX(resultados!$A$2:$ZZ$439, 117, MATCH($B$2, resultados!$A$1:$ZZ$1, 0))</f>
        <v/>
      </c>
      <c r="C123">
        <f>INDEX(resultados!$A$2:$ZZ$439, 117, MATCH($B$3, resultados!$A$1:$ZZ$1, 0))</f>
        <v/>
      </c>
    </row>
    <row r="124">
      <c r="A124">
        <f>INDEX(resultados!$A$2:$ZZ$439, 118, MATCH($B$1, resultados!$A$1:$ZZ$1, 0))</f>
        <v/>
      </c>
      <c r="B124">
        <f>INDEX(resultados!$A$2:$ZZ$439, 118, MATCH($B$2, resultados!$A$1:$ZZ$1, 0))</f>
        <v/>
      </c>
      <c r="C124">
        <f>INDEX(resultados!$A$2:$ZZ$439, 118, MATCH($B$3, resultados!$A$1:$ZZ$1, 0))</f>
        <v/>
      </c>
    </row>
    <row r="125">
      <c r="A125">
        <f>INDEX(resultados!$A$2:$ZZ$439, 119, MATCH($B$1, resultados!$A$1:$ZZ$1, 0))</f>
        <v/>
      </c>
      <c r="B125">
        <f>INDEX(resultados!$A$2:$ZZ$439, 119, MATCH($B$2, resultados!$A$1:$ZZ$1, 0))</f>
        <v/>
      </c>
      <c r="C125">
        <f>INDEX(resultados!$A$2:$ZZ$439, 119, MATCH($B$3, resultados!$A$1:$ZZ$1, 0))</f>
        <v/>
      </c>
    </row>
    <row r="126">
      <c r="A126">
        <f>INDEX(resultados!$A$2:$ZZ$439, 120, MATCH($B$1, resultados!$A$1:$ZZ$1, 0))</f>
        <v/>
      </c>
      <c r="B126">
        <f>INDEX(resultados!$A$2:$ZZ$439, 120, MATCH($B$2, resultados!$A$1:$ZZ$1, 0))</f>
        <v/>
      </c>
      <c r="C126">
        <f>INDEX(resultados!$A$2:$ZZ$439, 120, MATCH($B$3, resultados!$A$1:$ZZ$1, 0))</f>
        <v/>
      </c>
    </row>
    <row r="127">
      <c r="A127">
        <f>INDEX(resultados!$A$2:$ZZ$439, 121, MATCH($B$1, resultados!$A$1:$ZZ$1, 0))</f>
        <v/>
      </c>
      <c r="B127">
        <f>INDEX(resultados!$A$2:$ZZ$439, 121, MATCH($B$2, resultados!$A$1:$ZZ$1, 0))</f>
        <v/>
      </c>
      <c r="C127">
        <f>INDEX(resultados!$A$2:$ZZ$439, 121, MATCH($B$3, resultados!$A$1:$ZZ$1, 0))</f>
        <v/>
      </c>
    </row>
    <row r="128">
      <c r="A128">
        <f>INDEX(resultados!$A$2:$ZZ$439, 122, MATCH($B$1, resultados!$A$1:$ZZ$1, 0))</f>
        <v/>
      </c>
      <c r="B128">
        <f>INDEX(resultados!$A$2:$ZZ$439, 122, MATCH($B$2, resultados!$A$1:$ZZ$1, 0))</f>
        <v/>
      </c>
      <c r="C128">
        <f>INDEX(resultados!$A$2:$ZZ$439, 122, MATCH($B$3, resultados!$A$1:$ZZ$1, 0))</f>
        <v/>
      </c>
    </row>
    <row r="129">
      <c r="A129">
        <f>INDEX(resultados!$A$2:$ZZ$439, 123, MATCH($B$1, resultados!$A$1:$ZZ$1, 0))</f>
        <v/>
      </c>
      <c r="B129">
        <f>INDEX(resultados!$A$2:$ZZ$439, 123, MATCH($B$2, resultados!$A$1:$ZZ$1, 0))</f>
        <v/>
      </c>
      <c r="C129">
        <f>INDEX(resultados!$A$2:$ZZ$439, 123, MATCH($B$3, resultados!$A$1:$ZZ$1, 0))</f>
        <v/>
      </c>
    </row>
    <row r="130">
      <c r="A130">
        <f>INDEX(resultados!$A$2:$ZZ$439, 124, MATCH($B$1, resultados!$A$1:$ZZ$1, 0))</f>
        <v/>
      </c>
      <c r="B130">
        <f>INDEX(resultados!$A$2:$ZZ$439, 124, MATCH($B$2, resultados!$A$1:$ZZ$1, 0))</f>
        <v/>
      </c>
      <c r="C130">
        <f>INDEX(resultados!$A$2:$ZZ$439, 124, MATCH($B$3, resultados!$A$1:$ZZ$1, 0))</f>
        <v/>
      </c>
    </row>
    <row r="131">
      <c r="A131">
        <f>INDEX(resultados!$A$2:$ZZ$439, 125, MATCH($B$1, resultados!$A$1:$ZZ$1, 0))</f>
        <v/>
      </c>
      <c r="B131">
        <f>INDEX(resultados!$A$2:$ZZ$439, 125, MATCH($B$2, resultados!$A$1:$ZZ$1, 0))</f>
        <v/>
      </c>
      <c r="C131">
        <f>INDEX(resultados!$A$2:$ZZ$439, 125, MATCH($B$3, resultados!$A$1:$ZZ$1, 0))</f>
        <v/>
      </c>
    </row>
    <row r="132">
      <c r="A132">
        <f>INDEX(resultados!$A$2:$ZZ$439, 126, MATCH($B$1, resultados!$A$1:$ZZ$1, 0))</f>
        <v/>
      </c>
      <c r="B132">
        <f>INDEX(resultados!$A$2:$ZZ$439, 126, MATCH($B$2, resultados!$A$1:$ZZ$1, 0))</f>
        <v/>
      </c>
      <c r="C132">
        <f>INDEX(resultados!$A$2:$ZZ$439, 126, MATCH($B$3, resultados!$A$1:$ZZ$1, 0))</f>
        <v/>
      </c>
    </row>
    <row r="133">
      <c r="A133">
        <f>INDEX(resultados!$A$2:$ZZ$439, 127, MATCH($B$1, resultados!$A$1:$ZZ$1, 0))</f>
        <v/>
      </c>
      <c r="B133">
        <f>INDEX(resultados!$A$2:$ZZ$439, 127, MATCH($B$2, resultados!$A$1:$ZZ$1, 0))</f>
        <v/>
      </c>
      <c r="C133">
        <f>INDEX(resultados!$A$2:$ZZ$439, 127, MATCH($B$3, resultados!$A$1:$ZZ$1, 0))</f>
        <v/>
      </c>
    </row>
    <row r="134">
      <c r="A134">
        <f>INDEX(resultados!$A$2:$ZZ$439, 128, MATCH($B$1, resultados!$A$1:$ZZ$1, 0))</f>
        <v/>
      </c>
      <c r="B134">
        <f>INDEX(resultados!$A$2:$ZZ$439, 128, MATCH($B$2, resultados!$A$1:$ZZ$1, 0))</f>
        <v/>
      </c>
      <c r="C134">
        <f>INDEX(resultados!$A$2:$ZZ$439, 128, MATCH($B$3, resultados!$A$1:$ZZ$1, 0))</f>
        <v/>
      </c>
    </row>
    <row r="135">
      <c r="A135">
        <f>INDEX(resultados!$A$2:$ZZ$439, 129, MATCH($B$1, resultados!$A$1:$ZZ$1, 0))</f>
        <v/>
      </c>
      <c r="B135">
        <f>INDEX(resultados!$A$2:$ZZ$439, 129, MATCH($B$2, resultados!$A$1:$ZZ$1, 0))</f>
        <v/>
      </c>
      <c r="C135">
        <f>INDEX(resultados!$A$2:$ZZ$439, 129, MATCH($B$3, resultados!$A$1:$ZZ$1, 0))</f>
        <v/>
      </c>
    </row>
    <row r="136">
      <c r="A136">
        <f>INDEX(resultados!$A$2:$ZZ$439, 130, MATCH($B$1, resultados!$A$1:$ZZ$1, 0))</f>
        <v/>
      </c>
      <c r="B136">
        <f>INDEX(resultados!$A$2:$ZZ$439, 130, MATCH($B$2, resultados!$A$1:$ZZ$1, 0))</f>
        <v/>
      </c>
      <c r="C136">
        <f>INDEX(resultados!$A$2:$ZZ$439, 130, MATCH($B$3, resultados!$A$1:$ZZ$1, 0))</f>
        <v/>
      </c>
    </row>
    <row r="137">
      <c r="A137">
        <f>INDEX(resultados!$A$2:$ZZ$439, 131, MATCH($B$1, resultados!$A$1:$ZZ$1, 0))</f>
        <v/>
      </c>
      <c r="B137">
        <f>INDEX(resultados!$A$2:$ZZ$439, 131, MATCH($B$2, resultados!$A$1:$ZZ$1, 0))</f>
        <v/>
      </c>
      <c r="C137">
        <f>INDEX(resultados!$A$2:$ZZ$439, 131, MATCH($B$3, resultados!$A$1:$ZZ$1, 0))</f>
        <v/>
      </c>
    </row>
    <row r="138">
      <c r="A138">
        <f>INDEX(resultados!$A$2:$ZZ$439, 132, MATCH($B$1, resultados!$A$1:$ZZ$1, 0))</f>
        <v/>
      </c>
      <c r="B138">
        <f>INDEX(resultados!$A$2:$ZZ$439, 132, MATCH($B$2, resultados!$A$1:$ZZ$1, 0))</f>
        <v/>
      </c>
      <c r="C138">
        <f>INDEX(resultados!$A$2:$ZZ$439, 132, MATCH($B$3, resultados!$A$1:$ZZ$1, 0))</f>
        <v/>
      </c>
    </row>
    <row r="139">
      <c r="A139">
        <f>INDEX(resultados!$A$2:$ZZ$439, 133, MATCH($B$1, resultados!$A$1:$ZZ$1, 0))</f>
        <v/>
      </c>
      <c r="B139">
        <f>INDEX(resultados!$A$2:$ZZ$439, 133, MATCH($B$2, resultados!$A$1:$ZZ$1, 0))</f>
        <v/>
      </c>
      <c r="C139">
        <f>INDEX(resultados!$A$2:$ZZ$439, 133, MATCH($B$3, resultados!$A$1:$ZZ$1, 0))</f>
        <v/>
      </c>
    </row>
    <row r="140">
      <c r="A140">
        <f>INDEX(resultados!$A$2:$ZZ$439, 134, MATCH($B$1, resultados!$A$1:$ZZ$1, 0))</f>
        <v/>
      </c>
      <c r="B140">
        <f>INDEX(resultados!$A$2:$ZZ$439, 134, MATCH($B$2, resultados!$A$1:$ZZ$1, 0))</f>
        <v/>
      </c>
      <c r="C140">
        <f>INDEX(resultados!$A$2:$ZZ$439, 134, MATCH($B$3, resultados!$A$1:$ZZ$1, 0))</f>
        <v/>
      </c>
    </row>
    <row r="141">
      <c r="A141">
        <f>INDEX(resultados!$A$2:$ZZ$439, 135, MATCH($B$1, resultados!$A$1:$ZZ$1, 0))</f>
        <v/>
      </c>
      <c r="B141">
        <f>INDEX(resultados!$A$2:$ZZ$439, 135, MATCH($B$2, resultados!$A$1:$ZZ$1, 0))</f>
        <v/>
      </c>
      <c r="C141">
        <f>INDEX(resultados!$A$2:$ZZ$439, 135, MATCH($B$3, resultados!$A$1:$ZZ$1, 0))</f>
        <v/>
      </c>
    </row>
    <row r="142">
      <c r="A142">
        <f>INDEX(resultados!$A$2:$ZZ$439, 136, MATCH($B$1, resultados!$A$1:$ZZ$1, 0))</f>
        <v/>
      </c>
      <c r="B142">
        <f>INDEX(resultados!$A$2:$ZZ$439, 136, MATCH($B$2, resultados!$A$1:$ZZ$1, 0))</f>
        <v/>
      </c>
      <c r="C142">
        <f>INDEX(resultados!$A$2:$ZZ$439, 136, MATCH($B$3, resultados!$A$1:$ZZ$1, 0))</f>
        <v/>
      </c>
    </row>
    <row r="143">
      <c r="A143">
        <f>INDEX(resultados!$A$2:$ZZ$439, 137, MATCH($B$1, resultados!$A$1:$ZZ$1, 0))</f>
        <v/>
      </c>
      <c r="B143">
        <f>INDEX(resultados!$A$2:$ZZ$439, 137, MATCH($B$2, resultados!$A$1:$ZZ$1, 0))</f>
        <v/>
      </c>
      <c r="C143">
        <f>INDEX(resultados!$A$2:$ZZ$439, 137, MATCH($B$3, resultados!$A$1:$ZZ$1, 0))</f>
        <v/>
      </c>
    </row>
    <row r="144">
      <c r="A144">
        <f>INDEX(resultados!$A$2:$ZZ$439, 138, MATCH($B$1, resultados!$A$1:$ZZ$1, 0))</f>
        <v/>
      </c>
      <c r="B144">
        <f>INDEX(resultados!$A$2:$ZZ$439, 138, MATCH($B$2, resultados!$A$1:$ZZ$1, 0))</f>
        <v/>
      </c>
      <c r="C144">
        <f>INDEX(resultados!$A$2:$ZZ$439, 138, MATCH($B$3, resultados!$A$1:$ZZ$1, 0))</f>
        <v/>
      </c>
    </row>
    <row r="145">
      <c r="A145">
        <f>INDEX(resultados!$A$2:$ZZ$439, 139, MATCH($B$1, resultados!$A$1:$ZZ$1, 0))</f>
        <v/>
      </c>
      <c r="B145">
        <f>INDEX(resultados!$A$2:$ZZ$439, 139, MATCH($B$2, resultados!$A$1:$ZZ$1, 0))</f>
        <v/>
      </c>
      <c r="C145">
        <f>INDEX(resultados!$A$2:$ZZ$439, 139, MATCH($B$3, resultados!$A$1:$ZZ$1, 0))</f>
        <v/>
      </c>
    </row>
    <row r="146">
      <c r="A146">
        <f>INDEX(resultados!$A$2:$ZZ$439, 140, MATCH($B$1, resultados!$A$1:$ZZ$1, 0))</f>
        <v/>
      </c>
      <c r="B146">
        <f>INDEX(resultados!$A$2:$ZZ$439, 140, MATCH($B$2, resultados!$A$1:$ZZ$1, 0))</f>
        <v/>
      </c>
      <c r="C146">
        <f>INDEX(resultados!$A$2:$ZZ$439, 140, MATCH($B$3, resultados!$A$1:$ZZ$1, 0))</f>
        <v/>
      </c>
    </row>
    <row r="147">
      <c r="A147">
        <f>INDEX(resultados!$A$2:$ZZ$439, 141, MATCH($B$1, resultados!$A$1:$ZZ$1, 0))</f>
        <v/>
      </c>
      <c r="B147">
        <f>INDEX(resultados!$A$2:$ZZ$439, 141, MATCH($B$2, resultados!$A$1:$ZZ$1, 0))</f>
        <v/>
      </c>
      <c r="C147">
        <f>INDEX(resultados!$A$2:$ZZ$439, 141, MATCH($B$3, resultados!$A$1:$ZZ$1, 0))</f>
        <v/>
      </c>
    </row>
    <row r="148">
      <c r="A148">
        <f>INDEX(resultados!$A$2:$ZZ$439, 142, MATCH($B$1, resultados!$A$1:$ZZ$1, 0))</f>
        <v/>
      </c>
      <c r="B148">
        <f>INDEX(resultados!$A$2:$ZZ$439, 142, MATCH($B$2, resultados!$A$1:$ZZ$1, 0))</f>
        <v/>
      </c>
      <c r="C148">
        <f>INDEX(resultados!$A$2:$ZZ$439, 142, MATCH($B$3, resultados!$A$1:$ZZ$1, 0))</f>
        <v/>
      </c>
    </row>
    <row r="149">
      <c r="A149">
        <f>INDEX(resultados!$A$2:$ZZ$439, 143, MATCH($B$1, resultados!$A$1:$ZZ$1, 0))</f>
        <v/>
      </c>
      <c r="B149">
        <f>INDEX(resultados!$A$2:$ZZ$439, 143, MATCH($B$2, resultados!$A$1:$ZZ$1, 0))</f>
        <v/>
      </c>
      <c r="C149">
        <f>INDEX(resultados!$A$2:$ZZ$439, 143, MATCH($B$3, resultados!$A$1:$ZZ$1, 0))</f>
        <v/>
      </c>
    </row>
    <row r="150">
      <c r="A150">
        <f>INDEX(resultados!$A$2:$ZZ$439, 144, MATCH($B$1, resultados!$A$1:$ZZ$1, 0))</f>
        <v/>
      </c>
      <c r="B150">
        <f>INDEX(resultados!$A$2:$ZZ$439, 144, MATCH($B$2, resultados!$A$1:$ZZ$1, 0))</f>
        <v/>
      </c>
      <c r="C150">
        <f>INDEX(resultados!$A$2:$ZZ$439, 144, MATCH($B$3, resultados!$A$1:$ZZ$1, 0))</f>
        <v/>
      </c>
    </row>
    <row r="151">
      <c r="A151">
        <f>INDEX(resultados!$A$2:$ZZ$439, 145, MATCH($B$1, resultados!$A$1:$ZZ$1, 0))</f>
        <v/>
      </c>
      <c r="B151">
        <f>INDEX(resultados!$A$2:$ZZ$439, 145, MATCH($B$2, resultados!$A$1:$ZZ$1, 0))</f>
        <v/>
      </c>
      <c r="C151">
        <f>INDEX(resultados!$A$2:$ZZ$439, 145, MATCH($B$3, resultados!$A$1:$ZZ$1, 0))</f>
        <v/>
      </c>
    </row>
    <row r="152">
      <c r="A152">
        <f>INDEX(resultados!$A$2:$ZZ$439, 146, MATCH($B$1, resultados!$A$1:$ZZ$1, 0))</f>
        <v/>
      </c>
      <c r="B152">
        <f>INDEX(resultados!$A$2:$ZZ$439, 146, MATCH($B$2, resultados!$A$1:$ZZ$1, 0))</f>
        <v/>
      </c>
      <c r="C152">
        <f>INDEX(resultados!$A$2:$ZZ$439, 146, MATCH($B$3, resultados!$A$1:$ZZ$1, 0))</f>
        <v/>
      </c>
    </row>
    <row r="153">
      <c r="A153">
        <f>INDEX(resultados!$A$2:$ZZ$439, 147, MATCH($B$1, resultados!$A$1:$ZZ$1, 0))</f>
        <v/>
      </c>
      <c r="B153">
        <f>INDEX(resultados!$A$2:$ZZ$439, 147, MATCH($B$2, resultados!$A$1:$ZZ$1, 0))</f>
        <v/>
      </c>
      <c r="C153">
        <f>INDEX(resultados!$A$2:$ZZ$439, 147, MATCH($B$3, resultados!$A$1:$ZZ$1, 0))</f>
        <v/>
      </c>
    </row>
    <row r="154">
      <c r="A154">
        <f>INDEX(resultados!$A$2:$ZZ$439, 148, MATCH($B$1, resultados!$A$1:$ZZ$1, 0))</f>
        <v/>
      </c>
      <c r="B154">
        <f>INDEX(resultados!$A$2:$ZZ$439, 148, MATCH($B$2, resultados!$A$1:$ZZ$1, 0))</f>
        <v/>
      </c>
      <c r="C154">
        <f>INDEX(resultados!$A$2:$ZZ$439, 148, MATCH($B$3, resultados!$A$1:$ZZ$1, 0))</f>
        <v/>
      </c>
    </row>
    <row r="155">
      <c r="A155">
        <f>INDEX(resultados!$A$2:$ZZ$439, 149, MATCH($B$1, resultados!$A$1:$ZZ$1, 0))</f>
        <v/>
      </c>
      <c r="B155">
        <f>INDEX(resultados!$A$2:$ZZ$439, 149, MATCH($B$2, resultados!$A$1:$ZZ$1, 0))</f>
        <v/>
      </c>
      <c r="C155">
        <f>INDEX(resultados!$A$2:$ZZ$439, 149, MATCH($B$3, resultados!$A$1:$ZZ$1, 0))</f>
        <v/>
      </c>
    </row>
    <row r="156">
      <c r="A156">
        <f>INDEX(resultados!$A$2:$ZZ$439, 150, MATCH($B$1, resultados!$A$1:$ZZ$1, 0))</f>
        <v/>
      </c>
      <c r="B156">
        <f>INDEX(resultados!$A$2:$ZZ$439, 150, MATCH($B$2, resultados!$A$1:$ZZ$1, 0))</f>
        <v/>
      </c>
      <c r="C156">
        <f>INDEX(resultados!$A$2:$ZZ$439, 150, MATCH($B$3, resultados!$A$1:$ZZ$1, 0))</f>
        <v/>
      </c>
    </row>
    <row r="157">
      <c r="A157">
        <f>INDEX(resultados!$A$2:$ZZ$439, 151, MATCH($B$1, resultados!$A$1:$ZZ$1, 0))</f>
        <v/>
      </c>
      <c r="B157">
        <f>INDEX(resultados!$A$2:$ZZ$439, 151, MATCH($B$2, resultados!$A$1:$ZZ$1, 0))</f>
        <v/>
      </c>
      <c r="C157">
        <f>INDEX(resultados!$A$2:$ZZ$439, 151, MATCH($B$3, resultados!$A$1:$ZZ$1, 0))</f>
        <v/>
      </c>
    </row>
    <row r="158">
      <c r="A158">
        <f>INDEX(resultados!$A$2:$ZZ$439, 152, MATCH($B$1, resultados!$A$1:$ZZ$1, 0))</f>
        <v/>
      </c>
      <c r="B158">
        <f>INDEX(resultados!$A$2:$ZZ$439, 152, MATCH($B$2, resultados!$A$1:$ZZ$1, 0))</f>
        <v/>
      </c>
      <c r="C158">
        <f>INDEX(resultados!$A$2:$ZZ$439, 152, MATCH($B$3, resultados!$A$1:$ZZ$1, 0))</f>
        <v/>
      </c>
    </row>
    <row r="159">
      <c r="A159">
        <f>INDEX(resultados!$A$2:$ZZ$439, 153, MATCH($B$1, resultados!$A$1:$ZZ$1, 0))</f>
        <v/>
      </c>
      <c r="B159">
        <f>INDEX(resultados!$A$2:$ZZ$439, 153, MATCH($B$2, resultados!$A$1:$ZZ$1, 0))</f>
        <v/>
      </c>
      <c r="C159">
        <f>INDEX(resultados!$A$2:$ZZ$439, 153, MATCH($B$3, resultados!$A$1:$ZZ$1, 0))</f>
        <v/>
      </c>
    </row>
    <row r="160">
      <c r="A160">
        <f>INDEX(resultados!$A$2:$ZZ$439, 154, MATCH($B$1, resultados!$A$1:$ZZ$1, 0))</f>
        <v/>
      </c>
      <c r="B160">
        <f>INDEX(resultados!$A$2:$ZZ$439, 154, MATCH($B$2, resultados!$A$1:$ZZ$1, 0))</f>
        <v/>
      </c>
      <c r="C160">
        <f>INDEX(resultados!$A$2:$ZZ$439, 154, MATCH($B$3, resultados!$A$1:$ZZ$1, 0))</f>
        <v/>
      </c>
    </row>
    <row r="161">
      <c r="A161">
        <f>INDEX(resultados!$A$2:$ZZ$439, 155, MATCH($B$1, resultados!$A$1:$ZZ$1, 0))</f>
        <v/>
      </c>
      <c r="B161">
        <f>INDEX(resultados!$A$2:$ZZ$439, 155, MATCH($B$2, resultados!$A$1:$ZZ$1, 0))</f>
        <v/>
      </c>
      <c r="C161">
        <f>INDEX(resultados!$A$2:$ZZ$439, 155, MATCH($B$3, resultados!$A$1:$ZZ$1, 0))</f>
        <v/>
      </c>
    </row>
    <row r="162">
      <c r="A162">
        <f>INDEX(resultados!$A$2:$ZZ$439, 156, MATCH($B$1, resultados!$A$1:$ZZ$1, 0))</f>
        <v/>
      </c>
      <c r="B162">
        <f>INDEX(resultados!$A$2:$ZZ$439, 156, MATCH($B$2, resultados!$A$1:$ZZ$1, 0))</f>
        <v/>
      </c>
      <c r="C162">
        <f>INDEX(resultados!$A$2:$ZZ$439, 156, MATCH($B$3, resultados!$A$1:$ZZ$1, 0))</f>
        <v/>
      </c>
    </row>
    <row r="163">
      <c r="A163">
        <f>INDEX(resultados!$A$2:$ZZ$439, 157, MATCH($B$1, resultados!$A$1:$ZZ$1, 0))</f>
        <v/>
      </c>
      <c r="B163">
        <f>INDEX(resultados!$A$2:$ZZ$439, 157, MATCH($B$2, resultados!$A$1:$ZZ$1, 0))</f>
        <v/>
      </c>
      <c r="C163">
        <f>INDEX(resultados!$A$2:$ZZ$439, 157, MATCH($B$3, resultados!$A$1:$ZZ$1, 0))</f>
        <v/>
      </c>
    </row>
    <row r="164">
      <c r="A164">
        <f>INDEX(resultados!$A$2:$ZZ$439, 158, MATCH($B$1, resultados!$A$1:$ZZ$1, 0))</f>
        <v/>
      </c>
      <c r="B164">
        <f>INDEX(resultados!$A$2:$ZZ$439, 158, MATCH($B$2, resultados!$A$1:$ZZ$1, 0))</f>
        <v/>
      </c>
      <c r="C164">
        <f>INDEX(resultados!$A$2:$ZZ$439, 158, MATCH($B$3, resultados!$A$1:$ZZ$1, 0))</f>
        <v/>
      </c>
    </row>
    <row r="165">
      <c r="A165">
        <f>INDEX(resultados!$A$2:$ZZ$439, 159, MATCH($B$1, resultados!$A$1:$ZZ$1, 0))</f>
        <v/>
      </c>
      <c r="B165">
        <f>INDEX(resultados!$A$2:$ZZ$439, 159, MATCH($B$2, resultados!$A$1:$ZZ$1, 0))</f>
        <v/>
      </c>
      <c r="C165">
        <f>INDEX(resultados!$A$2:$ZZ$439, 159, MATCH($B$3, resultados!$A$1:$ZZ$1, 0))</f>
        <v/>
      </c>
    </row>
    <row r="166">
      <c r="A166">
        <f>INDEX(resultados!$A$2:$ZZ$439, 160, MATCH($B$1, resultados!$A$1:$ZZ$1, 0))</f>
        <v/>
      </c>
      <c r="B166">
        <f>INDEX(resultados!$A$2:$ZZ$439, 160, MATCH($B$2, resultados!$A$1:$ZZ$1, 0))</f>
        <v/>
      </c>
      <c r="C166">
        <f>INDEX(resultados!$A$2:$ZZ$439, 160, MATCH($B$3, resultados!$A$1:$ZZ$1, 0))</f>
        <v/>
      </c>
    </row>
    <row r="167">
      <c r="A167">
        <f>INDEX(resultados!$A$2:$ZZ$439, 161, MATCH($B$1, resultados!$A$1:$ZZ$1, 0))</f>
        <v/>
      </c>
      <c r="B167">
        <f>INDEX(resultados!$A$2:$ZZ$439, 161, MATCH($B$2, resultados!$A$1:$ZZ$1, 0))</f>
        <v/>
      </c>
      <c r="C167">
        <f>INDEX(resultados!$A$2:$ZZ$439, 161, MATCH($B$3, resultados!$A$1:$ZZ$1, 0))</f>
        <v/>
      </c>
    </row>
    <row r="168">
      <c r="A168">
        <f>INDEX(resultados!$A$2:$ZZ$439, 162, MATCH($B$1, resultados!$A$1:$ZZ$1, 0))</f>
        <v/>
      </c>
      <c r="B168">
        <f>INDEX(resultados!$A$2:$ZZ$439, 162, MATCH($B$2, resultados!$A$1:$ZZ$1, 0))</f>
        <v/>
      </c>
      <c r="C168">
        <f>INDEX(resultados!$A$2:$ZZ$439, 162, MATCH($B$3, resultados!$A$1:$ZZ$1, 0))</f>
        <v/>
      </c>
    </row>
    <row r="169">
      <c r="A169">
        <f>INDEX(resultados!$A$2:$ZZ$439, 163, MATCH($B$1, resultados!$A$1:$ZZ$1, 0))</f>
        <v/>
      </c>
      <c r="B169">
        <f>INDEX(resultados!$A$2:$ZZ$439, 163, MATCH($B$2, resultados!$A$1:$ZZ$1, 0))</f>
        <v/>
      </c>
      <c r="C169">
        <f>INDEX(resultados!$A$2:$ZZ$439, 163, MATCH($B$3, resultados!$A$1:$ZZ$1, 0))</f>
        <v/>
      </c>
    </row>
    <row r="170">
      <c r="A170">
        <f>INDEX(resultados!$A$2:$ZZ$439, 164, MATCH($B$1, resultados!$A$1:$ZZ$1, 0))</f>
        <v/>
      </c>
      <c r="B170">
        <f>INDEX(resultados!$A$2:$ZZ$439, 164, MATCH($B$2, resultados!$A$1:$ZZ$1, 0))</f>
        <v/>
      </c>
      <c r="C170">
        <f>INDEX(resultados!$A$2:$ZZ$439, 164, MATCH($B$3, resultados!$A$1:$ZZ$1, 0))</f>
        <v/>
      </c>
    </row>
    <row r="171">
      <c r="A171">
        <f>INDEX(resultados!$A$2:$ZZ$439, 165, MATCH($B$1, resultados!$A$1:$ZZ$1, 0))</f>
        <v/>
      </c>
      <c r="B171">
        <f>INDEX(resultados!$A$2:$ZZ$439, 165, MATCH($B$2, resultados!$A$1:$ZZ$1, 0))</f>
        <v/>
      </c>
      <c r="C171">
        <f>INDEX(resultados!$A$2:$ZZ$439, 165, MATCH($B$3, resultados!$A$1:$ZZ$1, 0))</f>
        <v/>
      </c>
    </row>
    <row r="172">
      <c r="A172">
        <f>INDEX(resultados!$A$2:$ZZ$439, 166, MATCH($B$1, resultados!$A$1:$ZZ$1, 0))</f>
        <v/>
      </c>
      <c r="B172">
        <f>INDEX(resultados!$A$2:$ZZ$439, 166, MATCH($B$2, resultados!$A$1:$ZZ$1, 0))</f>
        <v/>
      </c>
      <c r="C172">
        <f>INDEX(resultados!$A$2:$ZZ$439, 166, MATCH($B$3, resultados!$A$1:$ZZ$1, 0))</f>
        <v/>
      </c>
    </row>
    <row r="173">
      <c r="A173">
        <f>INDEX(resultados!$A$2:$ZZ$439, 167, MATCH($B$1, resultados!$A$1:$ZZ$1, 0))</f>
        <v/>
      </c>
      <c r="B173">
        <f>INDEX(resultados!$A$2:$ZZ$439, 167, MATCH($B$2, resultados!$A$1:$ZZ$1, 0))</f>
        <v/>
      </c>
      <c r="C173">
        <f>INDEX(resultados!$A$2:$ZZ$439, 167, MATCH($B$3, resultados!$A$1:$ZZ$1, 0))</f>
        <v/>
      </c>
    </row>
    <row r="174">
      <c r="A174">
        <f>INDEX(resultados!$A$2:$ZZ$439, 168, MATCH($B$1, resultados!$A$1:$ZZ$1, 0))</f>
        <v/>
      </c>
      <c r="B174">
        <f>INDEX(resultados!$A$2:$ZZ$439, 168, MATCH($B$2, resultados!$A$1:$ZZ$1, 0))</f>
        <v/>
      </c>
      <c r="C174">
        <f>INDEX(resultados!$A$2:$ZZ$439, 168, MATCH($B$3, resultados!$A$1:$ZZ$1, 0))</f>
        <v/>
      </c>
    </row>
    <row r="175">
      <c r="A175">
        <f>INDEX(resultados!$A$2:$ZZ$439, 169, MATCH($B$1, resultados!$A$1:$ZZ$1, 0))</f>
        <v/>
      </c>
      <c r="B175">
        <f>INDEX(resultados!$A$2:$ZZ$439, 169, MATCH($B$2, resultados!$A$1:$ZZ$1, 0))</f>
        <v/>
      </c>
      <c r="C175">
        <f>INDEX(resultados!$A$2:$ZZ$439, 169, MATCH($B$3, resultados!$A$1:$ZZ$1, 0))</f>
        <v/>
      </c>
    </row>
    <row r="176">
      <c r="A176">
        <f>INDEX(resultados!$A$2:$ZZ$439, 170, MATCH($B$1, resultados!$A$1:$ZZ$1, 0))</f>
        <v/>
      </c>
      <c r="B176">
        <f>INDEX(resultados!$A$2:$ZZ$439, 170, MATCH($B$2, resultados!$A$1:$ZZ$1, 0))</f>
        <v/>
      </c>
      <c r="C176">
        <f>INDEX(resultados!$A$2:$ZZ$439, 170, MATCH($B$3, resultados!$A$1:$ZZ$1, 0))</f>
        <v/>
      </c>
    </row>
    <row r="177">
      <c r="A177">
        <f>INDEX(resultados!$A$2:$ZZ$439, 171, MATCH($B$1, resultados!$A$1:$ZZ$1, 0))</f>
        <v/>
      </c>
      <c r="B177">
        <f>INDEX(resultados!$A$2:$ZZ$439, 171, MATCH($B$2, resultados!$A$1:$ZZ$1, 0))</f>
        <v/>
      </c>
      <c r="C177">
        <f>INDEX(resultados!$A$2:$ZZ$439, 171, MATCH($B$3, resultados!$A$1:$ZZ$1, 0))</f>
        <v/>
      </c>
    </row>
    <row r="178">
      <c r="A178">
        <f>INDEX(resultados!$A$2:$ZZ$439, 172, MATCH($B$1, resultados!$A$1:$ZZ$1, 0))</f>
        <v/>
      </c>
      <c r="B178">
        <f>INDEX(resultados!$A$2:$ZZ$439, 172, MATCH($B$2, resultados!$A$1:$ZZ$1, 0))</f>
        <v/>
      </c>
      <c r="C178">
        <f>INDEX(resultados!$A$2:$ZZ$439, 172, MATCH($B$3, resultados!$A$1:$ZZ$1, 0))</f>
        <v/>
      </c>
    </row>
    <row r="179">
      <c r="A179">
        <f>INDEX(resultados!$A$2:$ZZ$439, 173, MATCH($B$1, resultados!$A$1:$ZZ$1, 0))</f>
        <v/>
      </c>
      <c r="B179">
        <f>INDEX(resultados!$A$2:$ZZ$439, 173, MATCH($B$2, resultados!$A$1:$ZZ$1, 0))</f>
        <v/>
      </c>
      <c r="C179">
        <f>INDEX(resultados!$A$2:$ZZ$439, 173, MATCH($B$3, resultados!$A$1:$ZZ$1, 0))</f>
        <v/>
      </c>
    </row>
    <row r="180">
      <c r="A180">
        <f>INDEX(resultados!$A$2:$ZZ$439, 174, MATCH($B$1, resultados!$A$1:$ZZ$1, 0))</f>
        <v/>
      </c>
      <c r="B180">
        <f>INDEX(resultados!$A$2:$ZZ$439, 174, MATCH($B$2, resultados!$A$1:$ZZ$1, 0))</f>
        <v/>
      </c>
      <c r="C180">
        <f>INDEX(resultados!$A$2:$ZZ$439, 174, MATCH($B$3, resultados!$A$1:$ZZ$1, 0))</f>
        <v/>
      </c>
    </row>
    <row r="181">
      <c r="A181">
        <f>INDEX(resultados!$A$2:$ZZ$439, 175, MATCH($B$1, resultados!$A$1:$ZZ$1, 0))</f>
        <v/>
      </c>
      <c r="B181">
        <f>INDEX(resultados!$A$2:$ZZ$439, 175, MATCH($B$2, resultados!$A$1:$ZZ$1, 0))</f>
        <v/>
      </c>
      <c r="C181">
        <f>INDEX(resultados!$A$2:$ZZ$439, 175, MATCH($B$3, resultados!$A$1:$ZZ$1, 0))</f>
        <v/>
      </c>
    </row>
    <row r="182">
      <c r="A182">
        <f>INDEX(resultados!$A$2:$ZZ$439, 176, MATCH($B$1, resultados!$A$1:$ZZ$1, 0))</f>
        <v/>
      </c>
      <c r="B182">
        <f>INDEX(resultados!$A$2:$ZZ$439, 176, MATCH($B$2, resultados!$A$1:$ZZ$1, 0))</f>
        <v/>
      </c>
      <c r="C182">
        <f>INDEX(resultados!$A$2:$ZZ$439, 176, MATCH($B$3, resultados!$A$1:$ZZ$1, 0))</f>
        <v/>
      </c>
    </row>
    <row r="183">
      <c r="A183">
        <f>INDEX(resultados!$A$2:$ZZ$439, 177, MATCH($B$1, resultados!$A$1:$ZZ$1, 0))</f>
        <v/>
      </c>
      <c r="B183">
        <f>INDEX(resultados!$A$2:$ZZ$439, 177, MATCH($B$2, resultados!$A$1:$ZZ$1, 0))</f>
        <v/>
      </c>
      <c r="C183">
        <f>INDEX(resultados!$A$2:$ZZ$439, 177, MATCH($B$3, resultados!$A$1:$ZZ$1, 0))</f>
        <v/>
      </c>
    </row>
    <row r="184">
      <c r="A184">
        <f>INDEX(resultados!$A$2:$ZZ$439, 178, MATCH($B$1, resultados!$A$1:$ZZ$1, 0))</f>
        <v/>
      </c>
      <c r="B184">
        <f>INDEX(resultados!$A$2:$ZZ$439, 178, MATCH($B$2, resultados!$A$1:$ZZ$1, 0))</f>
        <v/>
      </c>
      <c r="C184">
        <f>INDEX(resultados!$A$2:$ZZ$439, 178, MATCH($B$3, resultados!$A$1:$ZZ$1, 0))</f>
        <v/>
      </c>
    </row>
    <row r="185">
      <c r="A185">
        <f>INDEX(resultados!$A$2:$ZZ$439, 179, MATCH($B$1, resultados!$A$1:$ZZ$1, 0))</f>
        <v/>
      </c>
      <c r="B185">
        <f>INDEX(resultados!$A$2:$ZZ$439, 179, MATCH($B$2, resultados!$A$1:$ZZ$1, 0))</f>
        <v/>
      </c>
      <c r="C185">
        <f>INDEX(resultados!$A$2:$ZZ$439, 179, MATCH($B$3, resultados!$A$1:$ZZ$1, 0))</f>
        <v/>
      </c>
    </row>
    <row r="186">
      <c r="A186">
        <f>INDEX(resultados!$A$2:$ZZ$439, 180, MATCH($B$1, resultados!$A$1:$ZZ$1, 0))</f>
        <v/>
      </c>
      <c r="B186">
        <f>INDEX(resultados!$A$2:$ZZ$439, 180, MATCH($B$2, resultados!$A$1:$ZZ$1, 0))</f>
        <v/>
      </c>
      <c r="C186">
        <f>INDEX(resultados!$A$2:$ZZ$439, 180, MATCH($B$3, resultados!$A$1:$ZZ$1, 0))</f>
        <v/>
      </c>
    </row>
    <row r="187">
      <c r="A187">
        <f>INDEX(resultados!$A$2:$ZZ$439, 181, MATCH($B$1, resultados!$A$1:$ZZ$1, 0))</f>
        <v/>
      </c>
      <c r="B187">
        <f>INDEX(resultados!$A$2:$ZZ$439, 181, MATCH($B$2, resultados!$A$1:$ZZ$1, 0))</f>
        <v/>
      </c>
      <c r="C187">
        <f>INDEX(resultados!$A$2:$ZZ$439, 181, MATCH($B$3, resultados!$A$1:$ZZ$1, 0))</f>
        <v/>
      </c>
    </row>
    <row r="188">
      <c r="A188">
        <f>INDEX(resultados!$A$2:$ZZ$439, 182, MATCH($B$1, resultados!$A$1:$ZZ$1, 0))</f>
        <v/>
      </c>
      <c r="B188">
        <f>INDEX(resultados!$A$2:$ZZ$439, 182, MATCH($B$2, resultados!$A$1:$ZZ$1, 0))</f>
        <v/>
      </c>
      <c r="C188">
        <f>INDEX(resultados!$A$2:$ZZ$439, 182, MATCH($B$3, resultados!$A$1:$ZZ$1, 0))</f>
        <v/>
      </c>
    </row>
    <row r="189">
      <c r="A189">
        <f>INDEX(resultados!$A$2:$ZZ$439, 183, MATCH($B$1, resultados!$A$1:$ZZ$1, 0))</f>
        <v/>
      </c>
      <c r="B189">
        <f>INDEX(resultados!$A$2:$ZZ$439, 183, MATCH($B$2, resultados!$A$1:$ZZ$1, 0))</f>
        <v/>
      </c>
      <c r="C189">
        <f>INDEX(resultados!$A$2:$ZZ$439, 183, MATCH($B$3, resultados!$A$1:$ZZ$1, 0))</f>
        <v/>
      </c>
    </row>
    <row r="190">
      <c r="A190">
        <f>INDEX(resultados!$A$2:$ZZ$439, 184, MATCH($B$1, resultados!$A$1:$ZZ$1, 0))</f>
        <v/>
      </c>
      <c r="B190">
        <f>INDEX(resultados!$A$2:$ZZ$439, 184, MATCH($B$2, resultados!$A$1:$ZZ$1, 0))</f>
        <v/>
      </c>
      <c r="C190">
        <f>INDEX(resultados!$A$2:$ZZ$439, 184, MATCH($B$3, resultados!$A$1:$ZZ$1, 0))</f>
        <v/>
      </c>
    </row>
    <row r="191">
      <c r="A191">
        <f>INDEX(resultados!$A$2:$ZZ$439, 185, MATCH($B$1, resultados!$A$1:$ZZ$1, 0))</f>
        <v/>
      </c>
      <c r="B191">
        <f>INDEX(resultados!$A$2:$ZZ$439, 185, MATCH($B$2, resultados!$A$1:$ZZ$1, 0))</f>
        <v/>
      </c>
      <c r="C191">
        <f>INDEX(resultados!$A$2:$ZZ$439, 185, MATCH($B$3, resultados!$A$1:$ZZ$1, 0))</f>
        <v/>
      </c>
    </row>
    <row r="192">
      <c r="A192">
        <f>INDEX(resultados!$A$2:$ZZ$439, 186, MATCH($B$1, resultados!$A$1:$ZZ$1, 0))</f>
        <v/>
      </c>
      <c r="B192">
        <f>INDEX(resultados!$A$2:$ZZ$439, 186, MATCH($B$2, resultados!$A$1:$ZZ$1, 0))</f>
        <v/>
      </c>
      <c r="C192">
        <f>INDEX(resultados!$A$2:$ZZ$439, 186, MATCH($B$3, resultados!$A$1:$ZZ$1, 0))</f>
        <v/>
      </c>
    </row>
    <row r="193">
      <c r="A193">
        <f>INDEX(resultados!$A$2:$ZZ$439, 187, MATCH($B$1, resultados!$A$1:$ZZ$1, 0))</f>
        <v/>
      </c>
      <c r="B193">
        <f>INDEX(resultados!$A$2:$ZZ$439, 187, MATCH($B$2, resultados!$A$1:$ZZ$1, 0))</f>
        <v/>
      </c>
      <c r="C193">
        <f>INDEX(resultados!$A$2:$ZZ$439, 187, MATCH($B$3, resultados!$A$1:$ZZ$1, 0))</f>
        <v/>
      </c>
    </row>
    <row r="194">
      <c r="A194">
        <f>INDEX(resultados!$A$2:$ZZ$439, 188, MATCH($B$1, resultados!$A$1:$ZZ$1, 0))</f>
        <v/>
      </c>
      <c r="B194">
        <f>INDEX(resultados!$A$2:$ZZ$439, 188, MATCH($B$2, resultados!$A$1:$ZZ$1, 0))</f>
        <v/>
      </c>
      <c r="C194">
        <f>INDEX(resultados!$A$2:$ZZ$439, 188, MATCH($B$3, resultados!$A$1:$ZZ$1, 0))</f>
        <v/>
      </c>
    </row>
    <row r="195">
      <c r="A195">
        <f>INDEX(resultados!$A$2:$ZZ$439, 189, MATCH($B$1, resultados!$A$1:$ZZ$1, 0))</f>
        <v/>
      </c>
      <c r="B195">
        <f>INDEX(resultados!$A$2:$ZZ$439, 189, MATCH($B$2, resultados!$A$1:$ZZ$1, 0))</f>
        <v/>
      </c>
      <c r="C195">
        <f>INDEX(resultados!$A$2:$ZZ$439, 189, MATCH($B$3, resultados!$A$1:$ZZ$1, 0))</f>
        <v/>
      </c>
    </row>
    <row r="196">
      <c r="A196">
        <f>INDEX(resultados!$A$2:$ZZ$439, 190, MATCH($B$1, resultados!$A$1:$ZZ$1, 0))</f>
        <v/>
      </c>
      <c r="B196">
        <f>INDEX(resultados!$A$2:$ZZ$439, 190, MATCH($B$2, resultados!$A$1:$ZZ$1, 0))</f>
        <v/>
      </c>
      <c r="C196">
        <f>INDEX(resultados!$A$2:$ZZ$439, 190, MATCH($B$3, resultados!$A$1:$ZZ$1, 0))</f>
        <v/>
      </c>
    </row>
    <row r="197">
      <c r="A197">
        <f>INDEX(resultados!$A$2:$ZZ$439, 191, MATCH($B$1, resultados!$A$1:$ZZ$1, 0))</f>
        <v/>
      </c>
      <c r="B197">
        <f>INDEX(resultados!$A$2:$ZZ$439, 191, MATCH($B$2, resultados!$A$1:$ZZ$1, 0))</f>
        <v/>
      </c>
      <c r="C197">
        <f>INDEX(resultados!$A$2:$ZZ$439, 191, MATCH($B$3, resultados!$A$1:$ZZ$1, 0))</f>
        <v/>
      </c>
    </row>
    <row r="198">
      <c r="A198">
        <f>INDEX(resultados!$A$2:$ZZ$439, 192, MATCH($B$1, resultados!$A$1:$ZZ$1, 0))</f>
        <v/>
      </c>
      <c r="B198">
        <f>INDEX(resultados!$A$2:$ZZ$439, 192, MATCH($B$2, resultados!$A$1:$ZZ$1, 0))</f>
        <v/>
      </c>
      <c r="C198">
        <f>INDEX(resultados!$A$2:$ZZ$439, 192, MATCH($B$3, resultados!$A$1:$ZZ$1, 0))</f>
        <v/>
      </c>
    </row>
    <row r="199">
      <c r="A199">
        <f>INDEX(resultados!$A$2:$ZZ$439, 193, MATCH($B$1, resultados!$A$1:$ZZ$1, 0))</f>
        <v/>
      </c>
      <c r="B199">
        <f>INDEX(resultados!$A$2:$ZZ$439, 193, MATCH($B$2, resultados!$A$1:$ZZ$1, 0))</f>
        <v/>
      </c>
      <c r="C199">
        <f>INDEX(resultados!$A$2:$ZZ$439, 193, MATCH($B$3, resultados!$A$1:$ZZ$1, 0))</f>
        <v/>
      </c>
    </row>
    <row r="200">
      <c r="A200">
        <f>INDEX(resultados!$A$2:$ZZ$439, 194, MATCH($B$1, resultados!$A$1:$ZZ$1, 0))</f>
        <v/>
      </c>
      <c r="B200">
        <f>INDEX(resultados!$A$2:$ZZ$439, 194, MATCH($B$2, resultados!$A$1:$ZZ$1, 0))</f>
        <v/>
      </c>
      <c r="C200">
        <f>INDEX(resultados!$A$2:$ZZ$439, 194, MATCH($B$3, resultados!$A$1:$ZZ$1, 0))</f>
        <v/>
      </c>
    </row>
    <row r="201">
      <c r="A201">
        <f>INDEX(resultados!$A$2:$ZZ$439, 195, MATCH($B$1, resultados!$A$1:$ZZ$1, 0))</f>
        <v/>
      </c>
      <c r="B201">
        <f>INDEX(resultados!$A$2:$ZZ$439, 195, MATCH($B$2, resultados!$A$1:$ZZ$1, 0))</f>
        <v/>
      </c>
      <c r="C201">
        <f>INDEX(resultados!$A$2:$ZZ$439, 195, MATCH($B$3, resultados!$A$1:$ZZ$1, 0))</f>
        <v/>
      </c>
    </row>
    <row r="202">
      <c r="A202">
        <f>INDEX(resultados!$A$2:$ZZ$439, 196, MATCH($B$1, resultados!$A$1:$ZZ$1, 0))</f>
        <v/>
      </c>
      <c r="B202">
        <f>INDEX(resultados!$A$2:$ZZ$439, 196, MATCH($B$2, resultados!$A$1:$ZZ$1, 0))</f>
        <v/>
      </c>
      <c r="C202">
        <f>INDEX(resultados!$A$2:$ZZ$439, 196, MATCH($B$3, resultados!$A$1:$ZZ$1, 0))</f>
        <v/>
      </c>
    </row>
    <row r="203">
      <c r="A203">
        <f>INDEX(resultados!$A$2:$ZZ$439, 197, MATCH($B$1, resultados!$A$1:$ZZ$1, 0))</f>
        <v/>
      </c>
      <c r="B203">
        <f>INDEX(resultados!$A$2:$ZZ$439, 197, MATCH($B$2, resultados!$A$1:$ZZ$1, 0))</f>
        <v/>
      </c>
      <c r="C203">
        <f>INDEX(resultados!$A$2:$ZZ$439, 197, MATCH($B$3, resultados!$A$1:$ZZ$1, 0))</f>
        <v/>
      </c>
    </row>
    <row r="204">
      <c r="A204">
        <f>INDEX(resultados!$A$2:$ZZ$439, 198, MATCH($B$1, resultados!$A$1:$ZZ$1, 0))</f>
        <v/>
      </c>
      <c r="B204">
        <f>INDEX(resultados!$A$2:$ZZ$439, 198, MATCH($B$2, resultados!$A$1:$ZZ$1, 0))</f>
        <v/>
      </c>
      <c r="C204">
        <f>INDEX(resultados!$A$2:$ZZ$439, 198, MATCH($B$3, resultados!$A$1:$ZZ$1, 0))</f>
        <v/>
      </c>
    </row>
    <row r="205">
      <c r="A205">
        <f>INDEX(resultados!$A$2:$ZZ$439, 199, MATCH($B$1, resultados!$A$1:$ZZ$1, 0))</f>
        <v/>
      </c>
      <c r="B205">
        <f>INDEX(resultados!$A$2:$ZZ$439, 199, MATCH($B$2, resultados!$A$1:$ZZ$1, 0))</f>
        <v/>
      </c>
      <c r="C205">
        <f>INDEX(resultados!$A$2:$ZZ$439, 199, MATCH($B$3, resultados!$A$1:$ZZ$1, 0))</f>
        <v/>
      </c>
    </row>
    <row r="206">
      <c r="A206">
        <f>INDEX(resultados!$A$2:$ZZ$439, 200, MATCH($B$1, resultados!$A$1:$ZZ$1, 0))</f>
        <v/>
      </c>
      <c r="B206">
        <f>INDEX(resultados!$A$2:$ZZ$439, 200, MATCH($B$2, resultados!$A$1:$ZZ$1, 0))</f>
        <v/>
      </c>
      <c r="C206">
        <f>INDEX(resultados!$A$2:$ZZ$439, 200, MATCH($B$3, resultados!$A$1:$ZZ$1, 0))</f>
        <v/>
      </c>
    </row>
    <row r="207">
      <c r="A207">
        <f>INDEX(resultados!$A$2:$ZZ$439, 201, MATCH($B$1, resultados!$A$1:$ZZ$1, 0))</f>
        <v/>
      </c>
      <c r="B207">
        <f>INDEX(resultados!$A$2:$ZZ$439, 201, MATCH($B$2, resultados!$A$1:$ZZ$1, 0))</f>
        <v/>
      </c>
      <c r="C207">
        <f>INDEX(resultados!$A$2:$ZZ$439, 201, MATCH($B$3, resultados!$A$1:$ZZ$1, 0))</f>
        <v/>
      </c>
    </row>
    <row r="208">
      <c r="A208">
        <f>INDEX(resultados!$A$2:$ZZ$439, 202, MATCH($B$1, resultados!$A$1:$ZZ$1, 0))</f>
        <v/>
      </c>
      <c r="B208">
        <f>INDEX(resultados!$A$2:$ZZ$439, 202, MATCH($B$2, resultados!$A$1:$ZZ$1, 0))</f>
        <v/>
      </c>
      <c r="C208">
        <f>INDEX(resultados!$A$2:$ZZ$439, 202, MATCH($B$3, resultados!$A$1:$ZZ$1, 0))</f>
        <v/>
      </c>
    </row>
    <row r="209">
      <c r="A209">
        <f>INDEX(resultados!$A$2:$ZZ$439, 203, MATCH($B$1, resultados!$A$1:$ZZ$1, 0))</f>
        <v/>
      </c>
      <c r="B209">
        <f>INDEX(resultados!$A$2:$ZZ$439, 203, MATCH($B$2, resultados!$A$1:$ZZ$1, 0))</f>
        <v/>
      </c>
      <c r="C209">
        <f>INDEX(resultados!$A$2:$ZZ$439, 203, MATCH($B$3, resultados!$A$1:$ZZ$1, 0))</f>
        <v/>
      </c>
    </row>
    <row r="210">
      <c r="A210">
        <f>INDEX(resultados!$A$2:$ZZ$439, 204, MATCH($B$1, resultados!$A$1:$ZZ$1, 0))</f>
        <v/>
      </c>
      <c r="B210">
        <f>INDEX(resultados!$A$2:$ZZ$439, 204, MATCH($B$2, resultados!$A$1:$ZZ$1, 0))</f>
        <v/>
      </c>
      <c r="C210">
        <f>INDEX(resultados!$A$2:$ZZ$439, 204, MATCH($B$3, resultados!$A$1:$ZZ$1, 0))</f>
        <v/>
      </c>
    </row>
    <row r="211">
      <c r="A211">
        <f>INDEX(resultados!$A$2:$ZZ$439, 205, MATCH($B$1, resultados!$A$1:$ZZ$1, 0))</f>
        <v/>
      </c>
      <c r="B211">
        <f>INDEX(resultados!$A$2:$ZZ$439, 205, MATCH($B$2, resultados!$A$1:$ZZ$1, 0))</f>
        <v/>
      </c>
      <c r="C211">
        <f>INDEX(resultados!$A$2:$ZZ$439, 205, MATCH($B$3, resultados!$A$1:$ZZ$1, 0))</f>
        <v/>
      </c>
    </row>
    <row r="212">
      <c r="A212">
        <f>INDEX(resultados!$A$2:$ZZ$439, 206, MATCH($B$1, resultados!$A$1:$ZZ$1, 0))</f>
        <v/>
      </c>
      <c r="B212">
        <f>INDEX(resultados!$A$2:$ZZ$439, 206, MATCH($B$2, resultados!$A$1:$ZZ$1, 0))</f>
        <v/>
      </c>
      <c r="C212">
        <f>INDEX(resultados!$A$2:$ZZ$439, 206, MATCH($B$3, resultados!$A$1:$ZZ$1, 0))</f>
        <v/>
      </c>
    </row>
    <row r="213">
      <c r="A213">
        <f>INDEX(resultados!$A$2:$ZZ$439, 207, MATCH($B$1, resultados!$A$1:$ZZ$1, 0))</f>
        <v/>
      </c>
      <c r="B213">
        <f>INDEX(resultados!$A$2:$ZZ$439, 207, MATCH($B$2, resultados!$A$1:$ZZ$1, 0))</f>
        <v/>
      </c>
      <c r="C213">
        <f>INDEX(resultados!$A$2:$ZZ$439, 207, MATCH($B$3, resultados!$A$1:$ZZ$1, 0))</f>
        <v/>
      </c>
    </row>
    <row r="214">
      <c r="A214">
        <f>INDEX(resultados!$A$2:$ZZ$439, 208, MATCH($B$1, resultados!$A$1:$ZZ$1, 0))</f>
        <v/>
      </c>
      <c r="B214">
        <f>INDEX(resultados!$A$2:$ZZ$439, 208, MATCH($B$2, resultados!$A$1:$ZZ$1, 0))</f>
        <v/>
      </c>
      <c r="C214">
        <f>INDEX(resultados!$A$2:$ZZ$439, 208, MATCH($B$3, resultados!$A$1:$ZZ$1, 0))</f>
        <v/>
      </c>
    </row>
    <row r="215">
      <c r="A215">
        <f>INDEX(resultados!$A$2:$ZZ$439, 209, MATCH($B$1, resultados!$A$1:$ZZ$1, 0))</f>
        <v/>
      </c>
      <c r="B215">
        <f>INDEX(resultados!$A$2:$ZZ$439, 209, MATCH($B$2, resultados!$A$1:$ZZ$1, 0))</f>
        <v/>
      </c>
      <c r="C215">
        <f>INDEX(resultados!$A$2:$ZZ$439, 209, MATCH($B$3, resultados!$A$1:$ZZ$1, 0))</f>
        <v/>
      </c>
    </row>
    <row r="216">
      <c r="A216">
        <f>INDEX(resultados!$A$2:$ZZ$439, 210, MATCH($B$1, resultados!$A$1:$ZZ$1, 0))</f>
        <v/>
      </c>
      <c r="B216">
        <f>INDEX(resultados!$A$2:$ZZ$439, 210, MATCH($B$2, resultados!$A$1:$ZZ$1, 0))</f>
        <v/>
      </c>
      <c r="C216">
        <f>INDEX(resultados!$A$2:$ZZ$439, 210, MATCH($B$3, resultados!$A$1:$ZZ$1, 0))</f>
        <v/>
      </c>
    </row>
    <row r="217">
      <c r="A217">
        <f>INDEX(resultados!$A$2:$ZZ$439, 211, MATCH($B$1, resultados!$A$1:$ZZ$1, 0))</f>
        <v/>
      </c>
      <c r="B217">
        <f>INDEX(resultados!$A$2:$ZZ$439, 211, MATCH($B$2, resultados!$A$1:$ZZ$1, 0))</f>
        <v/>
      </c>
      <c r="C217">
        <f>INDEX(resultados!$A$2:$ZZ$439, 211, MATCH($B$3, resultados!$A$1:$ZZ$1, 0))</f>
        <v/>
      </c>
    </row>
    <row r="218">
      <c r="A218">
        <f>INDEX(resultados!$A$2:$ZZ$439, 212, MATCH($B$1, resultados!$A$1:$ZZ$1, 0))</f>
        <v/>
      </c>
      <c r="B218">
        <f>INDEX(resultados!$A$2:$ZZ$439, 212, MATCH($B$2, resultados!$A$1:$ZZ$1, 0))</f>
        <v/>
      </c>
      <c r="C218">
        <f>INDEX(resultados!$A$2:$ZZ$439, 212, MATCH($B$3, resultados!$A$1:$ZZ$1, 0))</f>
        <v/>
      </c>
    </row>
    <row r="219">
      <c r="A219">
        <f>INDEX(resultados!$A$2:$ZZ$439, 213, MATCH($B$1, resultados!$A$1:$ZZ$1, 0))</f>
        <v/>
      </c>
      <c r="B219">
        <f>INDEX(resultados!$A$2:$ZZ$439, 213, MATCH($B$2, resultados!$A$1:$ZZ$1, 0))</f>
        <v/>
      </c>
      <c r="C219">
        <f>INDEX(resultados!$A$2:$ZZ$439, 213, MATCH($B$3, resultados!$A$1:$ZZ$1, 0))</f>
        <v/>
      </c>
    </row>
    <row r="220">
      <c r="A220">
        <f>INDEX(resultados!$A$2:$ZZ$439, 214, MATCH($B$1, resultados!$A$1:$ZZ$1, 0))</f>
        <v/>
      </c>
      <c r="B220">
        <f>INDEX(resultados!$A$2:$ZZ$439, 214, MATCH($B$2, resultados!$A$1:$ZZ$1, 0))</f>
        <v/>
      </c>
      <c r="C220">
        <f>INDEX(resultados!$A$2:$ZZ$439, 214, MATCH($B$3, resultados!$A$1:$ZZ$1, 0))</f>
        <v/>
      </c>
    </row>
    <row r="221">
      <c r="A221">
        <f>INDEX(resultados!$A$2:$ZZ$439, 215, MATCH($B$1, resultados!$A$1:$ZZ$1, 0))</f>
        <v/>
      </c>
      <c r="B221">
        <f>INDEX(resultados!$A$2:$ZZ$439, 215, MATCH($B$2, resultados!$A$1:$ZZ$1, 0))</f>
        <v/>
      </c>
      <c r="C221">
        <f>INDEX(resultados!$A$2:$ZZ$439, 215, MATCH($B$3, resultados!$A$1:$ZZ$1, 0))</f>
        <v/>
      </c>
    </row>
    <row r="222">
      <c r="A222">
        <f>INDEX(resultados!$A$2:$ZZ$439, 216, MATCH($B$1, resultados!$A$1:$ZZ$1, 0))</f>
        <v/>
      </c>
      <c r="B222">
        <f>INDEX(resultados!$A$2:$ZZ$439, 216, MATCH($B$2, resultados!$A$1:$ZZ$1, 0))</f>
        <v/>
      </c>
      <c r="C222">
        <f>INDEX(resultados!$A$2:$ZZ$439, 216, MATCH($B$3, resultados!$A$1:$ZZ$1, 0))</f>
        <v/>
      </c>
    </row>
    <row r="223">
      <c r="A223">
        <f>INDEX(resultados!$A$2:$ZZ$439, 217, MATCH($B$1, resultados!$A$1:$ZZ$1, 0))</f>
        <v/>
      </c>
      <c r="B223">
        <f>INDEX(resultados!$A$2:$ZZ$439, 217, MATCH($B$2, resultados!$A$1:$ZZ$1, 0))</f>
        <v/>
      </c>
      <c r="C223">
        <f>INDEX(resultados!$A$2:$ZZ$439, 217, MATCH($B$3, resultados!$A$1:$ZZ$1, 0))</f>
        <v/>
      </c>
    </row>
    <row r="224">
      <c r="A224">
        <f>INDEX(resultados!$A$2:$ZZ$439, 218, MATCH($B$1, resultados!$A$1:$ZZ$1, 0))</f>
        <v/>
      </c>
      <c r="B224">
        <f>INDEX(resultados!$A$2:$ZZ$439, 218, MATCH($B$2, resultados!$A$1:$ZZ$1, 0))</f>
        <v/>
      </c>
      <c r="C224">
        <f>INDEX(resultados!$A$2:$ZZ$439, 218, MATCH($B$3, resultados!$A$1:$ZZ$1, 0))</f>
        <v/>
      </c>
    </row>
    <row r="225">
      <c r="A225">
        <f>INDEX(resultados!$A$2:$ZZ$439, 219, MATCH($B$1, resultados!$A$1:$ZZ$1, 0))</f>
        <v/>
      </c>
      <c r="B225">
        <f>INDEX(resultados!$A$2:$ZZ$439, 219, MATCH($B$2, resultados!$A$1:$ZZ$1, 0))</f>
        <v/>
      </c>
      <c r="C225">
        <f>INDEX(resultados!$A$2:$ZZ$439, 219, MATCH($B$3, resultados!$A$1:$ZZ$1, 0))</f>
        <v/>
      </c>
    </row>
    <row r="226">
      <c r="A226">
        <f>INDEX(resultados!$A$2:$ZZ$439, 220, MATCH($B$1, resultados!$A$1:$ZZ$1, 0))</f>
        <v/>
      </c>
      <c r="B226">
        <f>INDEX(resultados!$A$2:$ZZ$439, 220, MATCH($B$2, resultados!$A$1:$ZZ$1, 0))</f>
        <v/>
      </c>
      <c r="C226">
        <f>INDEX(resultados!$A$2:$ZZ$439, 220, MATCH($B$3, resultados!$A$1:$ZZ$1, 0))</f>
        <v/>
      </c>
    </row>
    <row r="227">
      <c r="A227">
        <f>INDEX(resultados!$A$2:$ZZ$439, 221, MATCH($B$1, resultados!$A$1:$ZZ$1, 0))</f>
        <v/>
      </c>
      <c r="B227">
        <f>INDEX(resultados!$A$2:$ZZ$439, 221, MATCH($B$2, resultados!$A$1:$ZZ$1, 0))</f>
        <v/>
      </c>
      <c r="C227">
        <f>INDEX(resultados!$A$2:$ZZ$439, 221, MATCH($B$3, resultados!$A$1:$ZZ$1, 0))</f>
        <v/>
      </c>
    </row>
    <row r="228">
      <c r="A228">
        <f>INDEX(resultados!$A$2:$ZZ$439, 222, MATCH($B$1, resultados!$A$1:$ZZ$1, 0))</f>
        <v/>
      </c>
      <c r="B228">
        <f>INDEX(resultados!$A$2:$ZZ$439, 222, MATCH($B$2, resultados!$A$1:$ZZ$1, 0))</f>
        <v/>
      </c>
      <c r="C228">
        <f>INDEX(resultados!$A$2:$ZZ$439, 222, MATCH($B$3, resultados!$A$1:$ZZ$1, 0))</f>
        <v/>
      </c>
    </row>
    <row r="229">
      <c r="A229">
        <f>INDEX(resultados!$A$2:$ZZ$439, 223, MATCH($B$1, resultados!$A$1:$ZZ$1, 0))</f>
        <v/>
      </c>
      <c r="B229">
        <f>INDEX(resultados!$A$2:$ZZ$439, 223, MATCH($B$2, resultados!$A$1:$ZZ$1, 0))</f>
        <v/>
      </c>
      <c r="C229">
        <f>INDEX(resultados!$A$2:$ZZ$439, 223, MATCH($B$3, resultados!$A$1:$ZZ$1, 0))</f>
        <v/>
      </c>
    </row>
    <row r="230">
      <c r="A230">
        <f>INDEX(resultados!$A$2:$ZZ$439, 224, MATCH($B$1, resultados!$A$1:$ZZ$1, 0))</f>
        <v/>
      </c>
      <c r="B230">
        <f>INDEX(resultados!$A$2:$ZZ$439, 224, MATCH($B$2, resultados!$A$1:$ZZ$1, 0))</f>
        <v/>
      </c>
      <c r="C230">
        <f>INDEX(resultados!$A$2:$ZZ$439, 224, MATCH($B$3, resultados!$A$1:$ZZ$1, 0))</f>
        <v/>
      </c>
    </row>
    <row r="231">
      <c r="A231">
        <f>INDEX(resultados!$A$2:$ZZ$439, 225, MATCH($B$1, resultados!$A$1:$ZZ$1, 0))</f>
        <v/>
      </c>
      <c r="B231">
        <f>INDEX(resultados!$A$2:$ZZ$439, 225, MATCH($B$2, resultados!$A$1:$ZZ$1, 0))</f>
        <v/>
      </c>
      <c r="C231">
        <f>INDEX(resultados!$A$2:$ZZ$439, 225, MATCH($B$3, resultados!$A$1:$ZZ$1, 0))</f>
        <v/>
      </c>
    </row>
    <row r="232">
      <c r="A232">
        <f>INDEX(resultados!$A$2:$ZZ$439, 226, MATCH($B$1, resultados!$A$1:$ZZ$1, 0))</f>
        <v/>
      </c>
      <c r="B232">
        <f>INDEX(resultados!$A$2:$ZZ$439, 226, MATCH($B$2, resultados!$A$1:$ZZ$1, 0))</f>
        <v/>
      </c>
      <c r="C232">
        <f>INDEX(resultados!$A$2:$ZZ$439, 226, MATCH($B$3, resultados!$A$1:$ZZ$1, 0))</f>
        <v/>
      </c>
    </row>
    <row r="233">
      <c r="A233">
        <f>INDEX(resultados!$A$2:$ZZ$439, 227, MATCH($B$1, resultados!$A$1:$ZZ$1, 0))</f>
        <v/>
      </c>
      <c r="B233">
        <f>INDEX(resultados!$A$2:$ZZ$439, 227, MATCH($B$2, resultados!$A$1:$ZZ$1, 0))</f>
        <v/>
      </c>
      <c r="C233">
        <f>INDEX(resultados!$A$2:$ZZ$439, 227, MATCH($B$3, resultados!$A$1:$ZZ$1, 0))</f>
        <v/>
      </c>
    </row>
    <row r="234">
      <c r="A234">
        <f>INDEX(resultados!$A$2:$ZZ$439, 228, MATCH($B$1, resultados!$A$1:$ZZ$1, 0))</f>
        <v/>
      </c>
      <c r="B234">
        <f>INDEX(resultados!$A$2:$ZZ$439, 228, MATCH($B$2, resultados!$A$1:$ZZ$1, 0))</f>
        <v/>
      </c>
      <c r="C234">
        <f>INDEX(resultados!$A$2:$ZZ$439, 228, MATCH($B$3, resultados!$A$1:$ZZ$1, 0))</f>
        <v/>
      </c>
    </row>
    <row r="235">
      <c r="A235">
        <f>INDEX(resultados!$A$2:$ZZ$439, 229, MATCH($B$1, resultados!$A$1:$ZZ$1, 0))</f>
        <v/>
      </c>
      <c r="B235">
        <f>INDEX(resultados!$A$2:$ZZ$439, 229, MATCH($B$2, resultados!$A$1:$ZZ$1, 0))</f>
        <v/>
      </c>
      <c r="C235">
        <f>INDEX(resultados!$A$2:$ZZ$439, 229, MATCH($B$3, resultados!$A$1:$ZZ$1, 0))</f>
        <v/>
      </c>
    </row>
    <row r="236">
      <c r="A236">
        <f>INDEX(resultados!$A$2:$ZZ$439, 230, MATCH($B$1, resultados!$A$1:$ZZ$1, 0))</f>
        <v/>
      </c>
      <c r="B236">
        <f>INDEX(resultados!$A$2:$ZZ$439, 230, MATCH($B$2, resultados!$A$1:$ZZ$1, 0))</f>
        <v/>
      </c>
      <c r="C236">
        <f>INDEX(resultados!$A$2:$ZZ$439, 230, MATCH($B$3, resultados!$A$1:$ZZ$1, 0))</f>
        <v/>
      </c>
    </row>
    <row r="237">
      <c r="A237">
        <f>INDEX(resultados!$A$2:$ZZ$439, 231, MATCH($B$1, resultados!$A$1:$ZZ$1, 0))</f>
        <v/>
      </c>
      <c r="B237">
        <f>INDEX(resultados!$A$2:$ZZ$439, 231, MATCH($B$2, resultados!$A$1:$ZZ$1, 0))</f>
        <v/>
      </c>
      <c r="C237">
        <f>INDEX(resultados!$A$2:$ZZ$439, 231, MATCH($B$3, resultados!$A$1:$ZZ$1, 0))</f>
        <v/>
      </c>
    </row>
    <row r="238">
      <c r="A238">
        <f>INDEX(resultados!$A$2:$ZZ$439, 232, MATCH($B$1, resultados!$A$1:$ZZ$1, 0))</f>
        <v/>
      </c>
      <c r="B238">
        <f>INDEX(resultados!$A$2:$ZZ$439, 232, MATCH($B$2, resultados!$A$1:$ZZ$1, 0))</f>
        <v/>
      </c>
      <c r="C238">
        <f>INDEX(resultados!$A$2:$ZZ$439, 232, MATCH($B$3, resultados!$A$1:$ZZ$1, 0))</f>
        <v/>
      </c>
    </row>
    <row r="239">
      <c r="A239">
        <f>INDEX(resultados!$A$2:$ZZ$439, 233, MATCH($B$1, resultados!$A$1:$ZZ$1, 0))</f>
        <v/>
      </c>
      <c r="B239">
        <f>INDEX(resultados!$A$2:$ZZ$439, 233, MATCH($B$2, resultados!$A$1:$ZZ$1, 0))</f>
        <v/>
      </c>
      <c r="C239">
        <f>INDEX(resultados!$A$2:$ZZ$439, 233, MATCH($B$3, resultados!$A$1:$ZZ$1, 0))</f>
        <v/>
      </c>
    </row>
    <row r="240">
      <c r="A240">
        <f>INDEX(resultados!$A$2:$ZZ$439, 234, MATCH($B$1, resultados!$A$1:$ZZ$1, 0))</f>
        <v/>
      </c>
      <c r="B240">
        <f>INDEX(resultados!$A$2:$ZZ$439, 234, MATCH($B$2, resultados!$A$1:$ZZ$1, 0))</f>
        <v/>
      </c>
      <c r="C240">
        <f>INDEX(resultados!$A$2:$ZZ$439, 234, MATCH($B$3, resultados!$A$1:$ZZ$1, 0))</f>
        <v/>
      </c>
    </row>
    <row r="241">
      <c r="A241">
        <f>INDEX(resultados!$A$2:$ZZ$439, 235, MATCH($B$1, resultados!$A$1:$ZZ$1, 0))</f>
        <v/>
      </c>
      <c r="B241">
        <f>INDEX(resultados!$A$2:$ZZ$439, 235, MATCH($B$2, resultados!$A$1:$ZZ$1, 0))</f>
        <v/>
      </c>
      <c r="C241">
        <f>INDEX(resultados!$A$2:$ZZ$439, 235, MATCH($B$3, resultados!$A$1:$ZZ$1, 0))</f>
        <v/>
      </c>
    </row>
    <row r="242">
      <c r="A242">
        <f>INDEX(resultados!$A$2:$ZZ$439, 236, MATCH($B$1, resultados!$A$1:$ZZ$1, 0))</f>
        <v/>
      </c>
      <c r="B242">
        <f>INDEX(resultados!$A$2:$ZZ$439, 236, MATCH($B$2, resultados!$A$1:$ZZ$1, 0))</f>
        <v/>
      </c>
      <c r="C242">
        <f>INDEX(resultados!$A$2:$ZZ$439, 236, MATCH($B$3, resultados!$A$1:$ZZ$1, 0))</f>
        <v/>
      </c>
    </row>
    <row r="243">
      <c r="A243">
        <f>INDEX(resultados!$A$2:$ZZ$439, 237, MATCH($B$1, resultados!$A$1:$ZZ$1, 0))</f>
        <v/>
      </c>
      <c r="B243">
        <f>INDEX(resultados!$A$2:$ZZ$439, 237, MATCH($B$2, resultados!$A$1:$ZZ$1, 0))</f>
        <v/>
      </c>
      <c r="C243">
        <f>INDEX(resultados!$A$2:$ZZ$439, 237, MATCH($B$3, resultados!$A$1:$ZZ$1, 0))</f>
        <v/>
      </c>
    </row>
    <row r="244">
      <c r="A244">
        <f>INDEX(resultados!$A$2:$ZZ$439, 238, MATCH($B$1, resultados!$A$1:$ZZ$1, 0))</f>
        <v/>
      </c>
      <c r="B244">
        <f>INDEX(resultados!$A$2:$ZZ$439, 238, MATCH($B$2, resultados!$A$1:$ZZ$1, 0))</f>
        <v/>
      </c>
      <c r="C244">
        <f>INDEX(resultados!$A$2:$ZZ$439, 238, MATCH($B$3, resultados!$A$1:$ZZ$1, 0))</f>
        <v/>
      </c>
    </row>
    <row r="245">
      <c r="A245">
        <f>INDEX(resultados!$A$2:$ZZ$439, 239, MATCH($B$1, resultados!$A$1:$ZZ$1, 0))</f>
        <v/>
      </c>
      <c r="B245">
        <f>INDEX(resultados!$A$2:$ZZ$439, 239, MATCH($B$2, resultados!$A$1:$ZZ$1, 0))</f>
        <v/>
      </c>
      <c r="C245">
        <f>INDEX(resultados!$A$2:$ZZ$439, 239, MATCH($B$3, resultados!$A$1:$ZZ$1, 0))</f>
        <v/>
      </c>
    </row>
    <row r="246">
      <c r="A246">
        <f>INDEX(resultados!$A$2:$ZZ$439, 240, MATCH($B$1, resultados!$A$1:$ZZ$1, 0))</f>
        <v/>
      </c>
      <c r="B246">
        <f>INDEX(resultados!$A$2:$ZZ$439, 240, MATCH($B$2, resultados!$A$1:$ZZ$1, 0))</f>
        <v/>
      </c>
      <c r="C246">
        <f>INDEX(resultados!$A$2:$ZZ$439, 240, MATCH($B$3, resultados!$A$1:$ZZ$1, 0))</f>
        <v/>
      </c>
    </row>
    <row r="247">
      <c r="A247">
        <f>INDEX(resultados!$A$2:$ZZ$439, 241, MATCH($B$1, resultados!$A$1:$ZZ$1, 0))</f>
        <v/>
      </c>
      <c r="B247">
        <f>INDEX(resultados!$A$2:$ZZ$439, 241, MATCH($B$2, resultados!$A$1:$ZZ$1, 0))</f>
        <v/>
      </c>
      <c r="C247">
        <f>INDEX(resultados!$A$2:$ZZ$439, 241, MATCH($B$3, resultados!$A$1:$ZZ$1, 0))</f>
        <v/>
      </c>
    </row>
    <row r="248">
      <c r="A248">
        <f>INDEX(resultados!$A$2:$ZZ$439, 242, MATCH($B$1, resultados!$A$1:$ZZ$1, 0))</f>
        <v/>
      </c>
      <c r="B248">
        <f>INDEX(resultados!$A$2:$ZZ$439, 242, MATCH($B$2, resultados!$A$1:$ZZ$1, 0))</f>
        <v/>
      </c>
      <c r="C248">
        <f>INDEX(resultados!$A$2:$ZZ$439, 242, MATCH($B$3, resultados!$A$1:$ZZ$1, 0))</f>
        <v/>
      </c>
    </row>
    <row r="249">
      <c r="A249">
        <f>INDEX(resultados!$A$2:$ZZ$439, 243, MATCH($B$1, resultados!$A$1:$ZZ$1, 0))</f>
        <v/>
      </c>
      <c r="B249">
        <f>INDEX(resultados!$A$2:$ZZ$439, 243, MATCH($B$2, resultados!$A$1:$ZZ$1, 0))</f>
        <v/>
      </c>
      <c r="C249">
        <f>INDEX(resultados!$A$2:$ZZ$439, 243, MATCH($B$3, resultados!$A$1:$ZZ$1, 0))</f>
        <v/>
      </c>
    </row>
    <row r="250">
      <c r="A250">
        <f>INDEX(resultados!$A$2:$ZZ$439, 244, MATCH($B$1, resultados!$A$1:$ZZ$1, 0))</f>
        <v/>
      </c>
      <c r="B250">
        <f>INDEX(resultados!$A$2:$ZZ$439, 244, MATCH($B$2, resultados!$A$1:$ZZ$1, 0))</f>
        <v/>
      </c>
      <c r="C250">
        <f>INDEX(resultados!$A$2:$ZZ$439, 244, MATCH($B$3, resultados!$A$1:$ZZ$1, 0))</f>
        <v/>
      </c>
    </row>
    <row r="251">
      <c r="A251">
        <f>INDEX(resultados!$A$2:$ZZ$439, 245, MATCH($B$1, resultados!$A$1:$ZZ$1, 0))</f>
        <v/>
      </c>
      <c r="B251">
        <f>INDEX(resultados!$A$2:$ZZ$439, 245, MATCH($B$2, resultados!$A$1:$ZZ$1, 0))</f>
        <v/>
      </c>
      <c r="C251">
        <f>INDEX(resultados!$A$2:$ZZ$439, 245, MATCH($B$3, resultados!$A$1:$ZZ$1, 0))</f>
        <v/>
      </c>
    </row>
    <row r="252">
      <c r="A252">
        <f>INDEX(resultados!$A$2:$ZZ$439, 246, MATCH($B$1, resultados!$A$1:$ZZ$1, 0))</f>
        <v/>
      </c>
      <c r="B252">
        <f>INDEX(resultados!$A$2:$ZZ$439, 246, MATCH($B$2, resultados!$A$1:$ZZ$1, 0))</f>
        <v/>
      </c>
      <c r="C252">
        <f>INDEX(resultados!$A$2:$ZZ$439, 246, MATCH($B$3, resultados!$A$1:$ZZ$1, 0))</f>
        <v/>
      </c>
    </row>
    <row r="253">
      <c r="A253">
        <f>INDEX(resultados!$A$2:$ZZ$439, 247, MATCH($B$1, resultados!$A$1:$ZZ$1, 0))</f>
        <v/>
      </c>
      <c r="B253">
        <f>INDEX(resultados!$A$2:$ZZ$439, 247, MATCH($B$2, resultados!$A$1:$ZZ$1, 0))</f>
        <v/>
      </c>
      <c r="C253">
        <f>INDEX(resultados!$A$2:$ZZ$439, 247, MATCH($B$3, resultados!$A$1:$ZZ$1, 0))</f>
        <v/>
      </c>
    </row>
    <row r="254">
      <c r="A254">
        <f>INDEX(resultados!$A$2:$ZZ$439, 248, MATCH($B$1, resultados!$A$1:$ZZ$1, 0))</f>
        <v/>
      </c>
      <c r="B254">
        <f>INDEX(resultados!$A$2:$ZZ$439, 248, MATCH($B$2, resultados!$A$1:$ZZ$1, 0))</f>
        <v/>
      </c>
      <c r="C254">
        <f>INDEX(resultados!$A$2:$ZZ$439, 248, MATCH($B$3, resultados!$A$1:$ZZ$1, 0))</f>
        <v/>
      </c>
    </row>
    <row r="255">
      <c r="A255">
        <f>INDEX(resultados!$A$2:$ZZ$439, 249, MATCH($B$1, resultados!$A$1:$ZZ$1, 0))</f>
        <v/>
      </c>
      <c r="B255">
        <f>INDEX(resultados!$A$2:$ZZ$439, 249, MATCH($B$2, resultados!$A$1:$ZZ$1, 0))</f>
        <v/>
      </c>
      <c r="C255">
        <f>INDEX(resultados!$A$2:$ZZ$439, 249, MATCH($B$3, resultados!$A$1:$ZZ$1, 0))</f>
        <v/>
      </c>
    </row>
    <row r="256">
      <c r="A256">
        <f>INDEX(resultados!$A$2:$ZZ$439, 250, MATCH($B$1, resultados!$A$1:$ZZ$1, 0))</f>
        <v/>
      </c>
      <c r="B256">
        <f>INDEX(resultados!$A$2:$ZZ$439, 250, MATCH($B$2, resultados!$A$1:$ZZ$1, 0))</f>
        <v/>
      </c>
      <c r="C256">
        <f>INDEX(resultados!$A$2:$ZZ$439, 250, MATCH($B$3, resultados!$A$1:$ZZ$1, 0))</f>
        <v/>
      </c>
    </row>
    <row r="257">
      <c r="A257">
        <f>INDEX(resultados!$A$2:$ZZ$439, 251, MATCH($B$1, resultados!$A$1:$ZZ$1, 0))</f>
        <v/>
      </c>
      <c r="B257">
        <f>INDEX(resultados!$A$2:$ZZ$439, 251, MATCH($B$2, resultados!$A$1:$ZZ$1, 0))</f>
        <v/>
      </c>
      <c r="C257">
        <f>INDEX(resultados!$A$2:$ZZ$439, 251, MATCH($B$3, resultados!$A$1:$ZZ$1, 0))</f>
        <v/>
      </c>
    </row>
    <row r="258">
      <c r="A258">
        <f>INDEX(resultados!$A$2:$ZZ$439, 252, MATCH($B$1, resultados!$A$1:$ZZ$1, 0))</f>
        <v/>
      </c>
      <c r="B258">
        <f>INDEX(resultados!$A$2:$ZZ$439, 252, MATCH($B$2, resultados!$A$1:$ZZ$1, 0))</f>
        <v/>
      </c>
      <c r="C258">
        <f>INDEX(resultados!$A$2:$ZZ$439, 252, MATCH($B$3, resultados!$A$1:$ZZ$1, 0))</f>
        <v/>
      </c>
    </row>
    <row r="259">
      <c r="A259">
        <f>INDEX(resultados!$A$2:$ZZ$439, 253, MATCH($B$1, resultados!$A$1:$ZZ$1, 0))</f>
        <v/>
      </c>
      <c r="B259">
        <f>INDEX(resultados!$A$2:$ZZ$439, 253, MATCH($B$2, resultados!$A$1:$ZZ$1, 0))</f>
        <v/>
      </c>
      <c r="C259">
        <f>INDEX(resultados!$A$2:$ZZ$439, 253, MATCH($B$3, resultados!$A$1:$ZZ$1, 0))</f>
        <v/>
      </c>
    </row>
    <row r="260">
      <c r="A260">
        <f>INDEX(resultados!$A$2:$ZZ$439, 254, MATCH($B$1, resultados!$A$1:$ZZ$1, 0))</f>
        <v/>
      </c>
      <c r="B260">
        <f>INDEX(resultados!$A$2:$ZZ$439, 254, MATCH($B$2, resultados!$A$1:$ZZ$1, 0))</f>
        <v/>
      </c>
      <c r="C260">
        <f>INDEX(resultados!$A$2:$ZZ$439, 254, MATCH($B$3, resultados!$A$1:$ZZ$1, 0))</f>
        <v/>
      </c>
    </row>
    <row r="261">
      <c r="A261">
        <f>INDEX(resultados!$A$2:$ZZ$439, 255, MATCH($B$1, resultados!$A$1:$ZZ$1, 0))</f>
        <v/>
      </c>
      <c r="B261">
        <f>INDEX(resultados!$A$2:$ZZ$439, 255, MATCH($B$2, resultados!$A$1:$ZZ$1, 0))</f>
        <v/>
      </c>
      <c r="C261">
        <f>INDEX(resultados!$A$2:$ZZ$439, 255, MATCH($B$3, resultados!$A$1:$ZZ$1, 0))</f>
        <v/>
      </c>
    </row>
    <row r="262">
      <c r="A262">
        <f>INDEX(resultados!$A$2:$ZZ$439, 256, MATCH($B$1, resultados!$A$1:$ZZ$1, 0))</f>
        <v/>
      </c>
      <c r="B262">
        <f>INDEX(resultados!$A$2:$ZZ$439, 256, MATCH($B$2, resultados!$A$1:$ZZ$1, 0))</f>
        <v/>
      </c>
      <c r="C262">
        <f>INDEX(resultados!$A$2:$ZZ$439, 256, MATCH($B$3, resultados!$A$1:$ZZ$1, 0))</f>
        <v/>
      </c>
    </row>
    <row r="263">
      <c r="A263">
        <f>INDEX(resultados!$A$2:$ZZ$439, 257, MATCH($B$1, resultados!$A$1:$ZZ$1, 0))</f>
        <v/>
      </c>
      <c r="B263">
        <f>INDEX(resultados!$A$2:$ZZ$439, 257, MATCH($B$2, resultados!$A$1:$ZZ$1, 0))</f>
        <v/>
      </c>
      <c r="C263">
        <f>INDEX(resultados!$A$2:$ZZ$439, 257, MATCH($B$3, resultados!$A$1:$ZZ$1, 0))</f>
        <v/>
      </c>
    </row>
    <row r="264">
      <c r="A264">
        <f>INDEX(resultados!$A$2:$ZZ$439, 258, MATCH($B$1, resultados!$A$1:$ZZ$1, 0))</f>
        <v/>
      </c>
      <c r="B264">
        <f>INDEX(resultados!$A$2:$ZZ$439, 258, MATCH($B$2, resultados!$A$1:$ZZ$1, 0))</f>
        <v/>
      </c>
      <c r="C264">
        <f>INDEX(resultados!$A$2:$ZZ$439, 258, MATCH($B$3, resultados!$A$1:$ZZ$1, 0))</f>
        <v/>
      </c>
    </row>
    <row r="265">
      <c r="A265">
        <f>INDEX(resultados!$A$2:$ZZ$439, 259, MATCH($B$1, resultados!$A$1:$ZZ$1, 0))</f>
        <v/>
      </c>
      <c r="B265">
        <f>INDEX(resultados!$A$2:$ZZ$439, 259, MATCH($B$2, resultados!$A$1:$ZZ$1, 0))</f>
        <v/>
      </c>
      <c r="C265">
        <f>INDEX(resultados!$A$2:$ZZ$439, 259, MATCH($B$3, resultados!$A$1:$ZZ$1, 0))</f>
        <v/>
      </c>
    </row>
    <row r="266">
      <c r="A266">
        <f>INDEX(resultados!$A$2:$ZZ$439, 260, MATCH($B$1, resultados!$A$1:$ZZ$1, 0))</f>
        <v/>
      </c>
      <c r="B266">
        <f>INDEX(resultados!$A$2:$ZZ$439, 260, MATCH($B$2, resultados!$A$1:$ZZ$1, 0))</f>
        <v/>
      </c>
      <c r="C266">
        <f>INDEX(resultados!$A$2:$ZZ$439, 260, MATCH($B$3, resultados!$A$1:$ZZ$1, 0))</f>
        <v/>
      </c>
    </row>
    <row r="267">
      <c r="A267">
        <f>INDEX(resultados!$A$2:$ZZ$439, 261, MATCH($B$1, resultados!$A$1:$ZZ$1, 0))</f>
        <v/>
      </c>
      <c r="B267">
        <f>INDEX(resultados!$A$2:$ZZ$439, 261, MATCH($B$2, resultados!$A$1:$ZZ$1, 0))</f>
        <v/>
      </c>
      <c r="C267">
        <f>INDEX(resultados!$A$2:$ZZ$439, 261, MATCH($B$3, resultados!$A$1:$ZZ$1, 0))</f>
        <v/>
      </c>
    </row>
    <row r="268">
      <c r="A268">
        <f>INDEX(resultados!$A$2:$ZZ$439, 262, MATCH($B$1, resultados!$A$1:$ZZ$1, 0))</f>
        <v/>
      </c>
      <c r="B268">
        <f>INDEX(resultados!$A$2:$ZZ$439, 262, MATCH($B$2, resultados!$A$1:$ZZ$1, 0))</f>
        <v/>
      </c>
      <c r="C268">
        <f>INDEX(resultados!$A$2:$ZZ$439, 262, MATCH($B$3, resultados!$A$1:$ZZ$1, 0))</f>
        <v/>
      </c>
    </row>
    <row r="269">
      <c r="A269">
        <f>INDEX(resultados!$A$2:$ZZ$439, 263, MATCH($B$1, resultados!$A$1:$ZZ$1, 0))</f>
        <v/>
      </c>
      <c r="B269">
        <f>INDEX(resultados!$A$2:$ZZ$439, 263, MATCH($B$2, resultados!$A$1:$ZZ$1, 0))</f>
        <v/>
      </c>
      <c r="C269">
        <f>INDEX(resultados!$A$2:$ZZ$439, 263, MATCH($B$3, resultados!$A$1:$ZZ$1, 0))</f>
        <v/>
      </c>
    </row>
    <row r="270">
      <c r="A270">
        <f>INDEX(resultados!$A$2:$ZZ$439, 264, MATCH($B$1, resultados!$A$1:$ZZ$1, 0))</f>
        <v/>
      </c>
      <c r="B270">
        <f>INDEX(resultados!$A$2:$ZZ$439, 264, MATCH($B$2, resultados!$A$1:$ZZ$1, 0))</f>
        <v/>
      </c>
      <c r="C270">
        <f>INDEX(resultados!$A$2:$ZZ$439, 264, MATCH($B$3, resultados!$A$1:$ZZ$1, 0))</f>
        <v/>
      </c>
    </row>
    <row r="271">
      <c r="A271">
        <f>INDEX(resultados!$A$2:$ZZ$439, 265, MATCH($B$1, resultados!$A$1:$ZZ$1, 0))</f>
        <v/>
      </c>
      <c r="B271">
        <f>INDEX(resultados!$A$2:$ZZ$439, 265, MATCH($B$2, resultados!$A$1:$ZZ$1, 0))</f>
        <v/>
      </c>
      <c r="C271">
        <f>INDEX(resultados!$A$2:$ZZ$439, 265, MATCH($B$3, resultados!$A$1:$ZZ$1, 0))</f>
        <v/>
      </c>
    </row>
    <row r="272">
      <c r="A272">
        <f>INDEX(resultados!$A$2:$ZZ$439, 266, MATCH($B$1, resultados!$A$1:$ZZ$1, 0))</f>
        <v/>
      </c>
      <c r="B272">
        <f>INDEX(resultados!$A$2:$ZZ$439, 266, MATCH($B$2, resultados!$A$1:$ZZ$1, 0))</f>
        <v/>
      </c>
      <c r="C272">
        <f>INDEX(resultados!$A$2:$ZZ$439, 266, MATCH($B$3, resultados!$A$1:$ZZ$1, 0))</f>
        <v/>
      </c>
    </row>
    <row r="273">
      <c r="A273">
        <f>INDEX(resultados!$A$2:$ZZ$439, 267, MATCH($B$1, resultados!$A$1:$ZZ$1, 0))</f>
        <v/>
      </c>
      <c r="B273">
        <f>INDEX(resultados!$A$2:$ZZ$439, 267, MATCH($B$2, resultados!$A$1:$ZZ$1, 0))</f>
        <v/>
      </c>
      <c r="C273">
        <f>INDEX(resultados!$A$2:$ZZ$439, 267, MATCH($B$3, resultados!$A$1:$ZZ$1, 0))</f>
        <v/>
      </c>
    </row>
    <row r="274">
      <c r="A274">
        <f>INDEX(resultados!$A$2:$ZZ$439, 268, MATCH($B$1, resultados!$A$1:$ZZ$1, 0))</f>
        <v/>
      </c>
      <c r="B274">
        <f>INDEX(resultados!$A$2:$ZZ$439, 268, MATCH($B$2, resultados!$A$1:$ZZ$1, 0))</f>
        <v/>
      </c>
      <c r="C274">
        <f>INDEX(resultados!$A$2:$ZZ$439, 268, MATCH($B$3, resultados!$A$1:$ZZ$1, 0))</f>
        <v/>
      </c>
    </row>
    <row r="275">
      <c r="A275">
        <f>INDEX(resultados!$A$2:$ZZ$439, 269, MATCH($B$1, resultados!$A$1:$ZZ$1, 0))</f>
        <v/>
      </c>
      <c r="B275">
        <f>INDEX(resultados!$A$2:$ZZ$439, 269, MATCH($B$2, resultados!$A$1:$ZZ$1, 0))</f>
        <v/>
      </c>
      <c r="C275">
        <f>INDEX(resultados!$A$2:$ZZ$439, 269, MATCH($B$3, resultados!$A$1:$ZZ$1, 0))</f>
        <v/>
      </c>
    </row>
    <row r="276">
      <c r="A276">
        <f>INDEX(resultados!$A$2:$ZZ$439, 270, MATCH($B$1, resultados!$A$1:$ZZ$1, 0))</f>
        <v/>
      </c>
      <c r="B276">
        <f>INDEX(resultados!$A$2:$ZZ$439, 270, MATCH($B$2, resultados!$A$1:$ZZ$1, 0))</f>
        <v/>
      </c>
      <c r="C276">
        <f>INDEX(resultados!$A$2:$ZZ$439, 270, MATCH($B$3, resultados!$A$1:$ZZ$1, 0))</f>
        <v/>
      </c>
    </row>
    <row r="277">
      <c r="A277">
        <f>INDEX(resultados!$A$2:$ZZ$439, 271, MATCH($B$1, resultados!$A$1:$ZZ$1, 0))</f>
        <v/>
      </c>
      <c r="B277">
        <f>INDEX(resultados!$A$2:$ZZ$439, 271, MATCH($B$2, resultados!$A$1:$ZZ$1, 0))</f>
        <v/>
      </c>
      <c r="C277">
        <f>INDEX(resultados!$A$2:$ZZ$439, 271, MATCH($B$3, resultados!$A$1:$ZZ$1, 0))</f>
        <v/>
      </c>
    </row>
    <row r="278">
      <c r="A278">
        <f>INDEX(resultados!$A$2:$ZZ$439, 272, MATCH($B$1, resultados!$A$1:$ZZ$1, 0))</f>
        <v/>
      </c>
      <c r="B278">
        <f>INDEX(resultados!$A$2:$ZZ$439, 272, MATCH($B$2, resultados!$A$1:$ZZ$1, 0))</f>
        <v/>
      </c>
      <c r="C278">
        <f>INDEX(resultados!$A$2:$ZZ$439, 272, MATCH($B$3, resultados!$A$1:$ZZ$1, 0))</f>
        <v/>
      </c>
    </row>
    <row r="279">
      <c r="A279">
        <f>INDEX(resultados!$A$2:$ZZ$439, 273, MATCH($B$1, resultados!$A$1:$ZZ$1, 0))</f>
        <v/>
      </c>
      <c r="B279">
        <f>INDEX(resultados!$A$2:$ZZ$439, 273, MATCH($B$2, resultados!$A$1:$ZZ$1, 0))</f>
        <v/>
      </c>
      <c r="C279">
        <f>INDEX(resultados!$A$2:$ZZ$439, 273, MATCH($B$3, resultados!$A$1:$ZZ$1, 0))</f>
        <v/>
      </c>
    </row>
    <row r="280">
      <c r="A280">
        <f>INDEX(resultados!$A$2:$ZZ$439, 274, MATCH($B$1, resultados!$A$1:$ZZ$1, 0))</f>
        <v/>
      </c>
      <c r="B280">
        <f>INDEX(resultados!$A$2:$ZZ$439, 274, MATCH($B$2, resultados!$A$1:$ZZ$1, 0))</f>
        <v/>
      </c>
      <c r="C280">
        <f>INDEX(resultados!$A$2:$ZZ$439, 274, MATCH($B$3, resultados!$A$1:$ZZ$1, 0))</f>
        <v/>
      </c>
    </row>
    <row r="281">
      <c r="A281">
        <f>INDEX(resultados!$A$2:$ZZ$439, 275, MATCH($B$1, resultados!$A$1:$ZZ$1, 0))</f>
        <v/>
      </c>
      <c r="B281">
        <f>INDEX(resultados!$A$2:$ZZ$439, 275, MATCH($B$2, resultados!$A$1:$ZZ$1, 0))</f>
        <v/>
      </c>
      <c r="C281">
        <f>INDEX(resultados!$A$2:$ZZ$439, 275, MATCH($B$3, resultados!$A$1:$ZZ$1, 0))</f>
        <v/>
      </c>
    </row>
    <row r="282">
      <c r="A282">
        <f>INDEX(resultados!$A$2:$ZZ$439, 276, MATCH($B$1, resultados!$A$1:$ZZ$1, 0))</f>
        <v/>
      </c>
      <c r="B282">
        <f>INDEX(resultados!$A$2:$ZZ$439, 276, MATCH($B$2, resultados!$A$1:$ZZ$1, 0))</f>
        <v/>
      </c>
      <c r="C282">
        <f>INDEX(resultados!$A$2:$ZZ$439, 276, MATCH($B$3, resultados!$A$1:$ZZ$1, 0))</f>
        <v/>
      </c>
    </row>
    <row r="283">
      <c r="A283">
        <f>INDEX(resultados!$A$2:$ZZ$439, 277, MATCH($B$1, resultados!$A$1:$ZZ$1, 0))</f>
        <v/>
      </c>
      <c r="B283">
        <f>INDEX(resultados!$A$2:$ZZ$439, 277, MATCH($B$2, resultados!$A$1:$ZZ$1, 0))</f>
        <v/>
      </c>
      <c r="C283">
        <f>INDEX(resultados!$A$2:$ZZ$439, 277, MATCH($B$3, resultados!$A$1:$ZZ$1, 0))</f>
        <v/>
      </c>
    </row>
    <row r="284">
      <c r="A284">
        <f>INDEX(resultados!$A$2:$ZZ$439, 278, MATCH($B$1, resultados!$A$1:$ZZ$1, 0))</f>
        <v/>
      </c>
      <c r="B284">
        <f>INDEX(resultados!$A$2:$ZZ$439, 278, MATCH($B$2, resultados!$A$1:$ZZ$1, 0))</f>
        <v/>
      </c>
      <c r="C284">
        <f>INDEX(resultados!$A$2:$ZZ$439, 278, MATCH($B$3, resultados!$A$1:$ZZ$1, 0))</f>
        <v/>
      </c>
    </row>
    <row r="285">
      <c r="A285">
        <f>INDEX(resultados!$A$2:$ZZ$439, 279, MATCH($B$1, resultados!$A$1:$ZZ$1, 0))</f>
        <v/>
      </c>
      <c r="B285">
        <f>INDEX(resultados!$A$2:$ZZ$439, 279, MATCH($B$2, resultados!$A$1:$ZZ$1, 0))</f>
        <v/>
      </c>
      <c r="C285">
        <f>INDEX(resultados!$A$2:$ZZ$439, 279, MATCH($B$3, resultados!$A$1:$ZZ$1, 0))</f>
        <v/>
      </c>
    </row>
    <row r="286">
      <c r="A286">
        <f>INDEX(resultados!$A$2:$ZZ$439, 280, MATCH($B$1, resultados!$A$1:$ZZ$1, 0))</f>
        <v/>
      </c>
      <c r="B286">
        <f>INDEX(resultados!$A$2:$ZZ$439, 280, MATCH($B$2, resultados!$A$1:$ZZ$1, 0))</f>
        <v/>
      </c>
      <c r="C286">
        <f>INDEX(resultados!$A$2:$ZZ$439, 280, MATCH($B$3, resultados!$A$1:$ZZ$1, 0))</f>
        <v/>
      </c>
    </row>
    <row r="287">
      <c r="A287">
        <f>INDEX(resultados!$A$2:$ZZ$439, 281, MATCH($B$1, resultados!$A$1:$ZZ$1, 0))</f>
        <v/>
      </c>
      <c r="B287">
        <f>INDEX(resultados!$A$2:$ZZ$439, 281, MATCH($B$2, resultados!$A$1:$ZZ$1, 0))</f>
        <v/>
      </c>
      <c r="C287">
        <f>INDEX(resultados!$A$2:$ZZ$439, 281, MATCH($B$3, resultados!$A$1:$ZZ$1, 0))</f>
        <v/>
      </c>
    </row>
    <row r="288">
      <c r="A288">
        <f>INDEX(resultados!$A$2:$ZZ$439, 282, MATCH($B$1, resultados!$A$1:$ZZ$1, 0))</f>
        <v/>
      </c>
      <c r="B288">
        <f>INDEX(resultados!$A$2:$ZZ$439, 282, MATCH($B$2, resultados!$A$1:$ZZ$1, 0))</f>
        <v/>
      </c>
      <c r="C288">
        <f>INDEX(resultados!$A$2:$ZZ$439, 282, MATCH($B$3, resultados!$A$1:$ZZ$1, 0))</f>
        <v/>
      </c>
    </row>
    <row r="289">
      <c r="A289">
        <f>INDEX(resultados!$A$2:$ZZ$439, 283, MATCH($B$1, resultados!$A$1:$ZZ$1, 0))</f>
        <v/>
      </c>
      <c r="B289">
        <f>INDEX(resultados!$A$2:$ZZ$439, 283, MATCH($B$2, resultados!$A$1:$ZZ$1, 0))</f>
        <v/>
      </c>
      <c r="C289">
        <f>INDEX(resultados!$A$2:$ZZ$439, 283, MATCH($B$3, resultados!$A$1:$ZZ$1, 0))</f>
        <v/>
      </c>
    </row>
    <row r="290">
      <c r="A290">
        <f>INDEX(resultados!$A$2:$ZZ$439, 284, MATCH($B$1, resultados!$A$1:$ZZ$1, 0))</f>
        <v/>
      </c>
      <c r="B290">
        <f>INDEX(resultados!$A$2:$ZZ$439, 284, MATCH($B$2, resultados!$A$1:$ZZ$1, 0))</f>
        <v/>
      </c>
      <c r="C290">
        <f>INDEX(resultados!$A$2:$ZZ$439, 284, MATCH($B$3, resultados!$A$1:$ZZ$1, 0))</f>
        <v/>
      </c>
    </row>
    <row r="291">
      <c r="A291">
        <f>INDEX(resultados!$A$2:$ZZ$439, 285, MATCH($B$1, resultados!$A$1:$ZZ$1, 0))</f>
        <v/>
      </c>
      <c r="B291">
        <f>INDEX(resultados!$A$2:$ZZ$439, 285, MATCH($B$2, resultados!$A$1:$ZZ$1, 0))</f>
        <v/>
      </c>
      <c r="C291">
        <f>INDEX(resultados!$A$2:$ZZ$439, 285, MATCH($B$3, resultados!$A$1:$ZZ$1, 0))</f>
        <v/>
      </c>
    </row>
    <row r="292">
      <c r="A292">
        <f>INDEX(resultados!$A$2:$ZZ$439, 286, MATCH($B$1, resultados!$A$1:$ZZ$1, 0))</f>
        <v/>
      </c>
      <c r="B292">
        <f>INDEX(resultados!$A$2:$ZZ$439, 286, MATCH($B$2, resultados!$A$1:$ZZ$1, 0))</f>
        <v/>
      </c>
      <c r="C292">
        <f>INDEX(resultados!$A$2:$ZZ$439, 286, MATCH($B$3, resultados!$A$1:$ZZ$1, 0))</f>
        <v/>
      </c>
    </row>
    <row r="293">
      <c r="A293">
        <f>INDEX(resultados!$A$2:$ZZ$439, 287, MATCH($B$1, resultados!$A$1:$ZZ$1, 0))</f>
        <v/>
      </c>
      <c r="B293">
        <f>INDEX(resultados!$A$2:$ZZ$439, 287, MATCH($B$2, resultados!$A$1:$ZZ$1, 0))</f>
        <v/>
      </c>
      <c r="C293">
        <f>INDEX(resultados!$A$2:$ZZ$439, 287, MATCH($B$3, resultados!$A$1:$ZZ$1, 0))</f>
        <v/>
      </c>
    </row>
    <row r="294">
      <c r="A294">
        <f>INDEX(resultados!$A$2:$ZZ$439, 288, MATCH($B$1, resultados!$A$1:$ZZ$1, 0))</f>
        <v/>
      </c>
      <c r="B294">
        <f>INDEX(resultados!$A$2:$ZZ$439, 288, MATCH($B$2, resultados!$A$1:$ZZ$1, 0))</f>
        <v/>
      </c>
      <c r="C294">
        <f>INDEX(resultados!$A$2:$ZZ$439, 288, MATCH($B$3, resultados!$A$1:$ZZ$1, 0))</f>
        <v/>
      </c>
    </row>
    <row r="295">
      <c r="A295">
        <f>INDEX(resultados!$A$2:$ZZ$439, 289, MATCH($B$1, resultados!$A$1:$ZZ$1, 0))</f>
        <v/>
      </c>
      <c r="B295">
        <f>INDEX(resultados!$A$2:$ZZ$439, 289, MATCH($B$2, resultados!$A$1:$ZZ$1, 0))</f>
        <v/>
      </c>
      <c r="C295">
        <f>INDEX(resultados!$A$2:$ZZ$439, 289, MATCH($B$3, resultados!$A$1:$ZZ$1, 0))</f>
        <v/>
      </c>
    </row>
    <row r="296">
      <c r="A296">
        <f>INDEX(resultados!$A$2:$ZZ$439, 290, MATCH($B$1, resultados!$A$1:$ZZ$1, 0))</f>
        <v/>
      </c>
      <c r="B296">
        <f>INDEX(resultados!$A$2:$ZZ$439, 290, MATCH($B$2, resultados!$A$1:$ZZ$1, 0))</f>
        <v/>
      </c>
      <c r="C296">
        <f>INDEX(resultados!$A$2:$ZZ$439, 290, MATCH($B$3, resultados!$A$1:$ZZ$1, 0))</f>
        <v/>
      </c>
    </row>
    <row r="297">
      <c r="A297">
        <f>INDEX(resultados!$A$2:$ZZ$439, 291, MATCH($B$1, resultados!$A$1:$ZZ$1, 0))</f>
        <v/>
      </c>
      <c r="B297">
        <f>INDEX(resultados!$A$2:$ZZ$439, 291, MATCH($B$2, resultados!$A$1:$ZZ$1, 0))</f>
        <v/>
      </c>
      <c r="C297">
        <f>INDEX(resultados!$A$2:$ZZ$439, 291, MATCH($B$3, resultados!$A$1:$ZZ$1, 0))</f>
        <v/>
      </c>
    </row>
    <row r="298">
      <c r="A298">
        <f>INDEX(resultados!$A$2:$ZZ$439, 292, MATCH($B$1, resultados!$A$1:$ZZ$1, 0))</f>
        <v/>
      </c>
      <c r="B298">
        <f>INDEX(resultados!$A$2:$ZZ$439, 292, MATCH($B$2, resultados!$A$1:$ZZ$1, 0))</f>
        <v/>
      </c>
      <c r="C298">
        <f>INDEX(resultados!$A$2:$ZZ$439, 292, MATCH($B$3, resultados!$A$1:$ZZ$1, 0))</f>
        <v/>
      </c>
    </row>
    <row r="299">
      <c r="A299">
        <f>INDEX(resultados!$A$2:$ZZ$439, 293, MATCH($B$1, resultados!$A$1:$ZZ$1, 0))</f>
        <v/>
      </c>
      <c r="B299">
        <f>INDEX(resultados!$A$2:$ZZ$439, 293, MATCH($B$2, resultados!$A$1:$ZZ$1, 0))</f>
        <v/>
      </c>
      <c r="C299">
        <f>INDEX(resultados!$A$2:$ZZ$439, 293, MATCH($B$3, resultados!$A$1:$ZZ$1, 0))</f>
        <v/>
      </c>
    </row>
    <row r="300">
      <c r="A300">
        <f>INDEX(resultados!$A$2:$ZZ$439, 294, MATCH($B$1, resultados!$A$1:$ZZ$1, 0))</f>
        <v/>
      </c>
      <c r="B300">
        <f>INDEX(resultados!$A$2:$ZZ$439, 294, MATCH($B$2, resultados!$A$1:$ZZ$1, 0))</f>
        <v/>
      </c>
      <c r="C300">
        <f>INDEX(resultados!$A$2:$ZZ$439, 294, MATCH($B$3, resultados!$A$1:$ZZ$1, 0))</f>
        <v/>
      </c>
    </row>
    <row r="301">
      <c r="A301">
        <f>INDEX(resultados!$A$2:$ZZ$439, 295, MATCH($B$1, resultados!$A$1:$ZZ$1, 0))</f>
        <v/>
      </c>
      <c r="B301">
        <f>INDEX(resultados!$A$2:$ZZ$439, 295, MATCH($B$2, resultados!$A$1:$ZZ$1, 0))</f>
        <v/>
      </c>
      <c r="C301">
        <f>INDEX(resultados!$A$2:$ZZ$439, 295, MATCH($B$3, resultados!$A$1:$ZZ$1, 0))</f>
        <v/>
      </c>
    </row>
    <row r="302">
      <c r="A302">
        <f>INDEX(resultados!$A$2:$ZZ$439, 296, MATCH($B$1, resultados!$A$1:$ZZ$1, 0))</f>
        <v/>
      </c>
      <c r="B302">
        <f>INDEX(resultados!$A$2:$ZZ$439, 296, MATCH($B$2, resultados!$A$1:$ZZ$1, 0))</f>
        <v/>
      </c>
      <c r="C302">
        <f>INDEX(resultados!$A$2:$ZZ$439, 296, MATCH($B$3, resultados!$A$1:$ZZ$1, 0))</f>
        <v/>
      </c>
    </row>
    <row r="303">
      <c r="A303">
        <f>INDEX(resultados!$A$2:$ZZ$439, 297, MATCH($B$1, resultados!$A$1:$ZZ$1, 0))</f>
        <v/>
      </c>
      <c r="B303">
        <f>INDEX(resultados!$A$2:$ZZ$439, 297, MATCH($B$2, resultados!$A$1:$ZZ$1, 0))</f>
        <v/>
      </c>
      <c r="C303">
        <f>INDEX(resultados!$A$2:$ZZ$439, 297, MATCH($B$3, resultados!$A$1:$ZZ$1, 0))</f>
        <v/>
      </c>
    </row>
    <row r="304">
      <c r="A304">
        <f>INDEX(resultados!$A$2:$ZZ$439, 298, MATCH($B$1, resultados!$A$1:$ZZ$1, 0))</f>
        <v/>
      </c>
      <c r="B304">
        <f>INDEX(resultados!$A$2:$ZZ$439, 298, MATCH($B$2, resultados!$A$1:$ZZ$1, 0))</f>
        <v/>
      </c>
      <c r="C304">
        <f>INDEX(resultados!$A$2:$ZZ$439, 298, MATCH($B$3, resultados!$A$1:$ZZ$1, 0))</f>
        <v/>
      </c>
    </row>
    <row r="305">
      <c r="A305">
        <f>INDEX(resultados!$A$2:$ZZ$439, 299, MATCH($B$1, resultados!$A$1:$ZZ$1, 0))</f>
        <v/>
      </c>
      <c r="B305">
        <f>INDEX(resultados!$A$2:$ZZ$439, 299, MATCH($B$2, resultados!$A$1:$ZZ$1, 0))</f>
        <v/>
      </c>
      <c r="C305">
        <f>INDEX(resultados!$A$2:$ZZ$439, 299, MATCH($B$3, resultados!$A$1:$ZZ$1, 0))</f>
        <v/>
      </c>
    </row>
    <row r="306">
      <c r="A306">
        <f>INDEX(resultados!$A$2:$ZZ$439, 300, MATCH($B$1, resultados!$A$1:$ZZ$1, 0))</f>
        <v/>
      </c>
      <c r="B306">
        <f>INDEX(resultados!$A$2:$ZZ$439, 300, MATCH($B$2, resultados!$A$1:$ZZ$1, 0))</f>
        <v/>
      </c>
      <c r="C306">
        <f>INDEX(resultados!$A$2:$ZZ$439, 300, MATCH($B$3, resultados!$A$1:$ZZ$1, 0))</f>
        <v/>
      </c>
    </row>
    <row r="307">
      <c r="A307">
        <f>INDEX(resultados!$A$2:$ZZ$439, 301, MATCH($B$1, resultados!$A$1:$ZZ$1, 0))</f>
        <v/>
      </c>
      <c r="B307">
        <f>INDEX(resultados!$A$2:$ZZ$439, 301, MATCH($B$2, resultados!$A$1:$ZZ$1, 0))</f>
        <v/>
      </c>
      <c r="C307">
        <f>INDEX(resultados!$A$2:$ZZ$439, 301, MATCH($B$3, resultados!$A$1:$ZZ$1, 0))</f>
        <v/>
      </c>
    </row>
    <row r="308">
      <c r="A308">
        <f>INDEX(resultados!$A$2:$ZZ$439, 302, MATCH($B$1, resultados!$A$1:$ZZ$1, 0))</f>
        <v/>
      </c>
      <c r="B308">
        <f>INDEX(resultados!$A$2:$ZZ$439, 302, MATCH($B$2, resultados!$A$1:$ZZ$1, 0))</f>
        <v/>
      </c>
      <c r="C308">
        <f>INDEX(resultados!$A$2:$ZZ$439, 302, MATCH($B$3, resultados!$A$1:$ZZ$1, 0))</f>
        <v/>
      </c>
    </row>
    <row r="309">
      <c r="A309">
        <f>INDEX(resultados!$A$2:$ZZ$439, 303, MATCH($B$1, resultados!$A$1:$ZZ$1, 0))</f>
        <v/>
      </c>
      <c r="B309">
        <f>INDEX(resultados!$A$2:$ZZ$439, 303, MATCH($B$2, resultados!$A$1:$ZZ$1, 0))</f>
        <v/>
      </c>
      <c r="C309">
        <f>INDEX(resultados!$A$2:$ZZ$439, 303, MATCH($B$3, resultados!$A$1:$ZZ$1, 0))</f>
        <v/>
      </c>
    </row>
    <row r="310">
      <c r="A310">
        <f>INDEX(resultados!$A$2:$ZZ$439, 304, MATCH($B$1, resultados!$A$1:$ZZ$1, 0))</f>
        <v/>
      </c>
      <c r="B310">
        <f>INDEX(resultados!$A$2:$ZZ$439, 304, MATCH($B$2, resultados!$A$1:$ZZ$1, 0))</f>
        <v/>
      </c>
      <c r="C310">
        <f>INDEX(resultados!$A$2:$ZZ$439, 304, MATCH($B$3, resultados!$A$1:$ZZ$1, 0))</f>
        <v/>
      </c>
    </row>
    <row r="311">
      <c r="A311">
        <f>INDEX(resultados!$A$2:$ZZ$439, 305, MATCH($B$1, resultados!$A$1:$ZZ$1, 0))</f>
        <v/>
      </c>
      <c r="B311">
        <f>INDEX(resultados!$A$2:$ZZ$439, 305, MATCH($B$2, resultados!$A$1:$ZZ$1, 0))</f>
        <v/>
      </c>
      <c r="C311">
        <f>INDEX(resultados!$A$2:$ZZ$439, 305, MATCH($B$3, resultados!$A$1:$ZZ$1, 0))</f>
        <v/>
      </c>
    </row>
    <row r="312">
      <c r="A312">
        <f>INDEX(resultados!$A$2:$ZZ$439, 306, MATCH($B$1, resultados!$A$1:$ZZ$1, 0))</f>
        <v/>
      </c>
      <c r="B312">
        <f>INDEX(resultados!$A$2:$ZZ$439, 306, MATCH($B$2, resultados!$A$1:$ZZ$1, 0))</f>
        <v/>
      </c>
      <c r="C312">
        <f>INDEX(resultados!$A$2:$ZZ$439, 306, MATCH($B$3, resultados!$A$1:$ZZ$1, 0))</f>
        <v/>
      </c>
    </row>
    <row r="313">
      <c r="A313">
        <f>INDEX(resultados!$A$2:$ZZ$439, 307, MATCH($B$1, resultados!$A$1:$ZZ$1, 0))</f>
        <v/>
      </c>
      <c r="B313">
        <f>INDEX(resultados!$A$2:$ZZ$439, 307, MATCH($B$2, resultados!$A$1:$ZZ$1, 0))</f>
        <v/>
      </c>
      <c r="C313">
        <f>INDEX(resultados!$A$2:$ZZ$439, 307, MATCH($B$3, resultados!$A$1:$ZZ$1, 0))</f>
        <v/>
      </c>
    </row>
    <row r="314">
      <c r="A314">
        <f>INDEX(resultados!$A$2:$ZZ$439, 308, MATCH($B$1, resultados!$A$1:$ZZ$1, 0))</f>
        <v/>
      </c>
      <c r="B314">
        <f>INDEX(resultados!$A$2:$ZZ$439, 308, MATCH($B$2, resultados!$A$1:$ZZ$1, 0))</f>
        <v/>
      </c>
      <c r="C314">
        <f>INDEX(resultados!$A$2:$ZZ$439, 308, MATCH($B$3, resultados!$A$1:$ZZ$1, 0))</f>
        <v/>
      </c>
    </row>
    <row r="315">
      <c r="A315">
        <f>INDEX(resultados!$A$2:$ZZ$439, 309, MATCH($B$1, resultados!$A$1:$ZZ$1, 0))</f>
        <v/>
      </c>
      <c r="B315">
        <f>INDEX(resultados!$A$2:$ZZ$439, 309, MATCH($B$2, resultados!$A$1:$ZZ$1, 0))</f>
        <v/>
      </c>
      <c r="C315">
        <f>INDEX(resultados!$A$2:$ZZ$439, 309, MATCH($B$3, resultados!$A$1:$ZZ$1, 0))</f>
        <v/>
      </c>
    </row>
    <row r="316">
      <c r="A316">
        <f>INDEX(resultados!$A$2:$ZZ$439, 310, MATCH($B$1, resultados!$A$1:$ZZ$1, 0))</f>
        <v/>
      </c>
      <c r="B316">
        <f>INDEX(resultados!$A$2:$ZZ$439, 310, MATCH($B$2, resultados!$A$1:$ZZ$1, 0))</f>
        <v/>
      </c>
      <c r="C316">
        <f>INDEX(resultados!$A$2:$ZZ$439, 310, MATCH($B$3, resultados!$A$1:$ZZ$1, 0))</f>
        <v/>
      </c>
    </row>
    <row r="317">
      <c r="A317">
        <f>INDEX(resultados!$A$2:$ZZ$439, 311, MATCH($B$1, resultados!$A$1:$ZZ$1, 0))</f>
        <v/>
      </c>
      <c r="B317">
        <f>INDEX(resultados!$A$2:$ZZ$439, 311, MATCH($B$2, resultados!$A$1:$ZZ$1, 0))</f>
        <v/>
      </c>
      <c r="C317">
        <f>INDEX(resultados!$A$2:$ZZ$439, 311, MATCH($B$3, resultados!$A$1:$ZZ$1, 0))</f>
        <v/>
      </c>
    </row>
    <row r="318">
      <c r="A318">
        <f>INDEX(resultados!$A$2:$ZZ$439, 312, MATCH($B$1, resultados!$A$1:$ZZ$1, 0))</f>
        <v/>
      </c>
      <c r="B318">
        <f>INDEX(resultados!$A$2:$ZZ$439, 312, MATCH($B$2, resultados!$A$1:$ZZ$1, 0))</f>
        <v/>
      </c>
      <c r="C318">
        <f>INDEX(resultados!$A$2:$ZZ$439, 312, MATCH($B$3, resultados!$A$1:$ZZ$1, 0))</f>
        <v/>
      </c>
    </row>
    <row r="319">
      <c r="A319">
        <f>INDEX(resultados!$A$2:$ZZ$439, 313, MATCH($B$1, resultados!$A$1:$ZZ$1, 0))</f>
        <v/>
      </c>
      <c r="B319">
        <f>INDEX(resultados!$A$2:$ZZ$439, 313, MATCH($B$2, resultados!$A$1:$ZZ$1, 0))</f>
        <v/>
      </c>
      <c r="C319">
        <f>INDEX(resultados!$A$2:$ZZ$439, 313, MATCH($B$3, resultados!$A$1:$ZZ$1, 0))</f>
        <v/>
      </c>
    </row>
    <row r="320">
      <c r="A320">
        <f>INDEX(resultados!$A$2:$ZZ$439, 314, MATCH($B$1, resultados!$A$1:$ZZ$1, 0))</f>
        <v/>
      </c>
      <c r="B320">
        <f>INDEX(resultados!$A$2:$ZZ$439, 314, MATCH($B$2, resultados!$A$1:$ZZ$1, 0))</f>
        <v/>
      </c>
      <c r="C320">
        <f>INDEX(resultados!$A$2:$ZZ$439, 314, MATCH($B$3, resultados!$A$1:$ZZ$1, 0))</f>
        <v/>
      </c>
    </row>
    <row r="321">
      <c r="A321">
        <f>INDEX(resultados!$A$2:$ZZ$439, 315, MATCH($B$1, resultados!$A$1:$ZZ$1, 0))</f>
        <v/>
      </c>
      <c r="B321">
        <f>INDEX(resultados!$A$2:$ZZ$439, 315, MATCH($B$2, resultados!$A$1:$ZZ$1, 0))</f>
        <v/>
      </c>
      <c r="C321">
        <f>INDEX(resultados!$A$2:$ZZ$439, 315, MATCH($B$3, resultados!$A$1:$ZZ$1, 0))</f>
        <v/>
      </c>
    </row>
    <row r="322">
      <c r="A322">
        <f>INDEX(resultados!$A$2:$ZZ$439, 316, MATCH($B$1, resultados!$A$1:$ZZ$1, 0))</f>
        <v/>
      </c>
      <c r="B322">
        <f>INDEX(resultados!$A$2:$ZZ$439, 316, MATCH($B$2, resultados!$A$1:$ZZ$1, 0))</f>
        <v/>
      </c>
      <c r="C322">
        <f>INDEX(resultados!$A$2:$ZZ$439, 316, MATCH($B$3, resultados!$A$1:$ZZ$1, 0))</f>
        <v/>
      </c>
    </row>
    <row r="323">
      <c r="A323">
        <f>INDEX(resultados!$A$2:$ZZ$439, 317, MATCH($B$1, resultados!$A$1:$ZZ$1, 0))</f>
        <v/>
      </c>
      <c r="B323">
        <f>INDEX(resultados!$A$2:$ZZ$439, 317, MATCH($B$2, resultados!$A$1:$ZZ$1, 0))</f>
        <v/>
      </c>
      <c r="C323">
        <f>INDEX(resultados!$A$2:$ZZ$439, 317, MATCH($B$3, resultados!$A$1:$ZZ$1, 0))</f>
        <v/>
      </c>
    </row>
    <row r="324">
      <c r="A324">
        <f>INDEX(resultados!$A$2:$ZZ$439, 318, MATCH($B$1, resultados!$A$1:$ZZ$1, 0))</f>
        <v/>
      </c>
      <c r="B324">
        <f>INDEX(resultados!$A$2:$ZZ$439, 318, MATCH($B$2, resultados!$A$1:$ZZ$1, 0))</f>
        <v/>
      </c>
      <c r="C324">
        <f>INDEX(resultados!$A$2:$ZZ$439, 318, MATCH($B$3, resultados!$A$1:$ZZ$1, 0))</f>
        <v/>
      </c>
    </row>
    <row r="325">
      <c r="A325">
        <f>INDEX(resultados!$A$2:$ZZ$439, 319, MATCH($B$1, resultados!$A$1:$ZZ$1, 0))</f>
        <v/>
      </c>
      <c r="B325">
        <f>INDEX(resultados!$A$2:$ZZ$439, 319, MATCH($B$2, resultados!$A$1:$ZZ$1, 0))</f>
        <v/>
      </c>
      <c r="C325">
        <f>INDEX(resultados!$A$2:$ZZ$439, 319, MATCH($B$3, resultados!$A$1:$ZZ$1, 0))</f>
        <v/>
      </c>
    </row>
    <row r="326">
      <c r="A326">
        <f>INDEX(resultados!$A$2:$ZZ$439, 320, MATCH($B$1, resultados!$A$1:$ZZ$1, 0))</f>
        <v/>
      </c>
      <c r="B326">
        <f>INDEX(resultados!$A$2:$ZZ$439, 320, MATCH($B$2, resultados!$A$1:$ZZ$1, 0))</f>
        <v/>
      </c>
      <c r="C326">
        <f>INDEX(resultados!$A$2:$ZZ$439, 320, MATCH($B$3, resultados!$A$1:$ZZ$1, 0))</f>
        <v/>
      </c>
    </row>
    <row r="327">
      <c r="A327">
        <f>INDEX(resultados!$A$2:$ZZ$439, 321, MATCH($B$1, resultados!$A$1:$ZZ$1, 0))</f>
        <v/>
      </c>
      <c r="B327">
        <f>INDEX(resultados!$A$2:$ZZ$439, 321, MATCH($B$2, resultados!$A$1:$ZZ$1, 0))</f>
        <v/>
      </c>
      <c r="C327">
        <f>INDEX(resultados!$A$2:$ZZ$439, 321, MATCH($B$3, resultados!$A$1:$ZZ$1, 0))</f>
        <v/>
      </c>
    </row>
    <row r="328">
      <c r="A328">
        <f>INDEX(resultados!$A$2:$ZZ$439, 322, MATCH($B$1, resultados!$A$1:$ZZ$1, 0))</f>
        <v/>
      </c>
      <c r="B328">
        <f>INDEX(resultados!$A$2:$ZZ$439, 322, MATCH($B$2, resultados!$A$1:$ZZ$1, 0))</f>
        <v/>
      </c>
      <c r="C328">
        <f>INDEX(resultados!$A$2:$ZZ$439, 322, MATCH($B$3, resultados!$A$1:$ZZ$1, 0))</f>
        <v/>
      </c>
    </row>
    <row r="329">
      <c r="A329">
        <f>INDEX(resultados!$A$2:$ZZ$439, 323, MATCH($B$1, resultados!$A$1:$ZZ$1, 0))</f>
        <v/>
      </c>
      <c r="B329">
        <f>INDEX(resultados!$A$2:$ZZ$439, 323, MATCH($B$2, resultados!$A$1:$ZZ$1, 0))</f>
        <v/>
      </c>
      <c r="C329">
        <f>INDEX(resultados!$A$2:$ZZ$439, 323, MATCH($B$3, resultados!$A$1:$ZZ$1, 0))</f>
        <v/>
      </c>
    </row>
    <row r="330">
      <c r="A330">
        <f>INDEX(resultados!$A$2:$ZZ$439, 324, MATCH($B$1, resultados!$A$1:$ZZ$1, 0))</f>
        <v/>
      </c>
      <c r="B330">
        <f>INDEX(resultados!$A$2:$ZZ$439, 324, MATCH($B$2, resultados!$A$1:$ZZ$1, 0))</f>
        <v/>
      </c>
      <c r="C330">
        <f>INDEX(resultados!$A$2:$ZZ$439, 324, MATCH($B$3, resultados!$A$1:$ZZ$1, 0))</f>
        <v/>
      </c>
    </row>
    <row r="331">
      <c r="A331">
        <f>INDEX(resultados!$A$2:$ZZ$439, 325, MATCH($B$1, resultados!$A$1:$ZZ$1, 0))</f>
        <v/>
      </c>
      <c r="B331">
        <f>INDEX(resultados!$A$2:$ZZ$439, 325, MATCH($B$2, resultados!$A$1:$ZZ$1, 0))</f>
        <v/>
      </c>
      <c r="C331">
        <f>INDEX(resultados!$A$2:$ZZ$439, 325, MATCH($B$3, resultados!$A$1:$ZZ$1, 0))</f>
        <v/>
      </c>
    </row>
    <row r="332">
      <c r="A332">
        <f>INDEX(resultados!$A$2:$ZZ$439, 326, MATCH($B$1, resultados!$A$1:$ZZ$1, 0))</f>
        <v/>
      </c>
      <c r="B332">
        <f>INDEX(resultados!$A$2:$ZZ$439, 326, MATCH($B$2, resultados!$A$1:$ZZ$1, 0))</f>
        <v/>
      </c>
      <c r="C332">
        <f>INDEX(resultados!$A$2:$ZZ$439, 326, MATCH($B$3, resultados!$A$1:$ZZ$1, 0))</f>
        <v/>
      </c>
    </row>
    <row r="333">
      <c r="A333">
        <f>INDEX(resultados!$A$2:$ZZ$439, 327, MATCH($B$1, resultados!$A$1:$ZZ$1, 0))</f>
        <v/>
      </c>
      <c r="B333">
        <f>INDEX(resultados!$A$2:$ZZ$439, 327, MATCH($B$2, resultados!$A$1:$ZZ$1, 0))</f>
        <v/>
      </c>
      <c r="C333">
        <f>INDEX(resultados!$A$2:$ZZ$439, 327, MATCH($B$3, resultados!$A$1:$ZZ$1, 0))</f>
        <v/>
      </c>
    </row>
    <row r="334">
      <c r="A334">
        <f>INDEX(resultados!$A$2:$ZZ$439, 328, MATCH($B$1, resultados!$A$1:$ZZ$1, 0))</f>
        <v/>
      </c>
      <c r="B334">
        <f>INDEX(resultados!$A$2:$ZZ$439, 328, MATCH($B$2, resultados!$A$1:$ZZ$1, 0))</f>
        <v/>
      </c>
      <c r="C334">
        <f>INDEX(resultados!$A$2:$ZZ$439, 328, MATCH($B$3, resultados!$A$1:$ZZ$1, 0))</f>
        <v/>
      </c>
    </row>
    <row r="335">
      <c r="A335">
        <f>INDEX(resultados!$A$2:$ZZ$439, 329, MATCH($B$1, resultados!$A$1:$ZZ$1, 0))</f>
        <v/>
      </c>
      <c r="B335">
        <f>INDEX(resultados!$A$2:$ZZ$439, 329, MATCH($B$2, resultados!$A$1:$ZZ$1, 0))</f>
        <v/>
      </c>
      <c r="C335">
        <f>INDEX(resultados!$A$2:$ZZ$439, 329, MATCH($B$3, resultados!$A$1:$ZZ$1, 0))</f>
        <v/>
      </c>
    </row>
    <row r="336">
      <c r="A336">
        <f>INDEX(resultados!$A$2:$ZZ$439, 330, MATCH($B$1, resultados!$A$1:$ZZ$1, 0))</f>
        <v/>
      </c>
      <c r="B336">
        <f>INDEX(resultados!$A$2:$ZZ$439, 330, MATCH($B$2, resultados!$A$1:$ZZ$1, 0))</f>
        <v/>
      </c>
      <c r="C336">
        <f>INDEX(resultados!$A$2:$ZZ$439, 330, MATCH($B$3, resultados!$A$1:$ZZ$1, 0))</f>
        <v/>
      </c>
    </row>
    <row r="337">
      <c r="A337">
        <f>INDEX(resultados!$A$2:$ZZ$439, 331, MATCH($B$1, resultados!$A$1:$ZZ$1, 0))</f>
        <v/>
      </c>
      <c r="B337">
        <f>INDEX(resultados!$A$2:$ZZ$439, 331, MATCH($B$2, resultados!$A$1:$ZZ$1, 0))</f>
        <v/>
      </c>
      <c r="C337">
        <f>INDEX(resultados!$A$2:$ZZ$439, 331, MATCH($B$3, resultados!$A$1:$ZZ$1, 0))</f>
        <v/>
      </c>
    </row>
    <row r="338">
      <c r="A338">
        <f>INDEX(resultados!$A$2:$ZZ$439, 332, MATCH($B$1, resultados!$A$1:$ZZ$1, 0))</f>
        <v/>
      </c>
      <c r="B338">
        <f>INDEX(resultados!$A$2:$ZZ$439, 332, MATCH($B$2, resultados!$A$1:$ZZ$1, 0))</f>
        <v/>
      </c>
      <c r="C338">
        <f>INDEX(resultados!$A$2:$ZZ$439, 332, MATCH($B$3, resultados!$A$1:$ZZ$1, 0))</f>
        <v/>
      </c>
    </row>
    <row r="339">
      <c r="A339">
        <f>INDEX(resultados!$A$2:$ZZ$439, 333, MATCH($B$1, resultados!$A$1:$ZZ$1, 0))</f>
        <v/>
      </c>
      <c r="B339">
        <f>INDEX(resultados!$A$2:$ZZ$439, 333, MATCH($B$2, resultados!$A$1:$ZZ$1, 0))</f>
        <v/>
      </c>
      <c r="C339">
        <f>INDEX(resultados!$A$2:$ZZ$439, 333, MATCH($B$3, resultados!$A$1:$ZZ$1, 0))</f>
        <v/>
      </c>
    </row>
    <row r="340">
      <c r="A340">
        <f>INDEX(resultados!$A$2:$ZZ$439, 334, MATCH($B$1, resultados!$A$1:$ZZ$1, 0))</f>
        <v/>
      </c>
      <c r="B340">
        <f>INDEX(resultados!$A$2:$ZZ$439, 334, MATCH($B$2, resultados!$A$1:$ZZ$1, 0))</f>
        <v/>
      </c>
      <c r="C340">
        <f>INDEX(resultados!$A$2:$ZZ$439, 334, MATCH($B$3, resultados!$A$1:$ZZ$1, 0))</f>
        <v/>
      </c>
    </row>
    <row r="341">
      <c r="A341">
        <f>INDEX(resultados!$A$2:$ZZ$439, 335, MATCH($B$1, resultados!$A$1:$ZZ$1, 0))</f>
        <v/>
      </c>
      <c r="B341">
        <f>INDEX(resultados!$A$2:$ZZ$439, 335, MATCH($B$2, resultados!$A$1:$ZZ$1, 0))</f>
        <v/>
      </c>
      <c r="C341">
        <f>INDEX(resultados!$A$2:$ZZ$439, 335, MATCH($B$3, resultados!$A$1:$ZZ$1, 0))</f>
        <v/>
      </c>
    </row>
    <row r="342">
      <c r="A342">
        <f>INDEX(resultados!$A$2:$ZZ$439, 336, MATCH($B$1, resultados!$A$1:$ZZ$1, 0))</f>
        <v/>
      </c>
      <c r="B342">
        <f>INDEX(resultados!$A$2:$ZZ$439, 336, MATCH($B$2, resultados!$A$1:$ZZ$1, 0))</f>
        <v/>
      </c>
      <c r="C342">
        <f>INDEX(resultados!$A$2:$ZZ$439, 336, MATCH($B$3, resultados!$A$1:$ZZ$1, 0))</f>
        <v/>
      </c>
    </row>
    <row r="343">
      <c r="A343">
        <f>INDEX(resultados!$A$2:$ZZ$439, 337, MATCH($B$1, resultados!$A$1:$ZZ$1, 0))</f>
        <v/>
      </c>
      <c r="B343">
        <f>INDEX(resultados!$A$2:$ZZ$439, 337, MATCH($B$2, resultados!$A$1:$ZZ$1, 0))</f>
        <v/>
      </c>
      <c r="C343">
        <f>INDEX(resultados!$A$2:$ZZ$439, 337, MATCH($B$3, resultados!$A$1:$ZZ$1, 0))</f>
        <v/>
      </c>
    </row>
    <row r="344">
      <c r="A344">
        <f>INDEX(resultados!$A$2:$ZZ$439, 338, MATCH($B$1, resultados!$A$1:$ZZ$1, 0))</f>
        <v/>
      </c>
      <c r="B344">
        <f>INDEX(resultados!$A$2:$ZZ$439, 338, MATCH($B$2, resultados!$A$1:$ZZ$1, 0))</f>
        <v/>
      </c>
      <c r="C344">
        <f>INDEX(resultados!$A$2:$ZZ$439, 338, MATCH($B$3, resultados!$A$1:$ZZ$1, 0))</f>
        <v/>
      </c>
    </row>
    <row r="345">
      <c r="A345">
        <f>INDEX(resultados!$A$2:$ZZ$439, 339, MATCH($B$1, resultados!$A$1:$ZZ$1, 0))</f>
        <v/>
      </c>
      <c r="B345">
        <f>INDEX(resultados!$A$2:$ZZ$439, 339, MATCH($B$2, resultados!$A$1:$ZZ$1, 0))</f>
        <v/>
      </c>
      <c r="C345">
        <f>INDEX(resultados!$A$2:$ZZ$439, 339, MATCH($B$3, resultados!$A$1:$ZZ$1, 0))</f>
        <v/>
      </c>
    </row>
    <row r="346">
      <c r="A346">
        <f>INDEX(resultados!$A$2:$ZZ$439, 340, MATCH($B$1, resultados!$A$1:$ZZ$1, 0))</f>
        <v/>
      </c>
      <c r="B346">
        <f>INDEX(resultados!$A$2:$ZZ$439, 340, MATCH($B$2, resultados!$A$1:$ZZ$1, 0))</f>
        <v/>
      </c>
      <c r="C346">
        <f>INDEX(resultados!$A$2:$ZZ$439, 340, MATCH($B$3, resultados!$A$1:$ZZ$1, 0))</f>
        <v/>
      </c>
    </row>
    <row r="347">
      <c r="A347">
        <f>INDEX(resultados!$A$2:$ZZ$439, 341, MATCH($B$1, resultados!$A$1:$ZZ$1, 0))</f>
        <v/>
      </c>
      <c r="B347">
        <f>INDEX(resultados!$A$2:$ZZ$439, 341, MATCH($B$2, resultados!$A$1:$ZZ$1, 0))</f>
        <v/>
      </c>
      <c r="C347">
        <f>INDEX(resultados!$A$2:$ZZ$439, 341, MATCH($B$3, resultados!$A$1:$ZZ$1, 0))</f>
        <v/>
      </c>
    </row>
    <row r="348">
      <c r="A348">
        <f>INDEX(resultados!$A$2:$ZZ$439, 342, MATCH($B$1, resultados!$A$1:$ZZ$1, 0))</f>
        <v/>
      </c>
      <c r="B348">
        <f>INDEX(resultados!$A$2:$ZZ$439, 342, MATCH($B$2, resultados!$A$1:$ZZ$1, 0))</f>
        <v/>
      </c>
      <c r="C348">
        <f>INDEX(resultados!$A$2:$ZZ$439, 342, MATCH($B$3, resultados!$A$1:$ZZ$1, 0))</f>
        <v/>
      </c>
    </row>
    <row r="349">
      <c r="A349">
        <f>INDEX(resultados!$A$2:$ZZ$439, 343, MATCH($B$1, resultados!$A$1:$ZZ$1, 0))</f>
        <v/>
      </c>
      <c r="B349">
        <f>INDEX(resultados!$A$2:$ZZ$439, 343, MATCH($B$2, resultados!$A$1:$ZZ$1, 0))</f>
        <v/>
      </c>
      <c r="C349">
        <f>INDEX(resultados!$A$2:$ZZ$439, 343, MATCH($B$3, resultados!$A$1:$ZZ$1, 0))</f>
        <v/>
      </c>
    </row>
    <row r="350">
      <c r="A350">
        <f>INDEX(resultados!$A$2:$ZZ$439, 344, MATCH($B$1, resultados!$A$1:$ZZ$1, 0))</f>
        <v/>
      </c>
      <c r="B350">
        <f>INDEX(resultados!$A$2:$ZZ$439, 344, MATCH($B$2, resultados!$A$1:$ZZ$1, 0))</f>
        <v/>
      </c>
      <c r="C350">
        <f>INDEX(resultados!$A$2:$ZZ$439, 344, MATCH($B$3, resultados!$A$1:$ZZ$1, 0))</f>
        <v/>
      </c>
    </row>
    <row r="351">
      <c r="A351">
        <f>INDEX(resultados!$A$2:$ZZ$439, 345, MATCH($B$1, resultados!$A$1:$ZZ$1, 0))</f>
        <v/>
      </c>
      <c r="B351">
        <f>INDEX(resultados!$A$2:$ZZ$439, 345, MATCH($B$2, resultados!$A$1:$ZZ$1, 0))</f>
        <v/>
      </c>
      <c r="C351">
        <f>INDEX(resultados!$A$2:$ZZ$439, 345, MATCH($B$3, resultados!$A$1:$ZZ$1, 0))</f>
        <v/>
      </c>
    </row>
    <row r="352">
      <c r="A352">
        <f>INDEX(resultados!$A$2:$ZZ$439, 346, MATCH($B$1, resultados!$A$1:$ZZ$1, 0))</f>
        <v/>
      </c>
      <c r="B352">
        <f>INDEX(resultados!$A$2:$ZZ$439, 346, MATCH($B$2, resultados!$A$1:$ZZ$1, 0))</f>
        <v/>
      </c>
      <c r="C352">
        <f>INDEX(resultados!$A$2:$ZZ$439, 346, MATCH($B$3, resultados!$A$1:$ZZ$1, 0))</f>
        <v/>
      </c>
    </row>
    <row r="353">
      <c r="A353">
        <f>INDEX(resultados!$A$2:$ZZ$439, 347, MATCH($B$1, resultados!$A$1:$ZZ$1, 0))</f>
        <v/>
      </c>
      <c r="B353">
        <f>INDEX(resultados!$A$2:$ZZ$439, 347, MATCH($B$2, resultados!$A$1:$ZZ$1, 0))</f>
        <v/>
      </c>
      <c r="C353">
        <f>INDEX(resultados!$A$2:$ZZ$439, 347, MATCH($B$3, resultados!$A$1:$ZZ$1, 0))</f>
        <v/>
      </c>
    </row>
    <row r="354">
      <c r="A354">
        <f>INDEX(resultados!$A$2:$ZZ$439, 348, MATCH($B$1, resultados!$A$1:$ZZ$1, 0))</f>
        <v/>
      </c>
      <c r="B354">
        <f>INDEX(resultados!$A$2:$ZZ$439, 348, MATCH($B$2, resultados!$A$1:$ZZ$1, 0))</f>
        <v/>
      </c>
      <c r="C354">
        <f>INDEX(resultados!$A$2:$ZZ$439, 348, MATCH($B$3, resultados!$A$1:$ZZ$1, 0))</f>
        <v/>
      </c>
    </row>
    <row r="355">
      <c r="A355">
        <f>INDEX(resultados!$A$2:$ZZ$439, 349, MATCH($B$1, resultados!$A$1:$ZZ$1, 0))</f>
        <v/>
      </c>
      <c r="B355">
        <f>INDEX(resultados!$A$2:$ZZ$439, 349, MATCH($B$2, resultados!$A$1:$ZZ$1, 0))</f>
        <v/>
      </c>
      <c r="C355">
        <f>INDEX(resultados!$A$2:$ZZ$439, 349, MATCH($B$3, resultados!$A$1:$ZZ$1, 0))</f>
        <v/>
      </c>
    </row>
    <row r="356">
      <c r="A356">
        <f>INDEX(resultados!$A$2:$ZZ$439, 350, MATCH($B$1, resultados!$A$1:$ZZ$1, 0))</f>
        <v/>
      </c>
      <c r="B356">
        <f>INDEX(resultados!$A$2:$ZZ$439, 350, MATCH($B$2, resultados!$A$1:$ZZ$1, 0))</f>
        <v/>
      </c>
      <c r="C356">
        <f>INDEX(resultados!$A$2:$ZZ$439, 350, MATCH($B$3, resultados!$A$1:$ZZ$1, 0))</f>
        <v/>
      </c>
    </row>
    <row r="357">
      <c r="A357">
        <f>INDEX(resultados!$A$2:$ZZ$439, 351, MATCH($B$1, resultados!$A$1:$ZZ$1, 0))</f>
        <v/>
      </c>
      <c r="B357">
        <f>INDEX(resultados!$A$2:$ZZ$439, 351, MATCH($B$2, resultados!$A$1:$ZZ$1, 0))</f>
        <v/>
      </c>
      <c r="C357">
        <f>INDEX(resultados!$A$2:$ZZ$439, 351, MATCH($B$3, resultados!$A$1:$ZZ$1, 0))</f>
        <v/>
      </c>
    </row>
    <row r="358">
      <c r="A358">
        <f>INDEX(resultados!$A$2:$ZZ$439, 352, MATCH($B$1, resultados!$A$1:$ZZ$1, 0))</f>
        <v/>
      </c>
      <c r="B358">
        <f>INDEX(resultados!$A$2:$ZZ$439, 352, MATCH($B$2, resultados!$A$1:$ZZ$1, 0))</f>
        <v/>
      </c>
      <c r="C358">
        <f>INDEX(resultados!$A$2:$ZZ$439, 352, MATCH($B$3, resultados!$A$1:$ZZ$1, 0))</f>
        <v/>
      </c>
    </row>
    <row r="359">
      <c r="A359">
        <f>INDEX(resultados!$A$2:$ZZ$439, 353, MATCH($B$1, resultados!$A$1:$ZZ$1, 0))</f>
        <v/>
      </c>
      <c r="B359">
        <f>INDEX(resultados!$A$2:$ZZ$439, 353, MATCH($B$2, resultados!$A$1:$ZZ$1, 0))</f>
        <v/>
      </c>
      <c r="C359">
        <f>INDEX(resultados!$A$2:$ZZ$439, 353, MATCH($B$3, resultados!$A$1:$ZZ$1, 0))</f>
        <v/>
      </c>
    </row>
    <row r="360">
      <c r="A360">
        <f>INDEX(resultados!$A$2:$ZZ$439, 354, MATCH($B$1, resultados!$A$1:$ZZ$1, 0))</f>
        <v/>
      </c>
      <c r="B360">
        <f>INDEX(resultados!$A$2:$ZZ$439, 354, MATCH($B$2, resultados!$A$1:$ZZ$1, 0))</f>
        <v/>
      </c>
      <c r="C360">
        <f>INDEX(resultados!$A$2:$ZZ$439, 354, MATCH($B$3, resultados!$A$1:$ZZ$1, 0))</f>
        <v/>
      </c>
    </row>
    <row r="361">
      <c r="A361">
        <f>INDEX(resultados!$A$2:$ZZ$439, 355, MATCH($B$1, resultados!$A$1:$ZZ$1, 0))</f>
        <v/>
      </c>
      <c r="B361">
        <f>INDEX(resultados!$A$2:$ZZ$439, 355, MATCH($B$2, resultados!$A$1:$ZZ$1, 0))</f>
        <v/>
      </c>
      <c r="C361">
        <f>INDEX(resultados!$A$2:$ZZ$439, 355, MATCH($B$3, resultados!$A$1:$ZZ$1, 0))</f>
        <v/>
      </c>
    </row>
    <row r="362">
      <c r="A362">
        <f>INDEX(resultados!$A$2:$ZZ$439, 356, MATCH($B$1, resultados!$A$1:$ZZ$1, 0))</f>
        <v/>
      </c>
      <c r="B362">
        <f>INDEX(resultados!$A$2:$ZZ$439, 356, MATCH($B$2, resultados!$A$1:$ZZ$1, 0))</f>
        <v/>
      </c>
      <c r="C362">
        <f>INDEX(resultados!$A$2:$ZZ$439, 356, MATCH($B$3, resultados!$A$1:$ZZ$1, 0))</f>
        <v/>
      </c>
    </row>
    <row r="363">
      <c r="A363">
        <f>INDEX(resultados!$A$2:$ZZ$439, 357, MATCH($B$1, resultados!$A$1:$ZZ$1, 0))</f>
        <v/>
      </c>
      <c r="B363">
        <f>INDEX(resultados!$A$2:$ZZ$439, 357, MATCH($B$2, resultados!$A$1:$ZZ$1, 0))</f>
        <v/>
      </c>
      <c r="C363">
        <f>INDEX(resultados!$A$2:$ZZ$439, 357, MATCH($B$3, resultados!$A$1:$ZZ$1, 0))</f>
        <v/>
      </c>
    </row>
    <row r="364">
      <c r="A364">
        <f>INDEX(resultados!$A$2:$ZZ$439, 358, MATCH($B$1, resultados!$A$1:$ZZ$1, 0))</f>
        <v/>
      </c>
      <c r="B364">
        <f>INDEX(resultados!$A$2:$ZZ$439, 358, MATCH($B$2, resultados!$A$1:$ZZ$1, 0))</f>
        <v/>
      </c>
      <c r="C364">
        <f>INDEX(resultados!$A$2:$ZZ$439, 358, MATCH($B$3, resultados!$A$1:$ZZ$1, 0))</f>
        <v/>
      </c>
    </row>
    <row r="365">
      <c r="A365">
        <f>INDEX(resultados!$A$2:$ZZ$439, 359, MATCH($B$1, resultados!$A$1:$ZZ$1, 0))</f>
        <v/>
      </c>
      <c r="B365">
        <f>INDEX(resultados!$A$2:$ZZ$439, 359, MATCH($B$2, resultados!$A$1:$ZZ$1, 0))</f>
        <v/>
      </c>
      <c r="C365">
        <f>INDEX(resultados!$A$2:$ZZ$439, 359, MATCH($B$3, resultados!$A$1:$ZZ$1, 0))</f>
        <v/>
      </c>
    </row>
    <row r="366">
      <c r="A366">
        <f>INDEX(resultados!$A$2:$ZZ$439, 360, MATCH($B$1, resultados!$A$1:$ZZ$1, 0))</f>
        <v/>
      </c>
      <c r="B366">
        <f>INDEX(resultados!$A$2:$ZZ$439, 360, MATCH($B$2, resultados!$A$1:$ZZ$1, 0))</f>
        <v/>
      </c>
      <c r="C366">
        <f>INDEX(resultados!$A$2:$ZZ$439, 360, MATCH($B$3, resultados!$A$1:$ZZ$1, 0))</f>
        <v/>
      </c>
    </row>
    <row r="367">
      <c r="A367">
        <f>INDEX(resultados!$A$2:$ZZ$439, 361, MATCH($B$1, resultados!$A$1:$ZZ$1, 0))</f>
        <v/>
      </c>
      <c r="B367">
        <f>INDEX(resultados!$A$2:$ZZ$439, 361, MATCH($B$2, resultados!$A$1:$ZZ$1, 0))</f>
        <v/>
      </c>
      <c r="C367">
        <f>INDEX(resultados!$A$2:$ZZ$439, 361, MATCH($B$3, resultados!$A$1:$ZZ$1, 0))</f>
        <v/>
      </c>
    </row>
    <row r="368">
      <c r="A368">
        <f>INDEX(resultados!$A$2:$ZZ$439, 362, MATCH($B$1, resultados!$A$1:$ZZ$1, 0))</f>
        <v/>
      </c>
      <c r="B368">
        <f>INDEX(resultados!$A$2:$ZZ$439, 362, MATCH($B$2, resultados!$A$1:$ZZ$1, 0))</f>
        <v/>
      </c>
      <c r="C368">
        <f>INDEX(resultados!$A$2:$ZZ$439, 362, MATCH($B$3, resultados!$A$1:$ZZ$1, 0))</f>
        <v/>
      </c>
    </row>
    <row r="369">
      <c r="A369">
        <f>INDEX(resultados!$A$2:$ZZ$439, 363, MATCH($B$1, resultados!$A$1:$ZZ$1, 0))</f>
        <v/>
      </c>
      <c r="B369">
        <f>INDEX(resultados!$A$2:$ZZ$439, 363, MATCH($B$2, resultados!$A$1:$ZZ$1, 0))</f>
        <v/>
      </c>
      <c r="C369">
        <f>INDEX(resultados!$A$2:$ZZ$439, 363, MATCH($B$3, resultados!$A$1:$ZZ$1, 0))</f>
        <v/>
      </c>
    </row>
    <row r="370">
      <c r="A370">
        <f>INDEX(resultados!$A$2:$ZZ$439, 364, MATCH($B$1, resultados!$A$1:$ZZ$1, 0))</f>
        <v/>
      </c>
      <c r="B370">
        <f>INDEX(resultados!$A$2:$ZZ$439, 364, MATCH($B$2, resultados!$A$1:$ZZ$1, 0))</f>
        <v/>
      </c>
      <c r="C370">
        <f>INDEX(resultados!$A$2:$ZZ$439, 364, MATCH($B$3, resultados!$A$1:$ZZ$1, 0))</f>
        <v/>
      </c>
    </row>
    <row r="371">
      <c r="A371">
        <f>INDEX(resultados!$A$2:$ZZ$439, 365, MATCH($B$1, resultados!$A$1:$ZZ$1, 0))</f>
        <v/>
      </c>
      <c r="B371">
        <f>INDEX(resultados!$A$2:$ZZ$439, 365, MATCH($B$2, resultados!$A$1:$ZZ$1, 0))</f>
        <v/>
      </c>
      <c r="C371">
        <f>INDEX(resultados!$A$2:$ZZ$439, 365, MATCH($B$3, resultados!$A$1:$ZZ$1, 0))</f>
        <v/>
      </c>
    </row>
    <row r="372">
      <c r="A372">
        <f>INDEX(resultados!$A$2:$ZZ$439, 366, MATCH($B$1, resultados!$A$1:$ZZ$1, 0))</f>
        <v/>
      </c>
      <c r="B372">
        <f>INDEX(resultados!$A$2:$ZZ$439, 366, MATCH($B$2, resultados!$A$1:$ZZ$1, 0))</f>
        <v/>
      </c>
      <c r="C372">
        <f>INDEX(resultados!$A$2:$ZZ$439, 366, MATCH($B$3, resultados!$A$1:$ZZ$1, 0))</f>
        <v/>
      </c>
    </row>
    <row r="373">
      <c r="A373">
        <f>INDEX(resultados!$A$2:$ZZ$439, 367, MATCH($B$1, resultados!$A$1:$ZZ$1, 0))</f>
        <v/>
      </c>
      <c r="B373">
        <f>INDEX(resultados!$A$2:$ZZ$439, 367, MATCH($B$2, resultados!$A$1:$ZZ$1, 0))</f>
        <v/>
      </c>
      <c r="C373">
        <f>INDEX(resultados!$A$2:$ZZ$439, 367, MATCH($B$3, resultados!$A$1:$ZZ$1, 0))</f>
        <v/>
      </c>
    </row>
    <row r="374">
      <c r="A374">
        <f>INDEX(resultados!$A$2:$ZZ$439, 368, MATCH($B$1, resultados!$A$1:$ZZ$1, 0))</f>
        <v/>
      </c>
      <c r="B374">
        <f>INDEX(resultados!$A$2:$ZZ$439, 368, MATCH($B$2, resultados!$A$1:$ZZ$1, 0))</f>
        <v/>
      </c>
      <c r="C374">
        <f>INDEX(resultados!$A$2:$ZZ$439, 368, MATCH($B$3, resultados!$A$1:$ZZ$1, 0))</f>
        <v/>
      </c>
    </row>
    <row r="375">
      <c r="A375">
        <f>INDEX(resultados!$A$2:$ZZ$439, 369, MATCH($B$1, resultados!$A$1:$ZZ$1, 0))</f>
        <v/>
      </c>
      <c r="B375">
        <f>INDEX(resultados!$A$2:$ZZ$439, 369, MATCH($B$2, resultados!$A$1:$ZZ$1, 0))</f>
        <v/>
      </c>
      <c r="C375">
        <f>INDEX(resultados!$A$2:$ZZ$439, 369, MATCH($B$3, resultados!$A$1:$ZZ$1, 0))</f>
        <v/>
      </c>
    </row>
    <row r="376">
      <c r="A376">
        <f>INDEX(resultados!$A$2:$ZZ$439, 370, MATCH($B$1, resultados!$A$1:$ZZ$1, 0))</f>
        <v/>
      </c>
      <c r="B376">
        <f>INDEX(resultados!$A$2:$ZZ$439, 370, MATCH($B$2, resultados!$A$1:$ZZ$1, 0))</f>
        <v/>
      </c>
      <c r="C376">
        <f>INDEX(resultados!$A$2:$ZZ$439, 370, MATCH($B$3, resultados!$A$1:$ZZ$1, 0))</f>
        <v/>
      </c>
    </row>
    <row r="377">
      <c r="A377">
        <f>INDEX(resultados!$A$2:$ZZ$439, 371, MATCH($B$1, resultados!$A$1:$ZZ$1, 0))</f>
        <v/>
      </c>
      <c r="B377">
        <f>INDEX(resultados!$A$2:$ZZ$439, 371, MATCH($B$2, resultados!$A$1:$ZZ$1, 0))</f>
        <v/>
      </c>
      <c r="C377">
        <f>INDEX(resultados!$A$2:$ZZ$439, 371, MATCH($B$3, resultados!$A$1:$ZZ$1, 0))</f>
        <v/>
      </c>
    </row>
    <row r="378">
      <c r="A378">
        <f>INDEX(resultados!$A$2:$ZZ$439, 372, MATCH($B$1, resultados!$A$1:$ZZ$1, 0))</f>
        <v/>
      </c>
      <c r="B378">
        <f>INDEX(resultados!$A$2:$ZZ$439, 372, MATCH($B$2, resultados!$A$1:$ZZ$1, 0))</f>
        <v/>
      </c>
      <c r="C378">
        <f>INDEX(resultados!$A$2:$ZZ$439, 372, MATCH($B$3, resultados!$A$1:$ZZ$1, 0))</f>
        <v/>
      </c>
    </row>
    <row r="379">
      <c r="A379">
        <f>INDEX(resultados!$A$2:$ZZ$439, 373, MATCH($B$1, resultados!$A$1:$ZZ$1, 0))</f>
        <v/>
      </c>
      <c r="B379">
        <f>INDEX(resultados!$A$2:$ZZ$439, 373, MATCH($B$2, resultados!$A$1:$ZZ$1, 0))</f>
        <v/>
      </c>
      <c r="C379">
        <f>INDEX(resultados!$A$2:$ZZ$439, 373, MATCH($B$3, resultados!$A$1:$ZZ$1, 0))</f>
        <v/>
      </c>
    </row>
    <row r="380">
      <c r="A380">
        <f>INDEX(resultados!$A$2:$ZZ$439, 374, MATCH($B$1, resultados!$A$1:$ZZ$1, 0))</f>
        <v/>
      </c>
      <c r="B380">
        <f>INDEX(resultados!$A$2:$ZZ$439, 374, MATCH($B$2, resultados!$A$1:$ZZ$1, 0))</f>
        <v/>
      </c>
      <c r="C380">
        <f>INDEX(resultados!$A$2:$ZZ$439, 374, MATCH($B$3, resultados!$A$1:$ZZ$1, 0))</f>
        <v/>
      </c>
    </row>
    <row r="381">
      <c r="A381">
        <f>INDEX(resultados!$A$2:$ZZ$439, 375, MATCH($B$1, resultados!$A$1:$ZZ$1, 0))</f>
        <v/>
      </c>
      <c r="B381">
        <f>INDEX(resultados!$A$2:$ZZ$439, 375, MATCH($B$2, resultados!$A$1:$ZZ$1, 0))</f>
        <v/>
      </c>
      <c r="C381">
        <f>INDEX(resultados!$A$2:$ZZ$439, 375, MATCH($B$3, resultados!$A$1:$ZZ$1, 0))</f>
        <v/>
      </c>
    </row>
    <row r="382">
      <c r="A382">
        <f>INDEX(resultados!$A$2:$ZZ$439, 376, MATCH($B$1, resultados!$A$1:$ZZ$1, 0))</f>
        <v/>
      </c>
      <c r="B382">
        <f>INDEX(resultados!$A$2:$ZZ$439, 376, MATCH($B$2, resultados!$A$1:$ZZ$1, 0))</f>
        <v/>
      </c>
      <c r="C382">
        <f>INDEX(resultados!$A$2:$ZZ$439, 376, MATCH($B$3, resultados!$A$1:$ZZ$1, 0))</f>
        <v/>
      </c>
    </row>
    <row r="383">
      <c r="A383">
        <f>INDEX(resultados!$A$2:$ZZ$439, 377, MATCH($B$1, resultados!$A$1:$ZZ$1, 0))</f>
        <v/>
      </c>
      <c r="B383">
        <f>INDEX(resultados!$A$2:$ZZ$439, 377, MATCH($B$2, resultados!$A$1:$ZZ$1, 0))</f>
        <v/>
      </c>
      <c r="C383">
        <f>INDEX(resultados!$A$2:$ZZ$439, 377, MATCH($B$3, resultados!$A$1:$ZZ$1, 0))</f>
        <v/>
      </c>
    </row>
    <row r="384">
      <c r="A384">
        <f>INDEX(resultados!$A$2:$ZZ$439, 378, MATCH($B$1, resultados!$A$1:$ZZ$1, 0))</f>
        <v/>
      </c>
      <c r="B384">
        <f>INDEX(resultados!$A$2:$ZZ$439, 378, MATCH($B$2, resultados!$A$1:$ZZ$1, 0))</f>
        <v/>
      </c>
      <c r="C384">
        <f>INDEX(resultados!$A$2:$ZZ$439, 378, MATCH($B$3, resultados!$A$1:$ZZ$1, 0))</f>
        <v/>
      </c>
    </row>
    <row r="385">
      <c r="A385">
        <f>INDEX(resultados!$A$2:$ZZ$439, 379, MATCH($B$1, resultados!$A$1:$ZZ$1, 0))</f>
        <v/>
      </c>
      <c r="B385">
        <f>INDEX(resultados!$A$2:$ZZ$439, 379, MATCH($B$2, resultados!$A$1:$ZZ$1, 0))</f>
        <v/>
      </c>
      <c r="C385">
        <f>INDEX(resultados!$A$2:$ZZ$439, 379, MATCH($B$3, resultados!$A$1:$ZZ$1, 0))</f>
        <v/>
      </c>
    </row>
    <row r="386">
      <c r="A386">
        <f>INDEX(resultados!$A$2:$ZZ$439, 380, MATCH($B$1, resultados!$A$1:$ZZ$1, 0))</f>
        <v/>
      </c>
      <c r="B386">
        <f>INDEX(resultados!$A$2:$ZZ$439, 380, MATCH($B$2, resultados!$A$1:$ZZ$1, 0))</f>
        <v/>
      </c>
      <c r="C386">
        <f>INDEX(resultados!$A$2:$ZZ$439, 380, MATCH($B$3, resultados!$A$1:$ZZ$1, 0))</f>
        <v/>
      </c>
    </row>
    <row r="387">
      <c r="A387">
        <f>INDEX(resultados!$A$2:$ZZ$439, 381, MATCH($B$1, resultados!$A$1:$ZZ$1, 0))</f>
        <v/>
      </c>
      <c r="B387">
        <f>INDEX(resultados!$A$2:$ZZ$439, 381, MATCH($B$2, resultados!$A$1:$ZZ$1, 0))</f>
        <v/>
      </c>
      <c r="C387">
        <f>INDEX(resultados!$A$2:$ZZ$439, 381, MATCH($B$3, resultados!$A$1:$ZZ$1, 0))</f>
        <v/>
      </c>
    </row>
    <row r="388">
      <c r="A388">
        <f>INDEX(resultados!$A$2:$ZZ$439, 382, MATCH($B$1, resultados!$A$1:$ZZ$1, 0))</f>
        <v/>
      </c>
      <c r="B388">
        <f>INDEX(resultados!$A$2:$ZZ$439, 382, MATCH($B$2, resultados!$A$1:$ZZ$1, 0))</f>
        <v/>
      </c>
      <c r="C388">
        <f>INDEX(resultados!$A$2:$ZZ$439, 382, MATCH($B$3, resultados!$A$1:$ZZ$1, 0))</f>
        <v/>
      </c>
    </row>
    <row r="389">
      <c r="A389">
        <f>INDEX(resultados!$A$2:$ZZ$439, 383, MATCH($B$1, resultados!$A$1:$ZZ$1, 0))</f>
        <v/>
      </c>
      <c r="B389">
        <f>INDEX(resultados!$A$2:$ZZ$439, 383, MATCH($B$2, resultados!$A$1:$ZZ$1, 0))</f>
        <v/>
      </c>
      <c r="C389">
        <f>INDEX(resultados!$A$2:$ZZ$439, 383, MATCH($B$3, resultados!$A$1:$ZZ$1, 0))</f>
        <v/>
      </c>
    </row>
    <row r="390">
      <c r="A390">
        <f>INDEX(resultados!$A$2:$ZZ$439, 384, MATCH($B$1, resultados!$A$1:$ZZ$1, 0))</f>
        <v/>
      </c>
      <c r="B390">
        <f>INDEX(resultados!$A$2:$ZZ$439, 384, MATCH($B$2, resultados!$A$1:$ZZ$1, 0))</f>
        <v/>
      </c>
      <c r="C390">
        <f>INDEX(resultados!$A$2:$ZZ$439, 384, MATCH($B$3, resultados!$A$1:$ZZ$1, 0))</f>
        <v/>
      </c>
    </row>
    <row r="391">
      <c r="A391">
        <f>INDEX(resultados!$A$2:$ZZ$439, 385, MATCH($B$1, resultados!$A$1:$ZZ$1, 0))</f>
        <v/>
      </c>
      <c r="B391">
        <f>INDEX(resultados!$A$2:$ZZ$439, 385, MATCH($B$2, resultados!$A$1:$ZZ$1, 0))</f>
        <v/>
      </c>
      <c r="C391">
        <f>INDEX(resultados!$A$2:$ZZ$439, 385, MATCH($B$3, resultados!$A$1:$ZZ$1, 0))</f>
        <v/>
      </c>
    </row>
    <row r="392">
      <c r="A392">
        <f>INDEX(resultados!$A$2:$ZZ$439, 386, MATCH($B$1, resultados!$A$1:$ZZ$1, 0))</f>
        <v/>
      </c>
      <c r="B392">
        <f>INDEX(resultados!$A$2:$ZZ$439, 386, MATCH($B$2, resultados!$A$1:$ZZ$1, 0))</f>
        <v/>
      </c>
      <c r="C392">
        <f>INDEX(resultados!$A$2:$ZZ$439, 386, MATCH($B$3, resultados!$A$1:$ZZ$1, 0))</f>
        <v/>
      </c>
    </row>
    <row r="393">
      <c r="A393">
        <f>INDEX(resultados!$A$2:$ZZ$439, 387, MATCH($B$1, resultados!$A$1:$ZZ$1, 0))</f>
        <v/>
      </c>
      <c r="B393">
        <f>INDEX(resultados!$A$2:$ZZ$439, 387, MATCH($B$2, resultados!$A$1:$ZZ$1, 0))</f>
        <v/>
      </c>
      <c r="C393">
        <f>INDEX(resultados!$A$2:$ZZ$439, 387, MATCH($B$3, resultados!$A$1:$ZZ$1, 0))</f>
        <v/>
      </c>
    </row>
    <row r="394">
      <c r="A394">
        <f>INDEX(resultados!$A$2:$ZZ$439, 388, MATCH($B$1, resultados!$A$1:$ZZ$1, 0))</f>
        <v/>
      </c>
      <c r="B394">
        <f>INDEX(resultados!$A$2:$ZZ$439, 388, MATCH($B$2, resultados!$A$1:$ZZ$1, 0))</f>
        <v/>
      </c>
      <c r="C394">
        <f>INDEX(resultados!$A$2:$ZZ$439, 388, MATCH($B$3, resultados!$A$1:$ZZ$1, 0))</f>
        <v/>
      </c>
    </row>
    <row r="395">
      <c r="A395">
        <f>INDEX(resultados!$A$2:$ZZ$439, 389, MATCH($B$1, resultados!$A$1:$ZZ$1, 0))</f>
        <v/>
      </c>
      <c r="B395">
        <f>INDEX(resultados!$A$2:$ZZ$439, 389, MATCH($B$2, resultados!$A$1:$ZZ$1, 0))</f>
        <v/>
      </c>
      <c r="C395">
        <f>INDEX(resultados!$A$2:$ZZ$439, 389, MATCH($B$3, resultados!$A$1:$ZZ$1, 0))</f>
        <v/>
      </c>
    </row>
    <row r="396">
      <c r="A396">
        <f>INDEX(resultados!$A$2:$ZZ$439, 390, MATCH($B$1, resultados!$A$1:$ZZ$1, 0))</f>
        <v/>
      </c>
      <c r="B396">
        <f>INDEX(resultados!$A$2:$ZZ$439, 390, MATCH($B$2, resultados!$A$1:$ZZ$1, 0))</f>
        <v/>
      </c>
      <c r="C396">
        <f>INDEX(resultados!$A$2:$ZZ$439, 390, MATCH($B$3, resultados!$A$1:$ZZ$1, 0))</f>
        <v/>
      </c>
    </row>
    <row r="397">
      <c r="A397">
        <f>INDEX(resultados!$A$2:$ZZ$439, 391, MATCH($B$1, resultados!$A$1:$ZZ$1, 0))</f>
        <v/>
      </c>
      <c r="B397">
        <f>INDEX(resultados!$A$2:$ZZ$439, 391, MATCH($B$2, resultados!$A$1:$ZZ$1, 0))</f>
        <v/>
      </c>
      <c r="C397">
        <f>INDEX(resultados!$A$2:$ZZ$439, 391, MATCH($B$3, resultados!$A$1:$ZZ$1, 0))</f>
        <v/>
      </c>
    </row>
    <row r="398">
      <c r="A398">
        <f>INDEX(resultados!$A$2:$ZZ$439, 392, MATCH($B$1, resultados!$A$1:$ZZ$1, 0))</f>
        <v/>
      </c>
      <c r="B398">
        <f>INDEX(resultados!$A$2:$ZZ$439, 392, MATCH($B$2, resultados!$A$1:$ZZ$1, 0))</f>
        <v/>
      </c>
      <c r="C398">
        <f>INDEX(resultados!$A$2:$ZZ$439, 392, MATCH($B$3, resultados!$A$1:$ZZ$1, 0))</f>
        <v/>
      </c>
    </row>
    <row r="399">
      <c r="A399">
        <f>INDEX(resultados!$A$2:$ZZ$439, 393, MATCH($B$1, resultados!$A$1:$ZZ$1, 0))</f>
        <v/>
      </c>
      <c r="B399">
        <f>INDEX(resultados!$A$2:$ZZ$439, 393, MATCH($B$2, resultados!$A$1:$ZZ$1, 0))</f>
        <v/>
      </c>
      <c r="C399">
        <f>INDEX(resultados!$A$2:$ZZ$439, 393, MATCH($B$3, resultados!$A$1:$ZZ$1, 0))</f>
        <v/>
      </c>
    </row>
    <row r="400">
      <c r="A400">
        <f>INDEX(resultados!$A$2:$ZZ$439, 394, MATCH($B$1, resultados!$A$1:$ZZ$1, 0))</f>
        <v/>
      </c>
      <c r="B400">
        <f>INDEX(resultados!$A$2:$ZZ$439, 394, MATCH($B$2, resultados!$A$1:$ZZ$1, 0))</f>
        <v/>
      </c>
      <c r="C400">
        <f>INDEX(resultados!$A$2:$ZZ$439, 394, MATCH($B$3, resultados!$A$1:$ZZ$1, 0))</f>
        <v/>
      </c>
    </row>
    <row r="401">
      <c r="A401">
        <f>INDEX(resultados!$A$2:$ZZ$439, 395, MATCH($B$1, resultados!$A$1:$ZZ$1, 0))</f>
        <v/>
      </c>
      <c r="B401">
        <f>INDEX(resultados!$A$2:$ZZ$439, 395, MATCH($B$2, resultados!$A$1:$ZZ$1, 0))</f>
        <v/>
      </c>
      <c r="C401">
        <f>INDEX(resultados!$A$2:$ZZ$439, 395, MATCH($B$3, resultados!$A$1:$ZZ$1, 0))</f>
        <v/>
      </c>
    </row>
    <row r="402">
      <c r="A402">
        <f>INDEX(resultados!$A$2:$ZZ$439, 396, MATCH($B$1, resultados!$A$1:$ZZ$1, 0))</f>
        <v/>
      </c>
      <c r="B402">
        <f>INDEX(resultados!$A$2:$ZZ$439, 396, MATCH($B$2, resultados!$A$1:$ZZ$1, 0))</f>
        <v/>
      </c>
      <c r="C402">
        <f>INDEX(resultados!$A$2:$ZZ$439, 396, MATCH($B$3, resultados!$A$1:$ZZ$1, 0))</f>
        <v/>
      </c>
    </row>
    <row r="403">
      <c r="A403">
        <f>INDEX(resultados!$A$2:$ZZ$439, 397, MATCH($B$1, resultados!$A$1:$ZZ$1, 0))</f>
        <v/>
      </c>
      <c r="B403">
        <f>INDEX(resultados!$A$2:$ZZ$439, 397, MATCH($B$2, resultados!$A$1:$ZZ$1, 0))</f>
        <v/>
      </c>
      <c r="C403">
        <f>INDEX(resultados!$A$2:$ZZ$439, 397, MATCH($B$3, resultados!$A$1:$ZZ$1, 0))</f>
        <v/>
      </c>
    </row>
    <row r="404">
      <c r="A404">
        <f>INDEX(resultados!$A$2:$ZZ$439, 398, MATCH($B$1, resultados!$A$1:$ZZ$1, 0))</f>
        <v/>
      </c>
      <c r="B404">
        <f>INDEX(resultados!$A$2:$ZZ$439, 398, MATCH($B$2, resultados!$A$1:$ZZ$1, 0))</f>
        <v/>
      </c>
      <c r="C404">
        <f>INDEX(resultados!$A$2:$ZZ$439, 398, MATCH($B$3, resultados!$A$1:$ZZ$1, 0))</f>
        <v/>
      </c>
    </row>
    <row r="405">
      <c r="A405">
        <f>INDEX(resultados!$A$2:$ZZ$439, 399, MATCH($B$1, resultados!$A$1:$ZZ$1, 0))</f>
        <v/>
      </c>
      <c r="B405">
        <f>INDEX(resultados!$A$2:$ZZ$439, 399, MATCH($B$2, resultados!$A$1:$ZZ$1, 0))</f>
        <v/>
      </c>
      <c r="C405">
        <f>INDEX(resultados!$A$2:$ZZ$439, 399, MATCH($B$3, resultados!$A$1:$ZZ$1, 0))</f>
        <v/>
      </c>
    </row>
    <row r="406">
      <c r="A406">
        <f>INDEX(resultados!$A$2:$ZZ$439, 400, MATCH($B$1, resultados!$A$1:$ZZ$1, 0))</f>
        <v/>
      </c>
      <c r="B406">
        <f>INDEX(resultados!$A$2:$ZZ$439, 400, MATCH($B$2, resultados!$A$1:$ZZ$1, 0))</f>
        <v/>
      </c>
      <c r="C406">
        <f>INDEX(resultados!$A$2:$ZZ$439, 400, MATCH($B$3, resultados!$A$1:$ZZ$1, 0))</f>
        <v/>
      </c>
    </row>
    <row r="407">
      <c r="A407">
        <f>INDEX(resultados!$A$2:$ZZ$439, 401, MATCH($B$1, resultados!$A$1:$ZZ$1, 0))</f>
        <v/>
      </c>
      <c r="B407">
        <f>INDEX(resultados!$A$2:$ZZ$439, 401, MATCH($B$2, resultados!$A$1:$ZZ$1, 0))</f>
        <v/>
      </c>
      <c r="C407">
        <f>INDEX(resultados!$A$2:$ZZ$439, 401, MATCH($B$3, resultados!$A$1:$ZZ$1, 0))</f>
        <v/>
      </c>
    </row>
    <row r="408">
      <c r="A408">
        <f>INDEX(resultados!$A$2:$ZZ$439, 402, MATCH($B$1, resultados!$A$1:$ZZ$1, 0))</f>
        <v/>
      </c>
      <c r="B408">
        <f>INDEX(resultados!$A$2:$ZZ$439, 402, MATCH($B$2, resultados!$A$1:$ZZ$1, 0))</f>
        <v/>
      </c>
      <c r="C408">
        <f>INDEX(resultados!$A$2:$ZZ$439, 402, MATCH($B$3, resultados!$A$1:$ZZ$1, 0))</f>
        <v/>
      </c>
    </row>
    <row r="409">
      <c r="A409">
        <f>INDEX(resultados!$A$2:$ZZ$439, 403, MATCH($B$1, resultados!$A$1:$ZZ$1, 0))</f>
        <v/>
      </c>
      <c r="B409">
        <f>INDEX(resultados!$A$2:$ZZ$439, 403, MATCH($B$2, resultados!$A$1:$ZZ$1, 0))</f>
        <v/>
      </c>
      <c r="C409">
        <f>INDEX(resultados!$A$2:$ZZ$439, 403, MATCH($B$3, resultados!$A$1:$ZZ$1, 0))</f>
        <v/>
      </c>
    </row>
    <row r="410">
      <c r="A410">
        <f>INDEX(resultados!$A$2:$ZZ$439, 404, MATCH($B$1, resultados!$A$1:$ZZ$1, 0))</f>
        <v/>
      </c>
      <c r="B410">
        <f>INDEX(resultados!$A$2:$ZZ$439, 404, MATCH($B$2, resultados!$A$1:$ZZ$1, 0))</f>
        <v/>
      </c>
      <c r="C410">
        <f>INDEX(resultados!$A$2:$ZZ$439, 404, MATCH($B$3, resultados!$A$1:$ZZ$1, 0))</f>
        <v/>
      </c>
    </row>
    <row r="411">
      <c r="A411">
        <f>INDEX(resultados!$A$2:$ZZ$439, 405, MATCH($B$1, resultados!$A$1:$ZZ$1, 0))</f>
        <v/>
      </c>
      <c r="B411">
        <f>INDEX(resultados!$A$2:$ZZ$439, 405, MATCH($B$2, resultados!$A$1:$ZZ$1, 0))</f>
        <v/>
      </c>
      <c r="C411">
        <f>INDEX(resultados!$A$2:$ZZ$439, 405, MATCH($B$3, resultados!$A$1:$ZZ$1, 0))</f>
        <v/>
      </c>
    </row>
    <row r="412">
      <c r="A412">
        <f>INDEX(resultados!$A$2:$ZZ$439, 406, MATCH($B$1, resultados!$A$1:$ZZ$1, 0))</f>
        <v/>
      </c>
      <c r="B412">
        <f>INDEX(resultados!$A$2:$ZZ$439, 406, MATCH($B$2, resultados!$A$1:$ZZ$1, 0))</f>
        <v/>
      </c>
      <c r="C412">
        <f>INDEX(resultados!$A$2:$ZZ$439, 406, MATCH($B$3, resultados!$A$1:$ZZ$1, 0))</f>
        <v/>
      </c>
    </row>
    <row r="413">
      <c r="A413">
        <f>INDEX(resultados!$A$2:$ZZ$439, 407, MATCH($B$1, resultados!$A$1:$ZZ$1, 0))</f>
        <v/>
      </c>
      <c r="B413">
        <f>INDEX(resultados!$A$2:$ZZ$439, 407, MATCH($B$2, resultados!$A$1:$ZZ$1, 0))</f>
        <v/>
      </c>
      <c r="C413">
        <f>INDEX(resultados!$A$2:$ZZ$439, 407, MATCH($B$3, resultados!$A$1:$ZZ$1, 0))</f>
        <v/>
      </c>
    </row>
    <row r="414">
      <c r="A414">
        <f>INDEX(resultados!$A$2:$ZZ$439, 408, MATCH($B$1, resultados!$A$1:$ZZ$1, 0))</f>
        <v/>
      </c>
      <c r="B414">
        <f>INDEX(resultados!$A$2:$ZZ$439, 408, MATCH($B$2, resultados!$A$1:$ZZ$1, 0))</f>
        <v/>
      </c>
      <c r="C414">
        <f>INDEX(resultados!$A$2:$ZZ$439, 408, MATCH($B$3, resultados!$A$1:$ZZ$1, 0))</f>
        <v/>
      </c>
    </row>
    <row r="415">
      <c r="A415">
        <f>INDEX(resultados!$A$2:$ZZ$439, 409, MATCH($B$1, resultados!$A$1:$ZZ$1, 0))</f>
        <v/>
      </c>
      <c r="B415">
        <f>INDEX(resultados!$A$2:$ZZ$439, 409, MATCH($B$2, resultados!$A$1:$ZZ$1, 0))</f>
        <v/>
      </c>
      <c r="C415">
        <f>INDEX(resultados!$A$2:$ZZ$439, 409, MATCH($B$3, resultados!$A$1:$ZZ$1, 0))</f>
        <v/>
      </c>
    </row>
    <row r="416">
      <c r="A416">
        <f>INDEX(resultados!$A$2:$ZZ$439, 410, MATCH($B$1, resultados!$A$1:$ZZ$1, 0))</f>
        <v/>
      </c>
      <c r="B416">
        <f>INDEX(resultados!$A$2:$ZZ$439, 410, MATCH($B$2, resultados!$A$1:$ZZ$1, 0))</f>
        <v/>
      </c>
      <c r="C416">
        <f>INDEX(resultados!$A$2:$ZZ$439, 410, MATCH($B$3, resultados!$A$1:$ZZ$1, 0))</f>
        <v/>
      </c>
    </row>
    <row r="417">
      <c r="A417">
        <f>INDEX(resultados!$A$2:$ZZ$439, 411, MATCH($B$1, resultados!$A$1:$ZZ$1, 0))</f>
        <v/>
      </c>
      <c r="B417">
        <f>INDEX(resultados!$A$2:$ZZ$439, 411, MATCH($B$2, resultados!$A$1:$ZZ$1, 0))</f>
        <v/>
      </c>
      <c r="C417">
        <f>INDEX(resultados!$A$2:$ZZ$439, 411, MATCH($B$3, resultados!$A$1:$ZZ$1, 0))</f>
        <v/>
      </c>
    </row>
    <row r="418">
      <c r="A418">
        <f>INDEX(resultados!$A$2:$ZZ$439, 412, MATCH($B$1, resultados!$A$1:$ZZ$1, 0))</f>
        <v/>
      </c>
      <c r="B418">
        <f>INDEX(resultados!$A$2:$ZZ$439, 412, MATCH($B$2, resultados!$A$1:$ZZ$1, 0))</f>
        <v/>
      </c>
      <c r="C418">
        <f>INDEX(resultados!$A$2:$ZZ$439, 412, MATCH($B$3, resultados!$A$1:$ZZ$1, 0))</f>
        <v/>
      </c>
    </row>
    <row r="419">
      <c r="A419">
        <f>INDEX(resultados!$A$2:$ZZ$439, 413, MATCH($B$1, resultados!$A$1:$ZZ$1, 0))</f>
        <v/>
      </c>
      <c r="B419">
        <f>INDEX(resultados!$A$2:$ZZ$439, 413, MATCH($B$2, resultados!$A$1:$ZZ$1, 0))</f>
        <v/>
      </c>
      <c r="C419">
        <f>INDEX(resultados!$A$2:$ZZ$439, 413, MATCH($B$3, resultados!$A$1:$ZZ$1, 0))</f>
        <v/>
      </c>
    </row>
    <row r="420">
      <c r="A420">
        <f>INDEX(resultados!$A$2:$ZZ$439, 414, MATCH($B$1, resultados!$A$1:$ZZ$1, 0))</f>
        <v/>
      </c>
      <c r="B420">
        <f>INDEX(resultados!$A$2:$ZZ$439, 414, MATCH($B$2, resultados!$A$1:$ZZ$1, 0))</f>
        <v/>
      </c>
      <c r="C420">
        <f>INDEX(resultados!$A$2:$ZZ$439, 414, MATCH($B$3, resultados!$A$1:$ZZ$1, 0))</f>
        <v/>
      </c>
    </row>
    <row r="421">
      <c r="A421">
        <f>INDEX(resultados!$A$2:$ZZ$439, 415, MATCH($B$1, resultados!$A$1:$ZZ$1, 0))</f>
        <v/>
      </c>
      <c r="B421">
        <f>INDEX(resultados!$A$2:$ZZ$439, 415, MATCH($B$2, resultados!$A$1:$ZZ$1, 0))</f>
        <v/>
      </c>
      <c r="C421">
        <f>INDEX(resultados!$A$2:$ZZ$439, 415, MATCH($B$3, resultados!$A$1:$ZZ$1, 0))</f>
        <v/>
      </c>
    </row>
    <row r="422">
      <c r="A422">
        <f>INDEX(resultados!$A$2:$ZZ$439, 416, MATCH($B$1, resultados!$A$1:$ZZ$1, 0))</f>
        <v/>
      </c>
      <c r="B422">
        <f>INDEX(resultados!$A$2:$ZZ$439, 416, MATCH($B$2, resultados!$A$1:$ZZ$1, 0))</f>
        <v/>
      </c>
      <c r="C422">
        <f>INDEX(resultados!$A$2:$ZZ$439, 416, MATCH($B$3, resultados!$A$1:$ZZ$1, 0))</f>
        <v/>
      </c>
    </row>
    <row r="423">
      <c r="A423">
        <f>INDEX(resultados!$A$2:$ZZ$439, 417, MATCH($B$1, resultados!$A$1:$ZZ$1, 0))</f>
        <v/>
      </c>
      <c r="B423">
        <f>INDEX(resultados!$A$2:$ZZ$439, 417, MATCH($B$2, resultados!$A$1:$ZZ$1, 0))</f>
        <v/>
      </c>
      <c r="C423">
        <f>INDEX(resultados!$A$2:$ZZ$439, 417, MATCH($B$3, resultados!$A$1:$ZZ$1, 0))</f>
        <v/>
      </c>
    </row>
    <row r="424">
      <c r="A424">
        <f>INDEX(resultados!$A$2:$ZZ$439, 418, MATCH($B$1, resultados!$A$1:$ZZ$1, 0))</f>
        <v/>
      </c>
      <c r="B424">
        <f>INDEX(resultados!$A$2:$ZZ$439, 418, MATCH($B$2, resultados!$A$1:$ZZ$1, 0))</f>
        <v/>
      </c>
      <c r="C424">
        <f>INDEX(resultados!$A$2:$ZZ$439, 418, MATCH($B$3, resultados!$A$1:$ZZ$1, 0))</f>
        <v/>
      </c>
    </row>
    <row r="425">
      <c r="A425">
        <f>INDEX(resultados!$A$2:$ZZ$439, 419, MATCH($B$1, resultados!$A$1:$ZZ$1, 0))</f>
        <v/>
      </c>
      <c r="B425">
        <f>INDEX(resultados!$A$2:$ZZ$439, 419, MATCH($B$2, resultados!$A$1:$ZZ$1, 0))</f>
        <v/>
      </c>
      <c r="C425">
        <f>INDEX(resultados!$A$2:$ZZ$439, 419, MATCH($B$3, resultados!$A$1:$ZZ$1, 0))</f>
        <v/>
      </c>
    </row>
    <row r="426">
      <c r="A426">
        <f>INDEX(resultados!$A$2:$ZZ$439, 420, MATCH($B$1, resultados!$A$1:$ZZ$1, 0))</f>
        <v/>
      </c>
      <c r="B426">
        <f>INDEX(resultados!$A$2:$ZZ$439, 420, MATCH($B$2, resultados!$A$1:$ZZ$1, 0))</f>
        <v/>
      </c>
      <c r="C426">
        <f>INDEX(resultados!$A$2:$ZZ$439, 420, MATCH($B$3, resultados!$A$1:$ZZ$1, 0))</f>
        <v/>
      </c>
    </row>
    <row r="427">
      <c r="A427">
        <f>INDEX(resultados!$A$2:$ZZ$439, 421, MATCH($B$1, resultados!$A$1:$ZZ$1, 0))</f>
        <v/>
      </c>
      <c r="B427">
        <f>INDEX(resultados!$A$2:$ZZ$439, 421, MATCH($B$2, resultados!$A$1:$ZZ$1, 0))</f>
        <v/>
      </c>
      <c r="C427">
        <f>INDEX(resultados!$A$2:$ZZ$439, 421, MATCH($B$3, resultados!$A$1:$ZZ$1, 0))</f>
        <v/>
      </c>
    </row>
    <row r="428">
      <c r="A428">
        <f>INDEX(resultados!$A$2:$ZZ$439, 422, MATCH($B$1, resultados!$A$1:$ZZ$1, 0))</f>
        <v/>
      </c>
      <c r="B428">
        <f>INDEX(resultados!$A$2:$ZZ$439, 422, MATCH($B$2, resultados!$A$1:$ZZ$1, 0))</f>
        <v/>
      </c>
      <c r="C428">
        <f>INDEX(resultados!$A$2:$ZZ$439, 422, MATCH($B$3, resultados!$A$1:$ZZ$1, 0))</f>
        <v/>
      </c>
    </row>
    <row r="429">
      <c r="A429">
        <f>INDEX(resultados!$A$2:$ZZ$439, 423, MATCH($B$1, resultados!$A$1:$ZZ$1, 0))</f>
        <v/>
      </c>
      <c r="B429">
        <f>INDEX(resultados!$A$2:$ZZ$439, 423, MATCH($B$2, resultados!$A$1:$ZZ$1, 0))</f>
        <v/>
      </c>
      <c r="C429">
        <f>INDEX(resultados!$A$2:$ZZ$439, 423, MATCH($B$3, resultados!$A$1:$ZZ$1, 0))</f>
        <v/>
      </c>
    </row>
    <row r="430">
      <c r="A430">
        <f>INDEX(resultados!$A$2:$ZZ$439, 424, MATCH($B$1, resultados!$A$1:$ZZ$1, 0))</f>
        <v/>
      </c>
      <c r="B430">
        <f>INDEX(resultados!$A$2:$ZZ$439, 424, MATCH($B$2, resultados!$A$1:$ZZ$1, 0))</f>
        <v/>
      </c>
      <c r="C430">
        <f>INDEX(resultados!$A$2:$ZZ$439, 424, MATCH($B$3, resultados!$A$1:$ZZ$1, 0))</f>
        <v/>
      </c>
    </row>
    <row r="431">
      <c r="A431">
        <f>INDEX(resultados!$A$2:$ZZ$439, 425, MATCH($B$1, resultados!$A$1:$ZZ$1, 0))</f>
        <v/>
      </c>
      <c r="B431">
        <f>INDEX(resultados!$A$2:$ZZ$439, 425, MATCH($B$2, resultados!$A$1:$ZZ$1, 0))</f>
        <v/>
      </c>
      <c r="C431">
        <f>INDEX(resultados!$A$2:$ZZ$439, 425, MATCH($B$3, resultados!$A$1:$ZZ$1, 0))</f>
        <v/>
      </c>
    </row>
    <row r="432">
      <c r="A432">
        <f>INDEX(resultados!$A$2:$ZZ$439, 426, MATCH($B$1, resultados!$A$1:$ZZ$1, 0))</f>
        <v/>
      </c>
      <c r="B432">
        <f>INDEX(resultados!$A$2:$ZZ$439, 426, MATCH($B$2, resultados!$A$1:$ZZ$1, 0))</f>
        <v/>
      </c>
      <c r="C432">
        <f>INDEX(resultados!$A$2:$ZZ$439, 426, MATCH($B$3, resultados!$A$1:$ZZ$1, 0))</f>
        <v/>
      </c>
    </row>
    <row r="433">
      <c r="A433">
        <f>INDEX(resultados!$A$2:$ZZ$439, 427, MATCH($B$1, resultados!$A$1:$ZZ$1, 0))</f>
        <v/>
      </c>
      <c r="B433">
        <f>INDEX(resultados!$A$2:$ZZ$439, 427, MATCH($B$2, resultados!$A$1:$ZZ$1, 0))</f>
        <v/>
      </c>
      <c r="C433">
        <f>INDEX(resultados!$A$2:$ZZ$439, 427, MATCH($B$3, resultados!$A$1:$ZZ$1, 0))</f>
        <v/>
      </c>
    </row>
    <row r="434">
      <c r="A434">
        <f>INDEX(resultados!$A$2:$ZZ$439, 428, MATCH($B$1, resultados!$A$1:$ZZ$1, 0))</f>
        <v/>
      </c>
      <c r="B434">
        <f>INDEX(resultados!$A$2:$ZZ$439, 428, MATCH($B$2, resultados!$A$1:$ZZ$1, 0))</f>
        <v/>
      </c>
      <c r="C434">
        <f>INDEX(resultados!$A$2:$ZZ$439, 428, MATCH($B$3, resultados!$A$1:$ZZ$1, 0))</f>
        <v/>
      </c>
    </row>
    <row r="435">
      <c r="A435">
        <f>INDEX(resultados!$A$2:$ZZ$439, 429, MATCH($B$1, resultados!$A$1:$ZZ$1, 0))</f>
        <v/>
      </c>
      <c r="B435">
        <f>INDEX(resultados!$A$2:$ZZ$439, 429, MATCH($B$2, resultados!$A$1:$ZZ$1, 0))</f>
        <v/>
      </c>
      <c r="C435">
        <f>INDEX(resultados!$A$2:$ZZ$439, 429, MATCH($B$3, resultados!$A$1:$ZZ$1, 0))</f>
        <v/>
      </c>
    </row>
    <row r="436">
      <c r="A436">
        <f>INDEX(resultados!$A$2:$ZZ$439, 430, MATCH($B$1, resultados!$A$1:$ZZ$1, 0))</f>
        <v/>
      </c>
      <c r="B436">
        <f>INDEX(resultados!$A$2:$ZZ$439, 430, MATCH($B$2, resultados!$A$1:$ZZ$1, 0))</f>
        <v/>
      </c>
      <c r="C436">
        <f>INDEX(resultados!$A$2:$ZZ$439, 430, MATCH($B$3, resultados!$A$1:$ZZ$1, 0))</f>
        <v/>
      </c>
    </row>
    <row r="437">
      <c r="A437">
        <f>INDEX(resultados!$A$2:$ZZ$439, 431, MATCH($B$1, resultados!$A$1:$ZZ$1, 0))</f>
        <v/>
      </c>
      <c r="B437">
        <f>INDEX(resultados!$A$2:$ZZ$439, 431, MATCH($B$2, resultados!$A$1:$ZZ$1, 0))</f>
        <v/>
      </c>
      <c r="C437">
        <f>INDEX(resultados!$A$2:$ZZ$439, 431, MATCH($B$3, resultados!$A$1:$ZZ$1, 0))</f>
        <v/>
      </c>
    </row>
    <row r="438">
      <c r="A438">
        <f>INDEX(resultados!$A$2:$ZZ$439, 432, MATCH($B$1, resultados!$A$1:$ZZ$1, 0))</f>
        <v/>
      </c>
      <c r="B438">
        <f>INDEX(resultados!$A$2:$ZZ$439, 432, MATCH($B$2, resultados!$A$1:$ZZ$1, 0))</f>
        <v/>
      </c>
      <c r="C438">
        <f>INDEX(resultados!$A$2:$ZZ$439, 432, MATCH($B$3, resultados!$A$1:$ZZ$1, 0))</f>
        <v/>
      </c>
    </row>
    <row r="439">
      <c r="A439">
        <f>INDEX(resultados!$A$2:$ZZ$439, 433, MATCH($B$1, resultados!$A$1:$ZZ$1, 0))</f>
        <v/>
      </c>
      <c r="B439">
        <f>INDEX(resultados!$A$2:$ZZ$439, 433, MATCH($B$2, resultados!$A$1:$ZZ$1, 0))</f>
        <v/>
      </c>
      <c r="C439">
        <f>INDEX(resultados!$A$2:$ZZ$439, 433, MATCH($B$3, resultados!$A$1:$ZZ$1, 0))</f>
        <v/>
      </c>
    </row>
    <row r="440">
      <c r="A440">
        <f>INDEX(resultados!$A$2:$ZZ$439, 434, MATCH($B$1, resultados!$A$1:$ZZ$1, 0))</f>
        <v/>
      </c>
      <c r="B440">
        <f>INDEX(resultados!$A$2:$ZZ$439, 434, MATCH($B$2, resultados!$A$1:$ZZ$1, 0))</f>
        <v/>
      </c>
      <c r="C440">
        <f>INDEX(resultados!$A$2:$ZZ$439, 434, MATCH($B$3, resultados!$A$1:$ZZ$1, 0))</f>
        <v/>
      </c>
    </row>
    <row r="441">
      <c r="A441">
        <f>INDEX(resultados!$A$2:$ZZ$439, 435, MATCH($B$1, resultados!$A$1:$ZZ$1, 0))</f>
        <v/>
      </c>
      <c r="B441">
        <f>INDEX(resultados!$A$2:$ZZ$439, 435, MATCH($B$2, resultados!$A$1:$ZZ$1, 0))</f>
        <v/>
      </c>
      <c r="C441">
        <f>INDEX(resultados!$A$2:$ZZ$439, 435, MATCH($B$3, resultados!$A$1:$ZZ$1, 0))</f>
        <v/>
      </c>
    </row>
    <row r="442">
      <c r="A442">
        <f>INDEX(resultados!$A$2:$ZZ$439, 436, MATCH($B$1, resultados!$A$1:$ZZ$1, 0))</f>
        <v/>
      </c>
      <c r="B442">
        <f>INDEX(resultados!$A$2:$ZZ$439, 436, MATCH($B$2, resultados!$A$1:$ZZ$1, 0))</f>
        <v/>
      </c>
      <c r="C442">
        <f>INDEX(resultados!$A$2:$ZZ$439, 436, MATCH($B$3, resultados!$A$1:$ZZ$1, 0))</f>
        <v/>
      </c>
    </row>
    <row r="443">
      <c r="A443">
        <f>INDEX(resultados!$A$2:$ZZ$439, 437, MATCH($B$1, resultados!$A$1:$ZZ$1, 0))</f>
        <v/>
      </c>
      <c r="B443">
        <f>INDEX(resultados!$A$2:$ZZ$439, 437, MATCH($B$2, resultados!$A$1:$ZZ$1, 0))</f>
        <v/>
      </c>
      <c r="C443">
        <f>INDEX(resultados!$A$2:$ZZ$439, 437, MATCH($B$3, resultados!$A$1:$ZZ$1, 0))</f>
        <v/>
      </c>
    </row>
    <row r="444">
      <c r="A444">
        <f>INDEX(resultados!$A$2:$ZZ$439, 438, MATCH($B$1, resultados!$A$1:$ZZ$1, 0))</f>
        <v/>
      </c>
      <c r="B444">
        <f>INDEX(resultados!$A$2:$ZZ$439, 438, MATCH($B$2, resultados!$A$1:$ZZ$1, 0))</f>
        <v/>
      </c>
      <c r="C444">
        <f>INDEX(resultados!$A$2:$ZZ$439, 438,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1.5151</v>
      </c>
      <c r="E2" t="n">
        <v>66</v>
      </c>
      <c r="F2" t="n">
        <v>59.38</v>
      </c>
      <c r="G2" t="n">
        <v>11.61</v>
      </c>
      <c r="H2" t="n">
        <v>0.24</v>
      </c>
      <c r="I2" t="n">
        <v>307</v>
      </c>
      <c r="J2" t="n">
        <v>71.52</v>
      </c>
      <c r="K2" t="n">
        <v>32.27</v>
      </c>
      <c r="L2" t="n">
        <v>1</v>
      </c>
      <c r="M2" t="n">
        <v>305</v>
      </c>
      <c r="N2" t="n">
        <v>8.25</v>
      </c>
      <c r="O2" t="n">
        <v>9054.6</v>
      </c>
      <c r="P2" t="n">
        <v>423.13</v>
      </c>
      <c r="Q2" t="n">
        <v>794.26</v>
      </c>
      <c r="R2" t="n">
        <v>480.87</v>
      </c>
      <c r="S2" t="n">
        <v>72.42</v>
      </c>
      <c r="T2" t="n">
        <v>193578.78</v>
      </c>
      <c r="U2" t="n">
        <v>0.15</v>
      </c>
      <c r="V2" t="n">
        <v>0.62</v>
      </c>
      <c r="W2" t="n">
        <v>5.2</v>
      </c>
      <c r="X2" t="n">
        <v>11.67</v>
      </c>
      <c r="Y2" t="n">
        <v>0.5</v>
      </c>
      <c r="Z2" t="n">
        <v>10</v>
      </c>
      <c r="AA2" t="n">
        <v>567.0081308953356</v>
      </c>
      <c r="AB2" t="n">
        <v>775.8055393242898</v>
      </c>
      <c r="AC2" t="n">
        <v>701.7637475010918</v>
      </c>
      <c r="AD2" t="n">
        <v>567008.1308953356</v>
      </c>
      <c r="AE2" t="n">
        <v>775805.5393242899</v>
      </c>
      <c r="AF2" t="n">
        <v>1.662243835673204e-06</v>
      </c>
      <c r="AG2" t="n">
        <v>1.375</v>
      </c>
      <c r="AH2" t="n">
        <v>701763.7475010918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1.7684</v>
      </c>
      <c r="E3" t="n">
        <v>56.55</v>
      </c>
      <c r="F3" t="n">
        <v>52.64</v>
      </c>
      <c r="G3" t="n">
        <v>23.75</v>
      </c>
      <c r="H3" t="n">
        <v>0.48</v>
      </c>
      <c r="I3" t="n">
        <v>133</v>
      </c>
      <c r="J3" t="n">
        <v>72.7</v>
      </c>
      <c r="K3" t="n">
        <v>32.27</v>
      </c>
      <c r="L3" t="n">
        <v>2</v>
      </c>
      <c r="M3" t="n">
        <v>131</v>
      </c>
      <c r="N3" t="n">
        <v>8.43</v>
      </c>
      <c r="O3" t="n">
        <v>9200.25</v>
      </c>
      <c r="P3" t="n">
        <v>367</v>
      </c>
      <c r="Q3" t="n">
        <v>794.22</v>
      </c>
      <c r="R3" t="n">
        <v>255.74</v>
      </c>
      <c r="S3" t="n">
        <v>72.42</v>
      </c>
      <c r="T3" t="n">
        <v>81885.98</v>
      </c>
      <c r="U3" t="n">
        <v>0.28</v>
      </c>
      <c r="V3" t="n">
        <v>0.7</v>
      </c>
      <c r="W3" t="n">
        <v>4.9</v>
      </c>
      <c r="X3" t="n">
        <v>4.93</v>
      </c>
      <c r="Y3" t="n">
        <v>0.5</v>
      </c>
      <c r="Z3" t="n">
        <v>10</v>
      </c>
      <c r="AA3" t="n">
        <v>425.3476172231337</v>
      </c>
      <c r="AB3" t="n">
        <v>581.9793748971964</v>
      </c>
      <c r="AC3" t="n">
        <v>526.4360801701898</v>
      </c>
      <c r="AD3" t="n">
        <v>425347.6172231337</v>
      </c>
      <c r="AE3" t="n">
        <v>581979.3748971964</v>
      </c>
      <c r="AF3" t="n">
        <v>1.940143884235031e-06</v>
      </c>
      <c r="AG3" t="n">
        <v>1.178125</v>
      </c>
      <c r="AH3" t="n">
        <v>526436.0801701898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1.8526</v>
      </c>
      <c r="E4" t="n">
        <v>53.98</v>
      </c>
      <c r="F4" t="n">
        <v>50.83</v>
      </c>
      <c r="G4" t="n">
        <v>36.3</v>
      </c>
      <c r="H4" t="n">
        <v>0.71</v>
      </c>
      <c r="I4" t="n">
        <v>84</v>
      </c>
      <c r="J4" t="n">
        <v>73.88</v>
      </c>
      <c r="K4" t="n">
        <v>32.27</v>
      </c>
      <c r="L4" t="n">
        <v>3</v>
      </c>
      <c r="M4" t="n">
        <v>82</v>
      </c>
      <c r="N4" t="n">
        <v>8.609999999999999</v>
      </c>
      <c r="O4" t="n">
        <v>9346.23</v>
      </c>
      <c r="P4" t="n">
        <v>346.13</v>
      </c>
      <c r="Q4" t="n">
        <v>794.22</v>
      </c>
      <c r="R4" t="n">
        <v>195.55</v>
      </c>
      <c r="S4" t="n">
        <v>72.42</v>
      </c>
      <c r="T4" t="n">
        <v>52032.74</v>
      </c>
      <c r="U4" t="n">
        <v>0.37</v>
      </c>
      <c r="V4" t="n">
        <v>0.73</v>
      </c>
      <c r="W4" t="n">
        <v>4.82</v>
      </c>
      <c r="X4" t="n">
        <v>3.12</v>
      </c>
      <c r="Y4" t="n">
        <v>0.5</v>
      </c>
      <c r="Z4" t="n">
        <v>10</v>
      </c>
      <c r="AA4" t="n">
        <v>386.28036539467</v>
      </c>
      <c r="AB4" t="n">
        <v>528.5258374199817</v>
      </c>
      <c r="AC4" t="n">
        <v>478.0840732872896</v>
      </c>
      <c r="AD4" t="n">
        <v>386280.3653946699</v>
      </c>
      <c r="AE4" t="n">
        <v>528525.8374199817</v>
      </c>
      <c r="AF4" t="n">
        <v>2.032521239501141e-06</v>
      </c>
      <c r="AG4" t="n">
        <v>1.124583333333333</v>
      </c>
      <c r="AH4" t="n">
        <v>478084.0732872896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1.8968</v>
      </c>
      <c r="E5" t="n">
        <v>52.72</v>
      </c>
      <c r="F5" t="n">
        <v>49.93</v>
      </c>
      <c r="G5" t="n">
        <v>49.11</v>
      </c>
      <c r="H5" t="n">
        <v>0.93</v>
      </c>
      <c r="I5" t="n">
        <v>61</v>
      </c>
      <c r="J5" t="n">
        <v>75.06999999999999</v>
      </c>
      <c r="K5" t="n">
        <v>32.27</v>
      </c>
      <c r="L5" t="n">
        <v>4</v>
      </c>
      <c r="M5" t="n">
        <v>59</v>
      </c>
      <c r="N5" t="n">
        <v>8.800000000000001</v>
      </c>
      <c r="O5" t="n">
        <v>9492.549999999999</v>
      </c>
      <c r="P5" t="n">
        <v>332.49</v>
      </c>
      <c r="Q5" t="n">
        <v>794.2</v>
      </c>
      <c r="R5" t="n">
        <v>165.1</v>
      </c>
      <c r="S5" t="n">
        <v>72.42</v>
      </c>
      <c r="T5" t="n">
        <v>36925.02</v>
      </c>
      <c r="U5" t="n">
        <v>0.44</v>
      </c>
      <c r="V5" t="n">
        <v>0.74</v>
      </c>
      <c r="W5" t="n">
        <v>4.79</v>
      </c>
      <c r="X5" t="n">
        <v>2.22</v>
      </c>
      <c r="Y5" t="n">
        <v>0.5</v>
      </c>
      <c r="Z5" t="n">
        <v>10</v>
      </c>
      <c r="AA5" t="n">
        <v>365.3565059458642</v>
      </c>
      <c r="AB5" t="n">
        <v>499.8968898265958</v>
      </c>
      <c r="AC5" t="n">
        <v>452.1874322712361</v>
      </c>
      <c r="AD5" t="n">
        <v>365356.5059458642</v>
      </c>
      <c r="AE5" t="n">
        <v>499896.8898265958</v>
      </c>
      <c r="AF5" t="n">
        <v>2.081013865424681e-06</v>
      </c>
      <c r="AG5" t="n">
        <v>1.098333333333333</v>
      </c>
      <c r="AH5" t="n">
        <v>452187.4322712361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1.9232</v>
      </c>
      <c r="E6" t="n">
        <v>52</v>
      </c>
      <c r="F6" t="n">
        <v>49.42</v>
      </c>
      <c r="G6" t="n">
        <v>63.09</v>
      </c>
      <c r="H6" t="n">
        <v>1.15</v>
      </c>
      <c r="I6" t="n">
        <v>47</v>
      </c>
      <c r="J6" t="n">
        <v>76.26000000000001</v>
      </c>
      <c r="K6" t="n">
        <v>32.27</v>
      </c>
      <c r="L6" t="n">
        <v>5</v>
      </c>
      <c r="M6" t="n">
        <v>45</v>
      </c>
      <c r="N6" t="n">
        <v>8.99</v>
      </c>
      <c r="O6" t="n">
        <v>9639.200000000001</v>
      </c>
      <c r="P6" t="n">
        <v>319.92</v>
      </c>
      <c r="Q6" t="n">
        <v>794.17</v>
      </c>
      <c r="R6" t="n">
        <v>148.76</v>
      </c>
      <c r="S6" t="n">
        <v>72.42</v>
      </c>
      <c r="T6" t="n">
        <v>28827.01</v>
      </c>
      <c r="U6" t="n">
        <v>0.49</v>
      </c>
      <c r="V6" t="n">
        <v>0.75</v>
      </c>
      <c r="W6" t="n">
        <v>4.76</v>
      </c>
      <c r="X6" t="n">
        <v>1.72</v>
      </c>
      <c r="Y6" t="n">
        <v>0.5</v>
      </c>
      <c r="Z6" t="n">
        <v>10</v>
      </c>
      <c r="AA6" t="n">
        <v>350.2551297284776</v>
      </c>
      <c r="AB6" t="n">
        <v>479.2345206602685</v>
      </c>
      <c r="AC6" t="n">
        <v>433.4970506183259</v>
      </c>
      <c r="AD6" t="n">
        <v>350255.1297284776</v>
      </c>
      <c r="AE6" t="n">
        <v>479234.5206602685</v>
      </c>
      <c r="AF6" t="n">
        <v>2.109977786790777e-06</v>
      </c>
      <c r="AG6" t="n">
        <v>1.083333333333333</v>
      </c>
      <c r="AH6" t="n">
        <v>433497.0506183259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1.9411</v>
      </c>
      <c r="E7" t="n">
        <v>51.52</v>
      </c>
      <c r="F7" t="n">
        <v>49.08</v>
      </c>
      <c r="G7" t="n">
        <v>77.5</v>
      </c>
      <c r="H7" t="n">
        <v>1.36</v>
      </c>
      <c r="I7" t="n">
        <v>38</v>
      </c>
      <c r="J7" t="n">
        <v>77.45</v>
      </c>
      <c r="K7" t="n">
        <v>32.27</v>
      </c>
      <c r="L7" t="n">
        <v>6</v>
      </c>
      <c r="M7" t="n">
        <v>36</v>
      </c>
      <c r="N7" t="n">
        <v>9.18</v>
      </c>
      <c r="O7" t="n">
        <v>9786.190000000001</v>
      </c>
      <c r="P7" t="n">
        <v>308.18</v>
      </c>
      <c r="Q7" t="n">
        <v>794.1799999999999</v>
      </c>
      <c r="R7" t="n">
        <v>137.35</v>
      </c>
      <c r="S7" t="n">
        <v>72.42</v>
      </c>
      <c r="T7" t="n">
        <v>23165.84</v>
      </c>
      <c r="U7" t="n">
        <v>0.53</v>
      </c>
      <c r="V7" t="n">
        <v>0.75</v>
      </c>
      <c r="W7" t="n">
        <v>4.75</v>
      </c>
      <c r="X7" t="n">
        <v>1.38</v>
      </c>
      <c r="Y7" t="n">
        <v>0.5</v>
      </c>
      <c r="Z7" t="n">
        <v>10</v>
      </c>
      <c r="AA7" t="n">
        <v>338.0082533994417</v>
      </c>
      <c r="AB7" t="n">
        <v>462.47780417283</v>
      </c>
      <c r="AC7" t="n">
        <v>418.3395716342492</v>
      </c>
      <c r="AD7" t="n">
        <v>338008.2533994417</v>
      </c>
      <c r="AE7" t="n">
        <v>462477.80417283</v>
      </c>
      <c r="AF7" t="n">
        <v>2.129616203171578e-06</v>
      </c>
      <c r="AG7" t="n">
        <v>1.073333333333333</v>
      </c>
      <c r="AH7" t="n">
        <v>418339.5716342492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1.9523</v>
      </c>
      <c r="E8" t="n">
        <v>51.22</v>
      </c>
      <c r="F8" t="n">
        <v>48.88</v>
      </c>
      <c r="G8" t="n">
        <v>91.65000000000001</v>
      </c>
      <c r="H8" t="n">
        <v>1.56</v>
      </c>
      <c r="I8" t="n">
        <v>32</v>
      </c>
      <c r="J8" t="n">
        <v>78.65000000000001</v>
      </c>
      <c r="K8" t="n">
        <v>32.27</v>
      </c>
      <c r="L8" t="n">
        <v>7</v>
      </c>
      <c r="M8" t="n">
        <v>26</v>
      </c>
      <c r="N8" t="n">
        <v>9.380000000000001</v>
      </c>
      <c r="O8" t="n">
        <v>9933.52</v>
      </c>
      <c r="P8" t="n">
        <v>298.78</v>
      </c>
      <c r="Q8" t="n">
        <v>794.17</v>
      </c>
      <c r="R8" t="n">
        <v>130.61</v>
      </c>
      <c r="S8" t="n">
        <v>72.42</v>
      </c>
      <c r="T8" t="n">
        <v>19822.6</v>
      </c>
      <c r="U8" t="n">
        <v>0.55</v>
      </c>
      <c r="V8" t="n">
        <v>0.76</v>
      </c>
      <c r="W8" t="n">
        <v>4.74</v>
      </c>
      <c r="X8" t="n">
        <v>1.17</v>
      </c>
      <c r="Y8" t="n">
        <v>0.5</v>
      </c>
      <c r="Z8" t="n">
        <v>10</v>
      </c>
      <c r="AA8" t="n">
        <v>329.0577220504258</v>
      </c>
      <c r="AB8" t="n">
        <v>450.2312923115318</v>
      </c>
      <c r="AC8" t="n">
        <v>407.261849676906</v>
      </c>
      <c r="AD8" t="n">
        <v>329057.7220504258</v>
      </c>
      <c r="AE8" t="n">
        <v>450231.2923115318</v>
      </c>
      <c r="AF8" t="n">
        <v>2.141903927387497e-06</v>
      </c>
      <c r="AG8" t="n">
        <v>1.067083333333333</v>
      </c>
      <c r="AH8" t="n">
        <v>407261.849676906</v>
      </c>
    </row>
    <row r="9">
      <c r="A9" t="n">
        <v>7</v>
      </c>
      <c r="B9" t="n">
        <v>30</v>
      </c>
      <c r="C9" t="inlineStr">
        <is>
          <t xml:space="preserve">CONCLUIDO	</t>
        </is>
      </c>
      <c r="D9" t="n">
        <v>1.9577</v>
      </c>
      <c r="E9" t="n">
        <v>51.08</v>
      </c>
      <c r="F9" t="n">
        <v>48.79</v>
      </c>
      <c r="G9" t="n">
        <v>100.94</v>
      </c>
      <c r="H9" t="n">
        <v>1.75</v>
      </c>
      <c r="I9" t="n">
        <v>29</v>
      </c>
      <c r="J9" t="n">
        <v>79.84</v>
      </c>
      <c r="K9" t="n">
        <v>32.27</v>
      </c>
      <c r="L9" t="n">
        <v>8</v>
      </c>
      <c r="M9" t="n">
        <v>12</v>
      </c>
      <c r="N9" t="n">
        <v>9.57</v>
      </c>
      <c r="O9" t="n">
        <v>10081.19</v>
      </c>
      <c r="P9" t="n">
        <v>291.55</v>
      </c>
      <c r="Q9" t="n">
        <v>794.16</v>
      </c>
      <c r="R9" t="n">
        <v>126.8</v>
      </c>
      <c r="S9" t="n">
        <v>72.42</v>
      </c>
      <c r="T9" t="n">
        <v>17935.48</v>
      </c>
      <c r="U9" t="n">
        <v>0.57</v>
      </c>
      <c r="V9" t="n">
        <v>0.76</v>
      </c>
      <c r="W9" t="n">
        <v>4.75</v>
      </c>
      <c r="X9" t="n">
        <v>1.08</v>
      </c>
      <c r="Y9" t="n">
        <v>0.5</v>
      </c>
      <c r="Z9" t="n">
        <v>10</v>
      </c>
      <c r="AA9" t="n">
        <v>322.9193811592893</v>
      </c>
      <c r="AB9" t="n">
        <v>441.8325434997912</v>
      </c>
      <c r="AC9" t="n">
        <v>399.6646656640398</v>
      </c>
      <c r="AD9" t="n">
        <v>322919.3811592893</v>
      </c>
      <c r="AE9" t="n">
        <v>441832.5434997912</v>
      </c>
      <c r="AF9" t="n">
        <v>2.147828365848744e-06</v>
      </c>
      <c r="AG9" t="n">
        <v>1.064166666666667</v>
      </c>
      <c r="AH9" t="n">
        <v>399664.6656640398</v>
      </c>
    </row>
    <row r="10">
      <c r="A10" t="n">
        <v>8</v>
      </c>
      <c r="B10" t="n">
        <v>30</v>
      </c>
      <c r="C10" t="inlineStr">
        <is>
          <t xml:space="preserve">CONCLUIDO	</t>
        </is>
      </c>
      <c r="D10" t="n">
        <v>1.9596</v>
      </c>
      <c r="E10" t="n">
        <v>51.03</v>
      </c>
      <c r="F10" t="n">
        <v>48.75</v>
      </c>
      <c r="G10" t="n">
        <v>104.47</v>
      </c>
      <c r="H10" t="n">
        <v>1.94</v>
      </c>
      <c r="I10" t="n">
        <v>28</v>
      </c>
      <c r="J10" t="n">
        <v>81.04000000000001</v>
      </c>
      <c r="K10" t="n">
        <v>32.27</v>
      </c>
      <c r="L10" t="n">
        <v>9</v>
      </c>
      <c r="M10" t="n">
        <v>1</v>
      </c>
      <c r="N10" t="n">
        <v>9.77</v>
      </c>
      <c r="O10" t="n">
        <v>10229.34</v>
      </c>
      <c r="P10" t="n">
        <v>293.69</v>
      </c>
      <c r="Q10" t="n">
        <v>794.17</v>
      </c>
      <c r="R10" t="n">
        <v>125.27</v>
      </c>
      <c r="S10" t="n">
        <v>72.42</v>
      </c>
      <c r="T10" t="n">
        <v>17175.58</v>
      </c>
      <c r="U10" t="n">
        <v>0.58</v>
      </c>
      <c r="V10" t="n">
        <v>0.76</v>
      </c>
      <c r="W10" t="n">
        <v>4.76</v>
      </c>
      <c r="X10" t="n">
        <v>1.04</v>
      </c>
      <c r="Y10" t="n">
        <v>0.5</v>
      </c>
      <c r="Z10" t="n">
        <v>10</v>
      </c>
      <c r="AA10" t="n">
        <v>323.9998999211292</v>
      </c>
      <c r="AB10" t="n">
        <v>443.310956938864</v>
      </c>
      <c r="AC10" t="n">
        <v>401.0019813994539</v>
      </c>
      <c r="AD10" t="n">
        <v>323999.8999211292</v>
      </c>
      <c r="AE10" t="n">
        <v>443310.956938864</v>
      </c>
      <c r="AF10" t="n">
        <v>2.149912890492516e-06</v>
      </c>
      <c r="AG10" t="n">
        <v>1.063125</v>
      </c>
      <c r="AH10" t="n">
        <v>401001.9813994539</v>
      </c>
    </row>
    <row r="11">
      <c r="A11" t="n">
        <v>9</v>
      </c>
      <c r="B11" t="n">
        <v>30</v>
      </c>
      <c r="C11" t="inlineStr">
        <is>
          <t xml:space="preserve">CONCLUIDO	</t>
        </is>
      </c>
      <c r="D11" t="n">
        <v>1.9595</v>
      </c>
      <c r="E11" t="n">
        <v>51.03</v>
      </c>
      <c r="F11" t="n">
        <v>48.75</v>
      </c>
      <c r="G11" t="n">
        <v>104.47</v>
      </c>
      <c r="H11" t="n">
        <v>2.13</v>
      </c>
      <c r="I11" t="n">
        <v>28</v>
      </c>
      <c r="J11" t="n">
        <v>82.25</v>
      </c>
      <c r="K11" t="n">
        <v>32.27</v>
      </c>
      <c r="L11" t="n">
        <v>10</v>
      </c>
      <c r="M11" t="n">
        <v>0</v>
      </c>
      <c r="N11" t="n">
        <v>9.98</v>
      </c>
      <c r="O11" t="n">
        <v>10377.72</v>
      </c>
      <c r="P11" t="n">
        <v>297.66</v>
      </c>
      <c r="Q11" t="n">
        <v>794.17</v>
      </c>
      <c r="R11" t="n">
        <v>125.27</v>
      </c>
      <c r="S11" t="n">
        <v>72.42</v>
      </c>
      <c r="T11" t="n">
        <v>17175.71</v>
      </c>
      <c r="U11" t="n">
        <v>0.58</v>
      </c>
      <c r="V11" t="n">
        <v>0.76</v>
      </c>
      <c r="W11" t="n">
        <v>4.76</v>
      </c>
      <c r="X11" t="n">
        <v>1.05</v>
      </c>
      <c r="Y11" t="n">
        <v>0.5</v>
      </c>
      <c r="Z11" t="n">
        <v>10</v>
      </c>
      <c r="AA11" t="n">
        <v>326.7725304496421</v>
      </c>
      <c r="AB11" t="n">
        <v>447.1045923478013</v>
      </c>
      <c r="AC11" t="n">
        <v>404.4335575693629</v>
      </c>
      <c r="AD11" t="n">
        <v>326772.5304496421</v>
      </c>
      <c r="AE11" t="n">
        <v>447104.5923478013</v>
      </c>
      <c r="AF11" t="n">
        <v>2.14980317866916e-06</v>
      </c>
      <c r="AG11" t="n">
        <v>1.063125</v>
      </c>
      <c r="AH11" t="n">
        <v>404433.5575693629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1.7224</v>
      </c>
      <c r="E2" t="n">
        <v>58.06</v>
      </c>
      <c r="F2" t="n">
        <v>54.38</v>
      </c>
      <c r="G2" t="n">
        <v>18.33</v>
      </c>
      <c r="H2" t="n">
        <v>0.43</v>
      </c>
      <c r="I2" t="n">
        <v>178</v>
      </c>
      <c r="J2" t="n">
        <v>39.78</v>
      </c>
      <c r="K2" t="n">
        <v>19.54</v>
      </c>
      <c r="L2" t="n">
        <v>1</v>
      </c>
      <c r="M2" t="n">
        <v>176</v>
      </c>
      <c r="N2" t="n">
        <v>4.24</v>
      </c>
      <c r="O2" t="n">
        <v>5140</v>
      </c>
      <c r="P2" t="n">
        <v>245.84</v>
      </c>
      <c r="Q2" t="n">
        <v>794.2</v>
      </c>
      <c r="R2" t="n">
        <v>314.52</v>
      </c>
      <c r="S2" t="n">
        <v>72.42</v>
      </c>
      <c r="T2" t="n">
        <v>111049.55</v>
      </c>
      <c r="U2" t="n">
        <v>0.23</v>
      </c>
      <c r="V2" t="n">
        <v>0.68</v>
      </c>
      <c r="W2" t="n">
        <v>4.97</v>
      </c>
      <c r="X2" t="n">
        <v>6.67</v>
      </c>
      <c r="Y2" t="n">
        <v>0.5</v>
      </c>
      <c r="Z2" t="n">
        <v>10</v>
      </c>
      <c r="AA2" t="n">
        <v>309.9746715538025</v>
      </c>
      <c r="AB2" t="n">
        <v>424.1210207372812</v>
      </c>
      <c r="AC2" t="n">
        <v>383.6435057757054</v>
      </c>
      <c r="AD2" t="n">
        <v>309974.6715538025</v>
      </c>
      <c r="AE2" t="n">
        <v>424121.0207372812</v>
      </c>
      <c r="AF2" t="n">
        <v>2.028199275029031e-06</v>
      </c>
      <c r="AG2" t="n">
        <v>1.209583333333333</v>
      </c>
      <c r="AH2" t="n">
        <v>383643.5057757054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1.884</v>
      </c>
      <c r="E3" t="n">
        <v>53.08</v>
      </c>
      <c r="F3" t="n">
        <v>50.53</v>
      </c>
      <c r="G3" t="n">
        <v>39.37</v>
      </c>
      <c r="H3" t="n">
        <v>0.84</v>
      </c>
      <c r="I3" t="n">
        <v>77</v>
      </c>
      <c r="J3" t="n">
        <v>40.89</v>
      </c>
      <c r="K3" t="n">
        <v>19.54</v>
      </c>
      <c r="L3" t="n">
        <v>2</v>
      </c>
      <c r="M3" t="n">
        <v>73</v>
      </c>
      <c r="N3" t="n">
        <v>4.35</v>
      </c>
      <c r="O3" t="n">
        <v>5277.26</v>
      </c>
      <c r="P3" t="n">
        <v>211.6</v>
      </c>
      <c r="Q3" t="n">
        <v>794.1799999999999</v>
      </c>
      <c r="R3" t="n">
        <v>185.27</v>
      </c>
      <c r="S3" t="n">
        <v>72.42</v>
      </c>
      <c r="T3" t="n">
        <v>46928.06</v>
      </c>
      <c r="U3" t="n">
        <v>0.39</v>
      </c>
      <c r="V3" t="n">
        <v>0.73</v>
      </c>
      <c r="W3" t="n">
        <v>4.81</v>
      </c>
      <c r="X3" t="n">
        <v>2.82</v>
      </c>
      <c r="Y3" t="n">
        <v>0.5</v>
      </c>
      <c r="Z3" t="n">
        <v>10</v>
      </c>
      <c r="AA3" t="n">
        <v>251.7131886240265</v>
      </c>
      <c r="AB3" t="n">
        <v>344.4050894773761</v>
      </c>
      <c r="AC3" t="n">
        <v>311.535551113337</v>
      </c>
      <c r="AD3" t="n">
        <v>251713.1886240265</v>
      </c>
      <c r="AE3" t="n">
        <v>344405.0894773761</v>
      </c>
      <c r="AF3" t="n">
        <v>2.218490149880803e-06</v>
      </c>
      <c r="AG3" t="n">
        <v>1.105833333333333</v>
      </c>
      <c r="AH3" t="n">
        <v>311535.551113337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1.9203</v>
      </c>
      <c r="E4" t="n">
        <v>52.08</v>
      </c>
      <c r="F4" t="n">
        <v>49.77</v>
      </c>
      <c r="G4" t="n">
        <v>54.29</v>
      </c>
      <c r="H4" t="n">
        <v>1.22</v>
      </c>
      <c r="I4" t="n">
        <v>55</v>
      </c>
      <c r="J4" t="n">
        <v>42.01</v>
      </c>
      <c r="K4" t="n">
        <v>19.54</v>
      </c>
      <c r="L4" t="n">
        <v>3</v>
      </c>
      <c r="M4" t="n">
        <v>8</v>
      </c>
      <c r="N4" t="n">
        <v>4.46</v>
      </c>
      <c r="O4" t="n">
        <v>5414.79</v>
      </c>
      <c r="P4" t="n">
        <v>199.36</v>
      </c>
      <c r="Q4" t="n">
        <v>794.22</v>
      </c>
      <c r="R4" t="n">
        <v>158.07</v>
      </c>
      <c r="S4" t="n">
        <v>72.42</v>
      </c>
      <c r="T4" t="n">
        <v>33440.42</v>
      </c>
      <c r="U4" t="n">
        <v>0.46</v>
      </c>
      <c r="V4" t="n">
        <v>0.74</v>
      </c>
      <c r="W4" t="n">
        <v>4.83</v>
      </c>
      <c r="X4" t="n">
        <v>2.06</v>
      </c>
      <c r="Y4" t="n">
        <v>0.5</v>
      </c>
      <c r="Z4" t="n">
        <v>10</v>
      </c>
      <c r="AA4" t="n">
        <v>236.9420139186433</v>
      </c>
      <c r="AB4" t="n">
        <v>324.1945165872446</v>
      </c>
      <c r="AC4" t="n">
        <v>293.253846934116</v>
      </c>
      <c r="AD4" t="n">
        <v>236942.0139186433</v>
      </c>
      <c r="AE4" t="n">
        <v>324194.5165872446</v>
      </c>
      <c r="AF4" t="n">
        <v>2.261234944169907e-06</v>
      </c>
      <c r="AG4" t="n">
        <v>1.085</v>
      </c>
      <c r="AH4" t="n">
        <v>293253.846934116</v>
      </c>
    </row>
    <row r="5">
      <c r="A5" t="n">
        <v>3</v>
      </c>
      <c r="B5" t="n">
        <v>15</v>
      </c>
      <c r="C5" t="inlineStr">
        <is>
          <t xml:space="preserve">CONCLUIDO	</t>
        </is>
      </c>
      <c r="D5" t="n">
        <v>1.9215</v>
      </c>
      <c r="E5" t="n">
        <v>52.04</v>
      </c>
      <c r="F5" t="n">
        <v>49.74</v>
      </c>
      <c r="G5" t="n">
        <v>55.27</v>
      </c>
      <c r="H5" t="n">
        <v>1.59</v>
      </c>
      <c r="I5" t="n">
        <v>54</v>
      </c>
      <c r="J5" t="n">
        <v>43.13</v>
      </c>
      <c r="K5" t="n">
        <v>19.54</v>
      </c>
      <c r="L5" t="n">
        <v>4</v>
      </c>
      <c r="M5" t="n">
        <v>0</v>
      </c>
      <c r="N5" t="n">
        <v>4.58</v>
      </c>
      <c r="O5" t="n">
        <v>5552.61</v>
      </c>
      <c r="P5" t="n">
        <v>202.68</v>
      </c>
      <c r="Q5" t="n">
        <v>794.1799999999999</v>
      </c>
      <c r="R5" t="n">
        <v>157.32</v>
      </c>
      <c r="S5" t="n">
        <v>72.42</v>
      </c>
      <c r="T5" t="n">
        <v>33067.3</v>
      </c>
      <c r="U5" t="n">
        <v>0.46</v>
      </c>
      <c r="V5" t="n">
        <v>0.74</v>
      </c>
      <c r="W5" t="n">
        <v>4.83</v>
      </c>
      <c r="X5" t="n">
        <v>2.04</v>
      </c>
      <c r="Y5" t="n">
        <v>0.5</v>
      </c>
      <c r="Z5" t="n">
        <v>10</v>
      </c>
      <c r="AA5" t="n">
        <v>239.0910323880734</v>
      </c>
      <c r="AB5" t="n">
        <v>327.134898465121</v>
      </c>
      <c r="AC5" t="n">
        <v>295.9136028924206</v>
      </c>
      <c r="AD5" t="n">
        <v>239091.0323880734</v>
      </c>
      <c r="AE5" t="n">
        <v>327134.898465121</v>
      </c>
      <c r="AF5" t="n">
        <v>2.262647995220787e-06</v>
      </c>
      <c r="AG5" t="n">
        <v>1.084166666666667</v>
      </c>
      <c r="AH5" t="n">
        <v>295913.6028924206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1.1152</v>
      </c>
      <c r="E2" t="n">
        <v>89.67</v>
      </c>
      <c r="F2" t="n">
        <v>70.54000000000001</v>
      </c>
      <c r="G2" t="n">
        <v>7.24</v>
      </c>
      <c r="H2" t="n">
        <v>0.12</v>
      </c>
      <c r="I2" t="n">
        <v>585</v>
      </c>
      <c r="J2" t="n">
        <v>141.81</v>
      </c>
      <c r="K2" t="n">
        <v>47.83</v>
      </c>
      <c r="L2" t="n">
        <v>1</v>
      </c>
      <c r="M2" t="n">
        <v>583</v>
      </c>
      <c r="N2" t="n">
        <v>22.98</v>
      </c>
      <c r="O2" t="n">
        <v>17723.39</v>
      </c>
      <c r="P2" t="n">
        <v>803.0599999999999</v>
      </c>
      <c r="Q2" t="n">
        <v>794.29</v>
      </c>
      <c r="R2" t="n">
        <v>855.72</v>
      </c>
      <c r="S2" t="n">
        <v>72.42</v>
      </c>
      <c r="T2" t="n">
        <v>379615.7</v>
      </c>
      <c r="U2" t="n">
        <v>0.08</v>
      </c>
      <c r="V2" t="n">
        <v>0.52</v>
      </c>
      <c r="W2" t="n">
        <v>5.63</v>
      </c>
      <c r="X2" t="n">
        <v>22.83</v>
      </c>
      <c r="Y2" t="n">
        <v>0.5</v>
      </c>
      <c r="Z2" t="n">
        <v>10</v>
      </c>
      <c r="AA2" t="n">
        <v>1398.237617688053</v>
      </c>
      <c r="AB2" t="n">
        <v>1913.130394410915</v>
      </c>
      <c r="AC2" t="n">
        <v>1730.543914663709</v>
      </c>
      <c r="AD2" t="n">
        <v>1398237.617688053</v>
      </c>
      <c r="AE2" t="n">
        <v>1913130.394410915</v>
      </c>
      <c r="AF2" t="n">
        <v>1.098211381366131e-06</v>
      </c>
      <c r="AG2" t="n">
        <v>1.868125</v>
      </c>
      <c r="AH2" t="n">
        <v>1730543.914663709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1.5313</v>
      </c>
      <c r="E3" t="n">
        <v>65.31</v>
      </c>
      <c r="F3" t="n">
        <v>56.4</v>
      </c>
      <c r="G3" t="n">
        <v>14.65</v>
      </c>
      <c r="H3" t="n">
        <v>0.25</v>
      </c>
      <c r="I3" t="n">
        <v>231</v>
      </c>
      <c r="J3" t="n">
        <v>143.17</v>
      </c>
      <c r="K3" t="n">
        <v>47.83</v>
      </c>
      <c r="L3" t="n">
        <v>2</v>
      </c>
      <c r="M3" t="n">
        <v>229</v>
      </c>
      <c r="N3" t="n">
        <v>23.34</v>
      </c>
      <c r="O3" t="n">
        <v>17891.86</v>
      </c>
      <c r="P3" t="n">
        <v>638.39</v>
      </c>
      <c r="Q3" t="n">
        <v>794.23</v>
      </c>
      <c r="R3" t="n">
        <v>382.07</v>
      </c>
      <c r="S3" t="n">
        <v>72.42</v>
      </c>
      <c r="T3" t="n">
        <v>144557.2</v>
      </c>
      <c r="U3" t="n">
        <v>0.19</v>
      </c>
      <c r="V3" t="n">
        <v>0.66</v>
      </c>
      <c r="W3" t="n">
        <v>5.05</v>
      </c>
      <c r="X3" t="n">
        <v>8.69</v>
      </c>
      <c r="Y3" t="n">
        <v>0.5</v>
      </c>
      <c r="Z3" t="n">
        <v>10</v>
      </c>
      <c r="AA3" t="n">
        <v>812.7423883139063</v>
      </c>
      <c r="AB3" t="n">
        <v>1112.029991354694</v>
      </c>
      <c r="AC3" t="n">
        <v>1005.899409723696</v>
      </c>
      <c r="AD3" t="n">
        <v>812742.3883139063</v>
      </c>
      <c r="AE3" t="n">
        <v>1112029.991354694</v>
      </c>
      <c r="AF3" t="n">
        <v>1.50797264014164e-06</v>
      </c>
      <c r="AG3" t="n">
        <v>1.360625</v>
      </c>
      <c r="AH3" t="n">
        <v>1005899.409723696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1.6789</v>
      </c>
      <c r="E4" t="n">
        <v>59.56</v>
      </c>
      <c r="F4" t="n">
        <v>53.15</v>
      </c>
      <c r="G4" t="n">
        <v>21.99</v>
      </c>
      <c r="H4" t="n">
        <v>0.37</v>
      </c>
      <c r="I4" t="n">
        <v>145</v>
      </c>
      <c r="J4" t="n">
        <v>144.54</v>
      </c>
      <c r="K4" t="n">
        <v>47.83</v>
      </c>
      <c r="L4" t="n">
        <v>3</v>
      </c>
      <c r="M4" t="n">
        <v>143</v>
      </c>
      <c r="N4" t="n">
        <v>23.71</v>
      </c>
      <c r="O4" t="n">
        <v>18060.85</v>
      </c>
      <c r="P4" t="n">
        <v>598.21</v>
      </c>
      <c r="Q4" t="n">
        <v>794.21</v>
      </c>
      <c r="R4" t="n">
        <v>272.51</v>
      </c>
      <c r="S4" t="n">
        <v>72.42</v>
      </c>
      <c r="T4" t="n">
        <v>90209.56</v>
      </c>
      <c r="U4" t="n">
        <v>0.27</v>
      </c>
      <c r="V4" t="n">
        <v>0.7</v>
      </c>
      <c r="W4" t="n">
        <v>4.93</v>
      </c>
      <c r="X4" t="n">
        <v>5.44</v>
      </c>
      <c r="Y4" t="n">
        <v>0.5</v>
      </c>
      <c r="Z4" t="n">
        <v>10</v>
      </c>
      <c r="AA4" t="n">
        <v>696.3645527750739</v>
      </c>
      <c r="AB4" t="n">
        <v>952.7967025427154</v>
      </c>
      <c r="AC4" t="n">
        <v>861.8631225106086</v>
      </c>
      <c r="AD4" t="n">
        <v>696364.5527750739</v>
      </c>
      <c r="AE4" t="n">
        <v>952796.7025427154</v>
      </c>
      <c r="AF4" t="n">
        <v>1.653324146498922e-06</v>
      </c>
      <c r="AG4" t="n">
        <v>1.240833333333333</v>
      </c>
      <c r="AH4" t="n">
        <v>861863.1225106086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1.7588</v>
      </c>
      <c r="E5" t="n">
        <v>56.86</v>
      </c>
      <c r="F5" t="n">
        <v>51.59</v>
      </c>
      <c r="G5" t="n">
        <v>29.48</v>
      </c>
      <c r="H5" t="n">
        <v>0.49</v>
      </c>
      <c r="I5" t="n">
        <v>105</v>
      </c>
      <c r="J5" t="n">
        <v>145.92</v>
      </c>
      <c r="K5" t="n">
        <v>47.83</v>
      </c>
      <c r="L5" t="n">
        <v>4</v>
      </c>
      <c r="M5" t="n">
        <v>103</v>
      </c>
      <c r="N5" t="n">
        <v>24.09</v>
      </c>
      <c r="O5" t="n">
        <v>18230.35</v>
      </c>
      <c r="P5" t="n">
        <v>577.85</v>
      </c>
      <c r="Q5" t="n">
        <v>794.1900000000001</v>
      </c>
      <c r="R5" t="n">
        <v>220.81</v>
      </c>
      <c r="S5" t="n">
        <v>72.42</v>
      </c>
      <c r="T5" t="n">
        <v>64559.98</v>
      </c>
      <c r="U5" t="n">
        <v>0.33</v>
      </c>
      <c r="V5" t="n">
        <v>0.72</v>
      </c>
      <c r="W5" t="n">
        <v>4.86</v>
      </c>
      <c r="X5" t="n">
        <v>3.89</v>
      </c>
      <c r="Y5" t="n">
        <v>0.5</v>
      </c>
      <c r="Z5" t="n">
        <v>10</v>
      </c>
      <c r="AA5" t="n">
        <v>643.3244759555472</v>
      </c>
      <c r="AB5" t="n">
        <v>880.2249294751958</v>
      </c>
      <c r="AC5" t="n">
        <v>796.21749760953</v>
      </c>
      <c r="AD5" t="n">
        <v>643324.4759555472</v>
      </c>
      <c r="AE5" t="n">
        <v>880224.9294751958</v>
      </c>
      <c r="AF5" t="n">
        <v>1.732006974127288e-06</v>
      </c>
      <c r="AG5" t="n">
        <v>1.184583333333333</v>
      </c>
      <c r="AH5" t="n">
        <v>796217.49760953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1.8074</v>
      </c>
      <c r="E6" t="n">
        <v>55.33</v>
      </c>
      <c r="F6" t="n">
        <v>50.73</v>
      </c>
      <c r="G6" t="n">
        <v>37.12</v>
      </c>
      <c r="H6" t="n">
        <v>0.6</v>
      </c>
      <c r="I6" t="n">
        <v>82</v>
      </c>
      <c r="J6" t="n">
        <v>147.3</v>
      </c>
      <c r="K6" t="n">
        <v>47.83</v>
      </c>
      <c r="L6" t="n">
        <v>5</v>
      </c>
      <c r="M6" t="n">
        <v>80</v>
      </c>
      <c r="N6" t="n">
        <v>24.47</v>
      </c>
      <c r="O6" t="n">
        <v>18400.38</v>
      </c>
      <c r="P6" t="n">
        <v>564.71</v>
      </c>
      <c r="Q6" t="n">
        <v>794.2</v>
      </c>
      <c r="R6" t="n">
        <v>192.32</v>
      </c>
      <c r="S6" t="n">
        <v>72.42</v>
      </c>
      <c r="T6" t="n">
        <v>50428.2</v>
      </c>
      <c r="U6" t="n">
        <v>0.38</v>
      </c>
      <c r="V6" t="n">
        <v>0.73</v>
      </c>
      <c r="W6" t="n">
        <v>4.82</v>
      </c>
      <c r="X6" t="n">
        <v>3.02</v>
      </c>
      <c r="Y6" t="n">
        <v>0.5</v>
      </c>
      <c r="Z6" t="n">
        <v>10</v>
      </c>
      <c r="AA6" t="n">
        <v>613.1049017086629</v>
      </c>
      <c r="AB6" t="n">
        <v>838.8771747970849</v>
      </c>
      <c r="AC6" t="n">
        <v>758.8159146059597</v>
      </c>
      <c r="AD6" t="n">
        <v>613104.9017086629</v>
      </c>
      <c r="AE6" t="n">
        <v>838877.1747970849</v>
      </c>
      <c r="AF6" t="n">
        <v>1.779866616464442e-06</v>
      </c>
      <c r="AG6" t="n">
        <v>1.152708333333333</v>
      </c>
      <c r="AH6" t="n">
        <v>758815.9146059598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1.8381</v>
      </c>
      <c r="E7" t="n">
        <v>54.4</v>
      </c>
      <c r="F7" t="n">
        <v>50.21</v>
      </c>
      <c r="G7" t="n">
        <v>44.3</v>
      </c>
      <c r="H7" t="n">
        <v>0.71</v>
      </c>
      <c r="I7" t="n">
        <v>68</v>
      </c>
      <c r="J7" t="n">
        <v>148.68</v>
      </c>
      <c r="K7" t="n">
        <v>47.83</v>
      </c>
      <c r="L7" t="n">
        <v>6</v>
      </c>
      <c r="M7" t="n">
        <v>66</v>
      </c>
      <c r="N7" t="n">
        <v>24.85</v>
      </c>
      <c r="O7" t="n">
        <v>18570.94</v>
      </c>
      <c r="P7" t="n">
        <v>556.08</v>
      </c>
      <c r="Q7" t="n">
        <v>794.17</v>
      </c>
      <c r="R7" t="n">
        <v>175.02</v>
      </c>
      <c r="S7" t="n">
        <v>72.42</v>
      </c>
      <c r="T7" t="n">
        <v>41849.88</v>
      </c>
      <c r="U7" t="n">
        <v>0.41</v>
      </c>
      <c r="V7" t="n">
        <v>0.74</v>
      </c>
      <c r="W7" t="n">
        <v>4.79</v>
      </c>
      <c r="X7" t="n">
        <v>2.5</v>
      </c>
      <c r="Y7" t="n">
        <v>0.5</v>
      </c>
      <c r="Z7" t="n">
        <v>10</v>
      </c>
      <c r="AA7" t="n">
        <v>594.676563379856</v>
      </c>
      <c r="AB7" t="n">
        <v>813.6627092947033</v>
      </c>
      <c r="AC7" t="n">
        <v>736.0078823024007</v>
      </c>
      <c r="AD7" t="n">
        <v>594676.5633798561</v>
      </c>
      <c r="AE7" t="n">
        <v>813662.7092947033</v>
      </c>
      <c r="AF7" t="n">
        <v>1.810098941973714e-06</v>
      </c>
      <c r="AG7" t="n">
        <v>1.133333333333333</v>
      </c>
      <c r="AH7" t="n">
        <v>736007.8823024008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1.8596</v>
      </c>
      <c r="E8" t="n">
        <v>53.77</v>
      </c>
      <c r="F8" t="n">
        <v>49.87</v>
      </c>
      <c r="G8" t="n">
        <v>51.59</v>
      </c>
      <c r="H8" t="n">
        <v>0.83</v>
      </c>
      <c r="I8" t="n">
        <v>58</v>
      </c>
      <c r="J8" t="n">
        <v>150.07</v>
      </c>
      <c r="K8" t="n">
        <v>47.83</v>
      </c>
      <c r="L8" t="n">
        <v>7</v>
      </c>
      <c r="M8" t="n">
        <v>56</v>
      </c>
      <c r="N8" t="n">
        <v>25.24</v>
      </c>
      <c r="O8" t="n">
        <v>18742.03</v>
      </c>
      <c r="P8" t="n">
        <v>549.38</v>
      </c>
      <c r="Q8" t="n">
        <v>794.1900000000001</v>
      </c>
      <c r="R8" t="n">
        <v>163.71</v>
      </c>
      <c r="S8" t="n">
        <v>72.42</v>
      </c>
      <c r="T8" t="n">
        <v>36244.88</v>
      </c>
      <c r="U8" t="n">
        <v>0.44</v>
      </c>
      <c r="V8" t="n">
        <v>0.74</v>
      </c>
      <c r="W8" t="n">
        <v>4.78</v>
      </c>
      <c r="X8" t="n">
        <v>2.16</v>
      </c>
      <c r="Y8" t="n">
        <v>0.5</v>
      </c>
      <c r="Z8" t="n">
        <v>10</v>
      </c>
      <c r="AA8" t="n">
        <v>581.7372680576102</v>
      </c>
      <c r="AB8" t="n">
        <v>795.9585945933849</v>
      </c>
      <c r="AC8" t="n">
        <v>719.9934234602953</v>
      </c>
      <c r="AD8" t="n">
        <v>581737.2680576103</v>
      </c>
      <c r="AE8" t="n">
        <v>795958.5945933849</v>
      </c>
      <c r="AF8" t="n">
        <v>1.831271417493237e-06</v>
      </c>
      <c r="AG8" t="n">
        <v>1.120208333333333</v>
      </c>
      <c r="AH8" t="n">
        <v>719993.4234602953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1.8791</v>
      </c>
      <c r="E9" t="n">
        <v>53.22</v>
      </c>
      <c r="F9" t="n">
        <v>49.54</v>
      </c>
      <c r="G9" t="n">
        <v>59.45</v>
      </c>
      <c r="H9" t="n">
        <v>0.9399999999999999</v>
      </c>
      <c r="I9" t="n">
        <v>50</v>
      </c>
      <c r="J9" t="n">
        <v>151.46</v>
      </c>
      <c r="K9" t="n">
        <v>47.83</v>
      </c>
      <c r="L9" t="n">
        <v>8</v>
      </c>
      <c r="M9" t="n">
        <v>48</v>
      </c>
      <c r="N9" t="n">
        <v>25.63</v>
      </c>
      <c r="O9" t="n">
        <v>18913.66</v>
      </c>
      <c r="P9" t="n">
        <v>542.38</v>
      </c>
      <c r="Q9" t="n">
        <v>794.22</v>
      </c>
      <c r="R9" t="n">
        <v>152.8</v>
      </c>
      <c r="S9" t="n">
        <v>72.42</v>
      </c>
      <c r="T9" t="n">
        <v>30828.3</v>
      </c>
      <c r="U9" t="n">
        <v>0.47</v>
      </c>
      <c r="V9" t="n">
        <v>0.75</v>
      </c>
      <c r="W9" t="n">
        <v>4.76</v>
      </c>
      <c r="X9" t="n">
        <v>1.84</v>
      </c>
      <c r="Y9" t="n">
        <v>0.5</v>
      </c>
      <c r="Z9" t="n">
        <v>10</v>
      </c>
      <c r="AA9" t="n">
        <v>569.5155233456409</v>
      </c>
      <c r="AB9" t="n">
        <v>779.2362642931456</v>
      </c>
      <c r="AC9" t="n">
        <v>704.8670488939729</v>
      </c>
      <c r="AD9" t="n">
        <v>569515.5233456409</v>
      </c>
      <c r="AE9" t="n">
        <v>779236.2642931456</v>
      </c>
      <c r="AF9" t="n">
        <v>1.850474360406293e-06</v>
      </c>
      <c r="AG9" t="n">
        <v>1.10875</v>
      </c>
      <c r="AH9" t="n">
        <v>704867.0488939729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1.8936</v>
      </c>
      <c r="E10" t="n">
        <v>52.81</v>
      </c>
      <c r="F10" t="n">
        <v>49.31</v>
      </c>
      <c r="G10" t="n">
        <v>67.23999999999999</v>
      </c>
      <c r="H10" t="n">
        <v>1.04</v>
      </c>
      <c r="I10" t="n">
        <v>44</v>
      </c>
      <c r="J10" t="n">
        <v>152.85</v>
      </c>
      <c r="K10" t="n">
        <v>47.83</v>
      </c>
      <c r="L10" t="n">
        <v>9</v>
      </c>
      <c r="M10" t="n">
        <v>42</v>
      </c>
      <c r="N10" t="n">
        <v>26.03</v>
      </c>
      <c r="O10" t="n">
        <v>19085.83</v>
      </c>
      <c r="P10" t="n">
        <v>536.83</v>
      </c>
      <c r="Q10" t="n">
        <v>794.17</v>
      </c>
      <c r="R10" t="n">
        <v>144.94</v>
      </c>
      <c r="S10" t="n">
        <v>72.42</v>
      </c>
      <c r="T10" t="n">
        <v>26927.48</v>
      </c>
      <c r="U10" t="n">
        <v>0.5</v>
      </c>
      <c r="V10" t="n">
        <v>0.75</v>
      </c>
      <c r="W10" t="n">
        <v>4.75</v>
      </c>
      <c r="X10" t="n">
        <v>1.6</v>
      </c>
      <c r="Y10" t="n">
        <v>0.5</v>
      </c>
      <c r="Z10" t="n">
        <v>10</v>
      </c>
      <c r="AA10" t="n">
        <v>560.3948188682486</v>
      </c>
      <c r="AB10" t="n">
        <v>766.7569140500941</v>
      </c>
      <c r="AC10" t="n">
        <v>693.5787103232401</v>
      </c>
      <c r="AD10" t="n">
        <v>560394.8188682486</v>
      </c>
      <c r="AE10" t="n">
        <v>766756.9140500941</v>
      </c>
      <c r="AF10" t="n">
        <v>1.86475347180318e-06</v>
      </c>
      <c r="AG10" t="n">
        <v>1.100208333333333</v>
      </c>
      <c r="AH10" t="n">
        <v>693578.7103232401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1.9065</v>
      </c>
      <c r="E11" t="n">
        <v>52.45</v>
      </c>
      <c r="F11" t="n">
        <v>49.1</v>
      </c>
      <c r="G11" t="n">
        <v>75.53</v>
      </c>
      <c r="H11" t="n">
        <v>1.15</v>
      </c>
      <c r="I11" t="n">
        <v>39</v>
      </c>
      <c r="J11" t="n">
        <v>154.25</v>
      </c>
      <c r="K11" t="n">
        <v>47.83</v>
      </c>
      <c r="L11" t="n">
        <v>10</v>
      </c>
      <c r="M11" t="n">
        <v>37</v>
      </c>
      <c r="N11" t="n">
        <v>26.43</v>
      </c>
      <c r="O11" t="n">
        <v>19258.55</v>
      </c>
      <c r="P11" t="n">
        <v>530.67</v>
      </c>
      <c r="Q11" t="n">
        <v>794.1799999999999</v>
      </c>
      <c r="R11" t="n">
        <v>137.97</v>
      </c>
      <c r="S11" t="n">
        <v>72.42</v>
      </c>
      <c r="T11" t="n">
        <v>23469.9</v>
      </c>
      <c r="U11" t="n">
        <v>0.52</v>
      </c>
      <c r="V11" t="n">
        <v>0.75</v>
      </c>
      <c r="W11" t="n">
        <v>4.74</v>
      </c>
      <c r="X11" t="n">
        <v>1.39</v>
      </c>
      <c r="Y11" t="n">
        <v>0.5</v>
      </c>
      <c r="Z11" t="n">
        <v>10</v>
      </c>
      <c r="AA11" t="n">
        <v>551.5065376250733</v>
      </c>
      <c r="AB11" t="n">
        <v>754.5955755298879</v>
      </c>
      <c r="AC11" t="n">
        <v>682.5780328828566</v>
      </c>
      <c r="AD11" t="n">
        <v>551506.5376250733</v>
      </c>
      <c r="AE11" t="n">
        <v>754595.5755298879</v>
      </c>
      <c r="AF11" t="n">
        <v>1.877456957114894e-06</v>
      </c>
      <c r="AG11" t="n">
        <v>1.092708333333333</v>
      </c>
      <c r="AH11" t="n">
        <v>682578.0328828567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1.9128</v>
      </c>
      <c r="E12" t="n">
        <v>52.28</v>
      </c>
      <c r="F12" t="n">
        <v>49.01</v>
      </c>
      <c r="G12" t="n">
        <v>81.69</v>
      </c>
      <c r="H12" t="n">
        <v>1.25</v>
      </c>
      <c r="I12" t="n">
        <v>36</v>
      </c>
      <c r="J12" t="n">
        <v>155.66</v>
      </c>
      <c r="K12" t="n">
        <v>47.83</v>
      </c>
      <c r="L12" t="n">
        <v>11</v>
      </c>
      <c r="M12" t="n">
        <v>34</v>
      </c>
      <c r="N12" t="n">
        <v>26.83</v>
      </c>
      <c r="O12" t="n">
        <v>19431.82</v>
      </c>
      <c r="P12" t="n">
        <v>527.48</v>
      </c>
      <c r="Q12" t="n">
        <v>794.1900000000001</v>
      </c>
      <c r="R12" t="n">
        <v>134.99</v>
      </c>
      <c r="S12" t="n">
        <v>72.42</v>
      </c>
      <c r="T12" t="n">
        <v>21996.2</v>
      </c>
      <c r="U12" t="n">
        <v>0.54</v>
      </c>
      <c r="V12" t="n">
        <v>0.75</v>
      </c>
      <c r="W12" t="n">
        <v>4.74</v>
      </c>
      <c r="X12" t="n">
        <v>1.3</v>
      </c>
      <c r="Y12" t="n">
        <v>0.5</v>
      </c>
      <c r="Z12" t="n">
        <v>10</v>
      </c>
      <c r="AA12" t="n">
        <v>547.1229513123</v>
      </c>
      <c r="AB12" t="n">
        <v>748.5977593465718</v>
      </c>
      <c r="AC12" t="n">
        <v>677.1526398580885</v>
      </c>
      <c r="AD12" t="n">
        <v>547122.9513122999</v>
      </c>
      <c r="AE12" t="n">
        <v>748597.7593465719</v>
      </c>
      <c r="AF12" t="n">
        <v>1.883660984825266e-06</v>
      </c>
      <c r="AG12" t="n">
        <v>1.089166666666667</v>
      </c>
      <c r="AH12" t="n">
        <v>677152.6398580885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1.9199</v>
      </c>
      <c r="E13" t="n">
        <v>52.09</v>
      </c>
      <c r="F13" t="n">
        <v>48.9</v>
      </c>
      <c r="G13" t="n">
        <v>88.92</v>
      </c>
      <c r="H13" t="n">
        <v>1.35</v>
      </c>
      <c r="I13" t="n">
        <v>33</v>
      </c>
      <c r="J13" t="n">
        <v>157.07</v>
      </c>
      <c r="K13" t="n">
        <v>47.83</v>
      </c>
      <c r="L13" t="n">
        <v>12</v>
      </c>
      <c r="M13" t="n">
        <v>31</v>
      </c>
      <c r="N13" t="n">
        <v>27.24</v>
      </c>
      <c r="O13" t="n">
        <v>19605.66</v>
      </c>
      <c r="P13" t="n">
        <v>523.04</v>
      </c>
      <c r="Q13" t="n">
        <v>794.1900000000001</v>
      </c>
      <c r="R13" t="n">
        <v>131.25</v>
      </c>
      <c r="S13" t="n">
        <v>72.42</v>
      </c>
      <c r="T13" t="n">
        <v>20140.67</v>
      </c>
      <c r="U13" t="n">
        <v>0.55</v>
      </c>
      <c r="V13" t="n">
        <v>0.76</v>
      </c>
      <c r="W13" t="n">
        <v>4.74</v>
      </c>
      <c r="X13" t="n">
        <v>1.2</v>
      </c>
      <c r="Y13" t="n">
        <v>0.5</v>
      </c>
      <c r="Z13" t="n">
        <v>10</v>
      </c>
      <c r="AA13" t="n">
        <v>541.5896043825458</v>
      </c>
      <c r="AB13" t="n">
        <v>741.0267899632446</v>
      </c>
      <c r="AC13" t="n">
        <v>670.3042331667837</v>
      </c>
      <c r="AD13" t="n">
        <v>541589.6043825458</v>
      </c>
      <c r="AE13" t="n">
        <v>741026.7899632446</v>
      </c>
      <c r="AF13" t="n">
        <v>1.890652825578224e-06</v>
      </c>
      <c r="AG13" t="n">
        <v>1.085208333333333</v>
      </c>
      <c r="AH13" t="n">
        <v>670304.2331667837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1.9274</v>
      </c>
      <c r="E14" t="n">
        <v>51.88</v>
      </c>
      <c r="F14" t="n">
        <v>48.79</v>
      </c>
      <c r="G14" t="n">
        <v>97.58</v>
      </c>
      <c r="H14" t="n">
        <v>1.45</v>
      </c>
      <c r="I14" t="n">
        <v>30</v>
      </c>
      <c r="J14" t="n">
        <v>158.48</v>
      </c>
      <c r="K14" t="n">
        <v>47.83</v>
      </c>
      <c r="L14" t="n">
        <v>13</v>
      </c>
      <c r="M14" t="n">
        <v>28</v>
      </c>
      <c r="N14" t="n">
        <v>27.65</v>
      </c>
      <c r="O14" t="n">
        <v>19780.06</v>
      </c>
      <c r="P14" t="n">
        <v>519.11</v>
      </c>
      <c r="Q14" t="n">
        <v>794.1900000000001</v>
      </c>
      <c r="R14" t="n">
        <v>127.38</v>
      </c>
      <c r="S14" t="n">
        <v>72.42</v>
      </c>
      <c r="T14" t="n">
        <v>18218.03</v>
      </c>
      <c r="U14" t="n">
        <v>0.57</v>
      </c>
      <c r="V14" t="n">
        <v>0.76</v>
      </c>
      <c r="W14" t="n">
        <v>4.74</v>
      </c>
      <c r="X14" t="n">
        <v>1.08</v>
      </c>
      <c r="Y14" t="n">
        <v>0.5</v>
      </c>
      <c r="Z14" t="n">
        <v>10</v>
      </c>
      <c r="AA14" t="n">
        <v>536.3452509928896</v>
      </c>
      <c r="AB14" t="n">
        <v>733.8512342909746</v>
      </c>
      <c r="AC14" t="n">
        <v>663.8135024569192</v>
      </c>
      <c r="AD14" t="n">
        <v>536345.2509928896</v>
      </c>
      <c r="AE14" t="n">
        <v>733851.2342909746</v>
      </c>
      <c r="AF14" t="n">
        <v>1.898038572852476e-06</v>
      </c>
      <c r="AG14" t="n">
        <v>1.080833333333333</v>
      </c>
      <c r="AH14" t="n">
        <v>663813.5024569192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1.9323</v>
      </c>
      <c r="E15" t="n">
        <v>51.75</v>
      </c>
      <c r="F15" t="n">
        <v>48.72</v>
      </c>
      <c r="G15" t="n">
        <v>104.39</v>
      </c>
      <c r="H15" t="n">
        <v>1.55</v>
      </c>
      <c r="I15" t="n">
        <v>28</v>
      </c>
      <c r="J15" t="n">
        <v>159.9</v>
      </c>
      <c r="K15" t="n">
        <v>47.83</v>
      </c>
      <c r="L15" t="n">
        <v>14</v>
      </c>
      <c r="M15" t="n">
        <v>26</v>
      </c>
      <c r="N15" t="n">
        <v>28.07</v>
      </c>
      <c r="O15" t="n">
        <v>19955.16</v>
      </c>
      <c r="P15" t="n">
        <v>514.74</v>
      </c>
      <c r="Q15" t="n">
        <v>794.1900000000001</v>
      </c>
      <c r="R15" t="n">
        <v>124.87</v>
      </c>
      <c r="S15" t="n">
        <v>72.42</v>
      </c>
      <c r="T15" t="n">
        <v>16973.2</v>
      </c>
      <c r="U15" t="n">
        <v>0.58</v>
      </c>
      <c r="V15" t="n">
        <v>0.76</v>
      </c>
      <c r="W15" t="n">
        <v>4.74</v>
      </c>
      <c r="X15" t="n">
        <v>1.01</v>
      </c>
      <c r="Y15" t="n">
        <v>0.5</v>
      </c>
      <c r="Z15" t="n">
        <v>10</v>
      </c>
      <c r="AA15" t="n">
        <v>531.678676868726</v>
      </c>
      <c r="AB15" t="n">
        <v>727.4662216995737</v>
      </c>
      <c r="AC15" t="n">
        <v>658.0378665058201</v>
      </c>
      <c r="AD15" t="n">
        <v>531678.676868726</v>
      </c>
      <c r="AE15" t="n">
        <v>727466.2216995737</v>
      </c>
      <c r="AF15" t="n">
        <v>1.902863927738321e-06</v>
      </c>
      <c r="AG15" t="n">
        <v>1.078125</v>
      </c>
      <c r="AH15" t="n">
        <v>658037.8665058202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1.9369</v>
      </c>
      <c r="E16" t="n">
        <v>51.63</v>
      </c>
      <c r="F16" t="n">
        <v>48.65</v>
      </c>
      <c r="G16" t="n">
        <v>112.27</v>
      </c>
      <c r="H16" t="n">
        <v>1.65</v>
      </c>
      <c r="I16" t="n">
        <v>26</v>
      </c>
      <c r="J16" t="n">
        <v>161.32</v>
      </c>
      <c r="K16" t="n">
        <v>47.83</v>
      </c>
      <c r="L16" t="n">
        <v>15</v>
      </c>
      <c r="M16" t="n">
        <v>24</v>
      </c>
      <c r="N16" t="n">
        <v>28.5</v>
      </c>
      <c r="O16" t="n">
        <v>20130.71</v>
      </c>
      <c r="P16" t="n">
        <v>510.04</v>
      </c>
      <c r="Q16" t="n">
        <v>794.17</v>
      </c>
      <c r="R16" t="n">
        <v>122.67</v>
      </c>
      <c r="S16" t="n">
        <v>72.42</v>
      </c>
      <c r="T16" t="n">
        <v>15884.24</v>
      </c>
      <c r="U16" t="n">
        <v>0.59</v>
      </c>
      <c r="V16" t="n">
        <v>0.76</v>
      </c>
      <c r="W16" t="n">
        <v>4.73</v>
      </c>
      <c r="X16" t="n">
        <v>0.9399999999999999</v>
      </c>
      <c r="Y16" t="n">
        <v>0.5</v>
      </c>
      <c r="Z16" t="n">
        <v>10</v>
      </c>
      <c r="AA16" t="n">
        <v>526.8853806577838</v>
      </c>
      <c r="AB16" t="n">
        <v>720.9078223584578</v>
      </c>
      <c r="AC16" t="n">
        <v>652.1053915930493</v>
      </c>
      <c r="AD16" t="n">
        <v>526885.3806577838</v>
      </c>
      <c r="AE16" t="n">
        <v>720907.8223584578</v>
      </c>
      <c r="AF16" t="n">
        <v>1.907393852733196e-06</v>
      </c>
      <c r="AG16" t="n">
        <v>1.075625</v>
      </c>
      <c r="AH16" t="n">
        <v>652105.3915930493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1.9417</v>
      </c>
      <c r="E17" t="n">
        <v>51.5</v>
      </c>
      <c r="F17" t="n">
        <v>48.58</v>
      </c>
      <c r="G17" t="n">
        <v>121.45</v>
      </c>
      <c r="H17" t="n">
        <v>1.74</v>
      </c>
      <c r="I17" t="n">
        <v>24</v>
      </c>
      <c r="J17" t="n">
        <v>162.75</v>
      </c>
      <c r="K17" t="n">
        <v>47.83</v>
      </c>
      <c r="L17" t="n">
        <v>16</v>
      </c>
      <c r="M17" t="n">
        <v>22</v>
      </c>
      <c r="N17" t="n">
        <v>28.92</v>
      </c>
      <c r="O17" t="n">
        <v>20306.85</v>
      </c>
      <c r="P17" t="n">
        <v>506.97</v>
      </c>
      <c r="Q17" t="n">
        <v>794.17</v>
      </c>
      <c r="R17" t="n">
        <v>120.44</v>
      </c>
      <c r="S17" t="n">
        <v>72.42</v>
      </c>
      <c r="T17" t="n">
        <v>14780.84</v>
      </c>
      <c r="U17" t="n">
        <v>0.6</v>
      </c>
      <c r="V17" t="n">
        <v>0.76</v>
      </c>
      <c r="W17" t="n">
        <v>4.73</v>
      </c>
      <c r="X17" t="n">
        <v>0.87</v>
      </c>
      <c r="Y17" t="n">
        <v>0.5</v>
      </c>
      <c r="Z17" t="n">
        <v>10</v>
      </c>
      <c r="AA17" t="n">
        <v>523.2028547712059</v>
      </c>
      <c r="AB17" t="n">
        <v>715.8692279788658</v>
      </c>
      <c r="AC17" t="n">
        <v>647.5476735893337</v>
      </c>
      <c r="AD17" t="n">
        <v>523202.8547712059</v>
      </c>
      <c r="AE17" t="n">
        <v>715869.2279788657</v>
      </c>
      <c r="AF17" t="n">
        <v>1.912120730988717e-06</v>
      </c>
      <c r="AG17" t="n">
        <v>1.072916666666667</v>
      </c>
      <c r="AH17" t="n">
        <v>647547.6735893338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1.9446</v>
      </c>
      <c r="E18" t="n">
        <v>51.42</v>
      </c>
      <c r="F18" t="n">
        <v>48.53</v>
      </c>
      <c r="G18" t="n">
        <v>126.6</v>
      </c>
      <c r="H18" t="n">
        <v>1.83</v>
      </c>
      <c r="I18" t="n">
        <v>23</v>
      </c>
      <c r="J18" t="n">
        <v>164.19</v>
      </c>
      <c r="K18" t="n">
        <v>47.83</v>
      </c>
      <c r="L18" t="n">
        <v>17</v>
      </c>
      <c r="M18" t="n">
        <v>21</v>
      </c>
      <c r="N18" t="n">
        <v>29.36</v>
      </c>
      <c r="O18" t="n">
        <v>20483.57</v>
      </c>
      <c r="P18" t="n">
        <v>504.13</v>
      </c>
      <c r="Q18" t="n">
        <v>794.2</v>
      </c>
      <c r="R18" t="n">
        <v>119.02</v>
      </c>
      <c r="S18" t="n">
        <v>72.42</v>
      </c>
      <c r="T18" t="n">
        <v>14076.59</v>
      </c>
      <c r="U18" t="n">
        <v>0.61</v>
      </c>
      <c r="V18" t="n">
        <v>0.76</v>
      </c>
      <c r="W18" t="n">
        <v>4.72</v>
      </c>
      <c r="X18" t="n">
        <v>0.82</v>
      </c>
      <c r="Y18" t="n">
        <v>0.5</v>
      </c>
      <c r="Z18" t="n">
        <v>10</v>
      </c>
      <c r="AA18" t="n">
        <v>520.2717354359904</v>
      </c>
      <c r="AB18" t="n">
        <v>711.8587411925652</v>
      </c>
      <c r="AC18" t="n">
        <v>643.919942033164</v>
      </c>
      <c r="AD18" t="n">
        <v>520271.7354359904</v>
      </c>
      <c r="AE18" t="n">
        <v>711858.7411925652</v>
      </c>
      <c r="AF18" t="n">
        <v>1.914976553268095e-06</v>
      </c>
      <c r="AG18" t="n">
        <v>1.07125</v>
      </c>
      <c r="AH18" t="n">
        <v>643919.9420331641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1.9503</v>
      </c>
      <c r="E19" t="n">
        <v>51.27</v>
      </c>
      <c r="F19" t="n">
        <v>48.44</v>
      </c>
      <c r="G19" t="n">
        <v>138.4</v>
      </c>
      <c r="H19" t="n">
        <v>1.93</v>
      </c>
      <c r="I19" t="n">
        <v>21</v>
      </c>
      <c r="J19" t="n">
        <v>165.62</v>
      </c>
      <c r="K19" t="n">
        <v>47.83</v>
      </c>
      <c r="L19" t="n">
        <v>18</v>
      </c>
      <c r="M19" t="n">
        <v>19</v>
      </c>
      <c r="N19" t="n">
        <v>29.8</v>
      </c>
      <c r="O19" t="n">
        <v>20660.89</v>
      </c>
      <c r="P19" t="n">
        <v>498.94</v>
      </c>
      <c r="Q19" t="n">
        <v>794.17</v>
      </c>
      <c r="R19" t="n">
        <v>115.77</v>
      </c>
      <c r="S19" t="n">
        <v>72.42</v>
      </c>
      <c r="T19" t="n">
        <v>12461.88</v>
      </c>
      <c r="U19" t="n">
        <v>0.63</v>
      </c>
      <c r="V19" t="n">
        <v>0.76</v>
      </c>
      <c r="W19" t="n">
        <v>4.72</v>
      </c>
      <c r="X19" t="n">
        <v>0.73</v>
      </c>
      <c r="Y19" t="n">
        <v>0.5</v>
      </c>
      <c r="Z19" t="n">
        <v>10</v>
      </c>
      <c r="AA19" t="n">
        <v>514.8374753480491</v>
      </c>
      <c r="AB19" t="n">
        <v>704.423346797609</v>
      </c>
      <c r="AC19" t="n">
        <v>637.194171243621</v>
      </c>
      <c r="AD19" t="n">
        <v>514837.4753480491</v>
      </c>
      <c r="AE19" t="n">
        <v>704423.346797609</v>
      </c>
      <c r="AF19" t="n">
        <v>1.920589721196526e-06</v>
      </c>
      <c r="AG19" t="n">
        <v>1.068125</v>
      </c>
      <c r="AH19" t="n">
        <v>637194.171243621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1.9517</v>
      </c>
      <c r="E20" t="n">
        <v>51.24</v>
      </c>
      <c r="F20" t="n">
        <v>48.43</v>
      </c>
      <c r="G20" t="n">
        <v>145.29</v>
      </c>
      <c r="H20" t="n">
        <v>2.02</v>
      </c>
      <c r="I20" t="n">
        <v>20</v>
      </c>
      <c r="J20" t="n">
        <v>167.07</v>
      </c>
      <c r="K20" t="n">
        <v>47.83</v>
      </c>
      <c r="L20" t="n">
        <v>19</v>
      </c>
      <c r="M20" t="n">
        <v>18</v>
      </c>
      <c r="N20" t="n">
        <v>30.24</v>
      </c>
      <c r="O20" t="n">
        <v>20838.81</v>
      </c>
      <c r="P20" t="n">
        <v>495.05</v>
      </c>
      <c r="Q20" t="n">
        <v>794.17</v>
      </c>
      <c r="R20" t="n">
        <v>115.78</v>
      </c>
      <c r="S20" t="n">
        <v>72.42</v>
      </c>
      <c r="T20" t="n">
        <v>12469.06</v>
      </c>
      <c r="U20" t="n">
        <v>0.63</v>
      </c>
      <c r="V20" t="n">
        <v>0.76</v>
      </c>
      <c r="W20" t="n">
        <v>4.71</v>
      </c>
      <c r="X20" t="n">
        <v>0.72</v>
      </c>
      <c r="Y20" t="n">
        <v>0.5</v>
      </c>
      <c r="Z20" t="n">
        <v>10</v>
      </c>
      <c r="AA20" t="n">
        <v>511.7252442412289</v>
      </c>
      <c r="AB20" t="n">
        <v>700.1650548953116</v>
      </c>
      <c r="AC20" t="n">
        <v>633.3422847439286</v>
      </c>
      <c r="AD20" t="n">
        <v>511725.2442412289</v>
      </c>
      <c r="AE20" t="n">
        <v>700165.0548953116</v>
      </c>
      <c r="AF20" t="n">
        <v>1.921968394021053e-06</v>
      </c>
      <c r="AG20" t="n">
        <v>1.0675</v>
      </c>
      <c r="AH20" t="n">
        <v>633342.2847439287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1.9548</v>
      </c>
      <c r="E21" t="n">
        <v>51.16</v>
      </c>
      <c r="F21" t="n">
        <v>48.38</v>
      </c>
      <c r="G21" t="n">
        <v>152.77</v>
      </c>
      <c r="H21" t="n">
        <v>2.1</v>
      </c>
      <c r="I21" t="n">
        <v>19</v>
      </c>
      <c r="J21" t="n">
        <v>168.51</v>
      </c>
      <c r="K21" t="n">
        <v>47.83</v>
      </c>
      <c r="L21" t="n">
        <v>20</v>
      </c>
      <c r="M21" t="n">
        <v>17</v>
      </c>
      <c r="N21" t="n">
        <v>30.69</v>
      </c>
      <c r="O21" t="n">
        <v>21017.33</v>
      </c>
      <c r="P21" t="n">
        <v>492.86</v>
      </c>
      <c r="Q21" t="n">
        <v>794.1799999999999</v>
      </c>
      <c r="R21" t="n">
        <v>113.79</v>
      </c>
      <c r="S21" t="n">
        <v>72.42</v>
      </c>
      <c r="T21" t="n">
        <v>11480.96</v>
      </c>
      <c r="U21" t="n">
        <v>0.64</v>
      </c>
      <c r="V21" t="n">
        <v>0.76</v>
      </c>
      <c r="W21" t="n">
        <v>4.72</v>
      </c>
      <c r="X21" t="n">
        <v>0.67</v>
      </c>
      <c r="Y21" t="n">
        <v>0.5</v>
      </c>
      <c r="Z21" t="n">
        <v>10</v>
      </c>
      <c r="AA21" t="n">
        <v>509.2270302033497</v>
      </c>
      <c r="AB21" t="n">
        <v>696.7468882352603</v>
      </c>
      <c r="AC21" t="n">
        <v>630.2503431124857</v>
      </c>
      <c r="AD21" t="n">
        <v>509227.0302033497</v>
      </c>
      <c r="AE21" t="n">
        <v>696746.8882352603</v>
      </c>
      <c r="AF21" t="n">
        <v>1.925021169561078e-06</v>
      </c>
      <c r="AG21" t="n">
        <v>1.065833333333333</v>
      </c>
      <c r="AH21" t="n">
        <v>630250.3431124857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1.9573</v>
      </c>
      <c r="E22" t="n">
        <v>51.09</v>
      </c>
      <c r="F22" t="n">
        <v>48.34</v>
      </c>
      <c r="G22" t="n">
        <v>161.14</v>
      </c>
      <c r="H22" t="n">
        <v>2.19</v>
      </c>
      <c r="I22" t="n">
        <v>18</v>
      </c>
      <c r="J22" t="n">
        <v>169.97</v>
      </c>
      <c r="K22" t="n">
        <v>47.83</v>
      </c>
      <c r="L22" t="n">
        <v>21</v>
      </c>
      <c r="M22" t="n">
        <v>16</v>
      </c>
      <c r="N22" t="n">
        <v>31.14</v>
      </c>
      <c r="O22" t="n">
        <v>21196.47</v>
      </c>
      <c r="P22" t="n">
        <v>488.6</v>
      </c>
      <c r="Q22" t="n">
        <v>794.1799999999999</v>
      </c>
      <c r="R22" t="n">
        <v>112.61</v>
      </c>
      <c r="S22" t="n">
        <v>72.42</v>
      </c>
      <c r="T22" t="n">
        <v>10894.64</v>
      </c>
      <c r="U22" t="n">
        <v>0.64</v>
      </c>
      <c r="V22" t="n">
        <v>0.76</v>
      </c>
      <c r="W22" t="n">
        <v>4.71</v>
      </c>
      <c r="X22" t="n">
        <v>0.64</v>
      </c>
      <c r="Y22" t="n">
        <v>0.5</v>
      </c>
      <c r="Z22" t="n">
        <v>10</v>
      </c>
      <c r="AA22" t="n">
        <v>505.4852451086603</v>
      </c>
      <c r="AB22" t="n">
        <v>691.6272127927984</v>
      </c>
      <c r="AC22" t="n">
        <v>625.6192823087428</v>
      </c>
      <c r="AD22" t="n">
        <v>505485.2451086603</v>
      </c>
      <c r="AE22" t="n">
        <v>691627.2127927984</v>
      </c>
      <c r="AF22" t="n">
        <v>1.927483085319162e-06</v>
      </c>
      <c r="AG22" t="n">
        <v>1.064375</v>
      </c>
      <c r="AH22" t="n">
        <v>625619.2823087428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1.9602</v>
      </c>
      <c r="E23" t="n">
        <v>51.02</v>
      </c>
      <c r="F23" t="n">
        <v>48.3</v>
      </c>
      <c r="G23" t="n">
        <v>170.46</v>
      </c>
      <c r="H23" t="n">
        <v>2.28</v>
      </c>
      <c r="I23" t="n">
        <v>17</v>
      </c>
      <c r="J23" t="n">
        <v>171.42</v>
      </c>
      <c r="K23" t="n">
        <v>47.83</v>
      </c>
      <c r="L23" t="n">
        <v>22</v>
      </c>
      <c r="M23" t="n">
        <v>15</v>
      </c>
      <c r="N23" t="n">
        <v>31.6</v>
      </c>
      <c r="O23" t="n">
        <v>21376.23</v>
      </c>
      <c r="P23" t="n">
        <v>484.03</v>
      </c>
      <c r="Q23" t="n">
        <v>794.17</v>
      </c>
      <c r="R23" t="n">
        <v>111.25</v>
      </c>
      <c r="S23" t="n">
        <v>72.42</v>
      </c>
      <c r="T23" t="n">
        <v>10220.31</v>
      </c>
      <c r="U23" t="n">
        <v>0.65</v>
      </c>
      <c r="V23" t="n">
        <v>0.76</v>
      </c>
      <c r="W23" t="n">
        <v>4.71</v>
      </c>
      <c r="X23" t="n">
        <v>0.59</v>
      </c>
      <c r="Y23" t="n">
        <v>0.5</v>
      </c>
      <c r="Z23" t="n">
        <v>10</v>
      </c>
      <c r="AA23" t="n">
        <v>501.4366858156409</v>
      </c>
      <c r="AB23" t="n">
        <v>686.087795358259</v>
      </c>
      <c r="AC23" t="n">
        <v>620.6085390995345</v>
      </c>
      <c r="AD23" t="n">
        <v>501436.6858156409</v>
      </c>
      <c r="AE23" t="n">
        <v>686087.795358259</v>
      </c>
      <c r="AF23" t="n">
        <v>1.930338907598539e-06</v>
      </c>
      <c r="AG23" t="n">
        <v>1.062916666666667</v>
      </c>
      <c r="AH23" t="n">
        <v>620608.5390995345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1.9632</v>
      </c>
      <c r="E24" t="n">
        <v>50.94</v>
      </c>
      <c r="F24" t="n">
        <v>48.25</v>
      </c>
      <c r="G24" t="n">
        <v>180.93</v>
      </c>
      <c r="H24" t="n">
        <v>2.36</v>
      </c>
      <c r="I24" t="n">
        <v>16</v>
      </c>
      <c r="J24" t="n">
        <v>172.89</v>
      </c>
      <c r="K24" t="n">
        <v>47.83</v>
      </c>
      <c r="L24" t="n">
        <v>23</v>
      </c>
      <c r="M24" t="n">
        <v>14</v>
      </c>
      <c r="N24" t="n">
        <v>32.06</v>
      </c>
      <c r="O24" t="n">
        <v>21556.61</v>
      </c>
      <c r="P24" t="n">
        <v>478.45</v>
      </c>
      <c r="Q24" t="n">
        <v>794.17</v>
      </c>
      <c r="R24" t="n">
        <v>109.42</v>
      </c>
      <c r="S24" t="n">
        <v>72.42</v>
      </c>
      <c r="T24" t="n">
        <v>9308.610000000001</v>
      </c>
      <c r="U24" t="n">
        <v>0.66</v>
      </c>
      <c r="V24" t="n">
        <v>0.77</v>
      </c>
      <c r="W24" t="n">
        <v>4.71</v>
      </c>
      <c r="X24" t="n">
        <v>0.54</v>
      </c>
      <c r="Y24" t="n">
        <v>0.5</v>
      </c>
      <c r="Z24" t="n">
        <v>10</v>
      </c>
      <c r="AA24" t="n">
        <v>496.6413253855987</v>
      </c>
      <c r="AB24" t="n">
        <v>679.5265716615039</v>
      </c>
      <c r="AC24" t="n">
        <v>614.6735093836625</v>
      </c>
      <c r="AD24" t="n">
        <v>496641.3253855987</v>
      </c>
      <c r="AE24" t="n">
        <v>679526.5716615039</v>
      </c>
      <c r="AF24" t="n">
        <v>1.93329320650824e-06</v>
      </c>
      <c r="AG24" t="n">
        <v>1.06125</v>
      </c>
      <c r="AH24" t="n">
        <v>614673.5093836625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1.9626</v>
      </c>
      <c r="E25" t="n">
        <v>50.95</v>
      </c>
      <c r="F25" t="n">
        <v>48.26</v>
      </c>
      <c r="G25" t="n">
        <v>180.98</v>
      </c>
      <c r="H25" t="n">
        <v>2.44</v>
      </c>
      <c r="I25" t="n">
        <v>16</v>
      </c>
      <c r="J25" t="n">
        <v>174.35</v>
      </c>
      <c r="K25" t="n">
        <v>47.83</v>
      </c>
      <c r="L25" t="n">
        <v>24</v>
      </c>
      <c r="M25" t="n">
        <v>14</v>
      </c>
      <c r="N25" t="n">
        <v>32.53</v>
      </c>
      <c r="O25" t="n">
        <v>21737.62</v>
      </c>
      <c r="P25" t="n">
        <v>475.83</v>
      </c>
      <c r="Q25" t="n">
        <v>794.17</v>
      </c>
      <c r="R25" t="n">
        <v>109.99</v>
      </c>
      <c r="S25" t="n">
        <v>72.42</v>
      </c>
      <c r="T25" t="n">
        <v>9596.91</v>
      </c>
      <c r="U25" t="n">
        <v>0.66</v>
      </c>
      <c r="V25" t="n">
        <v>0.77</v>
      </c>
      <c r="W25" t="n">
        <v>4.71</v>
      </c>
      <c r="X25" t="n">
        <v>0.55</v>
      </c>
      <c r="Y25" t="n">
        <v>0.5</v>
      </c>
      <c r="Z25" t="n">
        <v>10</v>
      </c>
      <c r="AA25" t="n">
        <v>495.0088993525465</v>
      </c>
      <c r="AB25" t="n">
        <v>677.2930143455278</v>
      </c>
      <c r="AC25" t="n">
        <v>612.6531196431059</v>
      </c>
      <c r="AD25" t="n">
        <v>495008.8993525464</v>
      </c>
      <c r="AE25" t="n">
        <v>677293.0143455279</v>
      </c>
      <c r="AF25" t="n">
        <v>1.9327023467263e-06</v>
      </c>
      <c r="AG25" t="n">
        <v>1.061458333333333</v>
      </c>
      <c r="AH25" t="n">
        <v>612653.1196431059</v>
      </c>
    </row>
    <row r="26">
      <c r="A26" t="n">
        <v>24</v>
      </c>
      <c r="B26" t="n">
        <v>70</v>
      </c>
      <c r="C26" t="inlineStr">
        <is>
          <t xml:space="preserve">CONCLUIDO	</t>
        </is>
      </c>
      <c r="D26" t="n">
        <v>1.9648</v>
      </c>
      <c r="E26" t="n">
        <v>50.9</v>
      </c>
      <c r="F26" t="n">
        <v>48.23</v>
      </c>
      <c r="G26" t="n">
        <v>192.94</v>
      </c>
      <c r="H26" t="n">
        <v>2.52</v>
      </c>
      <c r="I26" t="n">
        <v>15</v>
      </c>
      <c r="J26" t="n">
        <v>175.83</v>
      </c>
      <c r="K26" t="n">
        <v>47.83</v>
      </c>
      <c r="L26" t="n">
        <v>25</v>
      </c>
      <c r="M26" t="n">
        <v>13</v>
      </c>
      <c r="N26" t="n">
        <v>33</v>
      </c>
      <c r="O26" t="n">
        <v>21919.27</v>
      </c>
      <c r="P26" t="n">
        <v>474.19</v>
      </c>
      <c r="Q26" t="n">
        <v>794.1799999999999</v>
      </c>
      <c r="R26" t="n">
        <v>108.94</v>
      </c>
      <c r="S26" t="n">
        <v>72.42</v>
      </c>
      <c r="T26" t="n">
        <v>9074.450000000001</v>
      </c>
      <c r="U26" t="n">
        <v>0.66</v>
      </c>
      <c r="V26" t="n">
        <v>0.77</v>
      </c>
      <c r="W26" t="n">
        <v>4.71</v>
      </c>
      <c r="X26" t="n">
        <v>0.53</v>
      </c>
      <c r="Y26" t="n">
        <v>0.5</v>
      </c>
      <c r="Z26" t="n">
        <v>10</v>
      </c>
      <c r="AA26" t="n">
        <v>493.222872328204</v>
      </c>
      <c r="AB26" t="n">
        <v>674.8492933768713</v>
      </c>
      <c r="AC26" t="n">
        <v>610.442623973914</v>
      </c>
      <c r="AD26" t="n">
        <v>493222.872328204</v>
      </c>
      <c r="AE26" t="n">
        <v>674849.2933768713</v>
      </c>
      <c r="AF26" t="n">
        <v>1.934868832593414e-06</v>
      </c>
      <c r="AG26" t="n">
        <v>1.060416666666667</v>
      </c>
      <c r="AH26" t="n">
        <v>610442.623973914</v>
      </c>
    </row>
    <row r="27">
      <c r="A27" t="n">
        <v>25</v>
      </c>
      <c r="B27" t="n">
        <v>70</v>
      </c>
      <c r="C27" t="inlineStr">
        <is>
          <t xml:space="preserve">CONCLUIDO	</t>
        </is>
      </c>
      <c r="D27" t="n">
        <v>1.968</v>
      </c>
      <c r="E27" t="n">
        <v>50.81</v>
      </c>
      <c r="F27" t="n">
        <v>48.18</v>
      </c>
      <c r="G27" t="n">
        <v>206.48</v>
      </c>
      <c r="H27" t="n">
        <v>2.6</v>
      </c>
      <c r="I27" t="n">
        <v>14</v>
      </c>
      <c r="J27" t="n">
        <v>177.3</v>
      </c>
      <c r="K27" t="n">
        <v>47.83</v>
      </c>
      <c r="L27" t="n">
        <v>26</v>
      </c>
      <c r="M27" t="n">
        <v>12</v>
      </c>
      <c r="N27" t="n">
        <v>33.48</v>
      </c>
      <c r="O27" t="n">
        <v>22101.56</v>
      </c>
      <c r="P27" t="n">
        <v>468.71</v>
      </c>
      <c r="Q27" t="n">
        <v>794.2</v>
      </c>
      <c r="R27" t="n">
        <v>107.39</v>
      </c>
      <c r="S27" t="n">
        <v>72.42</v>
      </c>
      <c r="T27" t="n">
        <v>8303.83</v>
      </c>
      <c r="U27" t="n">
        <v>0.67</v>
      </c>
      <c r="V27" t="n">
        <v>0.77</v>
      </c>
      <c r="W27" t="n">
        <v>4.7</v>
      </c>
      <c r="X27" t="n">
        <v>0.47</v>
      </c>
      <c r="Y27" t="n">
        <v>0.5</v>
      </c>
      <c r="Z27" t="n">
        <v>10</v>
      </c>
      <c r="AA27" t="n">
        <v>488.4704825184418</v>
      </c>
      <c r="AB27" t="n">
        <v>668.3468639785133</v>
      </c>
      <c r="AC27" t="n">
        <v>604.5607773111182</v>
      </c>
      <c r="AD27" t="n">
        <v>488470.4825184417</v>
      </c>
      <c r="AE27" t="n">
        <v>668346.8639785133</v>
      </c>
      <c r="AF27" t="n">
        <v>1.938020084763761e-06</v>
      </c>
      <c r="AG27" t="n">
        <v>1.058541666666667</v>
      </c>
      <c r="AH27" t="n">
        <v>604560.7773111182</v>
      </c>
    </row>
    <row r="28">
      <c r="A28" t="n">
        <v>26</v>
      </c>
      <c r="B28" t="n">
        <v>70</v>
      </c>
      <c r="C28" t="inlineStr">
        <is>
          <t xml:space="preserve">CONCLUIDO	</t>
        </is>
      </c>
      <c r="D28" t="n">
        <v>1.9679</v>
      </c>
      <c r="E28" t="n">
        <v>50.82</v>
      </c>
      <c r="F28" t="n">
        <v>48.18</v>
      </c>
      <c r="G28" t="n">
        <v>206.5</v>
      </c>
      <c r="H28" t="n">
        <v>2.68</v>
      </c>
      <c r="I28" t="n">
        <v>14</v>
      </c>
      <c r="J28" t="n">
        <v>178.79</v>
      </c>
      <c r="K28" t="n">
        <v>47.83</v>
      </c>
      <c r="L28" t="n">
        <v>27</v>
      </c>
      <c r="M28" t="n">
        <v>10</v>
      </c>
      <c r="N28" t="n">
        <v>33.96</v>
      </c>
      <c r="O28" t="n">
        <v>22284.51</v>
      </c>
      <c r="P28" t="n">
        <v>466.81</v>
      </c>
      <c r="Q28" t="n">
        <v>794.17</v>
      </c>
      <c r="R28" t="n">
        <v>107.3</v>
      </c>
      <c r="S28" t="n">
        <v>72.42</v>
      </c>
      <c r="T28" t="n">
        <v>8257.120000000001</v>
      </c>
      <c r="U28" t="n">
        <v>0.67</v>
      </c>
      <c r="V28" t="n">
        <v>0.77</v>
      </c>
      <c r="W28" t="n">
        <v>4.71</v>
      </c>
      <c r="X28" t="n">
        <v>0.48</v>
      </c>
      <c r="Y28" t="n">
        <v>0.5</v>
      </c>
      <c r="Z28" t="n">
        <v>10</v>
      </c>
      <c r="AA28" t="n">
        <v>487.1822865478645</v>
      </c>
      <c r="AB28" t="n">
        <v>666.584297420374</v>
      </c>
      <c r="AC28" t="n">
        <v>602.9664276315101</v>
      </c>
      <c r="AD28" t="n">
        <v>487182.2865478644</v>
      </c>
      <c r="AE28" t="n">
        <v>666584.297420374</v>
      </c>
      <c r="AF28" t="n">
        <v>1.937921608133438e-06</v>
      </c>
      <c r="AG28" t="n">
        <v>1.05875</v>
      </c>
      <c r="AH28" t="n">
        <v>602966.4276315101</v>
      </c>
    </row>
    <row r="29">
      <c r="A29" t="n">
        <v>27</v>
      </c>
      <c r="B29" t="n">
        <v>70</v>
      </c>
      <c r="C29" t="inlineStr">
        <is>
          <t xml:space="preserve">CONCLUIDO	</t>
        </is>
      </c>
      <c r="D29" t="n">
        <v>1.9707</v>
      </c>
      <c r="E29" t="n">
        <v>50.74</v>
      </c>
      <c r="F29" t="n">
        <v>48.14</v>
      </c>
      <c r="G29" t="n">
        <v>222.18</v>
      </c>
      <c r="H29" t="n">
        <v>2.75</v>
      </c>
      <c r="I29" t="n">
        <v>13</v>
      </c>
      <c r="J29" t="n">
        <v>180.28</v>
      </c>
      <c r="K29" t="n">
        <v>47.83</v>
      </c>
      <c r="L29" t="n">
        <v>28</v>
      </c>
      <c r="M29" t="n">
        <v>6</v>
      </c>
      <c r="N29" t="n">
        <v>34.45</v>
      </c>
      <c r="O29" t="n">
        <v>22468.11</v>
      </c>
      <c r="P29" t="n">
        <v>460.97</v>
      </c>
      <c r="Q29" t="n">
        <v>794.17</v>
      </c>
      <c r="R29" t="n">
        <v>105.8</v>
      </c>
      <c r="S29" t="n">
        <v>72.42</v>
      </c>
      <c r="T29" t="n">
        <v>7514.46</v>
      </c>
      <c r="U29" t="n">
        <v>0.68</v>
      </c>
      <c r="V29" t="n">
        <v>0.77</v>
      </c>
      <c r="W29" t="n">
        <v>4.71</v>
      </c>
      <c r="X29" t="n">
        <v>0.43</v>
      </c>
      <c r="Y29" t="n">
        <v>0.5</v>
      </c>
      <c r="Z29" t="n">
        <v>10</v>
      </c>
      <c r="AA29" t="n">
        <v>482.3289883108215</v>
      </c>
      <c r="AB29" t="n">
        <v>659.9438006600451</v>
      </c>
      <c r="AC29" t="n">
        <v>596.9596905619912</v>
      </c>
      <c r="AD29" t="n">
        <v>482328.9883108215</v>
      </c>
      <c r="AE29" t="n">
        <v>659943.8006600451</v>
      </c>
      <c r="AF29" t="n">
        <v>1.940678953782492e-06</v>
      </c>
      <c r="AG29" t="n">
        <v>1.057083333333333</v>
      </c>
      <c r="AH29" t="n">
        <v>596959.6905619912</v>
      </c>
    </row>
    <row r="30">
      <c r="A30" t="n">
        <v>28</v>
      </c>
      <c r="B30" t="n">
        <v>70</v>
      </c>
      <c r="C30" t="inlineStr">
        <is>
          <t xml:space="preserve">CONCLUIDO	</t>
        </is>
      </c>
      <c r="D30" t="n">
        <v>1.9699</v>
      </c>
      <c r="E30" t="n">
        <v>50.76</v>
      </c>
      <c r="F30" t="n">
        <v>48.16</v>
      </c>
      <c r="G30" t="n">
        <v>222.28</v>
      </c>
      <c r="H30" t="n">
        <v>2.83</v>
      </c>
      <c r="I30" t="n">
        <v>13</v>
      </c>
      <c r="J30" t="n">
        <v>181.77</v>
      </c>
      <c r="K30" t="n">
        <v>47.83</v>
      </c>
      <c r="L30" t="n">
        <v>29</v>
      </c>
      <c r="M30" t="n">
        <v>4</v>
      </c>
      <c r="N30" t="n">
        <v>34.94</v>
      </c>
      <c r="O30" t="n">
        <v>22652.51</v>
      </c>
      <c r="P30" t="n">
        <v>464.43</v>
      </c>
      <c r="Q30" t="n">
        <v>794.17</v>
      </c>
      <c r="R30" t="n">
        <v>106.3</v>
      </c>
      <c r="S30" t="n">
        <v>72.42</v>
      </c>
      <c r="T30" t="n">
        <v>7762.21</v>
      </c>
      <c r="U30" t="n">
        <v>0.68</v>
      </c>
      <c r="V30" t="n">
        <v>0.77</v>
      </c>
      <c r="W30" t="n">
        <v>4.71</v>
      </c>
      <c r="X30" t="n">
        <v>0.45</v>
      </c>
      <c r="Y30" t="n">
        <v>0.5</v>
      </c>
      <c r="Z30" t="n">
        <v>10</v>
      </c>
      <c r="AA30" t="n">
        <v>484.9793809956852</v>
      </c>
      <c r="AB30" t="n">
        <v>663.5701848585485</v>
      </c>
      <c r="AC30" t="n">
        <v>600.2399777422517</v>
      </c>
      <c r="AD30" t="n">
        <v>484979.3809956852</v>
      </c>
      <c r="AE30" t="n">
        <v>663570.1848585485</v>
      </c>
      <c r="AF30" t="n">
        <v>1.939891140739905e-06</v>
      </c>
      <c r="AG30" t="n">
        <v>1.0575</v>
      </c>
      <c r="AH30" t="n">
        <v>600239.9777422517</v>
      </c>
    </row>
    <row r="31">
      <c r="A31" t="n">
        <v>29</v>
      </c>
      <c r="B31" t="n">
        <v>70</v>
      </c>
      <c r="C31" t="inlineStr">
        <is>
          <t xml:space="preserve">CONCLUIDO	</t>
        </is>
      </c>
      <c r="D31" t="n">
        <v>1.9698</v>
      </c>
      <c r="E31" t="n">
        <v>50.77</v>
      </c>
      <c r="F31" t="n">
        <v>48.16</v>
      </c>
      <c r="G31" t="n">
        <v>222.29</v>
      </c>
      <c r="H31" t="n">
        <v>2.9</v>
      </c>
      <c r="I31" t="n">
        <v>13</v>
      </c>
      <c r="J31" t="n">
        <v>183.27</v>
      </c>
      <c r="K31" t="n">
        <v>47.83</v>
      </c>
      <c r="L31" t="n">
        <v>30</v>
      </c>
      <c r="M31" t="n">
        <v>3</v>
      </c>
      <c r="N31" t="n">
        <v>35.44</v>
      </c>
      <c r="O31" t="n">
        <v>22837.46</v>
      </c>
      <c r="P31" t="n">
        <v>467.44</v>
      </c>
      <c r="Q31" t="n">
        <v>794.17</v>
      </c>
      <c r="R31" t="n">
        <v>106.16</v>
      </c>
      <c r="S31" t="n">
        <v>72.42</v>
      </c>
      <c r="T31" t="n">
        <v>7693.65</v>
      </c>
      <c r="U31" t="n">
        <v>0.68</v>
      </c>
      <c r="V31" t="n">
        <v>0.77</v>
      </c>
      <c r="W31" t="n">
        <v>4.72</v>
      </c>
      <c r="X31" t="n">
        <v>0.46</v>
      </c>
      <c r="Y31" t="n">
        <v>0.5</v>
      </c>
      <c r="Z31" t="n">
        <v>10</v>
      </c>
      <c r="AA31" t="n">
        <v>487.083460694428</v>
      </c>
      <c r="AB31" t="n">
        <v>666.4490795278135</v>
      </c>
      <c r="AC31" t="n">
        <v>602.844114744836</v>
      </c>
      <c r="AD31" t="n">
        <v>487083.460694428</v>
      </c>
      <c r="AE31" t="n">
        <v>666449.0795278135</v>
      </c>
      <c r="AF31" t="n">
        <v>1.939792664109582e-06</v>
      </c>
      <c r="AG31" t="n">
        <v>1.057708333333333</v>
      </c>
      <c r="AH31" t="n">
        <v>602844.114744836</v>
      </c>
    </row>
    <row r="32">
      <c r="A32" t="n">
        <v>30</v>
      </c>
      <c r="B32" t="n">
        <v>70</v>
      </c>
      <c r="C32" t="inlineStr">
        <is>
          <t xml:space="preserve">CONCLUIDO	</t>
        </is>
      </c>
      <c r="D32" t="n">
        <v>1.9693</v>
      </c>
      <c r="E32" t="n">
        <v>50.78</v>
      </c>
      <c r="F32" t="n">
        <v>48.17</v>
      </c>
      <c r="G32" t="n">
        <v>222.34</v>
      </c>
      <c r="H32" t="n">
        <v>2.98</v>
      </c>
      <c r="I32" t="n">
        <v>13</v>
      </c>
      <c r="J32" t="n">
        <v>184.78</v>
      </c>
      <c r="K32" t="n">
        <v>47.83</v>
      </c>
      <c r="L32" t="n">
        <v>31</v>
      </c>
      <c r="M32" t="n">
        <v>2</v>
      </c>
      <c r="N32" t="n">
        <v>35.95</v>
      </c>
      <c r="O32" t="n">
        <v>23023.09</v>
      </c>
      <c r="P32" t="n">
        <v>471.1</v>
      </c>
      <c r="Q32" t="n">
        <v>794.1799999999999</v>
      </c>
      <c r="R32" t="n">
        <v>106.77</v>
      </c>
      <c r="S32" t="n">
        <v>72.42</v>
      </c>
      <c r="T32" t="n">
        <v>8001.2</v>
      </c>
      <c r="U32" t="n">
        <v>0.68</v>
      </c>
      <c r="V32" t="n">
        <v>0.77</v>
      </c>
      <c r="W32" t="n">
        <v>4.71</v>
      </c>
      <c r="X32" t="n">
        <v>0.47</v>
      </c>
      <c r="Y32" t="n">
        <v>0.5</v>
      </c>
      <c r="Z32" t="n">
        <v>10</v>
      </c>
      <c r="AA32" t="n">
        <v>489.7677913244499</v>
      </c>
      <c r="AB32" t="n">
        <v>670.1218991201187</v>
      </c>
      <c r="AC32" t="n">
        <v>606.1664055900865</v>
      </c>
      <c r="AD32" t="n">
        <v>489767.7913244499</v>
      </c>
      <c r="AE32" t="n">
        <v>670121.8991201187</v>
      </c>
      <c r="AF32" t="n">
        <v>1.939300280957965e-06</v>
      </c>
      <c r="AG32" t="n">
        <v>1.057916666666667</v>
      </c>
      <c r="AH32" t="n">
        <v>606166.4055900865</v>
      </c>
    </row>
    <row r="33">
      <c r="A33" t="n">
        <v>31</v>
      </c>
      <c r="B33" t="n">
        <v>70</v>
      </c>
      <c r="C33" t="inlineStr">
        <is>
          <t xml:space="preserve">CONCLUIDO	</t>
        </is>
      </c>
      <c r="D33" t="n">
        <v>1.9696</v>
      </c>
      <c r="E33" t="n">
        <v>50.77</v>
      </c>
      <c r="F33" t="n">
        <v>48.17</v>
      </c>
      <c r="G33" t="n">
        <v>222.31</v>
      </c>
      <c r="H33" t="n">
        <v>3.05</v>
      </c>
      <c r="I33" t="n">
        <v>13</v>
      </c>
      <c r="J33" t="n">
        <v>186.29</v>
      </c>
      <c r="K33" t="n">
        <v>47.83</v>
      </c>
      <c r="L33" t="n">
        <v>32</v>
      </c>
      <c r="M33" t="n">
        <v>1</v>
      </c>
      <c r="N33" t="n">
        <v>36.46</v>
      </c>
      <c r="O33" t="n">
        <v>23209.42</v>
      </c>
      <c r="P33" t="n">
        <v>472.79</v>
      </c>
      <c r="Q33" t="n">
        <v>794.1799999999999</v>
      </c>
      <c r="R33" t="n">
        <v>106.52</v>
      </c>
      <c r="S33" t="n">
        <v>72.42</v>
      </c>
      <c r="T33" t="n">
        <v>7872.9</v>
      </c>
      <c r="U33" t="n">
        <v>0.68</v>
      </c>
      <c r="V33" t="n">
        <v>0.77</v>
      </c>
      <c r="W33" t="n">
        <v>4.71</v>
      </c>
      <c r="X33" t="n">
        <v>0.46</v>
      </c>
      <c r="Y33" t="n">
        <v>0.5</v>
      </c>
      <c r="Z33" t="n">
        <v>10</v>
      </c>
      <c r="AA33" t="n">
        <v>490.8606347602228</v>
      </c>
      <c r="AB33" t="n">
        <v>671.6171757217929</v>
      </c>
      <c r="AC33" t="n">
        <v>607.5189750915307</v>
      </c>
      <c r="AD33" t="n">
        <v>490860.6347602228</v>
      </c>
      <c r="AE33" t="n">
        <v>671617.175721793</v>
      </c>
      <c r="AF33" t="n">
        <v>1.939595710848935e-06</v>
      </c>
      <c r="AG33" t="n">
        <v>1.057708333333333</v>
      </c>
      <c r="AH33" t="n">
        <v>607518.9750915307</v>
      </c>
    </row>
    <row r="34">
      <c r="A34" t="n">
        <v>32</v>
      </c>
      <c r="B34" t="n">
        <v>70</v>
      </c>
      <c r="C34" t="inlineStr">
        <is>
          <t xml:space="preserve">CONCLUIDO	</t>
        </is>
      </c>
      <c r="D34" t="n">
        <v>1.9695</v>
      </c>
      <c r="E34" t="n">
        <v>50.77</v>
      </c>
      <c r="F34" t="n">
        <v>48.17</v>
      </c>
      <c r="G34" t="n">
        <v>222.32</v>
      </c>
      <c r="H34" t="n">
        <v>3.12</v>
      </c>
      <c r="I34" t="n">
        <v>13</v>
      </c>
      <c r="J34" t="n">
        <v>187.8</v>
      </c>
      <c r="K34" t="n">
        <v>47.83</v>
      </c>
      <c r="L34" t="n">
        <v>33</v>
      </c>
      <c r="M34" t="n">
        <v>0</v>
      </c>
      <c r="N34" t="n">
        <v>36.98</v>
      </c>
      <c r="O34" t="n">
        <v>23396.44</v>
      </c>
      <c r="P34" t="n">
        <v>476.11</v>
      </c>
      <c r="Q34" t="n">
        <v>794.17</v>
      </c>
      <c r="R34" t="n">
        <v>106.61</v>
      </c>
      <c r="S34" t="n">
        <v>72.42</v>
      </c>
      <c r="T34" t="n">
        <v>7918.95</v>
      </c>
      <c r="U34" t="n">
        <v>0.68</v>
      </c>
      <c r="V34" t="n">
        <v>0.77</v>
      </c>
      <c r="W34" t="n">
        <v>4.71</v>
      </c>
      <c r="X34" t="n">
        <v>0.46</v>
      </c>
      <c r="Y34" t="n">
        <v>0.5</v>
      </c>
      <c r="Z34" t="n">
        <v>10</v>
      </c>
      <c r="AA34" t="n">
        <v>493.1786373359712</v>
      </c>
      <c r="AB34" t="n">
        <v>674.7887691089885</v>
      </c>
      <c r="AC34" t="n">
        <v>610.3878760572113</v>
      </c>
      <c r="AD34" t="n">
        <v>493178.6373359712</v>
      </c>
      <c r="AE34" t="n">
        <v>674788.7691089885</v>
      </c>
      <c r="AF34" t="n">
        <v>1.939497234218612e-06</v>
      </c>
      <c r="AG34" t="n">
        <v>1.057708333333333</v>
      </c>
      <c r="AH34" t="n">
        <v>610387.8760572113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0.9478</v>
      </c>
      <c r="E2" t="n">
        <v>105.51</v>
      </c>
      <c r="F2" t="n">
        <v>76.88</v>
      </c>
      <c r="G2" t="n">
        <v>6.26</v>
      </c>
      <c r="H2" t="n">
        <v>0.1</v>
      </c>
      <c r="I2" t="n">
        <v>737</v>
      </c>
      <c r="J2" t="n">
        <v>176.73</v>
      </c>
      <c r="K2" t="n">
        <v>52.44</v>
      </c>
      <c r="L2" t="n">
        <v>1</v>
      </c>
      <c r="M2" t="n">
        <v>735</v>
      </c>
      <c r="N2" t="n">
        <v>33.29</v>
      </c>
      <c r="O2" t="n">
        <v>22031.19</v>
      </c>
      <c r="P2" t="n">
        <v>1009.82</v>
      </c>
      <c r="Q2" t="n">
        <v>794.36</v>
      </c>
      <c r="R2" t="n">
        <v>1068.09</v>
      </c>
      <c r="S2" t="n">
        <v>72.42</v>
      </c>
      <c r="T2" t="n">
        <v>485038.24</v>
      </c>
      <c r="U2" t="n">
        <v>0.07000000000000001</v>
      </c>
      <c r="V2" t="n">
        <v>0.48</v>
      </c>
      <c r="W2" t="n">
        <v>5.9</v>
      </c>
      <c r="X2" t="n">
        <v>29.16</v>
      </c>
      <c r="Y2" t="n">
        <v>0.5</v>
      </c>
      <c r="Z2" t="n">
        <v>10</v>
      </c>
      <c r="AA2" t="n">
        <v>2041.353203391198</v>
      </c>
      <c r="AB2" t="n">
        <v>2793.069511027185</v>
      </c>
      <c r="AC2" t="n">
        <v>2526.502876992429</v>
      </c>
      <c r="AD2" t="n">
        <v>2041353.203391198</v>
      </c>
      <c r="AE2" t="n">
        <v>2793069.511027185</v>
      </c>
      <c r="AF2" t="n">
        <v>8.994168446561887e-07</v>
      </c>
      <c r="AG2" t="n">
        <v>2.198125</v>
      </c>
      <c r="AH2" t="n">
        <v>2526502.876992429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1.4201</v>
      </c>
      <c r="E3" t="n">
        <v>70.42</v>
      </c>
      <c r="F3" t="n">
        <v>58.18</v>
      </c>
      <c r="G3" t="n">
        <v>12.65</v>
      </c>
      <c r="H3" t="n">
        <v>0.2</v>
      </c>
      <c r="I3" t="n">
        <v>276</v>
      </c>
      <c r="J3" t="n">
        <v>178.21</v>
      </c>
      <c r="K3" t="n">
        <v>52.44</v>
      </c>
      <c r="L3" t="n">
        <v>2</v>
      </c>
      <c r="M3" t="n">
        <v>274</v>
      </c>
      <c r="N3" t="n">
        <v>33.77</v>
      </c>
      <c r="O3" t="n">
        <v>22213.89</v>
      </c>
      <c r="P3" t="n">
        <v>761.59</v>
      </c>
      <c r="Q3" t="n">
        <v>794.22</v>
      </c>
      <c r="R3" t="n">
        <v>441.21</v>
      </c>
      <c r="S3" t="n">
        <v>72.42</v>
      </c>
      <c r="T3" t="n">
        <v>173904.11</v>
      </c>
      <c r="U3" t="n">
        <v>0.16</v>
      </c>
      <c r="V3" t="n">
        <v>0.63</v>
      </c>
      <c r="W3" t="n">
        <v>5.14</v>
      </c>
      <c r="X3" t="n">
        <v>10.47</v>
      </c>
      <c r="Y3" t="n">
        <v>0.5</v>
      </c>
      <c r="Z3" t="n">
        <v>10</v>
      </c>
      <c r="AA3" t="n">
        <v>1030.828476501925</v>
      </c>
      <c r="AB3" t="n">
        <v>1410.424998492716</v>
      </c>
      <c r="AC3" t="n">
        <v>1275.816016180488</v>
      </c>
      <c r="AD3" t="n">
        <v>1030828.476501925</v>
      </c>
      <c r="AE3" t="n">
        <v>1410424.998492716</v>
      </c>
      <c r="AF3" t="n">
        <v>1.347606943549539e-06</v>
      </c>
      <c r="AG3" t="n">
        <v>1.467083333333333</v>
      </c>
      <c r="AH3" t="n">
        <v>1275816.016180488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1.5969</v>
      </c>
      <c r="E4" t="n">
        <v>62.62</v>
      </c>
      <c r="F4" t="n">
        <v>54.12</v>
      </c>
      <c r="G4" t="n">
        <v>18.99</v>
      </c>
      <c r="H4" t="n">
        <v>0.3</v>
      </c>
      <c r="I4" t="n">
        <v>171</v>
      </c>
      <c r="J4" t="n">
        <v>179.7</v>
      </c>
      <c r="K4" t="n">
        <v>52.44</v>
      </c>
      <c r="L4" t="n">
        <v>3</v>
      </c>
      <c r="M4" t="n">
        <v>169</v>
      </c>
      <c r="N4" t="n">
        <v>34.26</v>
      </c>
      <c r="O4" t="n">
        <v>22397.24</v>
      </c>
      <c r="P4" t="n">
        <v>706.0700000000001</v>
      </c>
      <c r="Q4" t="n">
        <v>794.3099999999999</v>
      </c>
      <c r="R4" t="n">
        <v>305.49</v>
      </c>
      <c r="S4" t="n">
        <v>72.42</v>
      </c>
      <c r="T4" t="n">
        <v>106570.22</v>
      </c>
      <c r="U4" t="n">
        <v>0.24</v>
      </c>
      <c r="V4" t="n">
        <v>0.68</v>
      </c>
      <c r="W4" t="n">
        <v>4.96</v>
      </c>
      <c r="X4" t="n">
        <v>6.41</v>
      </c>
      <c r="Y4" t="n">
        <v>0.5</v>
      </c>
      <c r="Z4" t="n">
        <v>10</v>
      </c>
      <c r="AA4" t="n">
        <v>851.3959204970857</v>
      </c>
      <c r="AB4" t="n">
        <v>1164.917459361208</v>
      </c>
      <c r="AC4" t="n">
        <v>1053.739372011696</v>
      </c>
      <c r="AD4" t="n">
        <v>851395.9204970858</v>
      </c>
      <c r="AE4" t="n">
        <v>1164917.459361208</v>
      </c>
      <c r="AF4" t="n">
        <v>1.515381683088698e-06</v>
      </c>
      <c r="AG4" t="n">
        <v>1.304583333333333</v>
      </c>
      <c r="AH4" t="n">
        <v>1053739.372011696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1.6901</v>
      </c>
      <c r="E5" t="n">
        <v>59.17</v>
      </c>
      <c r="F5" t="n">
        <v>52.34</v>
      </c>
      <c r="G5" t="n">
        <v>25.32</v>
      </c>
      <c r="H5" t="n">
        <v>0.39</v>
      </c>
      <c r="I5" t="n">
        <v>124</v>
      </c>
      <c r="J5" t="n">
        <v>181.19</v>
      </c>
      <c r="K5" t="n">
        <v>52.44</v>
      </c>
      <c r="L5" t="n">
        <v>4</v>
      </c>
      <c r="M5" t="n">
        <v>122</v>
      </c>
      <c r="N5" t="n">
        <v>34.75</v>
      </c>
      <c r="O5" t="n">
        <v>22581.25</v>
      </c>
      <c r="P5" t="n">
        <v>680.8200000000001</v>
      </c>
      <c r="Q5" t="n">
        <v>794.21</v>
      </c>
      <c r="R5" t="n">
        <v>245.69</v>
      </c>
      <c r="S5" t="n">
        <v>72.42</v>
      </c>
      <c r="T5" t="n">
        <v>76905.10000000001</v>
      </c>
      <c r="U5" t="n">
        <v>0.29</v>
      </c>
      <c r="V5" t="n">
        <v>0.71</v>
      </c>
      <c r="W5" t="n">
        <v>4.89</v>
      </c>
      <c r="X5" t="n">
        <v>4.63</v>
      </c>
      <c r="Y5" t="n">
        <v>0.5</v>
      </c>
      <c r="Z5" t="n">
        <v>10</v>
      </c>
      <c r="AA5" t="n">
        <v>776.6792664860307</v>
      </c>
      <c r="AB5" t="n">
        <v>1062.686837077146</v>
      </c>
      <c r="AC5" t="n">
        <v>961.265496836846</v>
      </c>
      <c r="AD5" t="n">
        <v>776679.2664860307</v>
      </c>
      <c r="AE5" t="n">
        <v>1062686.837077146</v>
      </c>
      <c r="AF5" t="n">
        <v>1.603824023162507e-06</v>
      </c>
      <c r="AG5" t="n">
        <v>1.232708333333333</v>
      </c>
      <c r="AH5" t="n">
        <v>961265.496836846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1.7489</v>
      </c>
      <c r="E6" t="n">
        <v>57.18</v>
      </c>
      <c r="F6" t="n">
        <v>51.31</v>
      </c>
      <c r="G6" t="n">
        <v>31.74</v>
      </c>
      <c r="H6" t="n">
        <v>0.49</v>
      </c>
      <c r="I6" t="n">
        <v>97</v>
      </c>
      <c r="J6" t="n">
        <v>182.69</v>
      </c>
      <c r="K6" t="n">
        <v>52.44</v>
      </c>
      <c r="L6" t="n">
        <v>5</v>
      </c>
      <c r="M6" t="n">
        <v>95</v>
      </c>
      <c r="N6" t="n">
        <v>35.25</v>
      </c>
      <c r="O6" t="n">
        <v>22766.06</v>
      </c>
      <c r="P6" t="n">
        <v>665.04</v>
      </c>
      <c r="Q6" t="n">
        <v>794.21</v>
      </c>
      <c r="R6" t="n">
        <v>211.19</v>
      </c>
      <c r="S6" t="n">
        <v>72.42</v>
      </c>
      <c r="T6" t="n">
        <v>59787.22</v>
      </c>
      <c r="U6" t="n">
        <v>0.34</v>
      </c>
      <c r="V6" t="n">
        <v>0.72</v>
      </c>
      <c r="W6" t="n">
        <v>4.85</v>
      </c>
      <c r="X6" t="n">
        <v>3.6</v>
      </c>
      <c r="Y6" t="n">
        <v>0.5</v>
      </c>
      <c r="Z6" t="n">
        <v>10</v>
      </c>
      <c r="AA6" t="n">
        <v>734.1347754875594</v>
      </c>
      <c r="AB6" t="n">
        <v>1004.475587562562</v>
      </c>
      <c r="AC6" t="n">
        <v>908.6098472759319</v>
      </c>
      <c r="AD6" t="n">
        <v>734134.7754875594</v>
      </c>
      <c r="AE6" t="n">
        <v>1004475.587562562</v>
      </c>
      <c r="AF6" t="n">
        <v>1.659622409389332e-06</v>
      </c>
      <c r="AG6" t="n">
        <v>1.19125</v>
      </c>
      <c r="AH6" t="n">
        <v>908609.8472759319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1.7884</v>
      </c>
      <c r="E7" t="n">
        <v>55.91</v>
      </c>
      <c r="F7" t="n">
        <v>50.65</v>
      </c>
      <c r="G7" t="n">
        <v>37.99</v>
      </c>
      <c r="H7" t="n">
        <v>0.58</v>
      </c>
      <c r="I7" t="n">
        <v>80</v>
      </c>
      <c r="J7" t="n">
        <v>184.19</v>
      </c>
      <c r="K7" t="n">
        <v>52.44</v>
      </c>
      <c r="L7" t="n">
        <v>6</v>
      </c>
      <c r="M7" t="n">
        <v>78</v>
      </c>
      <c r="N7" t="n">
        <v>35.75</v>
      </c>
      <c r="O7" t="n">
        <v>22951.43</v>
      </c>
      <c r="P7" t="n">
        <v>654.72</v>
      </c>
      <c r="Q7" t="n">
        <v>794.24</v>
      </c>
      <c r="R7" t="n">
        <v>189.62</v>
      </c>
      <c r="S7" t="n">
        <v>72.42</v>
      </c>
      <c r="T7" t="n">
        <v>49090.99</v>
      </c>
      <c r="U7" t="n">
        <v>0.38</v>
      </c>
      <c r="V7" t="n">
        <v>0.73</v>
      </c>
      <c r="W7" t="n">
        <v>4.81</v>
      </c>
      <c r="X7" t="n">
        <v>2.94</v>
      </c>
      <c r="Y7" t="n">
        <v>0.5</v>
      </c>
      <c r="Z7" t="n">
        <v>10</v>
      </c>
      <c r="AA7" t="n">
        <v>707.4662490353138</v>
      </c>
      <c r="AB7" t="n">
        <v>967.9865331382478</v>
      </c>
      <c r="AC7" t="n">
        <v>875.6032569931648</v>
      </c>
      <c r="AD7" t="n">
        <v>707466.2490353138</v>
      </c>
      <c r="AE7" t="n">
        <v>967986.5331382478</v>
      </c>
      <c r="AF7" t="n">
        <v>1.697106019184562e-06</v>
      </c>
      <c r="AG7" t="n">
        <v>1.164791666666667</v>
      </c>
      <c r="AH7" t="n">
        <v>875603.2569931648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1.8169</v>
      </c>
      <c r="E8" t="n">
        <v>55.04</v>
      </c>
      <c r="F8" t="n">
        <v>50.2</v>
      </c>
      <c r="G8" t="n">
        <v>44.29</v>
      </c>
      <c r="H8" t="n">
        <v>0.67</v>
      </c>
      <c r="I8" t="n">
        <v>68</v>
      </c>
      <c r="J8" t="n">
        <v>185.7</v>
      </c>
      <c r="K8" t="n">
        <v>52.44</v>
      </c>
      <c r="L8" t="n">
        <v>7</v>
      </c>
      <c r="M8" t="n">
        <v>66</v>
      </c>
      <c r="N8" t="n">
        <v>36.26</v>
      </c>
      <c r="O8" t="n">
        <v>23137.49</v>
      </c>
      <c r="P8" t="n">
        <v>646.59</v>
      </c>
      <c r="Q8" t="n">
        <v>794.1799999999999</v>
      </c>
      <c r="R8" t="n">
        <v>174.67</v>
      </c>
      <c r="S8" t="n">
        <v>72.42</v>
      </c>
      <c r="T8" t="n">
        <v>41672.14</v>
      </c>
      <c r="U8" t="n">
        <v>0.41</v>
      </c>
      <c r="V8" t="n">
        <v>0.74</v>
      </c>
      <c r="W8" t="n">
        <v>4.79</v>
      </c>
      <c r="X8" t="n">
        <v>2.49</v>
      </c>
      <c r="Y8" t="n">
        <v>0.5</v>
      </c>
      <c r="Z8" t="n">
        <v>10</v>
      </c>
      <c r="AA8" t="n">
        <v>688.5367278015872</v>
      </c>
      <c r="AB8" t="n">
        <v>942.0863270747255</v>
      </c>
      <c r="AC8" t="n">
        <v>852.1749302451774</v>
      </c>
      <c r="AD8" t="n">
        <v>688536.7278015872</v>
      </c>
      <c r="AE8" t="n">
        <v>942086.3270747255</v>
      </c>
      <c r="AF8" t="n">
        <v>1.724151155365931e-06</v>
      </c>
      <c r="AG8" t="n">
        <v>1.146666666666667</v>
      </c>
      <c r="AH8" t="n">
        <v>852174.9302451774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1.8382</v>
      </c>
      <c r="E9" t="n">
        <v>54.4</v>
      </c>
      <c r="F9" t="n">
        <v>49.88</v>
      </c>
      <c r="G9" t="n">
        <v>50.73</v>
      </c>
      <c r="H9" t="n">
        <v>0.76</v>
      </c>
      <c r="I9" t="n">
        <v>59</v>
      </c>
      <c r="J9" t="n">
        <v>187.22</v>
      </c>
      <c r="K9" t="n">
        <v>52.44</v>
      </c>
      <c r="L9" t="n">
        <v>8</v>
      </c>
      <c r="M9" t="n">
        <v>57</v>
      </c>
      <c r="N9" t="n">
        <v>36.78</v>
      </c>
      <c r="O9" t="n">
        <v>23324.24</v>
      </c>
      <c r="P9" t="n">
        <v>640.8200000000001</v>
      </c>
      <c r="Q9" t="n">
        <v>794.1799999999999</v>
      </c>
      <c r="R9" t="n">
        <v>164.02</v>
      </c>
      <c r="S9" t="n">
        <v>72.42</v>
      </c>
      <c r="T9" t="n">
        <v>36395.65</v>
      </c>
      <c r="U9" t="n">
        <v>0.44</v>
      </c>
      <c r="V9" t="n">
        <v>0.74</v>
      </c>
      <c r="W9" t="n">
        <v>4.78</v>
      </c>
      <c r="X9" t="n">
        <v>2.17</v>
      </c>
      <c r="Y9" t="n">
        <v>0.5</v>
      </c>
      <c r="Z9" t="n">
        <v>10</v>
      </c>
      <c r="AA9" t="n">
        <v>675.0621448257101</v>
      </c>
      <c r="AB9" t="n">
        <v>923.6498081904844</v>
      </c>
      <c r="AC9" t="n">
        <v>835.4979668474314</v>
      </c>
      <c r="AD9" t="n">
        <v>675062.1448257101</v>
      </c>
      <c r="AE9" t="n">
        <v>923649.8081904843</v>
      </c>
      <c r="AF9" t="n">
        <v>1.744363836090954e-06</v>
      </c>
      <c r="AG9" t="n">
        <v>1.133333333333333</v>
      </c>
      <c r="AH9" t="n">
        <v>835497.9668474314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1.8561</v>
      </c>
      <c r="E10" t="n">
        <v>53.88</v>
      </c>
      <c r="F10" t="n">
        <v>49.61</v>
      </c>
      <c r="G10" t="n">
        <v>57.24</v>
      </c>
      <c r="H10" t="n">
        <v>0.85</v>
      </c>
      <c r="I10" t="n">
        <v>52</v>
      </c>
      <c r="J10" t="n">
        <v>188.74</v>
      </c>
      <c r="K10" t="n">
        <v>52.44</v>
      </c>
      <c r="L10" t="n">
        <v>9</v>
      </c>
      <c r="M10" t="n">
        <v>50</v>
      </c>
      <c r="N10" t="n">
        <v>37.3</v>
      </c>
      <c r="O10" t="n">
        <v>23511.69</v>
      </c>
      <c r="P10" t="n">
        <v>635.35</v>
      </c>
      <c r="Q10" t="n">
        <v>794.17</v>
      </c>
      <c r="R10" t="n">
        <v>154.98</v>
      </c>
      <c r="S10" t="n">
        <v>72.42</v>
      </c>
      <c r="T10" t="n">
        <v>31911.08</v>
      </c>
      <c r="U10" t="n">
        <v>0.47</v>
      </c>
      <c r="V10" t="n">
        <v>0.74</v>
      </c>
      <c r="W10" t="n">
        <v>4.76</v>
      </c>
      <c r="X10" t="n">
        <v>1.9</v>
      </c>
      <c r="Y10" t="n">
        <v>0.5</v>
      </c>
      <c r="Z10" t="n">
        <v>10</v>
      </c>
      <c r="AA10" t="n">
        <v>663.5187725976585</v>
      </c>
      <c r="AB10" t="n">
        <v>907.8556570504232</v>
      </c>
      <c r="AC10" t="n">
        <v>821.2111873249474</v>
      </c>
      <c r="AD10" t="n">
        <v>663518.7725976586</v>
      </c>
      <c r="AE10" t="n">
        <v>907855.6570504232</v>
      </c>
      <c r="AF10" t="n">
        <v>1.761350079517147e-06</v>
      </c>
      <c r="AG10" t="n">
        <v>1.1225</v>
      </c>
      <c r="AH10" t="n">
        <v>821211.1873249474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1.8688</v>
      </c>
      <c r="E11" t="n">
        <v>53.51</v>
      </c>
      <c r="F11" t="n">
        <v>49.42</v>
      </c>
      <c r="G11" t="n">
        <v>63.09</v>
      </c>
      <c r="H11" t="n">
        <v>0.93</v>
      </c>
      <c r="I11" t="n">
        <v>47</v>
      </c>
      <c r="J11" t="n">
        <v>190.26</v>
      </c>
      <c r="K11" t="n">
        <v>52.44</v>
      </c>
      <c r="L11" t="n">
        <v>10</v>
      </c>
      <c r="M11" t="n">
        <v>45</v>
      </c>
      <c r="N11" t="n">
        <v>37.82</v>
      </c>
      <c r="O11" t="n">
        <v>23699.85</v>
      </c>
      <c r="P11" t="n">
        <v>631.08</v>
      </c>
      <c r="Q11" t="n">
        <v>794.17</v>
      </c>
      <c r="R11" t="n">
        <v>148.61</v>
      </c>
      <c r="S11" t="n">
        <v>72.42</v>
      </c>
      <c r="T11" t="n">
        <v>28749.81</v>
      </c>
      <c r="U11" t="n">
        <v>0.49</v>
      </c>
      <c r="V11" t="n">
        <v>0.75</v>
      </c>
      <c r="W11" t="n">
        <v>4.76</v>
      </c>
      <c r="X11" t="n">
        <v>1.71</v>
      </c>
      <c r="Y11" t="n">
        <v>0.5</v>
      </c>
      <c r="Z11" t="n">
        <v>10</v>
      </c>
      <c r="AA11" t="n">
        <v>655.1850380768835</v>
      </c>
      <c r="AB11" t="n">
        <v>896.4530738206797</v>
      </c>
      <c r="AC11" t="n">
        <v>810.8968506350246</v>
      </c>
      <c r="AD11" t="n">
        <v>655185.0380768835</v>
      </c>
      <c r="AE11" t="n">
        <v>896453.0738206797</v>
      </c>
      <c r="AF11" t="n">
        <v>1.773401771780423e-06</v>
      </c>
      <c r="AG11" t="n">
        <v>1.114791666666667</v>
      </c>
      <c r="AH11" t="n">
        <v>810896.8506350246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1.8814</v>
      </c>
      <c r="E12" t="n">
        <v>53.15</v>
      </c>
      <c r="F12" t="n">
        <v>49.24</v>
      </c>
      <c r="G12" t="n">
        <v>70.34</v>
      </c>
      <c r="H12" t="n">
        <v>1.02</v>
      </c>
      <c r="I12" t="n">
        <v>42</v>
      </c>
      <c r="J12" t="n">
        <v>191.79</v>
      </c>
      <c r="K12" t="n">
        <v>52.44</v>
      </c>
      <c r="L12" t="n">
        <v>11</v>
      </c>
      <c r="M12" t="n">
        <v>40</v>
      </c>
      <c r="N12" t="n">
        <v>38.35</v>
      </c>
      <c r="O12" t="n">
        <v>23888.73</v>
      </c>
      <c r="P12" t="n">
        <v>626.6</v>
      </c>
      <c r="Q12" t="n">
        <v>794.21</v>
      </c>
      <c r="R12" t="n">
        <v>142.44</v>
      </c>
      <c r="S12" t="n">
        <v>72.42</v>
      </c>
      <c r="T12" t="n">
        <v>25690.95</v>
      </c>
      <c r="U12" t="n">
        <v>0.51</v>
      </c>
      <c r="V12" t="n">
        <v>0.75</v>
      </c>
      <c r="W12" t="n">
        <v>4.75</v>
      </c>
      <c r="X12" t="n">
        <v>1.53</v>
      </c>
      <c r="Y12" t="n">
        <v>0.5</v>
      </c>
      <c r="Z12" t="n">
        <v>10</v>
      </c>
      <c r="AA12" t="n">
        <v>646.884487199313</v>
      </c>
      <c r="AB12" t="n">
        <v>885.0958939155278</v>
      </c>
      <c r="AC12" t="n">
        <v>800.6235840401182</v>
      </c>
      <c r="AD12" t="n">
        <v>646884.487199313</v>
      </c>
      <c r="AE12" t="n">
        <v>885095.8939155277</v>
      </c>
      <c r="AF12" t="n">
        <v>1.785358568829029e-06</v>
      </c>
      <c r="AG12" t="n">
        <v>1.107291666666667</v>
      </c>
      <c r="AH12" t="n">
        <v>800623.5840401181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1.8898</v>
      </c>
      <c r="E13" t="n">
        <v>52.92</v>
      </c>
      <c r="F13" t="n">
        <v>49.11</v>
      </c>
      <c r="G13" t="n">
        <v>75.55</v>
      </c>
      <c r="H13" t="n">
        <v>1.1</v>
      </c>
      <c r="I13" t="n">
        <v>39</v>
      </c>
      <c r="J13" t="n">
        <v>193.33</v>
      </c>
      <c r="K13" t="n">
        <v>52.44</v>
      </c>
      <c r="L13" t="n">
        <v>12</v>
      </c>
      <c r="M13" t="n">
        <v>37</v>
      </c>
      <c r="N13" t="n">
        <v>38.89</v>
      </c>
      <c r="O13" t="n">
        <v>24078.33</v>
      </c>
      <c r="P13" t="n">
        <v>623.08</v>
      </c>
      <c r="Q13" t="n">
        <v>794.1900000000001</v>
      </c>
      <c r="R13" t="n">
        <v>138.16</v>
      </c>
      <c r="S13" t="n">
        <v>72.42</v>
      </c>
      <c r="T13" t="n">
        <v>23563.43</v>
      </c>
      <c r="U13" t="n">
        <v>0.52</v>
      </c>
      <c r="V13" t="n">
        <v>0.75</v>
      </c>
      <c r="W13" t="n">
        <v>4.75</v>
      </c>
      <c r="X13" t="n">
        <v>1.4</v>
      </c>
      <c r="Y13" t="n">
        <v>0.5</v>
      </c>
      <c r="Z13" t="n">
        <v>10</v>
      </c>
      <c r="AA13" t="n">
        <v>640.9910702873761</v>
      </c>
      <c r="AB13" t="n">
        <v>877.0322608974113</v>
      </c>
      <c r="AC13" t="n">
        <v>793.3295328398709</v>
      </c>
      <c r="AD13" t="n">
        <v>640991.0702873762</v>
      </c>
      <c r="AE13" t="n">
        <v>877032.2608974114</v>
      </c>
      <c r="AF13" t="n">
        <v>1.793329766861432e-06</v>
      </c>
      <c r="AG13" t="n">
        <v>1.1025</v>
      </c>
      <c r="AH13" t="n">
        <v>793329.5328398709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1.8969</v>
      </c>
      <c r="E14" t="n">
        <v>52.72</v>
      </c>
      <c r="F14" t="n">
        <v>49.02</v>
      </c>
      <c r="G14" t="n">
        <v>81.7</v>
      </c>
      <c r="H14" t="n">
        <v>1.18</v>
      </c>
      <c r="I14" t="n">
        <v>36</v>
      </c>
      <c r="J14" t="n">
        <v>194.88</v>
      </c>
      <c r="K14" t="n">
        <v>52.44</v>
      </c>
      <c r="L14" t="n">
        <v>13</v>
      </c>
      <c r="M14" t="n">
        <v>34</v>
      </c>
      <c r="N14" t="n">
        <v>39.43</v>
      </c>
      <c r="O14" t="n">
        <v>24268.67</v>
      </c>
      <c r="P14" t="n">
        <v>618.77</v>
      </c>
      <c r="Q14" t="n">
        <v>794.17</v>
      </c>
      <c r="R14" t="n">
        <v>135.04</v>
      </c>
      <c r="S14" t="n">
        <v>72.42</v>
      </c>
      <c r="T14" t="n">
        <v>22017.32</v>
      </c>
      <c r="U14" t="n">
        <v>0.54</v>
      </c>
      <c r="V14" t="n">
        <v>0.75</v>
      </c>
      <c r="W14" t="n">
        <v>4.75</v>
      </c>
      <c r="X14" t="n">
        <v>1.31</v>
      </c>
      <c r="Y14" t="n">
        <v>0.5</v>
      </c>
      <c r="Z14" t="n">
        <v>10</v>
      </c>
      <c r="AA14" t="n">
        <v>635.1675415551956</v>
      </c>
      <c r="AB14" t="n">
        <v>869.0642519700865</v>
      </c>
      <c r="AC14" t="n">
        <v>786.1219795013991</v>
      </c>
      <c r="AD14" t="n">
        <v>635167.5415551956</v>
      </c>
      <c r="AE14" t="n">
        <v>869064.2519700865</v>
      </c>
      <c r="AF14" t="n">
        <v>1.800067327103106e-06</v>
      </c>
      <c r="AG14" t="n">
        <v>1.098333333333333</v>
      </c>
      <c r="AH14" t="n">
        <v>786121.9795013991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1.9039</v>
      </c>
      <c r="E15" t="n">
        <v>52.52</v>
      </c>
      <c r="F15" t="n">
        <v>48.93</v>
      </c>
      <c r="G15" t="n">
        <v>88.95999999999999</v>
      </c>
      <c r="H15" t="n">
        <v>1.27</v>
      </c>
      <c r="I15" t="n">
        <v>33</v>
      </c>
      <c r="J15" t="n">
        <v>196.42</v>
      </c>
      <c r="K15" t="n">
        <v>52.44</v>
      </c>
      <c r="L15" t="n">
        <v>14</v>
      </c>
      <c r="M15" t="n">
        <v>31</v>
      </c>
      <c r="N15" t="n">
        <v>39.98</v>
      </c>
      <c r="O15" t="n">
        <v>24459.75</v>
      </c>
      <c r="P15" t="n">
        <v>618.0599999999999</v>
      </c>
      <c r="Q15" t="n">
        <v>794.1799999999999</v>
      </c>
      <c r="R15" t="n">
        <v>132.22</v>
      </c>
      <c r="S15" t="n">
        <v>72.42</v>
      </c>
      <c r="T15" t="n">
        <v>20622.83</v>
      </c>
      <c r="U15" t="n">
        <v>0.55</v>
      </c>
      <c r="V15" t="n">
        <v>0.75</v>
      </c>
      <c r="W15" t="n">
        <v>4.74</v>
      </c>
      <c r="X15" t="n">
        <v>1.22</v>
      </c>
      <c r="Y15" t="n">
        <v>0.5</v>
      </c>
      <c r="Z15" t="n">
        <v>10</v>
      </c>
      <c r="AA15" t="n">
        <v>631.9925308846812</v>
      </c>
      <c r="AB15" t="n">
        <v>864.7200622991036</v>
      </c>
      <c r="AC15" t="n">
        <v>782.1923931955062</v>
      </c>
      <c r="AD15" t="n">
        <v>631992.5308846812</v>
      </c>
      <c r="AE15" t="n">
        <v>864720.0622991036</v>
      </c>
      <c r="AF15" t="n">
        <v>1.806709992130109e-06</v>
      </c>
      <c r="AG15" t="n">
        <v>1.094166666666667</v>
      </c>
      <c r="AH15" t="n">
        <v>782192.3931955062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1.9109</v>
      </c>
      <c r="E16" t="n">
        <v>52.33</v>
      </c>
      <c r="F16" t="n">
        <v>48.81</v>
      </c>
      <c r="G16" t="n">
        <v>94.47</v>
      </c>
      <c r="H16" t="n">
        <v>1.35</v>
      </c>
      <c r="I16" t="n">
        <v>31</v>
      </c>
      <c r="J16" t="n">
        <v>197.98</v>
      </c>
      <c r="K16" t="n">
        <v>52.44</v>
      </c>
      <c r="L16" t="n">
        <v>15</v>
      </c>
      <c r="M16" t="n">
        <v>29</v>
      </c>
      <c r="N16" t="n">
        <v>40.54</v>
      </c>
      <c r="O16" t="n">
        <v>24651.58</v>
      </c>
      <c r="P16" t="n">
        <v>613.34</v>
      </c>
      <c r="Q16" t="n">
        <v>794.17</v>
      </c>
      <c r="R16" t="n">
        <v>128.27</v>
      </c>
      <c r="S16" t="n">
        <v>72.42</v>
      </c>
      <c r="T16" t="n">
        <v>18659.45</v>
      </c>
      <c r="U16" t="n">
        <v>0.5600000000000001</v>
      </c>
      <c r="V16" t="n">
        <v>0.76</v>
      </c>
      <c r="W16" t="n">
        <v>4.73</v>
      </c>
      <c r="X16" t="n">
        <v>1.1</v>
      </c>
      <c r="Y16" t="n">
        <v>0.5</v>
      </c>
      <c r="Z16" t="n">
        <v>10</v>
      </c>
      <c r="AA16" t="n">
        <v>625.8741395970281</v>
      </c>
      <c r="AB16" t="n">
        <v>856.3486094149634</v>
      </c>
      <c r="AC16" t="n">
        <v>774.6199000252205</v>
      </c>
      <c r="AD16" t="n">
        <v>625874.1395970281</v>
      </c>
      <c r="AE16" t="n">
        <v>856348.6094149634</v>
      </c>
      <c r="AF16" t="n">
        <v>1.813352657157112e-06</v>
      </c>
      <c r="AG16" t="n">
        <v>1.090208333333333</v>
      </c>
      <c r="AH16" t="n">
        <v>774619.9000252206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1.915</v>
      </c>
      <c r="E17" t="n">
        <v>52.22</v>
      </c>
      <c r="F17" t="n">
        <v>48.77</v>
      </c>
      <c r="G17" t="n">
        <v>100.9</v>
      </c>
      <c r="H17" t="n">
        <v>1.42</v>
      </c>
      <c r="I17" t="n">
        <v>29</v>
      </c>
      <c r="J17" t="n">
        <v>199.54</v>
      </c>
      <c r="K17" t="n">
        <v>52.44</v>
      </c>
      <c r="L17" t="n">
        <v>16</v>
      </c>
      <c r="M17" t="n">
        <v>27</v>
      </c>
      <c r="N17" t="n">
        <v>41.1</v>
      </c>
      <c r="O17" t="n">
        <v>24844.17</v>
      </c>
      <c r="P17" t="n">
        <v>610.73</v>
      </c>
      <c r="Q17" t="n">
        <v>794.1799999999999</v>
      </c>
      <c r="R17" t="n">
        <v>126.8</v>
      </c>
      <c r="S17" t="n">
        <v>72.42</v>
      </c>
      <c r="T17" t="n">
        <v>17932.96</v>
      </c>
      <c r="U17" t="n">
        <v>0.57</v>
      </c>
      <c r="V17" t="n">
        <v>0.76</v>
      </c>
      <c r="W17" t="n">
        <v>4.73</v>
      </c>
      <c r="X17" t="n">
        <v>1.06</v>
      </c>
      <c r="Y17" t="n">
        <v>0.5</v>
      </c>
      <c r="Z17" t="n">
        <v>10</v>
      </c>
      <c r="AA17" t="n">
        <v>622.534385452638</v>
      </c>
      <c r="AB17" t="n">
        <v>851.7790104550551</v>
      </c>
      <c r="AC17" t="n">
        <v>770.4864171765734</v>
      </c>
      <c r="AD17" t="n">
        <v>622534.385452638</v>
      </c>
      <c r="AE17" t="n">
        <v>851779.010455055</v>
      </c>
      <c r="AF17" t="n">
        <v>1.817243360958642e-06</v>
      </c>
      <c r="AG17" t="n">
        <v>1.087916666666667</v>
      </c>
      <c r="AH17" t="n">
        <v>770486.4171765733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1.9212</v>
      </c>
      <c r="E18" t="n">
        <v>52.05</v>
      </c>
      <c r="F18" t="n">
        <v>48.67</v>
      </c>
      <c r="G18" t="n">
        <v>108.16</v>
      </c>
      <c r="H18" t="n">
        <v>1.5</v>
      </c>
      <c r="I18" t="n">
        <v>27</v>
      </c>
      <c r="J18" t="n">
        <v>201.11</v>
      </c>
      <c r="K18" t="n">
        <v>52.44</v>
      </c>
      <c r="L18" t="n">
        <v>17</v>
      </c>
      <c r="M18" t="n">
        <v>25</v>
      </c>
      <c r="N18" t="n">
        <v>41.67</v>
      </c>
      <c r="O18" t="n">
        <v>25037.53</v>
      </c>
      <c r="P18" t="n">
        <v>608.8200000000001</v>
      </c>
      <c r="Q18" t="n">
        <v>794.1799999999999</v>
      </c>
      <c r="R18" t="n">
        <v>123.61</v>
      </c>
      <c r="S18" t="n">
        <v>72.42</v>
      </c>
      <c r="T18" t="n">
        <v>16348.25</v>
      </c>
      <c r="U18" t="n">
        <v>0.59</v>
      </c>
      <c r="V18" t="n">
        <v>0.76</v>
      </c>
      <c r="W18" t="n">
        <v>4.73</v>
      </c>
      <c r="X18" t="n">
        <v>0.96</v>
      </c>
      <c r="Y18" t="n">
        <v>0.5</v>
      </c>
      <c r="Z18" t="n">
        <v>10</v>
      </c>
      <c r="AA18" t="n">
        <v>618.8058273002404</v>
      </c>
      <c r="AB18" t="n">
        <v>846.6774326985681</v>
      </c>
      <c r="AC18" t="n">
        <v>765.8717268410561</v>
      </c>
      <c r="AD18" t="n">
        <v>618805.8273002404</v>
      </c>
      <c r="AE18" t="n">
        <v>846677.4326985681</v>
      </c>
      <c r="AF18" t="n">
        <v>1.823126864268274e-06</v>
      </c>
      <c r="AG18" t="n">
        <v>1.084375</v>
      </c>
      <c r="AH18" t="n">
        <v>765871.7268410561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1.9229</v>
      </c>
      <c r="E19" t="n">
        <v>52</v>
      </c>
      <c r="F19" t="n">
        <v>48.66</v>
      </c>
      <c r="G19" t="n">
        <v>112.29</v>
      </c>
      <c r="H19" t="n">
        <v>1.58</v>
      </c>
      <c r="I19" t="n">
        <v>26</v>
      </c>
      <c r="J19" t="n">
        <v>202.68</v>
      </c>
      <c r="K19" t="n">
        <v>52.44</v>
      </c>
      <c r="L19" t="n">
        <v>18</v>
      </c>
      <c r="M19" t="n">
        <v>24</v>
      </c>
      <c r="N19" t="n">
        <v>42.24</v>
      </c>
      <c r="O19" t="n">
        <v>25231.66</v>
      </c>
      <c r="P19" t="n">
        <v>604.54</v>
      </c>
      <c r="Q19" t="n">
        <v>794.17</v>
      </c>
      <c r="R19" t="n">
        <v>123.01</v>
      </c>
      <c r="S19" t="n">
        <v>72.42</v>
      </c>
      <c r="T19" t="n">
        <v>16052.54</v>
      </c>
      <c r="U19" t="n">
        <v>0.59</v>
      </c>
      <c r="V19" t="n">
        <v>0.76</v>
      </c>
      <c r="W19" t="n">
        <v>4.73</v>
      </c>
      <c r="X19" t="n">
        <v>0.95</v>
      </c>
      <c r="Y19" t="n">
        <v>0.5</v>
      </c>
      <c r="Z19" t="n">
        <v>10</v>
      </c>
      <c r="AA19" t="n">
        <v>615.1945842359457</v>
      </c>
      <c r="AB19" t="n">
        <v>841.7363706212001</v>
      </c>
      <c r="AC19" t="n">
        <v>761.4022327935279</v>
      </c>
      <c r="AD19" t="n">
        <v>615194.5842359457</v>
      </c>
      <c r="AE19" t="n">
        <v>841736.3706212001</v>
      </c>
      <c r="AF19" t="n">
        <v>1.824740082917688e-06</v>
      </c>
      <c r="AG19" t="n">
        <v>1.083333333333333</v>
      </c>
      <c r="AH19" t="n">
        <v>761402.2327935279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1.9287</v>
      </c>
      <c r="E20" t="n">
        <v>51.85</v>
      </c>
      <c r="F20" t="n">
        <v>48.58</v>
      </c>
      <c r="G20" t="n">
        <v>121.44</v>
      </c>
      <c r="H20" t="n">
        <v>1.65</v>
      </c>
      <c r="I20" t="n">
        <v>24</v>
      </c>
      <c r="J20" t="n">
        <v>204.26</v>
      </c>
      <c r="K20" t="n">
        <v>52.44</v>
      </c>
      <c r="L20" t="n">
        <v>19</v>
      </c>
      <c r="M20" t="n">
        <v>22</v>
      </c>
      <c r="N20" t="n">
        <v>42.82</v>
      </c>
      <c r="O20" t="n">
        <v>25426.72</v>
      </c>
      <c r="P20" t="n">
        <v>603.55</v>
      </c>
      <c r="Q20" t="n">
        <v>794.17</v>
      </c>
      <c r="R20" t="n">
        <v>120.38</v>
      </c>
      <c r="S20" t="n">
        <v>72.42</v>
      </c>
      <c r="T20" t="n">
        <v>14749.95</v>
      </c>
      <c r="U20" t="n">
        <v>0.6</v>
      </c>
      <c r="V20" t="n">
        <v>0.76</v>
      </c>
      <c r="W20" t="n">
        <v>4.72</v>
      </c>
      <c r="X20" t="n">
        <v>0.87</v>
      </c>
      <c r="Y20" t="n">
        <v>0.5</v>
      </c>
      <c r="Z20" t="n">
        <v>10</v>
      </c>
      <c r="AA20" t="n">
        <v>612.3552161885095</v>
      </c>
      <c r="AB20" t="n">
        <v>837.8514219946202</v>
      </c>
      <c r="AC20" t="n">
        <v>757.8880582113092</v>
      </c>
      <c r="AD20" t="n">
        <v>612355.2161885095</v>
      </c>
      <c r="AE20" t="n">
        <v>837851.4219946202</v>
      </c>
      <c r="AF20" t="n">
        <v>1.830244005368634e-06</v>
      </c>
      <c r="AG20" t="n">
        <v>1.080208333333333</v>
      </c>
      <c r="AH20" t="n">
        <v>757888.0582113091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1.9325</v>
      </c>
      <c r="E21" t="n">
        <v>51.75</v>
      </c>
      <c r="F21" t="n">
        <v>48.51</v>
      </c>
      <c r="G21" t="n">
        <v>126.55</v>
      </c>
      <c r="H21" t="n">
        <v>1.73</v>
      </c>
      <c r="I21" t="n">
        <v>23</v>
      </c>
      <c r="J21" t="n">
        <v>205.85</v>
      </c>
      <c r="K21" t="n">
        <v>52.44</v>
      </c>
      <c r="L21" t="n">
        <v>20</v>
      </c>
      <c r="M21" t="n">
        <v>21</v>
      </c>
      <c r="N21" t="n">
        <v>43.41</v>
      </c>
      <c r="O21" t="n">
        <v>25622.45</v>
      </c>
      <c r="P21" t="n">
        <v>600.95</v>
      </c>
      <c r="Q21" t="n">
        <v>794.17</v>
      </c>
      <c r="R21" t="n">
        <v>118.38</v>
      </c>
      <c r="S21" t="n">
        <v>72.42</v>
      </c>
      <c r="T21" t="n">
        <v>13756.73</v>
      </c>
      <c r="U21" t="n">
        <v>0.61</v>
      </c>
      <c r="V21" t="n">
        <v>0.76</v>
      </c>
      <c r="W21" t="n">
        <v>4.71</v>
      </c>
      <c r="X21" t="n">
        <v>0.8</v>
      </c>
      <c r="Y21" t="n">
        <v>0.5</v>
      </c>
      <c r="Z21" t="n">
        <v>10</v>
      </c>
      <c r="AA21" t="n">
        <v>609.065053227282</v>
      </c>
      <c r="AB21" t="n">
        <v>833.3496758793232</v>
      </c>
      <c r="AC21" t="n">
        <v>753.815952427016</v>
      </c>
      <c r="AD21" t="n">
        <v>609065.053227282</v>
      </c>
      <c r="AE21" t="n">
        <v>833349.6758793232</v>
      </c>
      <c r="AF21" t="n">
        <v>1.83385002352615e-06</v>
      </c>
      <c r="AG21" t="n">
        <v>1.078125</v>
      </c>
      <c r="AH21" t="n">
        <v>753815.952427016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1.9343</v>
      </c>
      <c r="E22" t="n">
        <v>51.7</v>
      </c>
      <c r="F22" t="n">
        <v>48.5</v>
      </c>
      <c r="G22" t="n">
        <v>132.26</v>
      </c>
      <c r="H22" t="n">
        <v>1.8</v>
      </c>
      <c r="I22" t="n">
        <v>22</v>
      </c>
      <c r="J22" t="n">
        <v>207.45</v>
      </c>
      <c r="K22" t="n">
        <v>52.44</v>
      </c>
      <c r="L22" t="n">
        <v>21</v>
      </c>
      <c r="M22" t="n">
        <v>20</v>
      </c>
      <c r="N22" t="n">
        <v>44</v>
      </c>
      <c r="O22" t="n">
        <v>25818.99</v>
      </c>
      <c r="P22" t="n">
        <v>598.71</v>
      </c>
      <c r="Q22" t="n">
        <v>794.17</v>
      </c>
      <c r="R22" t="n">
        <v>117.8</v>
      </c>
      <c r="S22" t="n">
        <v>72.42</v>
      </c>
      <c r="T22" t="n">
        <v>13468.7</v>
      </c>
      <c r="U22" t="n">
        <v>0.61</v>
      </c>
      <c r="V22" t="n">
        <v>0.76</v>
      </c>
      <c r="W22" t="n">
        <v>4.72</v>
      </c>
      <c r="X22" t="n">
        <v>0.79</v>
      </c>
      <c r="Y22" t="n">
        <v>0.5</v>
      </c>
      <c r="Z22" t="n">
        <v>10</v>
      </c>
      <c r="AA22" t="n">
        <v>606.887276059938</v>
      </c>
      <c r="AB22" t="n">
        <v>830.3699450822154</v>
      </c>
      <c r="AC22" t="n">
        <v>751.1206029551055</v>
      </c>
      <c r="AD22" t="n">
        <v>606887.276059938</v>
      </c>
      <c r="AE22" t="n">
        <v>830369.9450822154</v>
      </c>
      <c r="AF22" t="n">
        <v>1.835558137390236e-06</v>
      </c>
      <c r="AG22" t="n">
        <v>1.077083333333333</v>
      </c>
      <c r="AH22" t="n">
        <v>751120.6029551055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1.9372</v>
      </c>
      <c r="E23" t="n">
        <v>51.62</v>
      </c>
      <c r="F23" t="n">
        <v>48.45</v>
      </c>
      <c r="G23" t="n">
        <v>138.44</v>
      </c>
      <c r="H23" t="n">
        <v>1.87</v>
      </c>
      <c r="I23" t="n">
        <v>21</v>
      </c>
      <c r="J23" t="n">
        <v>209.05</v>
      </c>
      <c r="K23" t="n">
        <v>52.44</v>
      </c>
      <c r="L23" t="n">
        <v>22</v>
      </c>
      <c r="M23" t="n">
        <v>19</v>
      </c>
      <c r="N23" t="n">
        <v>44.6</v>
      </c>
      <c r="O23" t="n">
        <v>26016.35</v>
      </c>
      <c r="P23" t="n">
        <v>596.91</v>
      </c>
      <c r="Q23" t="n">
        <v>794.2</v>
      </c>
      <c r="R23" t="n">
        <v>116.23</v>
      </c>
      <c r="S23" t="n">
        <v>72.42</v>
      </c>
      <c r="T23" t="n">
        <v>12687.89</v>
      </c>
      <c r="U23" t="n">
        <v>0.62</v>
      </c>
      <c r="V23" t="n">
        <v>0.76</v>
      </c>
      <c r="W23" t="n">
        <v>4.72</v>
      </c>
      <c r="X23" t="n">
        <v>0.74</v>
      </c>
      <c r="Y23" t="n">
        <v>0.5</v>
      </c>
      <c r="Z23" t="n">
        <v>10</v>
      </c>
      <c r="AA23" t="n">
        <v>604.5323016786709</v>
      </c>
      <c r="AB23" t="n">
        <v>827.1477652396286</v>
      </c>
      <c r="AC23" t="n">
        <v>748.2059434343372</v>
      </c>
      <c r="AD23" t="n">
        <v>604532.3016786709</v>
      </c>
      <c r="AE23" t="n">
        <v>827147.7652396286</v>
      </c>
      <c r="AF23" t="n">
        <v>1.838310098615709e-06</v>
      </c>
      <c r="AG23" t="n">
        <v>1.075416666666667</v>
      </c>
      <c r="AH23" t="n">
        <v>748205.9434343372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1.9398</v>
      </c>
      <c r="E24" t="n">
        <v>51.55</v>
      </c>
      <c r="F24" t="n">
        <v>48.42</v>
      </c>
      <c r="G24" t="n">
        <v>145.26</v>
      </c>
      <c r="H24" t="n">
        <v>1.94</v>
      </c>
      <c r="I24" t="n">
        <v>20</v>
      </c>
      <c r="J24" t="n">
        <v>210.65</v>
      </c>
      <c r="K24" t="n">
        <v>52.44</v>
      </c>
      <c r="L24" t="n">
        <v>23</v>
      </c>
      <c r="M24" t="n">
        <v>18</v>
      </c>
      <c r="N24" t="n">
        <v>45.21</v>
      </c>
      <c r="O24" t="n">
        <v>26214.54</v>
      </c>
      <c r="P24" t="n">
        <v>594.41</v>
      </c>
      <c r="Q24" t="n">
        <v>794.17</v>
      </c>
      <c r="R24" t="n">
        <v>115.28</v>
      </c>
      <c r="S24" t="n">
        <v>72.42</v>
      </c>
      <c r="T24" t="n">
        <v>12221.79</v>
      </c>
      <c r="U24" t="n">
        <v>0.63</v>
      </c>
      <c r="V24" t="n">
        <v>0.76</v>
      </c>
      <c r="W24" t="n">
        <v>4.71</v>
      </c>
      <c r="X24" t="n">
        <v>0.71</v>
      </c>
      <c r="Y24" t="n">
        <v>0.5</v>
      </c>
      <c r="Z24" t="n">
        <v>10</v>
      </c>
      <c r="AA24" t="n">
        <v>601.8602462889859</v>
      </c>
      <c r="AB24" t="n">
        <v>823.4917411726971</v>
      </c>
      <c r="AC24" t="n">
        <v>744.8988451730919</v>
      </c>
      <c r="AD24" t="n">
        <v>601860.2462889858</v>
      </c>
      <c r="AE24" t="n">
        <v>823491.741172697</v>
      </c>
      <c r="AF24" t="n">
        <v>1.840777374197167e-06</v>
      </c>
      <c r="AG24" t="n">
        <v>1.073958333333333</v>
      </c>
      <c r="AH24" t="n">
        <v>744898.8451730919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1.9428</v>
      </c>
      <c r="E25" t="n">
        <v>51.47</v>
      </c>
      <c r="F25" t="n">
        <v>48.38</v>
      </c>
      <c r="G25" t="n">
        <v>152.77</v>
      </c>
      <c r="H25" t="n">
        <v>2.01</v>
      </c>
      <c r="I25" t="n">
        <v>19</v>
      </c>
      <c r="J25" t="n">
        <v>212.27</v>
      </c>
      <c r="K25" t="n">
        <v>52.44</v>
      </c>
      <c r="L25" t="n">
        <v>24</v>
      </c>
      <c r="M25" t="n">
        <v>17</v>
      </c>
      <c r="N25" t="n">
        <v>45.82</v>
      </c>
      <c r="O25" t="n">
        <v>26413.56</v>
      </c>
      <c r="P25" t="n">
        <v>592.9299999999999</v>
      </c>
      <c r="Q25" t="n">
        <v>794.22</v>
      </c>
      <c r="R25" t="n">
        <v>113.81</v>
      </c>
      <c r="S25" t="n">
        <v>72.42</v>
      </c>
      <c r="T25" t="n">
        <v>11489.45</v>
      </c>
      <c r="U25" t="n">
        <v>0.64</v>
      </c>
      <c r="V25" t="n">
        <v>0.76</v>
      </c>
      <c r="W25" t="n">
        <v>4.71</v>
      </c>
      <c r="X25" t="n">
        <v>0.67</v>
      </c>
      <c r="Y25" t="n">
        <v>0.5</v>
      </c>
      <c r="Z25" t="n">
        <v>10</v>
      </c>
      <c r="AA25" t="n">
        <v>599.7498080299092</v>
      </c>
      <c r="AB25" t="n">
        <v>820.6041464406637</v>
      </c>
      <c r="AC25" t="n">
        <v>742.2868384295193</v>
      </c>
      <c r="AD25" t="n">
        <v>599749.8080299093</v>
      </c>
      <c r="AE25" t="n">
        <v>820604.1464406637</v>
      </c>
      <c r="AF25" t="n">
        <v>1.843624230637311e-06</v>
      </c>
      <c r="AG25" t="n">
        <v>1.072291666666667</v>
      </c>
      <c r="AH25" t="n">
        <v>742286.8384295193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1.9461</v>
      </c>
      <c r="E26" t="n">
        <v>51.38</v>
      </c>
      <c r="F26" t="n">
        <v>48.32</v>
      </c>
      <c r="G26" t="n">
        <v>161.08</v>
      </c>
      <c r="H26" t="n">
        <v>2.08</v>
      </c>
      <c r="I26" t="n">
        <v>18</v>
      </c>
      <c r="J26" t="n">
        <v>213.89</v>
      </c>
      <c r="K26" t="n">
        <v>52.44</v>
      </c>
      <c r="L26" t="n">
        <v>25</v>
      </c>
      <c r="M26" t="n">
        <v>16</v>
      </c>
      <c r="N26" t="n">
        <v>46.44</v>
      </c>
      <c r="O26" t="n">
        <v>26613.43</v>
      </c>
      <c r="P26" t="n">
        <v>587.55</v>
      </c>
      <c r="Q26" t="n">
        <v>794.17</v>
      </c>
      <c r="R26" t="n">
        <v>112.23</v>
      </c>
      <c r="S26" t="n">
        <v>72.42</v>
      </c>
      <c r="T26" t="n">
        <v>10702.08</v>
      </c>
      <c r="U26" t="n">
        <v>0.65</v>
      </c>
      <c r="V26" t="n">
        <v>0.76</v>
      </c>
      <c r="W26" t="n">
        <v>4.71</v>
      </c>
      <c r="X26" t="n">
        <v>0.62</v>
      </c>
      <c r="Y26" t="n">
        <v>0.5</v>
      </c>
      <c r="Z26" t="n">
        <v>10</v>
      </c>
      <c r="AA26" t="n">
        <v>594.7538107545927</v>
      </c>
      <c r="AB26" t="n">
        <v>813.7684025607317</v>
      </c>
      <c r="AC26" t="n">
        <v>736.1034883514609</v>
      </c>
      <c r="AD26" t="n">
        <v>594753.8107545926</v>
      </c>
      <c r="AE26" t="n">
        <v>813768.4025607317</v>
      </c>
      <c r="AF26" t="n">
        <v>1.846755772721469e-06</v>
      </c>
      <c r="AG26" t="n">
        <v>1.070416666666667</v>
      </c>
      <c r="AH26" t="n">
        <v>736103.4883514609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1.9451</v>
      </c>
      <c r="E27" t="n">
        <v>51.41</v>
      </c>
      <c r="F27" t="n">
        <v>48.35</v>
      </c>
      <c r="G27" t="n">
        <v>161.17</v>
      </c>
      <c r="H27" t="n">
        <v>2.14</v>
      </c>
      <c r="I27" t="n">
        <v>18</v>
      </c>
      <c r="J27" t="n">
        <v>215.51</v>
      </c>
      <c r="K27" t="n">
        <v>52.44</v>
      </c>
      <c r="L27" t="n">
        <v>26</v>
      </c>
      <c r="M27" t="n">
        <v>16</v>
      </c>
      <c r="N27" t="n">
        <v>47.07</v>
      </c>
      <c r="O27" t="n">
        <v>26814.17</v>
      </c>
      <c r="P27" t="n">
        <v>588.08</v>
      </c>
      <c r="Q27" t="n">
        <v>794.1799999999999</v>
      </c>
      <c r="R27" t="n">
        <v>112.86</v>
      </c>
      <c r="S27" t="n">
        <v>72.42</v>
      </c>
      <c r="T27" t="n">
        <v>11020.32</v>
      </c>
      <c r="U27" t="n">
        <v>0.64</v>
      </c>
      <c r="V27" t="n">
        <v>0.76</v>
      </c>
      <c r="W27" t="n">
        <v>4.71</v>
      </c>
      <c r="X27" t="n">
        <v>0.64</v>
      </c>
      <c r="Y27" t="n">
        <v>0.5</v>
      </c>
      <c r="Z27" t="n">
        <v>10</v>
      </c>
      <c r="AA27" t="n">
        <v>595.5400988581015</v>
      </c>
      <c r="AB27" t="n">
        <v>814.8442366325352</v>
      </c>
      <c r="AC27" t="n">
        <v>737.0766463293941</v>
      </c>
      <c r="AD27" t="n">
        <v>595540.0988581015</v>
      </c>
      <c r="AE27" t="n">
        <v>814844.2366325351</v>
      </c>
      <c r="AF27" t="n">
        <v>1.845806820574755e-06</v>
      </c>
      <c r="AG27" t="n">
        <v>1.071041666666667</v>
      </c>
      <c r="AH27" t="n">
        <v>737076.6463293941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1.948</v>
      </c>
      <c r="E28" t="n">
        <v>51.34</v>
      </c>
      <c r="F28" t="n">
        <v>48.31</v>
      </c>
      <c r="G28" t="n">
        <v>170.51</v>
      </c>
      <c r="H28" t="n">
        <v>2.21</v>
      </c>
      <c r="I28" t="n">
        <v>17</v>
      </c>
      <c r="J28" t="n">
        <v>217.15</v>
      </c>
      <c r="K28" t="n">
        <v>52.44</v>
      </c>
      <c r="L28" t="n">
        <v>27</v>
      </c>
      <c r="M28" t="n">
        <v>15</v>
      </c>
      <c r="N28" t="n">
        <v>47.71</v>
      </c>
      <c r="O28" t="n">
        <v>27015.77</v>
      </c>
      <c r="P28" t="n">
        <v>585.95</v>
      </c>
      <c r="Q28" t="n">
        <v>794.17</v>
      </c>
      <c r="R28" t="n">
        <v>111.68</v>
      </c>
      <c r="S28" t="n">
        <v>72.42</v>
      </c>
      <c r="T28" t="n">
        <v>10434.18</v>
      </c>
      <c r="U28" t="n">
        <v>0.65</v>
      </c>
      <c r="V28" t="n">
        <v>0.76</v>
      </c>
      <c r="W28" t="n">
        <v>4.71</v>
      </c>
      <c r="X28" t="n">
        <v>0.6</v>
      </c>
      <c r="Y28" t="n">
        <v>0.5</v>
      </c>
      <c r="Z28" t="n">
        <v>10</v>
      </c>
      <c r="AA28" t="n">
        <v>593.0221419990446</v>
      </c>
      <c r="AB28" t="n">
        <v>811.3990569735568</v>
      </c>
      <c r="AC28" t="n">
        <v>733.9602697817286</v>
      </c>
      <c r="AD28" t="n">
        <v>593022.1419990446</v>
      </c>
      <c r="AE28" t="n">
        <v>811399.0569735568</v>
      </c>
      <c r="AF28" t="n">
        <v>1.848558781800227e-06</v>
      </c>
      <c r="AG28" t="n">
        <v>1.069583333333333</v>
      </c>
      <c r="AH28" t="n">
        <v>733960.2697817286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1.9516</v>
      </c>
      <c r="E29" t="n">
        <v>51.24</v>
      </c>
      <c r="F29" t="n">
        <v>48.25</v>
      </c>
      <c r="G29" t="n">
        <v>180.94</v>
      </c>
      <c r="H29" t="n">
        <v>2.27</v>
      </c>
      <c r="I29" t="n">
        <v>16</v>
      </c>
      <c r="J29" t="n">
        <v>218.79</v>
      </c>
      <c r="K29" t="n">
        <v>52.44</v>
      </c>
      <c r="L29" t="n">
        <v>28</v>
      </c>
      <c r="M29" t="n">
        <v>14</v>
      </c>
      <c r="N29" t="n">
        <v>48.35</v>
      </c>
      <c r="O29" t="n">
        <v>27218.26</v>
      </c>
      <c r="P29" t="n">
        <v>581.4299999999999</v>
      </c>
      <c r="Q29" t="n">
        <v>794.1799999999999</v>
      </c>
      <c r="R29" t="n">
        <v>109.38</v>
      </c>
      <c r="S29" t="n">
        <v>72.42</v>
      </c>
      <c r="T29" t="n">
        <v>9290.959999999999</v>
      </c>
      <c r="U29" t="n">
        <v>0.66</v>
      </c>
      <c r="V29" t="n">
        <v>0.77</v>
      </c>
      <c r="W29" t="n">
        <v>4.71</v>
      </c>
      <c r="X29" t="n">
        <v>0.54</v>
      </c>
      <c r="Y29" t="n">
        <v>0.5</v>
      </c>
      <c r="Z29" t="n">
        <v>10</v>
      </c>
      <c r="AA29" t="n">
        <v>588.5600146740918</v>
      </c>
      <c r="AB29" t="n">
        <v>805.293777512392</v>
      </c>
      <c r="AC29" t="n">
        <v>728.437669623524</v>
      </c>
      <c r="AD29" t="n">
        <v>588560.0146740918</v>
      </c>
      <c r="AE29" t="n">
        <v>805293.777512392</v>
      </c>
      <c r="AF29" t="n">
        <v>1.8519750095284e-06</v>
      </c>
      <c r="AG29" t="n">
        <v>1.0675</v>
      </c>
      <c r="AH29" t="n">
        <v>728437.6696235241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1.9513</v>
      </c>
      <c r="E30" t="n">
        <v>51.25</v>
      </c>
      <c r="F30" t="n">
        <v>48.26</v>
      </c>
      <c r="G30" t="n">
        <v>180.96</v>
      </c>
      <c r="H30" t="n">
        <v>2.34</v>
      </c>
      <c r="I30" t="n">
        <v>16</v>
      </c>
      <c r="J30" t="n">
        <v>220.44</v>
      </c>
      <c r="K30" t="n">
        <v>52.44</v>
      </c>
      <c r="L30" t="n">
        <v>29</v>
      </c>
      <c r="M30" t="n">
        <v>14</v>
      </c>
      <c r="N30" t="n">
        <v>49</v>
      </c>
      <c r="O30" t="n">
        <v>27421.64</v>
      </c>
      <c r="P30" t="n">
        <v>581.76</v>
      </c>
      <c r="Q30" t="n">
        <v>794.1799999999999</v>
      </c>
      <c r="R30" t="n">
        <v>109.85</v>
      </c>
      <c r="S30" t="n">
        <v>72.42</v>
      </c>
      <c r="T30" t="n">
        <v>9523.65</v>
      </c>
      <c r="U30" t="n">
        <v>0.66</v>
      </c>
      <c r="V30" t="n">
        <v>0.77</v>
      </c>
      <c r="W30" t="n">
        <v>4.71</v>
      </c>
      <c r="X30" t="n">
        <v>0.55</v>
      </c>
      <c r="Y30" t="n">
        <v>0.5</v>
      </c>
      <c r="Z30" t="n">
        <v>10</v>
      </c>
      <c r="AA30" t="n">
        <v>588.9171841561403</v>
      </c>
      <c r="AB30" t="n">
        <v>805.7824725549364</v>
      </c>
      <c r="AC30" t="n">
        <v>728.8797242970957</v>
      </c>
      <c r="AD30" t="n">
        <v>588917.1841561402</v>
      </c>
      <c r="AE30" t="n">
        <v>805782.4725549363</v>
      </c>
      <c r="AF30" t="n">
        <v>1.851690323884386e-06</v>
      </c>
      <c r="AG30" t="n">
        <v>1.067708333333333</v>
      </c>
      <c r="AH30" t="n">
        <v>728879.7242970957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1.9538</v>
      </c>
      <c r="E31" t="n">
        <v>51.18</v>
      </c>
      <c r="F31" t="n">
        <v>48.23</v>
      </c>
      <c r="G31" t="n">
        <v>192.92</v>
      </c>
      <c r="H31" t="n">
        <v>2.4</v>
      </c>
      <c r="I31" t="n">
        <v>15</v>
      </c>
      <c r="J31" t="n">
        <v>222.1</v>
      </c>
      <c r="K31" t="n">
        <v>52.44</v>
      </c>
      <c r="L31" t="n">
        <v>30</v>
      </c>
      <c r="M31" t="n">
        <v>13</v>
      </c>
      <c r="N31" t="n">
        <v>49.65</v>
      </c>
      <c r="O31" t="n">
        <v>27625.93</v>
      </c>
      <c r="P31" t="n">
        <v>578.5</v>
      </c>
      <c r="Q31" t="n">
        <v>794.17</v>
      </c>
      <c r="R31" t="n">
        <v>108.86</v>
      </c>
      <c r="S31" t="n">
        <v>72.42</v>
      </c>
      <c r="T31" t="n">
        <v>9033.629999999999</v>
      </c>
      <c r="U31" t="n">
        <v>0.67</v>
      </c>
      <c r="V31" t="n">
        <v>0.77</v>
      </c>
      <c r="W31" t="n">
        <v>4.71</v>
      </c>
      <c r="X31" t="n">
        <v>0.52</v>
      </c>
      <c r="Y31" t="n">
        <v>0.5</v>
      </c>
      <c r="Z31" t="n">
        <v>10</v>
      </c>
      <c r="AA31" t="n">
        <v>585.785582405956</v>
      </c>
      <c r="AB31" t="n">
        <v>801.4976768838156</v>
      </c>
      <c r="AC31" t="n">
        <v>725.0038635110784</v>
      </c>
      <c r="AD31" t="n">
        <v>585785.582405956</v>
      </c>
      <c r="AE31" t="n">
        <v>801497.6768838157</v>
      </c>
      <c r="AF31" t="n">
        <v>1.854062704251173e-06</v>
      </c>
      <c r="AG31" t="n">
        <v>1.06625</v>
      </c>
      <c r="AH31" t="n">
        <v>725003.8635110784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1.9537</v>
      </c>
      <c r="E32" t="n">
        <v>51.19</v>
      </c>
      <c r="F32" t="n">
        <v>48.23</v>
      </c>
      <c r="G32" t="n">
        <v>192.93</v>
      </c>
      <c r="H32" t="n">
        <v>2.46</v>
      </c>
      <c r="I32" t="n">
        <v>15</v>
      </c>
      <c r="J32" t="n">
        <v>223.76</v>
      </c>
      <c r="K32" t="n">
        <v>52.44</v>
      </c>
      <c r="L32" t="n">
        <v>31</v>
      </c>
      <c r="M32" t="n">
        <v>13</v>
      </c>
      <c r="N32" t="n">
        <v>50.32</v>
      </c>
      <c r="O32" t="n">
        <v>27831.27</v>
      </c>
      <c r="P32" t="n">
        <v>576.91</v>
      </c>
      <c r="Q32" t="n">
        <v>794.17</v>
      </c>
      <c r="R32" t="n">
        <v>108.92</v>
      </c>
      <c r="S32" t="n">
        <v>72.42</v>
      </c>
      <c r="T32" t="n">
        <v>9066.959999999999</v>
      </c>
      <c r="U32" t="n">
        <v>0.66</v>
      </c>
      <c r="V32" t="n">
        <v>0.77</v>
      </c>
      <c r="W32" t="n">
        <v>4.71</v>
      </c>
      <c r="X32" t="n">
        <v>0.53</v>
      </c>
      <c r="Y32" t="n">
        <v>0.5</v>
      </c>
      <c r="Z32" t="n">
        <v>10</v>
      </c>
      <c r="AA32" t="n">
        <v>584.7088880664703</v>
      </c>
      <c r="AB32" t="n">
        <v>800.0244961881294</v>
      </c>
      <c r="AC32" t="n">
        <v>723.671281113366</v>
      </c>
      <c r="AD32" t="n">
        <v>584708.8880664703</v>
      </c>
      <c r="AE32" t="n">
        <v>800024.4961881294</v>
      </c>
      <c r="AF32" t="n">
        <v>1.853967809036501e-06</v>
      </c>
      <c r="AG32" t="n">
        <v>1.066458333333333</v>
      </c>
      <c r="AH32" t="n">
        <v>723671.281113366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1.9569</v>
      </c>
      <c r="E33" t="n">
        <v>51.1</v>
      </c>
      <c r="F33" t="n">
        <v>48.18</v>
      </c>
      <c r="G33" t="n">
        <v>206.5</v>
      </c>
      <c r="H33" t="n">
        <v>2.52</v>
      </c>
      <c r="I33" t="n">
        <v>14</v>
      </c>
      <c r="J33" t="n">
        <v>225.43</v>
      </c>
      <c r="K33" t="n">
        <v>52.44</v>
      </c>
      <c r="L33" t="n">
        <v>32</v>
      </c>
      <c r="M33" t="n">
        <v>12</v>
      </c>
      <c r="N33" t="n">
        <v>50.99</v>
      </c>
      <c r="O33" t="n">
        <v>28037.42</v>
      </c>
      <c r="P33" t="n">
        <v>575.3</v>
      </c>
      <c r="Q33" t="n">
        <v>794.17</v>
      </c>
      <c r="R33" t="n">
        <v>107.25</v>
      </c>
      <c r="S33" t="n">
        <v>72.42</v>
      </c>
      <c r="T33" t="n">
        <v>8235.370000000001</v>
      </c>
      <c r="U33" t="n">
        <v>0.68</v>
      </c>
      <c r="V33" t="n">
        <v>0.77</v>
      </c>
      <c r="W33" t="n">
        <v>4.71</v>
      </c>
      <c r="X33" t="n">
        <v>0.48</v>
      </c>
      <c r="Y33" t="n">
        <v>0.5</v>
      </c>
      <c r="Z33" t="n">
        <v>10</v>
      </c>
      <c r="AA33" t="n">
        <v>582.4528995613973</v>
      </c>
      <c r="AB33" t="n">
        <v>796.9377531882999</v>
      </c>
      <c r="AC33" t="n">
        <v>720.8791325331694</v>
      </c>
      <c r="AD33" t="n">
        <v>582452.8995613973</v>
      </c>
      <c r="AE33" t="n">
        <v>796937.7531882999</v>
      </c>
      <c r="AF33" t="n">
        <v>1.857004455905988e-06</v>
      </c>
      <c r="AG33" t="n">
        <v>1.064583333333333</v>
      </c>
      <c r="AH33" t="n">
        <v>720879.1325331694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1.9567</v>
      </c>
      <c r="E34" t="n">
        <v>51.11</v>
      </c>
      <c r="F34" t="n">
        <v>48.19</v>
      </c>
      <c r="G34" t="n">
        <v>206.52</v>
      </c>
      <c r="H34" t="n">
        <v>2.58</v>
      </c>
      <c r="I34" t="n">
        <v>14</v>
      </c>
      <c r="J34" t="n">
        <v>227.11</v>
      </c>
      <c r="K34" t="n">
        <v>52.44</v>
      </c>
      <c r="L34" t="n">
        <v>33</v>
      </c>
      <c r="M34" t="n">
        <v>12</v>
      </c>
      <c r="N34" t="n">
        <v>51.67</v>
      </c>
      <c r="O34" t="n">
        <v>28244.51</v>
      </c>
      <c r="P34" t="n">
        <v>574.17</v>
      </c>
      <c r="Q34" t="n">
        <v>794.17</v>
      </c>
      <c r="R34" t="n">
        <v>107.42</v>
      </c>
      <c r="S34" t="n">
        <v>72.42</v>
      </c>
      <c r="T34" t="n">
        <v>8318.67</v>
      </c>
      <c r="U34" t="n">
        <v>0.67</v>
      </c>
      <c r="V34" t="n">
        <v>0.77</v>
      </c>
      <c r="W34" t="n">
        <v>4.71</v>
      </c>
      <c r="X34" t="n">
        <v>0.48</v>
      </c>
      <c r="Y34" t="n">
        <v>0.5</v>
      </c>
      <c r="Z34" t="n">
        <v>10</v>
      </c>
      <c r="AA34" t="n">
        <v>581.7635662374124</v>
      </c>
      <c r="AB34" t="n">
        <v>795.994576923184</v>
      </c>
      <c r="AC34" t="n">
        <v>720.0259716870397</v>
      </c>
      <c r="AD34" t="n">
        <v>581763.5662374124</v>
      </c>
      <c r="AE34" t="n">
        <v>795994.576923184</v>
      </c>
      <c r="AF34" t="n">
        <v>1.856814665476645e-06</v>
      </c>
      <c r="AG34" t="n">
        <v>1.064791666666667</v>
      </c>
      <c r="AH34" t="n">
        <v>720025.9716870397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1.9601</v>
      </c>
      <c r="E35" t="n">
        <v>51.02</v>
      </c>
      <c r="F35" t="n">
        <v>48.14</v>
      </c>
      <c r="G35" t="n">
        <v>222.16</v>
      </c>
      <c r="H35" t="n">
        <v>2.64</v>
      </c>
      <c r="I35" t="n">
        <v>13</v>
      </c>
      <c r="J35" t="n">
        <v>228.8</v>
      </c>
      <c r="K35" t="n">
        <v>52.44</v>
      </c>
      <c r="L35" t="n">
        <v>34</v>
      </c>
      <c r="M35" t="n">
        <v>11</v>
      </c>
      <c r="N35" t="n">
        <v>52.36</v>
      </c>
      <c r="O35" t="n">
        <v>28452.56</v>
      </c>
      <c r="P35" t="n">
        <v>568.1</v>
      </c>
      <c r="Q35" t="n">
        <v>794.17</v>
      </c>
      <c r="R35" t="n">
        <v>105.77</v>
      </c>
      <c r="S35" t="n">
        <v>72.42</v>
      </c>
      <c r="T35" t="n">
        <v>7497.75</v>
      </c>
      <c r="U35" t="n">
        <v>0.68</v>
      </c>
      <c r="V35" t="n">
        <v>0.77</v>
      </c>
      <c r="W35" t="n">
        <v>4.7</v>
      </c>
      <c r="X35" t="n">
        <v>0.43</v>
      </c>
      <c r="Y35" t="n">
        <v>0.5</v>
      </c>
      <c r="Z35" t="n">
        <v>10</v>
      </c>
      <c r="AA35" t="n">
        <v>576.3616680216735</v>
      </c>
      <c r="AB35" t="n">
        <v>788.6034614694798</v>
      </c>
      <c r="AC35" t="n">
        <v>713.3402539187416</v>
      </c>
      <c r="AD35" t="n">
        <v>576361.6680216735</v>
      </c>
      <c r="AE35" t="n">
        <v>788603.4614694798</v>
      </c>
      <c r="AF35" t="n">
        <v>1.860041102775475e-06</v>
      </c>
      <c r="AG35" t="n">
        <v>1.062916666666667</v>
      </c>
      <c r="AH35" t="n">
        <v>713340.2539187416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1.9595</v>
      </c>
      <c r="E36" t="n">
        <v>51.03</v>
      </c>
      <c r="F36" t="n">
        <v>48.15</v>
      </c>
      <c r="G36" t="n">
        <v>222.24</v>
      </c>
      <c r="H36" t="n">
        <v>2.7</v>
      </c>
      <c r="I36" t="n">
        <v>13</v>
      </c>
      <c r="J36" t="n">
        <v>230.49</v>
      </c>
      <c r="K36" t="n">
        <v>52.44</v>
      </c>
      <c r="L36" t="n">
        <v>35</v>
      </c>
      <c r="M36" t="n">
        <v>11</v>
      </c>
      <c r="N36" t="n">
        <v>53.05</v>
      </c>
      <c r="O36" t="n">
        <v>28661.58</v>
      </c>
      <c r="P36" t="n">
        <v>571.58</v>
      </c>
      <c r="Q36" t="n">
        <v>794.17</v>
      </c>
      <c r="R36" t="n">
        <v>106.28</v>
      </c>
      <c r="S36" t="n">
        <v>72.42</v>
      </c>
      <c r="T36" t="n">
        <v>7754.71</v>
      </c>
      <c r="U36" t="n">
        <v>0.68</v>
      </c>
      <c r="V36" t="n">
        <v>0.77</v>
      </c>
      <c r="W36" t="n">
        <v>4.71</v>
      </c>
      <c r="X36" t="n">
        <v>0.44</v>
      </c>
      <c r="Y36" t="n">
        <v>0.5</v>
      </c>
      <c r="Z36" t="n">
        <v>10</v>
      </c>
      <c r="AA36" t="n">
        <v>578.9898328041563</v>
      </c>
      <c r="AB36" t="n">
        <v>792.1994324713203</v>
      </c>
      <c r="AC36" t="n">
        <v>716.5930304951434</v>
      </c>
      <c r="AD36" t="n">
        <v>578989.8328041564</v>
      </c>
      <c r="AE36" t="n">
        <v>792199.4324713203</v>
      </c>
      <c r="AF36" t="n">
        <v>1.859471731487446e-06</v>
      </c>
      <c r="AG36" t="n">
        <v>1.063125</v>
      </c>
      <c r="AH36" t="n">
        <v>716593.0304951434</v>
      </c>
    </row>
    <row r="37">
      <c r="A37" t="n">
        <v>35</v>
      </c>
      <c r="B37" t="n">
        <v>90</v>
      </c>
      <c r="C37" t="inlineStr">
        <is>
          <t xml:space="preserve">CONCLUIDO	</t>
        </is>
      </c>
      <c r="D37" t="n">
        <v>1.9597</v>
      </c>
      <c r="E37" t="n">
        <v>51.03</v>
      </c>
      <c r="F37" t="n">
        <v>48.14</v>
      </c>
      <c r="G37" t="n">
        <v>222.2</v>
      </c>
      <c r="H37" t="n">
        <v>2.76</v>
      </c>
      <c r="I37" t="n">
        <v>13</v>
      </c>
      <c r="J37" t="n">
        <v>232.2</v>
      </c>
      <c r="K37" t="n">
        <v>52.44</v>
      </c>
      <c r="L37" t="n">
        <v>36</v>
      </c>
      <c r="M37" t="n">
        <v>11</v>
      </c>
      <c r="N37" t="n">
        <v>53.75</v>
      </c>
      <c r="O37" t="n">
        <v>28871.58</v>
      </c>
      <c r="P37" t="n">
        <v>570.25</v>
      </c>
      <c r="Q37" t="n">
        <v>794.17</v>
      </c>
      <c r="R37" t="n">
        <v>106.16</v>
      </c>
      <c r="S37" t="n">
        <v>72.42</v>
      </c>
      <c r="T37" t="n">
        <v>7692.31</v>
      </c>
      <c r="U37" t="n">
        <v>0.68</v>
      </c>
      <c r="V37" t="n">
        <v>0.77</v>
      </c>
      <c r="W37" t="n">
        <v>4.7</v>
      </c>
      <c r="X37" t="n">
        <v>0.44</v>
      </c>
      <c r="Y37" t="n">
        <v>0.5</v>
      </c>
      <c r="Z37" t="n">
        <v>10</v>
      </c>
      <c r="AA37" t="n">
        <v>577.9715093986008</v>
      </c>
      <c r="AB37" t="n">
        <v>790.806117462581</v>
      </c>
      <c r="AC37" t="n">
        <v>715.3326915153082</v>
      </c>
      <c r="AD37" t="n">
        <v>577971.5093986008</v>
      </c>
      <c r="AE37" t="n">
        <v>790806.117462581</v>
      </c>
      <c r="AF37" t="n">
        <v>1.859661521916789e-06</v>
      </c>
      <c r="AG37" t="n">
        <v>1.063125</v>
      </c>
      <c r="AH37" t="n">
        <v>715332.6915153082</v>
      </c>
    </row>
    <row r="38">
      <c r="A38" t="n">
        <v>36</v>
      </c>
      <c r="B38" t="n">
        <v>90</v>
      </c>
      <c r="C38" t="inlineStr">
        <is>
          <t xml:space="preserve">CONCLUIDO	</t>
        </is>
      </c>
      <c r="D38" t="n">
        <v>1.9621</v>
      </c>
      <c r="E38" t="n">
        <v>50.97</v>
      </c>
      <c r="F38" t="n">
        <v>48.12</v>
      </c>
      <c r="G38" t="n">
        <v>240.59</v>
      </c>
      <c r="H38" t="n">
        <v>2.81</v>
      </c>
      <c r="I38" t="n">
        <v>12</v>
      </c>
      <c r="J38" t="n">
        <v>233.91</v>
      </c>
      <c r="K38" t="n">
        <v>52.44</v>
      </c>
      <c r="L38" t="n">
        <v>37</v>
      </c>
      <c r="M38" t="n">
        <v>10</v>
      </c>
      <c r="N38" t="n">
        <v>54.46</v>
      </c>
      <c r="O38" t="n">
        <v>29082.59</v>
      </c>
      <c r="P38" t="n">
        <v>563.9299999999999</v>
      </c>
      <c r="Q38" t="n">
        <v>794.17</v>
      </c>
      <c r="R38" t="n">
        <v>105.02</v>
      </c>
      <c r="S38" t="n">
        <v>72.42</v>
      </c>
      <c r="T38" t="n">
        <v>7127.62</v>
      </c>
      <c r="U38" t="n">
        <v>0.6899999999999999</v>
      </c>
      <c r="V38" t="n">
        <v>0.77</v>
      </c>
      <c r="W38" t="n">
        <v>4.71</v>
      </c>
      <c r="X38" t="n">
        <v>0.41</v>
      </c>
      <c r="Y38" t="n">
        <v>0.5</v>
      </c>
      <c r="Z38" t="n">
        <v>10</v>
      </c>
      <c r="AA38" t="n">
        <v>572.8117888078483</v>
      </c>
      <c r="AB38" t="n">
        <v>783.7463601195067</v>
      </c>
      <c r="AC38" t="n">
        <v>708.9467075046252</v>
      </c>
      <c r="AD38" t="n">
        <v>572811.7888078484</v>
      </c>
      <c r="AE38" t="n">
        <v>783746.3601195067</v>
      </c>
      <c r="AF38" t="n">
        <v>1.861939007068904e-06</v>
      </c>
      <c r="AG38" t="n">
        <v>1.061875</v>
      </c>
      <c r="AH38" t="n">
        <v>708946.7075046252</v>
      </c>
    </row>
    <row r="39">
      <c r="A39" t="n">
        <v>37</v>
      </c>
      <c r="B39" t="n">
        <v>90</v>
      </c>
      <c r="C39" t="inlineStr">
        <is>
          <t xml:space="preserve">CONCLUIDO	</t>
        </is>
      </c>
      <c r="D39" t="n">
        <v>1.9622</v>
      </c>
      <c r="E39" t="n">
        <v>50.96</v>
      </c>
      <c r="F39" t="n">
        <v>48.12</v>
      </c>
      <c r="G39" t="n">
        <v>240.57</v>
      </c>
      <c r="H39" t="n">
        <v>2.87</v>
      </c>
      <c r="I39" t="n">
        <v>12</v>
      </c>
      <c r="J39" t="n">
        <v>235.63</v>
      </c>
      <c r="K39" t="n">
        <v>52.44</v>
      </c>
      <c r="L39" t="n">
        <v>38</v>
      </c>
      <c r="M39" t="n">
        <v>10</v>
      </c>
      <c r="N39" t="n">
        <v>55.18</v>
      </c>
      <c r="O39" t="n">
        <v>29294.6</v>
      </c>
      <c r="P39" t="n">
        <v>565.26</v>
      </c>
      <c r="Q39" t="n">
        <v>794.17</v>
      </c>
      <c r="R39" t="n">
        <v>105.16</v>
      </c>
      <c r="S39" t="n">
        <v>72.42</v>
      </c>
      <c r="T39" t="n">
        <v>7199.69</v>
      </c>
      <c r="U39" t="n">
        <v>0.6899999999999999</v>
      </c>
      <c r="V39" t="n">
        <v>0.77</v>
      </c>
      <c r="W39" t="n">
        <v>4.7</v>
      </c>
      <c r="X39" t="n">
        <v>0.41</v>
      </c>
      <c r="Y39" t="n">
        <v>0.5</v>
      </c>
      <c r="Z39" t="n">
        <v>10</v>
      </c>
      <c r="AA39" t="n">
        <v>573.704204804604</v>
      </c>
      <c r="AB39" t="n">
        <v>784.9674030568827</v>
      </c>
      <c r="AC39" t="n">
        <v>710.0512158178028</v>
      </c>
      <c r="AD39" t="n">
        <v>573704.2048046041</v>
      </c>
      <c r="AE39" t="n">
        <v>784967.4030568828</v>
      </c>
      <c r="AF39" t="n">
        <v>1.862033902283576e-06</v>
      </c>
      <c r="AG39" t="n">
        <v>1.061666666666667</v>
      </c>
      <c r="AH39" t="n">
        <v>710051.2158178028</v>
      </c>
    </row>
    <row r="40">
      <c r="A40" t="n">
        <v>38</v>
      </c>
      <c r="B40" t="n">
        <v>90</v>
      </c>
      <c r="C40" t="inlineStr">
        <is>
          <t xml:space="preserve">CONCLUIDO	</t>
        </is>
      </c>
      <c r="D40" t="n">
        <v>1.9618</v>
      </c>
      <c r="E40" t="n">
        <v>50.97</v>
      </c>
      <c r="F40" t="n">
        <v>48.13</v>
      </c>
      <c r="G40" t="n">
        <v>240.63</v>
      </c>
      <c r="H40" t="n">
        <v>2.92</v>
      </c>
      <c r="I40" t="n">
        <v>12</v>
      </c>
      <c r="J40" t="n">
        <v>237.35</v>
      </c>
      <c r="K40" t="n">
        <v>52.44</v>
      </c>
      <c r="L40" t="n">
        <v>39</v>
      </c>
      <c r="M40" t="n">
        <v>10</v>
      </c>
      <c r="N40" t="n">
        <v>55.91</v>
      </c>
      <c r="O40" t="n">
        <v>29507.65</v>
      </c>
      <c r="P40" t="n">
        <v>565.61</v>
      </c>
      <c r="Q40" t="n">
        <v>794.17</v>
      </c>
      <c r="R40" t="n">
        <v>105.52</v>
      </c>
      <c r="S40" t="n">
        <v>72.42</v>
      </c>
      <c r="T40" t="n">
        <v>7379.73</v>
      </c>
      <c r="U40" t="n">
        <v>0.6899999999999999</v>
      </c>
      <c r="V40" t="n">
        <v>0.77</v>
      </c>
      <c r="W40" t="n">
        <v>4.7</v>
      </c>
      <c r="X40" t="n">
        <v>0.42</v>
      </c>
      <c r="Y40" t="n">
        <v>0.5</v>
      </c>
      <c r="Z40" t="n">
        <v>10</v>
      </c>
      <c r="AA40" t="n">
        <v>574.099996970692</v>
      </c>
      <c r="AB40" t="n">
        <v>785.5089433596426</v>
      </c>
      <c r="AC40" t="n">
        <v>710.5410722741237</v>
      </c>
      <c r="AD40" t="n">
        <v>574099.9969706921</v>
      </c>
      <c r="AE40" t="n">
        <v>785508.9433596425</v>
      </c>
      <c r="AF40" t="n">
        <v>1.86165432142489e-06</v>
      </c>
      <c r="AG40" t="n">
        <v>1.061875</v>
      </c>
      <c r="AH40" t="n">
        <v>710541.0722741238</v>
      </c>
    </row>
    <row r="41">
      <c r="A41" t="n">
        <v>39</v>
      </c>
      <c r="B41" t="n">
        <v>90</v>
      </c>
      <c r="C41" t="inlineStr">
        <is>
          <t xml:space="preserve">CONCLUIDO	</t>
        </is>
      </c>
      <c r="D41" t="n">
        <v>1.9653</v>
      </c>
      <c r="E41" t="n">
        <v>50.88</v>
      </c>
      <c r="F41" t="n">
        <v>48.07</v>
      </c>
      <c r="G41" t="n">
        <v>262.2</v>
      </c>
      <c r="H41" t="n">
        <v>2.98</v>
      </c>
      <c r="I41" t="n">
        <v>11</v>
      </c>
      <c r="J41" t="n">
        <v>239.09</v>
      </c>
      <c r="K41" t="n">
        <v>52.44</v>
      </c>
      <c r="L41" t="n">
        <v>40</v>
      </c>
      <c r="M41" t="n">
        <v>8</v>
      </c>
      <c r="N41" t="n">
        <v>56.65</v>
      </c>
      <c r="O41" t="n">
        <v>29721.73</v>
      </c>
      <c r="P41" t="n">
        <v>557.5599999999999</v>
      </c>
      <c r="Q41" t="n">
        <v>794.1799999999999</v>
      </c>
      <c r="R41" t="n">
        <v>103.51</v>
      </c>
      <c r="S41" t="n">
        <v>72.42</v>
      </c>
      <c r="T41" t="n">
        <v>6379.26</v>
      </c>
      <c r="U41" t="n">
        <v>0.7</v>
      </c>
      <c r="V41" t="n">
        <v>0.77</v>
      </c>
      <c r="W41" t="n">
        <v>4.7</v>
      </c>
      <c r="X41" t="n">
        <v>0.36</v>
      </c>
      <c r="Y41" t="n">
        <v>0.5</v>
      </c>
      <c r="Z41" t="n">
        <v>10</v>
      </c>
      <c r="AA41" t="n">
        <v>567.2896142286145</v>
      </c>
      <c r="AB41" t="n">
        <v>776.1906772390504</v>
      </c>
      <c r="AC41" t="n">
        <v>702.1121283938121</v>
      </c>
      <c r="AD41" t="n">
        <v>567289.6142286145</v>
      </c>
      <c r="AE41" t="n">
        <v>776190.6772390504</v>
      </c>
      <c r="AF41" t="n">
        <v>1.864975653938392e-06</v>
      </c>
      <c r="AG41" t="n">
        <v>1.06</v>
      </c>
      <c r="AH41" t="n">
        <v>702112.1283938121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1.8202</v>
      </c>
      <c r="E2" t="n">
        <v>54.94</v>
      </c>
      <c r="F2" t="n">
        <v>52.01</v>
      </c>
      <c r="G2" t="n">
        <v>27.14</v>
      </c>
      <c r="H2" t="n">
        <v>0.64</v>
      </c>
      <c r="I2" t="n">
        <v>115</v>
      </c>
      <c r="J2" t="n">
        <v>26.11</v>
      </c>
      <c r="K2" t="n">
        <v>12.1</v>
      </c>
      <c r="L2" t="n">
        <v>1</v>
      </c>
      <c r="M2" t="n">
        <v>110</v>
      </c>
      <c r="N2" t="n">
        <v>3.01</v>
      </c>
      <c r="O2" t="n">
        <v>3454.41</v>
      </c>
      <c r="P2" t="n">
        <v>158.4</v>
      </c>
      <c r="Q2" t="n">
        <v>794.2</v>
      </c>
      <c r="R2" t="n">
        <v>234.54</v>
      </c>
      <c r="S2" t="n">
        <v>72.42</v>
      </c>
      <c r="T2" t="n">
        <v>71376.69</v>
      </c>
      <c r="U2" t="n">
        <v>0.31</v>
      </c>
      <c r="V2" t="n">
        <v>0.71</v>
      </c>
      <c r="W2" t="n">
        <v>4.88</v>
      </c>
      <c r="X2" t="n">
        <v>4.3</v>
      </c>
      <c r="Y2" t="n">
        <v>0.5</v>
      </c>
      <c r="Z2" t="n">
        <v>10</v>
      </c>
      <c r="AA2" t="n">
        <v>208.4504612200149</v>
      </c>
      <c r="AB2" t="n">
        <v>285.2111172264073</v>
      </c>
      <c r="AC2" t="n">
        <v>257.9909684947201</v>
      </c>
      <c r="AD2" t="n">
        <v>208450.4612200149</v>
      </c>
      <c r="AE2" t="n">
        <v>285211.1172264073</v>
      </c>
      <c r="AF2" t="n">
        <v>2.219457079048399e-06</v>
      </c>
      <c r="AG2" t="n">
        <v>1.144583333333333</v>
      </c>
      <c r="AH2" t="n">
        <v>257990.96849472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1.8741</v>
      </c>
      <c r="E3" t="n">
        <v>53.36</v>
      </c>
      <c r="F3" t="n">
        <v>50.81</v>
      </c>
      <c r="G3" t="n">
        <v>37.64</v>
      </c>
      <c r="H3" t="n">
        <v>1.23</v>
      </c>
      <c r="I3" t="n">
        <v>81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149.57</v>
      </c>
      <c r="Q3" t="n">
        <v>794.22</v>
      </c>
      <c r="R3" t="n">
        <v>191.49</v>
      </c>
      <c r="S3" t="n">
        <v>72.42</v>
      </c>
      <c r="T3" t="n">
        <v>50021.17</v>
      </c>
      <c r="U3" t="n">
        <v>0.38</v>
      </c>
      <c r="V3" t="n">
        <v>0.73</v>
      </c>
      <c r="W3" t="n">
        <v>4.92</v>
      </c>
      <c r="X3" t="n">
        <v>3.1</v>
      </c>
      <c r="Y3" t="n">
        <v>0.5</v>
      </c>
      <c r="Z3" t="n">
        <v>10</v>
      </c>
      <c r="AA3" t="n">
        <v>194.2074514602607</v>
      </c>
      <c r="AB3" t="n">
        <v>265.7232029158781</v>
      </c>
      <c r="AC3" t="n">
        <v>240.362953374522</v>
      </c>
      <c r="AD3" t="n">
        <v>194207.4514602607</v>
      </c>
      <c r="AE3" t="n">
        <v>265723.202915878</v>
      </c>
      <c r="AF3" t="n">
        <v>2.285179931790245e-06</v>
      </c>
      <c r="AG3" t="n">
        <v>1.111666666666667</v>
      </c>
      <c r="AH3" t="n">
        <v>240362.953374522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1.3514</v>
      </c>
      <c r="E2" t="n">
        <v>74</v>
      </c>
      <c r="F2" t="n">
        <v>63.54</v>
      </c>
      <c r="G2" t="n">
        <v>9.25</v>
      </c>
      <c r="H2" t="n">
        <v>0.18</v>
      </c>
      <c r="I2" t="n">
        <v>412</v>
      </c>
      <c r="J2" t="n">
        <v>98.70999999999999</v>
      </c>
      <c r="K2" t="n">
        <v>39.72</v>
      </c>
      <c r="L2" t="n">
        <v>1</v>
      </c>
      <c r="M2" t="n">
        <v>410</v>
      </c>
      <c r="N2" t="n">
        <v>12.99</v>
      </c>
      <c r="O2" t="n">
        <v>12407.75</v>
      </c>
      <c r="P2" t="n">
        <v>567.53</v>
      </c>
      <c r="Q2" t="n">
        <v>794.29</v>
      </c>
      <c r="R2" t="n">
        <v>620.11</v>
      </c>
      <c r="S2" t="n">
        <v>72.42</v>
      </c>
      <c r="T2" t="n">
        <v>262672.83</v>
      </c>
      <c r="U2" t="n">
        <v>0.12</v>
      </c>
      <c r="V2" t="n">
        <v>0.58</v>
      </c>
      <c r="W2" t="n">
        <v>5.37</v>
      </c>
      <c r="X2" t="n">
        <v>15.82</v>
      </c>
      <c r="Y2" t="n">
        <v>0.5</v>
      </c>
      <c r="Z2" t="n">
        <v>10</v>
      </c>
      <c r="AA2" t="n">
        <v>833.6102325282386</v>
      </c>
      <c r="AB2" t="n">
        <v>1140.582296433056</v>
      </c>
      <c r="AC2" t="n">
        <v>1031.726722878791</v>
      </c>
      <c r="AD2" t="n">
        <v>833610.2325282386</v>
      </c>
      <c r="AE2" t="n">
        <v>1140582.296433056</v>
      </c>
      <c r="AF2" t="n">
        <v>1.412372959581071e-06</v>
      </c>
      <c r="AG2" t="n">
        <v>1.541666666666667</v>
      </c>
      <c r="AH2" t="n">
        <v>1031726.722878791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1.6741</v>
      </c>
      <c r="E3" t="n">
        <v>59.73</v>
      </c>
      <c r="F3" t="n">
        <v>54.19</v>
      </c>
      <c r="G3" t="n">
        <v>18.79</v>
      </c>
      <c r="H3" t="n">
        <v>0.35</v>
      </c>
      <c r="I3" t="n">
        <v>173</v>
      </c>
      <c r="J3" t="n">
        <v>99.95</v>
      </c>
      <c r="K3" t="n">
        <v>39.72</v>
      </c>
      <c r="L3" t="n">
        <v>2</v>
      </c>
      <c r="M3" t="n">
        <v>171</v>
      </c>
      <c r="N3" t="n">
        <v>13.24</v>
      </c>
      <c r="O3" t="n">
        <v>12561.45</v>
      </c>
      <c r="P3" t="n">
        <v>478.39</v>
      </c>
      <c r="Q3" t="n">
        <v>794.28</v>
      </c>
      <c r="R3" t="n">
        <v>307.68</v>
      </c>
      <c r="S3" t="n">
        <v>72.42</v>
      </c>
      <c r="T3" t="n">
        <v>107655.4</v>
      </c>
      <c r="U3" t="n">
        <v>0.24</v>
      </c>
      <c r="V3" t="n">
        <v>0.68</v>
      </c>
      <c r="W3" t="n">
        <v>4.96</v>
      </c>
      <c r="X3" t="n">
        <v>6.48</v>
      </c>
      <c r="Y3" t="n">
        <v>0.5</v>
      </c>
      <c r="Z3" t="n">
        <v>10</v>
      </c>
      <c r="AA3" t="n">
        <v>570.5938524447735</v>
      </c>
      <c r="AB3" t="n">
        <v>780.711681739101</v>
      </c>
      <c r="AC3" t="n">
        <v>706.2016545696476</v>
      </c>
      <c r="AD3" t="n">
        <v>570593.8524447734</v>
      </c>
      <c r="AE3" t="n">
        <v>780711.681739101</v>
      </c>
      <c r="AF3" t="n">
        <v>1.749632656234032e-06</v>
      </c>
      <c r="AG3" t="n">
        <v>1.244375</v>
      </c>
      <c r="AH3" t="n">
        <v>706201.6545696476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1.7868</v>
      </c>
      <c r="E4" t="n">
        <v>55.97</v>
      </c>
      <c r="F4" t="n">
        <v>51.74</v>
      </c>
      <c r="G4" t="n">
        <v>28.48</v>
      </c>
      <c r="H4" t="n">
        <v>0.52</v>
      </c>
      <c r="I4" t="n">
        <v>109</v>
      </c>
      <c r="J4" t="n">
        <v>101.2</v>
      </c>
      <c r="K4" t="n">
        <v>39.72</v>
      </c>
      <c r="L4" t="n">
        <v>3</v>
      </c>
      <c r="M4" t="n">
        <v>107</v>
      </c>
      <c r="N4" t="n">
        <v>13.49</v>
      </c>
      <c r="O4" t="n">
        <v>12715.54</v>
      </c>
      <c r="P4" t="n">
        <v>451.5</v>
      </c>
      <c r="Q4" t="n">
        <v>794.17</v>
      </c>
      <c r="R4" t="n">
        <v>225.77</v>
      </c>
      <c r="S4" t="n">
        <v>72.42</v>
      </c>
      <c r="T4" t="n">
        <v>67018.92</v>
      </c>
      <c r="U4" t="n">
        <v>0.32</v>
      </c>
      <c r="V4" t="n">
        <v>0.71</v>
      </c>
      <c r="W4" t="n">
        <v>4.86</v>
      </c>
      <c r="X4" t="n">
        <v>4.03</v>
      </c>
      <c r="Y4" t="n">
        <v>0.5</v>
      </c>
      <c r="Z4" t="n">
        <v>10</v>
      </c>
      <c r="AA4" t="n">
        <v>506.8215054091309</v>
      </c>
      <c r="AB4" t="n">
        <v>693.4555430875461</v>
      </c>
      <c r="AC4" t="n">
        <v>627.2731193262374</v>
      </c>
      <c r="AD4" t="n">
        <v>506821.5054091308</v>
      </c>
      <c r="AE4" t="n">
        <v>693455.543087546</v>
      </c>
      <c r="AF4" t="n">
        <v>1.86741749606294e-06</v>
      </c>
      <c r="AG4" t="n">
        <v>1.166041666666667</v>
      </c>
      <c r="AH4" t="n">
        <v>627273.1193262374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1.8419</v>
      </c>
      <c r="E5" t="n">
        <v>54.29</v>
      </c>
      <c r="F5" t="n">
        <v>50.66</v>
      </c>
      <c r="G5" t="n">
        <v>38</v>
      </c>
      <c r="H5" t="n">
        <v>0.6899999999999999</v>
      </c>
      <c r="I5" t="n">
        <v>80</v>
      </c>
      <c r="J5" t="n">
        <v>102.45</v>
      </c>
      <c r="K5" t="n">
        <v>39.72</v>
      </c>
      <c r="L5" t="n">
        <v>4</v>
      </c>
      <c r="M5" t="n">
        <v>78</v>
      </c>
      <c r="N5" t="n">
        <v>13.74</v>
      </c>
      <c r="O5" t="n">
        <v>12870.03</v>
      </c>
      <c r="P5" t="n">
        <v>436.84</v>
      </c>
      <c r="Q5" t="n">
        <v>794.21</v>
      </c>
      <c r="R5" t="n">
        <v>189.93</v>
      </c>
      <c r="S5" t="n">
        <v>72.42</v>
      </c>
      <c r="T5" t="n">
        <v>49246.91</v>
      </c>
      <c r="U5" t="n">
        <v>0.38</v>
      </c>
      <c r="V5" t="n">
        <v>0.73</v>
      </c>
      <c r="W5" t="n">
        <v>4.81</v>
      </c>
      <c r="X5" t="n">
        <v>2.95</v>
      </c>
      <c r="Y5" t="n">
        <v>0.5</v>
      </c>
      <c r="Z5" t="n">
        <v>10</v>
      </c>
      <c r="AA5" t="n">
        <v>477.7109330768317</v>
      </c>
      <c r="AB5" t="n">
        <v>653.6251737546822</v>
      </c>
      <c r="AC5" t="n">
        <v>591.2441045402277</v>
      </c>
      <c r="AD5" t="n">
        <v>477710.9330768317</v>
      </c>
      <c r="AE5" t="n">
        <v>653625.1737546822</v>
      </c>
      <c r="AF5" t="n">
        <v>1.925003518020109e-06</v>
      </c>
      <c r="AG5" t="n">
        <v>1.131041666666667</v>
      </c>
      <c r="AH5" t="n">
        <v>591244.1045402277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1.8739</v>
      </c>
      <c r="E6" t="n">
        <v>53.36</v>
      </c>
      <c r="F6" t="n">
        <v>50.08</v>
      </c>
      <c r="G6" t="n">
        <v>47.7</v>
      </c>
      <c r="H6" t="n">
        <v>0.85</v>
      </c>
      <c r="I6" t="n">
        <v>63</v>
      </c>
      <c r="J6" t="n">
        <v>103.71</v>
      </c>
      <c r="K6" t="n">
        <v>39.72</v>
      </c>
      <c r="L6" t="n">
        <v>5</v>
      </c>
      <c r="M6" t="n">
        <v>61</v>
      </c>
      <c r="N6" t="n">
        <v>14</v>
      </c>
      <c r="O6" t="n">
        <v>13024.91</v>
      </c>
      <c r="P6" t="n">
        <v>426.75</v>
      </c>
      <c r="Q6" t="n">
        <v>794.1799999999999</v>
      </c>
      <c r="R6" t="n">
        <v>170.45</v>
      </c>
      <c r="S6" t="n">
        <v>72.42</v>
      </c>
      <c r="T6" t="n">
        <v>39589.05</v>
      </c>
      <c r="U6" t="n">
        <v>0.42</v>
      </c>
      <c r="V6" t="n">
        <v>0.74</v>
      </c>
      <c r="W6" t="n">
        <v>4.79</v>
      </c>
      <c r="X6" t="n">
        <v>2.37</v>
      </c>
      <c r="Y6" t="n">
        <v>0.5</v>
      </c>
      <c r="Z6" t="n">
        <v>10</v>
      </c>
      <c r="AA6" t="n">
        <v>460.582652028595</v>
      </c>
      <c r="AB6" t="n">
        <v>630.1895039780557</v>
      </c>
      <c r="AC6" t="n">
        <v>570.0451021949131</v>
      </c>
      <c r="AD6" t="n">
        <v>460582.652028595</v>
      </c>
      <c r="AE6" t="n">
        <v>630189.5039780557</v>
      </c>
      <c r="AF6" t="n">
        <v>1.958447305726631e-06</v>
      </c>
      <c r="AG6" t="n">
        <v>1.111666666666667</v>
      </c>
      <c r="AH6" t="n">
        <v>570045.1021949131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1.9012</v>
      </c>
      <c r="E7" t="n">
        <v>52.6</v>
      </c>
      <c r="F7" t="n">
        <v>49.56</v>
      </c>
      <c r="G7" t="n">
        <v>58.31</v>
      </c>
      <c r="H7" t="n">
        <v>1.01</v>
      </c>
      <c r="I7" t="n">
        <v>51</v>
      </c>
      <c r="J7" t="n">
        <v>104.97</v>
      </c>
      <c r="K7" t="n">
        <v>39.72</v>
      </c>
      <c r="L7" t="n">
        <v>6</v>
      </c>
      <c r="M7" t="n">
        <v>49</v>
      </c>
      <c r="N7" t="n">
        <v>14.25</v>
      </c>
      <c r="O7" t="n">
        <v>13180.19</v>
      </c>
      <c r="P7" t="n">
        <v>416.68</v>
      </c>
      <c r="Q7" t="n">
        <v>794.1900000000001</v>
      </c>
      <c r="R7" t="n">
        <v>153.08</v>
      </c>
      <c r="S7" t="n">
        <v>72.42</v>
      </c>
      <c r="T7" t="n">
        <v>30962.5</v>
      </c>
      <c r="U7" t="n">
        <v>0.47</v>
      </c>
      <c r="V7" t="n">
        <v>0.75</v>
      </c>
      <c r="W7" t="n">
        <v>4.77</v>
      </c>
      <c r="X7" t="n">
        <v>1.85</v>
      </c>
      <c r="Y7" t="n">
        <v>0.5</v>
      </c>
      <c r="Z7" t="n">
        <v>10</v>
      </c>
      <c r="AA7" t="n">
        <v>445.3086606401004</v>
      </c>
      <c r="AB7" t="n">
        <v>609.2909551193745</v>
      </c>
      <c r="AC7" t="n">
        <v>551.1410815080071</v>
      </c>
      <c r="AD7" t="n">
        <v>445308.6606401004</v>
      </c>
      <c r="AE7" t="n">
        <v>609290.9551193746</v>
      </c>
      <c r="AF7" t="n">
        <v>1.986979037113758e-06</v>
      </c>
      <c r="AG7" t="n">
        <v>1.095833333333333</v>
      </c>
      <c r="AH7" t="n">
        <v>551141.0815080071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1.9183</v>
      </c>
      <c r="E8" t="n">
        <v>52.13</v>
      </c>
      <c r="F8" t="n">
        <v>49.26</v>
      </c>
      <c r="G8" t="n">
        <v>68.73</v>
      </c>
      <c r="H8" t="n">
        <v>1.16</v>
      </c>
      <c r="I8" t="n">
        <v>43</v>
      </c>
      <c r="J8" t="n">
        <v>106.23</v>
      </c>
      <c r="K8" t="n">
        <v>39.72</v>
      </c>
      <c r="L8" t="n">
        <v>7</v>
      </c>
      <c r="M8" t="n">
        <v>41</v>
      </c>
      <c r="N8" t="n">
        <v>14.52</v>
      </c>
      <c r="O8" t="n">
        <v>13335.87</v>
      </c>
      <c r="P8" t="n">
        <v>408.22</v>
      </c>
      <c r="Q8" t="n">
        <v>794.1799999999999</v>
      </c>
      <c r="R8" t="n">
        <v>143.21</v>
      </c>
      <c r="S8" t="n">
        <v>72.42</v>
      </c>
      <c r="T8" t="n">
        <v>26068.42</v>
      </c>
      <c r="U8" t="n">
        <v>0.51</v>
      </c>
      <c r="V8" t="n">
        <v>0.75</v>
      </c>
      <c r="W8" t="n">
        <v>4.75</v>
      </c>
      <c r="X8" t="n">
        <v>1.55</v>
      </c>
      <c r="Y8" t="n">
        <v>0.5</v>
      </c>
      <c r="Z8" t="n">
        <v>10</v>
      </c>
      <c r="AA8" t="n">
        <v>434.5085128533172</v>
      </c>
      <c r="AB8" t="n">
        <v>594.5137164486049</v>
      </c>
      <c r="AC8" t="n">
        <v>537.774161755991</v>
      </c>
      <c r="AD8" t="n">
        <v>434508.5128533172</v>
      </c>
      <c r="AE8" t="n">
        <v>594513.7164486049</v>
      </c>
      <c r="AF8" t="n">
        <v>2.00485056116943e-06</v>
      </c>
      <c r="AG8" t="n">
        <v>1.086041666666667</v>
      </c>
      <c r="AH8" t="n">
        <v>537774.1617559911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1.9308</v>
      </c>
      <c r="E9" t="n">
        <v>51.79</v>
      </c>
      <c r="F9" t="n">
        <v>49.04</v>
      </c>
      <c r="G9" t="n">
        <v>79.53</v>
      </c>
      <c r="H9" t="n">
        <v>1.31</v>
      </c>
      <c r="I9" t="n">
        <v>37</v>
      </c>
      <c r="J9" t="n">
        <v>107.5</v>
      </c>
      <c r="K9" t="n">
        <v>39.72</v>
      </c>
      <c r="L9" t="n">
        <v>8</v>
      </c>
      <c r="M9" t="n">
        <v>35</v>
      </c>
      <c r="N9" t="n">
        <v>14.78</v>
      </c>
      <c r="O9" t="n">
        <v>13491.96</v>
      </c>
      <c r="P9" t="n">
        <v>400.72</v>
      </c>
      <c r="Q9" t="n">
        <v>794.17</v>
      </c>
      <c r="R9" t="n">
        <v>135.83</v>
      </c>
      <c r="S9" t="n">
        <v>72.42</v>
      </c>
      <c r="T9" t="n">
        <v>22411.11</v>
      </c>
      <c r="U9" t="n">
        <v>0.53</v>
      </c>
      <c r="V9" t="n">
        <v>0.75</v>
      </c>
      <c r="W9" t="n">
        <v>4.75</v>
      </c>
      <c r="X9" t="n">
        <v>1.34</v>
      </c>
      <c r="Y9" t="n">
        <v>0.5</v>
      </c>
      <c r="Z9" t="n">
        <v>10</v>
      </c>
      <c r="AA9" t="n">
        <v>425.8054577493264</v>
      </c>
      <c r="AB9" t="n">
        <v>582.6058125036315</v>
      </c>
      <c r="AC9" t="n">
        <v>527.0027314506775</v>
      </c>
      <c r="AD9" t="n">
        <v>425805.4577493264</v>
      </c>
      <c r="AE9" t="n">
        <v>582605.8125036315</v>
      </c>
      <c r="AF9" t="n">
        <v>2.017914540742291e-06</v>
      </c>
      <c r="AG9" t="n">
        <v>1.078958333333333</v>
      </c>
      <c r="AH9" t="n">
        <v>527002.7314506775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1.9394</v>
      </c>
      <c r="E10" t="n">
        <v>51.56</v>
      </c>
      <c r="F10" t="n">
        <v>48.9</v>
      </c>
      <c r="G10" t="n">
        <v>88.90000000000001</v>
      </c>
      <c r="H10" t="n">
        <v>1.46</v>
      </c>
      <c r="I10" t="n">
        <v>33</v>
      </c>
      <c r="J10" t="n">
        <v>108.77</v>
      </c>
      <c r="K10" t="n">
        <v>39.72</v>
      </c>
      <c r="L10" t="n">
        <v>9</v>
      </c>
      <c r="M10" t="n">
        <v>31</v>
      </c>
      <c r="N10" t="n">
        <v>15.05</v>
      </c>
      <c r="O10" t="n">
        <v>13648.58</v>
      </c>
      <c r="P10" t="n">
        <v>393.25</v>
      </c>
      <c r="Q10" t="n">
        <v>794.1799999999999</v>
      </c>
      <c r="R10" t="n">
        <v>130.85</v>
      </c>
      <c r="S10" t="n">
        <v>72.42</v>
      </c>
      <c r="T10" t="n">
        <v>19941.08</v>
      </c>
      <c r="U10" t="n">
        <v>0.55</v>
      </c>
      <c r="V10" t="n">
        <v>0.76</v>
      </c>
      <c r="W10" t="n">
        <v>4.74</v>
      </c>
      <c r="X10" t="n">
        <v>1.19</v>
      </c>
      <c r="Y10" t="n">
        <v>0.5</v>
      </c>
      <c r="Z10" t="n">
        <v>10</v>
      </c>
      <c r="AA10" t="n">
        <v>418.2942542742912</v>
      </c>
      <c r="AB10" t="n">
        <v>572.3286525381781</v>
      </c>
      <c r="AC10" t="n">
        <v>517.7064092082425</v>
      </c>
      <c r="AD10" t="n">
        <v>418294.2542742912</v>
      </c>
      <c r="AE10" t="n">
        <v>572328.652538178</v>
      </c>
      <c r="AF10" t="n">
        <v>2.026902558688419e-06</v>
      </c>
      <c r="AG10" t="n">
        <v>1.074166666666667</v>
      </c>
      <c r="AH10" t="n">
        <v>517706.4092082425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1.9483</v>
      </c>
      <c r="E11" t="n">
        <v>51.33</v>
      </c>
      <c r="F11" t="n">
        <v>48.74</v>
      </c>
      <c r="G11" t="n">
        <v>100.85</v>
      </c>
      <c r="H11" t="n">
        <v>1.6</v>
      </c>
      <c r="I11" t="n">
        <v>29</v>
      </c>
      <c r="J11" t="n">
        <v>110.04</v>
      </c>
      <c r="K11" t="n">
        <v>39.72</v>
      </c>
      <c r="L11" t="n">
        <v>10</v>
      </c>
      <c r="M11" t="n">
        <v>27</v>
      </c>
      <c r="N11" t="n">
        <v>15.32</v>
      </c>
      <c r="O11" t="n">
        <v>13805.5</v>
      </c>
      <c r="P11" t="n">
        <v>386.44</v>
      </c>
      <c r="Q11" t="n">
        <v>794.1900000000001</v>
      </c>
      <c r="R11" t="n">
        <v>126.34</v>
      </c>
      <c r="S11" t="n">
        <v>72.42</v>
      </c>
      <c r="T11" t="n">
        <v>17705.43</v>
      </c>
      <c r="U11" t="n">
        <v>0.57</v>
      </c>
      <c r="V11" t="n">
        <v>0.76</v>
      </c>
      <c r="W11" t="n">
        <v>4.72</v>
      </c>
      <c r="X11" t="n">
        <v>1.04</v>
      </c>
      <c r="Y11" t="n">
        <v>0.5</v>
      </c>
      <c r="Z11" t="n">
        <v>10</v>
      </c>
      <c r="AA11" t="n">
        <v>411.1921596971615</v>
      </c>
      <c r="AB11" t="n">
        <v>562.6112534154496</v>
      </c>
      <c r="AC11" t="n">
        <v>508.9164250193319</v>
      </c>
      <c r="AD11" t="n">
        <v>411192.1596971615</v>
      </c>
      <c r="AE11" t="n">
        <v>562611.2534154496</v>
      </c>
      <c r="AF11" t="n">
        <v>2.036204112144295e-06</v>
      </c>
      <c r="AG11" t="n">
        <v>1.069375</v>
      </c>
      <c r="AH11" t="n">
        <v>508916.4250193319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1.9554</v>
      </c>
      <c r="E12" t="n">
        <v>51.14</v>
      </c>
      <c r="F12" t="n">
        <v>48.62</v>
      </c>
      <c r="G12" t="n">
        <v>112.19</v>
      </c>
      <c r="H12" t="n">
        <v>1.74</v>
      </c>
      <c r="I12" t="n">
        <v>26</v>
      </c>
      <c r="J12" t="n">
        <v>111.32</v>
      </c>
      <c r="K12" t="n">
        <v>39.72</v>
      </c>
      <c r="L12" t="n">
        <v>11</v>
      </c>
      <c r="M12" t="n">
        <v>24</v>
      </c>
      <c r="N12" t="n">
        <v>15.6</v>
      </c>
      <c r="O12" t="n">
        <v>13962.83</v>
      </c>
      <c r="P12" t="n">
        <v>378.47</v>
      </c>
      <c r="Q12" t="n">
        <v>794.1799999999999</v>
      </c>
      <c r="R12" t="n">
        <v>121.91</v>
      </c>
      <c r="S12" t="n">
        <v>72.42</v>
      </c>
      <c r="T12" t="n">
        <v>15504.07</v>
      </c>
      <c r="U12" t="n">
        <v>0.59</v>
      </c>
      <c r="V12" t="n">
        <v>0.76</v>
      </c>
      <c r="W12" t="n">
        <v>4.72</v>
      </c>
      <c r="X12" t="n">
        <v>0.91</v>
      </c>
      <c r="Y12" t="n">
        <v>0.5</v>
      </c>
      <c r="Z12" t="n">
        <v>10</v>
      </c>
      <c r="AA12" t="n">
        <v>403.8279591971194</v>
      </c>
      <c r="AB12" t="n">
        <v>552.5352294056953</v>
      </c>
      <c r="AC12" t="n">
        <v>499.80204259928</v>
      </c>
      <c r="AD12" t="n">
        <v>403827.9591971194</v>
      </c>
      <c r="AE12" t="n">
        <v>552535.2294056953</v>
      </c>
      <c r="AF12" t="n">
        <v>2.04362445254168e-06</v>
      </c>
      <c r="AG12" t="n">
        <v>1.065416666666667</v>
      </c>
      <c r="AH12" t="n">
        <v>499802.04259928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1.9586</v>
      </c>
      <c r="E13" t="n">
        <v>51.06</v>
      </c>
      <c r="F13" t="n">
        <v>48.58</v>
      </c>
      <c r="G13" t="n">
        <v>121.44</v>
      </c>
      <c r="H13" t="n">
        <v>1.88</v>
      </c>
      <c r="I13" t="n">
        <v>24</v>
      </c>
      <c r="J13" t="n">
        <v>112.59</v>
      </c>
      <c r="K13" t="n">
        <v>39.72</v>
      </c>
      <c r="L13" t="n">
        <v>12</v>
      </c>
      <c r="M13" t="n">
        <v>22</v>
      </c>
      <c r="N13" t="n">
        <v>15.88</v>
      </c>
      <c r="O13" t="n">
        <v>14120.58</v>
      </c>
      <c r="P13" t="n">
        <v>370.95</v>
      </c>
      <c r="Q13" t="n">
        <v>794.1900000000001</v>
      </c>
      <c r="R13" t="n">
        <v>120.33</v>
      </c>
      <c r="S13" t="n">
        <v>72.42</v>
      </c>
      <c r="T13" t="n">
        <v>14723.02</v>
      </c>
      <c r="U13" t="n">
        <v>0.6</v>
      </c>
      <c r="V13" t="n">
        <v>0.76</v>
      </c>
      <c r="W13" t="n">
        <v>4.73</v>
      </c>
      <c r="X13" t="n">
        <v>0.87</v>
      </c>
      <c r="Y13" t="n">
        <v>0.5</v>
      </c>
      <c r="Z13" t="n">
        <v>10</v>
      </c>
      <c r="AA13" t="n">
        <v>397.8372790925623</v>
      </c>
      <c r="AB13" t="n">
        <v>544.3385165964866</v>
      </c>
      <c r="AC13" t="n">
        <v>492.3876125564234</v>
      </c>
      <c r="AD13" t="n">
        <v>397837.2790925623</v>
      </c>
      <c r="AE13" t="n">
        <v>544338.5165964866</v>
      </c>
      <c r="AF13" t="n">
        <v>2.046968831312332e-06</v>
      </c>
      <c r="AG13" t="n">
        <v>1.06375</v>
      </c>
      <c r="AH13" t="n">
        <v>492387.6125564235</v>
      </c>
    </row>
    <row r="14">
      <c r="A14" t="n">
        <v>12</v>
      </c>
      <c r="B14" t="n">
        <v>45</v>
      </c>
      <c r="C14" t="inlineStr">
        <is>
          <t xml:space="preserve">CONCLUIDO	</t>
        </is>
      </c>
      <c r="D14" t="n">
        <v>1.9657</v>
      </c>
      <c r="E14" t="n">
        <v>50.87</v>
      </c>
      <c r="F14" t="n">
        <v>48.45</v>
      </c>
      <c r="G14" t="n">
        <v>138.44</v>
      </c>
      <c r="H14" t="n">
        <v>2.01</v>
      </c>
      <c r="I14" t="n">
        <v>21</v>
      </c>
      <c r="J14" t="n">
        <v>113.88</v>
      </c>
      <c r="K14" t="n">
        <v>39.72</v>
      </c>
      <c r="L14" t="n">
        <v>13</v>
      </c>
      <c r="M14" t="n">
        <v>17</v>
      </c>
      <c r="N14" t="n">
        <v>16.16</v>
      </c>
      <c r="O14" t="n">
        <v>14278.75</v>
      </c>
      <c r="P14" t="n">
        <v>362.42</v>
      </c>
      <c r="Q14" t="n">
        <v>794.17</v>
      </c>
      <c r="R14" t="n">
        <v>116.33</v>
      </c>
      <c r="S14" t="n">
        <v>72.42</v>
      </c>
      <c r="T14" t="n">
        <v>12741.63</v>
      </c>
      <c r="U14" t="n">
        <v>0.62</v>
      </c>
      <c r="V14" t="n">
        <v>0.76</v>
      </c>
      <c r="W14" t="n">
        <v>4.72</v>
      </c>
      <c r="X14" t="n">
        <v>0.75</v>
      </c>
      <c r="Y14" t="n">
        <v>0.5</v>
      </c>
      <c r="Z14" t="n">
        <v>10</v>
      </c>
      <c r="AA14" t="n">
        <v>390.1446209819481</v>
      </c>
      <c r="AB14" t="n">
        <v>533.8130823934205</v>
      </c>
      <c r="AC14" t="n">
        <v>482.8667110211584</v>
      </c>
      <c r="AD14" t="n">
        <v>390144.6209819481</v>
      </c>
      <c r="AE14" t="n">
        <v>533813.0823934205</v>
      </c>
      <c r="AF14" t="n">
        <v>2.054389171709717e-06</v>
      </c>
      <c r="AG14" t="n">
        <v>1.059791666666667</v>
      </c>
      <c r="AH14" t="n">
        <v>482866.7110211584</v>
      </c>
    </row>
    <row r="15">
      <c r="A15" t="n">
        <v>13</v>
      </c>
      <c r="B15" t="n">
        <v>45</v>
      </c>
      <c r="C15" t="inlineStr">
        <is>
          <t xml:space="preserve">CONCLUIDO	</t>
        </is>
      </c>
      <c r="D15" t="n">
        <v>1.9675</v>
      </c>
      <c r="E15" t="n">
        <v>50.83</v>
      </c>
      <c r="F15" t="n">
        <v>48.43</v>
      </c>
      <c r="G15" t="n">
        <v>145.28</v>
      </c>
      <c r="H15" t="n">
        <v>2.14</v>
      </c>
      <c r="I15" t="n">
        <v>20</v>
      </c>
      <c r="J15" t="n">
        <v>115.16</v>
      </c>
      <c r="K15" t="n">
        <v>39.72</v>
      </c>
      <c r="L15" t="n">
        <v>14</v>
      </c>
      <c r="M15" t="n">
        <v>10</v>
      </c>
      <c r="N15" t="n">
        <v>16.45</v>
      </c>
      <c r="O15" t="n">
        <v>14437.35</v>
      </c>
      <c r="P15" t="n">
        <v>359.99</v>
      </c>
      <c r="Q15" t="n">
        <v>794.17</v>
      </c>
      <c r="R15" t="n">
        <v>115.28</v>
      </c>
      <c r="S15" t="n">
        <v>72.42</v>
      </c>
      <c r="T15" t="n">
        <v>12217.21</v>
      </c>
      <c r="U15" t="n">
        <v>0.63</v>
      </c>
      <c r="V15" t="n">
        <v>0.76</v>
      </c>
      <c r="W15" t="n">
        <v>4.72</v>
      </c>
      <c r="X15" t="n">
        <v>0.72</v>
      </c>
      <c r="Y15" t="n">
        <v>0.5</v>
      </c>
      <c r="Z15" t="n">
        <v>10</v>
      </c>
      <c r="AA15" t="n">
        <v>388.0545344823456</v>
      </c>
      <c r="AB15" t="n">
        <v>530.9533338365555</v>
      </c>
      <c r="AC15" t="n">
        <v>480.2798928528783</v>
      </c>
      <c r="AD15" t="n">
        <v>388054.5344823456</v>
      </c>
      <c r="AE15" t="n">
        <v>530953.3338365556</v>
      </c>
      <c r="AF15" t="n">
        <v>2.056270384768209e-06</v>
      </c>
      <c r="AG15" t="n">
        <v>1.058958333333333</v>
      </c>
      <c r="AH15" t="n">
        <v>480279.8928528783</v>
      </c>
    </row>
    <row r="16">
      <c r="A16" t="n">
        <v>14</v>
      </c>
      <c r="B16" t="n">
        <v>45</v>
      </c>
      <c r="C16" t="inlineStr">
        <is>
          <t xml:space="preserve">CONCLUIDO	</t>
        </is>
      </c>
      <c r="D16" t="n">
        <v>1.9697</v>
      </c>
      <c r="E16" t="n">
        <v>50.77</v>
      </c>
      <c r="F16" t="n">
        <v>48.39</v>
      </c>
      <c r="G16" t="n">
        <v>152.81</v>
      </c>
      <c r="H16" t="n">
        <v>2.27</v>
      </c>
      <c r="I16" t="n">
        <v>19</v>
      </c>
      <c r="J16" t="n">
        <v>116.45</v>
      </c>
      <c r="K16" t="n">
        <v>39.72</v>
      </c>
      <c r="L16" t="n">
        <v>15</v>
      </c>
      <c r="M16" t="n">
        <v>4</v>
      </c>
      <c r="N16" t="n">
        <v>16.74</v>
      </c>
      <c r="O16" t="n">
        <v>14596.38</v>
      </c>
      <c r="P16" t="n">
        <v>360.07</v>
      </c>
      <c r="Q16" t="n">
        <v>794.17</v>
      </c>
      <c r="R16" t="n">
        <v>113.61</v>
      </c>
      <c r="S16" t="n">
        <v>72.42</v>
      </c>
      <c r="T16" t="n">
        <v>11391.74</v>
      </c>
      <c r="U16" t="n">
        <v>0.64</v>
      </c>
      <c r="V16" t="n">
        <v>0.76</v>
      </c>
      <c r="W16" t="n">
        <v>4.73</v>
      </c>
      <c r="X16" t="n">
        <v>0.68</v>
      </c>
      <c r="Y16" t="n">
        <v>0.5</v>
      </c>
      <c r="Z16" t="n">
        <v>10</v>
      </c>
      <c r="AA16" t="n">
        <v>387.5681838353353</v>
      </c>
      <c r="AB16" t="n">
        <v>530.2878874250399</v>
      </c>
      <c r="AC16" t="n">
        <v>479.6779557129178</v>
      </c>
      <c r="AD16" t="n">
        <v>387568.1838353353</v>
      </c>
      <c r="AE16" t="n">
        <v>530287.8874250399</v>
      </c>
      <c r="AF16" t="n">
        <v>2.058569645173032e-06</v>
      </c>
      <c r="AG16" t="n">
        <v>1.057708333333333</v>
      </c>
      <c r="AH16" t="n">
        <v>479677.9557129178</v>
      </c>
    </row>
    <row r="17">
      <c r="A17" t="n">
        <v>15</v>
      </c>
      <c r="B17" t="n">
        <v>45</v>
      </c>
      <c r="C17" t="inlineStr">
        <is>
          <t xml:space="preserve">CONCLUIDO	</t>
        </is>
      </c>
      <c r="D17" t="n">
        <v>1.9695</v>
      </c>
      <c r="E17" t="n">
        <v>50.78</v>
      </c>
      <c r="F17" t="n">
        <v>48.4</v>
      </c>
      <c r="G17" t="n">
        <v>152.83</v>
      </c>
      <c r="H17" t="n">
        <v>2.4</v>
      </c>
      <c r="I17" t="n">
        <v>19</v>
      </c>
      <c r="J17" t="n">
        <v>117.75</v>
      </c>
      <c r="K17" t="n">
        <v>39.72</v>
      </c>
      <c r="L17" t="n">
        <v>16</v>
      </c>
      <c r="M17" t="n">
        <v>1</v>
      </c>
      <c r="N17" t="n">
        <v>17.03</v>
      </c>
      <c r="O17" t="n">
        <v>14755.84</v>
      </c>
      <c r="P17" t="n">
        <v>362.11</v>
      </c>
      <c r="Q17" t="n">
        <v>794.17</v>
      </c>
      <c r="R17" t="n">
        <v>113.98</v>
      </c>
      <c r="S17" t="n">
        <v>72.42</v>
      </c>
      <c r="T17" t="n">
        <v>11572.91</v>
      </c>
      <c r="U17" t="n">
        <v>0.64</v>
      </c>
      <c r="V17" t="n">
        <v>0.76</v>
      </c>
      <c r="W17" t="n">
        <v>4.73</v>
      </c>
      <c r="X17" t="n">
        <v>0.6899999999999999</v>
      </c>
      <c r="Y17" t="n">
        <v>0.5</v>
      </c>
      <c r="Z17" t="n">
        <v>10</v>
      </c>
      <c r="AA17" t="n">
        <v>389.0444221766522</v>
      </c>
      <c r="AB17" t="n">
        <v>532.3077418506688</v>
      </c>
      <c r="AC17" t="n">
        <v>481.5050380670482</v>
      </c>
      <c r="AD17" t="n">
        <v>389044.4221766522</v>
      </c>
      <c r="AE17" t="n">
        <v>532307.7418506688</v>
      </c>
      <c r="AF17" t="n">
        <v>2.058360621499866e-06</v>
      </c>
      <c r="AG17" t="n">
        <v>1.057916666666667</v>
      </c>
      <c r="AH17" t="n">
        <v>481505.0380670482</v>
      </c>
    </row>
    <row r="18">
      <c r="A18" t="n">
        <v>16</v>
      </c>
      <c r="B18" t="n">
        <v>45</v>
      </c>
      <c r="C18" t="inlineStr">
        <is>
          <t xml:space="preserve">CONCLUIDO	</t>
        </is>
      </c>
      <c r="D18" t="n">
        <v>1.9696</v>
      </c>
      <c r="E18" t="n">
        <v>50.77</v>
      </c>
      <c r="F18" t="n">
        <v>48.39</v>
      </c>
      <c r="G18" t="n">
        <v>152.82</v>
      </c>
      <c r="H18" t="n">
        <v>2.52</v>
      </c>
      <c r="I18" t="n">
        <v>19</v>
      </c>
      <c r="J18" t="n">
        <v>119.04</v>
      </c>
      <c r="K18" t="n">
        <v>39.72</v>
      </c>
      <c r="L18" t="n">
        <v>17</v>
      </c>
      <c r="M18" t="n">
        <v>0</v>
      </c>
      <c r="N18" t="n">
        <v>17.33</v>
      </c>
      <c r="O18" t="n">
        <v>14915.73</v>
      </c>
      <c r="P18" t="n">
        <v>365.69</v>
      </c>
      <c r="Q18" t="n">
        <v>794.17</v>
      </c>
      <c r="R18" t="n">
        <v>113.89</v>
      </c>
      <c r="S18" t="n">
        <v>72.42</v>
      </c>
      <c r="T18" t="n">
        <v>11530.44</v>
      </c>
      <c r="U18" t="n">
        <v>0.64</v>
      </c>
      <c r="V18" t="n">
        <v>0.76</v>
      </c>
      <c r="W18" t="n">
        <v>4.73</v>
      </c>
      <c r="X18" t="n">
        <v>0.6899999999999999</v>
      </c>
      <c r="Y18" t="n">
        <v>0.5</v>
      </c>
      <c r="Z18" t="n">
        <v>10</v>
      </c>
      <c r="AA18" t="n">
        <v>391.4695454112416</v>
      </c>
      <c r="AB18" t="n">
        <v>535.6259024491204</v>
      </c>
      <c r="AC18" t="n">
        <v>484.5065180750511</v>
      </c>
      <c r="AD18" t="n">
        <v>391469.5454112416</v>
      </c>
      <c r="AE18" t="n">
        <v>535625.9024491204</v>
      </c>
      <c r="AF18" t="n">
        <v>2.058465133336449e-06</v>
      </c>
      <c r="AG18" t="n">
        <v>1.057708333333333</v>
      </c>
      <c r="AH18" t="n">
        <v>484506.5180750511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1.2045</v>
      </c>
      <c r="E2" t="n">
        <v>83.02</v>
      </c>
      <c r="F2" t="n">
        <v>67.73</v>
      </c>
      <c r="G2" t="n">
        <v>7.89</v>
      </c>
      <c r="H2" t="n">
        <v>0.14</v>
      </c>
      <c r="I2" t="n">
        <v>515</v>
      </c>
      <c r="J2" t="n">
        <v>124.63</v>
      </c>
      <c r="K2" t="n">
        <v>45</v>
      </c>
      <c r="L2" t="n">
        <v>1</v>
      </c>
      <c r="M2" t="n">
        <v>513</v>
      </c>
      <c r="N2" t="n">
        <v>18.64</v>
      </c>
      <c r="O2" t="n">
        <v>15605.44</v>
      </c>
      <c r="P2" t="n">
        <v>708.04</v>
      </c>
      <c r="Q2" t="n">
        <v>794.37</v>
      </c>
      <c r="R2" t="n">
        <v>759.7</v>
      </c>
      <c r="S2" t="n">
        <v>72.42</v>
      </c>
      <c r="T2" t="n">
        <v>331955.56</v>
      </c>
      <c r="U2" t="n">
        <v>0.1</v>
      </c>
      <c r="V2" t="n">
        <v>0.55</v>
      </c>
      <c r="W2" t="n">
        <v>5.56</v>
      </c>
      <c r="X2" t="n">
        <v>20.01</v>
      </c>
      <c r="Y2" t="n">
        <v>0.5</v>
      </c>
      <c r="Z2" t="n">
        <v>10</v>
      </c>
      <c r="AA2" t="n">
        <v>1150.243802574124</v>
      </c>
      <c r="AB2" t="n">
        <v>1573.814315857071</v>
      </c>
      <c r="AC2" t="n">
        <v>1423.611686413937</v>
      </c>
      <c r="AD2" t="n">
        <v>1150243.802574124</v>
      </c>
      <c r="AE2" t="n">
        <v>1573814.315857071</v>
      </c>
      <c r="AF2" t="n">
        <v>1.211997977631925e-06</v>
      </c>
      <c r="AG2" t="n">
        <v>1.729583333333333</v>
      </c>
      <c r="AH2" t="n">
        <v>1423611.686413937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1.5857</v>
      </c>
      <c r="E3" t="n">
        <v>63.06</v>
      </c>
      <c r="F3" t="n">
        <v>55.59</v>
      </c>
      <c r="G3" t="n">
        <v>15.96</v>
      </c>
      <c r="H3" t="n">
        <v>0.28</v>
      </c>
      <c r="I3" t="n">
        <v>209</v>
      </c>
      <c r="J3" t="n">
        <v>125.95</v>
      </c>
      <c r="K3" t="n">
        <v>45</v>
      </c>
      <c r="L3" t="n">
        <v>2</v>
      </c>
      <c r="M3" t="n">
        <v>207</v>
      </c>
      <c r="N3" t="n">
        <v>18.95</v>
      </c>
      <c r="O3" t="n">
        <v>15767.7</v>
      </c>
      <c r="P3" t="n">
        <v>576.86</v>
      </c>
      <c r="Q3" t="n">
        <v>794.25</v>
      </c>
      <c r="R3" t="n">
        <v>354.43</v>
      </c>
      <c r="S3" t="n">
        <v>72.42</v>
      </c>
      <c r="T3" t="n">
        <v>130848.53</v>
      </c>
      <c r="U3" t="n">
        <v>0.2</v>
      </c>
      <c r="V3" t="n">
        <v>0.66</v>
      </c>
      <c r="W3" t="n">
        <v>5.03</v>
      </c>
      <c r="X3" t="n">
        <v>7.88</v>
      </c>
      <c r="Y3" t="n">
        <v>0.5</v>
      </c>
      <c r="Z3" t="n">
        <v>10</v>
      </c>
      <c r="AA3" t="n">
        <v>715.0656897740944</v>
      </c>
      <c r="AB3" t="n">
        <v>978.384423220711</v>
      </c>
      <c r="AC3" t="n">
        <v>885.0087870396881</v>
      </c>
      <c r="AD3" t="n">
        <v>715065.6897740944</v>
      </c>
      <c r="AE3" t="n">
        <v>978384.4232207111</v>
      </c>
      <c r="AF3" t="n">
        <v>1.595570936596882e-06</v>
      </c>
      <c r="AG3" t="n">
        <v>1.31375</v>
      </c>
      <c r="AH3" t="n">
        <v>885008.7870396881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1.7222</v>
      </c>
      <c r="E4" t="n">
        <v>58.07</v>
      </c>
      <c r="F4" t="n">
        <v>52.59</v>
      </c>
      <c r="G4" t="n">
        <v>24.09</v>
      </c>
      <c r="H4" t="n">
        <v>0.42</v>
      </c>
      <c r="I4" t="n">
        <v>131</v>
      </c>
      <c r="J4" t="n">
        <v>127.27</v>
      </c>
      <c r="K4" t="n">
        <v>45</v>
      </c>
      <c r="L4" t="n">
        <v>3</v>
      </c>
      <c r="M4" t="n">
        <v>129</v>
      </c>
      <c r="N4" t="n">
        <v>19.27</v>
      </c>
      <c r="O4" t="n">
        <v>15930.42</v>
      </c>
      <c r="P4" t="n">
        <v>541.59</v>
      </c>
      <c r="Q4" t="n">
        <v>794.21</v>
      </c>
      <c r="R4" t="n">
        <v>253.82</v>
      </c>
      <c r="S4" t="n">
        <v>72.42</v>
      </c>
      <c r="T4" t="n">
        <v>80933.52</v>
      </c>
      <c r="U4" t="n">
        <v>0.29</v>
      </c>
      <c r="V4" t="n">
        <v>0.7</v>
      </c>
      <c r="W4" t="n">
        <v>4.91</v>
      </c>
      <c r="X4" t="n">
        <v>4.88</v>
      </c>
      <c r="Y4" t="n">
        <v>0.5</v>
      </c>
      <c r="Z4" t="n">
        <v>10</v>
      </c>
      <c r="AA4" t="n">
        <v>620.0810052513365</v>
      </c>
      <c r="AB4" t="n">
        <v>848.4221874281384</v>
      </c>
      <c r="AC4" t="n">
        <v>767.449964628015</v>
      </c>
      <c r="AD4" t="n">
        <v>620081.0052513365</v>
      </c>
      <c r="AE4" t="n">
        <v>848422.1874281383</v>
      </c>
      <c r="AF4" t="n">
        <v>1.732920645145456e-06</v>
      </c>
      <c r="AG4" t="n">
        <v>1.209791666666667</v>
      </c>
      <c r="AH4" t="n">
        <v>767449.9646280149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1.7917</v>
      </c>
      <c r="E5" t="n">
        <v>55.81</v>
      </c>
      <c r="F5" t="n">
        <v>51.25</v>
      </c>
      <c r="G5" t="n">
        <v>32.37</v>
      </c>
      <c r="H5" t="n">
        <v>0.55</v>
      </c>
      <c r="I5" t="n">
        <v>95</v>
      </c>
      <c r="J5" t="n">
        <v>128.59</v>
      </c>
      <c r="K5" t="n">
        <v>45</v>
      </c>
      <c r="L5" t="n">
        <v>4</v>
      </c>
      <c r="M5" t="n">
        <v>93</v>
      </c>
      <c r="N5" t="n">
        <v>19.59</v>
      </c>
      <c r="O5" t="n">
        <v>16093.6</v>
      </c>
      <c r="P5" t="n">
        <v>523.99</v>
      </c>
      <c r="Q5" t="n">
        <v>794.25</v>
      </c>
      <c r="R5" t="n">
        <v>209.72</v>
      </c>
      <c r="S5" t="n">
        <v>72.42</v>
      </c>
      <c r="T5" t="n">
        <v>59066.44</v>
      </c>
      <c r="U5" t="n">
        <v>0.35</v>
      </c>
      <c r="V5" t="n">
        <v>0.72</v>
      </c>
      <c r="W5" t="n">
        <v>4.84</v>
      </c>
      <c r="X5" t="n">
        <v>3.54</v>
      </c>
      <c r="Y5" t="n">
        <v>0.5</v>
      </c>
      <c r="Z5" t="n">
        <v>10</v>
      </c>
      <c r="AA5" t="n">
        <v>578.1862874899541</v>
      </c>
      <c r="AB5" t="n">
        <v>791.0999863225113</v>
      </c>
      <c r="AC5" t="n">
        <v>715.5985139436946</v>
      </c>
      <c r="AD5" t="n">
        <v>578186.2874899541</v>
      </c>
      <c r="AE5" t="n">
        <v>791099.9863225113</v>
      </c>
      <c r="AF5" t="n">
        <v>1.802853280633558e-06</v>
      </c>
      <c r="AG5" t="n">
        <v>1.162708333333333</v>
      </c>
      <c r="AH5" t="n">
        <v>715598.5139436945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1.8338</v>
      </c>
      <c r="E6" t="n">
        <v>54.53</v>
      </c>
      <c r="F6" t="n">
        <v>50.48</v>
      </c>
      <c r="G6" t="n">
        <v>40.39</v>
      </c>
      <c r="H6" t="n">
        <v>0.68</v>
      </c>
      <c r="I6" t="n">
        <v>75</v>
      </c>
      <c r="J6" t="n">
        <v>129.92</v>
      </c>
      <c r="K6" t="n">
        <v>45</v>
      </c>
      <c r="L6" t="n">
        <v>5</v>
      </c>
      <c r="M6" t="n">
        <v>73</v>
      </c>
      <c r="N6" t="n">
        <v>19.92</v>
      </c>
      <c r="O6" t="n">
        <v>16257.24</v>
      </c>
      <c r="P6" t="n">
        <v>512.26</v>
      </c>
      <c r="Q6" t="n">
        <v>794.17</v>
      </c>
      <c r="R6" t="n">
        <v>183.98</v>
      </c>
      <c r="S6" t="n">
        <v>72.42</v>
      </c>
      <c r="T6" t="n">
        <v>46292.76</v>
      </c>
      <c r="U6" t="n">
        <v>0.39</v>
      </c>
      <c r="V6" t="n">
        <v>0.73</v>
      </c>
      <c r="W6" t="n">
        <v>4.81</v>
      </c>
      <c r="X6" t="n">
        <v>2.77</v>
      </c>
      <c r="Y6" t="n">
        <v>0.5</v>
      </c>
      <c r="Z6" t="n">
        <v>10</v>
      </c>
      <c r="AA6" t="n">
        <v>553.6986589376843</v>
      </c>
      <c r="AB6" t="n">
        <v>757.5949326193689</v>
      </c>
      <c r="AC6" t="n">
        <v>685.2911355413418</v>
      </c>
      <c r="AD6" t="n">
        <v>553698.6589376843</v>
      </c>
      <c r="AE6" t="n">
        <v>757594.9326193689</v>
      </c>
      <c r="AF6" t="n">
        <v>1.84521535191484e-06</v>
      </c>
      <c r="AG6" t="n">
        <v>1.136041666666667</v>
      </c>
      <c r="AH6" t="n">
        <v>685291.1355413417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1.8625</v>
      </c>
      <c r="E7" t="n">
        <v>53.69</v>
      </c>
      <c r="F7" t="n">
        <v>49.98</v>
      </c>
      <c r="G7" t="n">
        <v>48.36</v>
      </c>
      <c r="H7" t="n">
        <v>0.8100000000000001</v>
      </c>
      <c r="I7" t="n">
        <v>62</v>
      </c>
      <c r="J7" t="n">
        <v>131.25</v>
      </c>
      <c r="K7" t="n">
        <v>45</v>
      </c>
      <c r="L7" t="n">
        <v>6</v>
      </c>
      <c r="M7" t="n">
        <v>60</v>
      </c>
      <c r="N7" t="n">
        <v>20.25</v>
      </c>
      <c r="O7" t="n">
        <v>16421.36</v>
      </c>
      <c r="P7" t="n">
        <v>503.15</v>
      </c>
      <c r="Q7" t="n">
        <v>794.2</v>
      </c>
      <c r="R7" t="n">
        <v>166.97</v>
      </c>
      <c r="S7" t="n">
        <v>72.42</v>
      </c>
      <c r="T7" t="n">
        <v>37853.58</v>
      </c>
      <c r="U7" t="n">
        <v>0.43</v>
      </c>
      <c r="V7" t="n">
        <v>0.74</v>
      </c>
      <c r="W7" t="n">
        <v>4.79</v>
      </c>
      <c r="X7" t="n">
        <v>2.27</v>
      </c>
      <c r="Y7" t="n">
        <v>0.5</v>
      </c>
      <c r="Z7" t="n">
        <v>10</v>
      </c>
      <c r="AA7" t="n">
        <v>536.907654692094</v>
      </c>
      <c r="AB7" t="n">
        <v>734.6207398437258</v>
      </c>
      <c r="AC7" t="n">
        <v>664.509567479724</v>
      </c>
      <c r="AD7" t="n">
        <v>536907.654692094</v>
      </c>
      <c r="AE7" t="n">
        <v>734620.7398437258</v>
      </c>
      <c r="AF7" t="n">
        <v>1.874094008584027e-06</v>
      </c>
      <c r="AG7" t="n">
        <v>1.118541666666667</v>
      </c>
      <c r="AH7" t="n">
        <v>664509.5674797239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1.8844</v>
      </c>
      <c r="E8" t="n">
        <v>53.07</v>
      </c>
      <c r="F8" t="n">
        <v>49.61</v>
      </c>
      <c r="G8" t="n">
        <v>57.24</v>
      </c>
      <c r="H8" t="n">
        <v>0.93</v>
      </c>
      <c r="I8" t="n">
        <v>52</v>
      </c>
      <c r="J8" t="n">
        <v>132.58</v>
      </c>
      <c r="K8" t="n">
        <v>45</v>
      </c>
      <c r="L8" t="n">
        <v>7</v>
      </c>
      <c r="M8" t="n">
        <v>50</v>
      </c>
      <c r="N8" t="n">
        <v>20.59</v>
      </c>
      <c r="O8" t="n">
        <v>16585.95</v>
      </c>
      <c r="P8" t="n">
        <v>496.12</v>
      </c>
      <c r="Q8" t="n">
        <v>794.1799999999999</v>
      </c>
      <c r="R8" t="n">
        <v>154.68</v>
      </c>
      <c r="S8" t="n">
        <v>72.42</v>
      </c>
      <c r="T8" t="n">
        <v>31758.43</v>
      </c>
      <c r="U8" t="n">
        <v>0.47</v>
      </c>
      <c r="V8" t="n">
        <v>0.74</v>
      </c>
      <c r="W8" t="n">
        <v>4.77</v>
      </c>
      <c r="X8" t="n">
        <v>1.9</v>
      </c>
      <c r="Y8" t="n">
        <v>0.5</v>
      </c>
      <c r="Z8" t="n">
        <v>10</v>
      </c>
      <c r="AA8" t="n">
        <v>524.4199211149281</v>
      </c>
      <c r="AB8" t="n">
        <v>717.5344718435242</v>
      </c>
      <c r="AC8" t="n">
        <v>649.0539889167336</v>
      </c>
      <c r="AD8" t="n">
        <v>524419.9211149281</v>
      </c>
      <c r="AE8" t="n">
        <v>717534.4718435243</v>
      </c>
      <c r="AF8" t="n">
        <v>1.896130335450062e-06</v>
      </c>
      <c r="AG8" t="n">
        <v>1.105625</v>
      </c>
      <c r="AH8" t="n">
        <v>649053.9889167337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1.8996</v>
      </c>
      <c r="E9" t="n">
        <v>52.64</v>
      </c>
      <c r="F9" t="n">
        <v>49.36</v>
      </c>
      <c r="G9" t="n">
        <v>65.81</v>
      </c>
      <c r="H9" t="n">
        <v>1.06</v>
      </c>
      <c r="I9" t="n">
        <v>45</v>
      </c>
      <c r="J9" t="n">
        <v>133.92</v>
      </c>
      <c r="K9" t="n">
        <v>45</v>
      </c>
      <c r="L9" t="n">
        <v>8</v>
      </c>
      <c r="M9" t="n">
        <v>43</v>
      </c>
      <c r="N9" t="n">
        <v>20.93</v>
      </c>
      <c r="O9" t="n">
        <v>16751.02</v>
      </c>
      <c r="P9" t="n">
        <v>489.16</v>
      </c>
      <c r="Q9" t="n">
        <v>794.2</v>
      </c>
      <c r="R9" t="n">
        <v>146.32</v>
      </c>
      <c r="S9" t="n">
        <v>72.42</v>
      </c>
      <c r="T9" t="n">
        <v>27613.53</v>
      </c>
      <c r="U9" t="n">
        <v>0.49</v>
      </c>
      <c r="V9" t="n">
        <v>0.75</v>
      </c>
      <c r="W9" t="n">
        <v>4.76</v>
      </c>
      <c r="X9" t="n">
        <v>1.65</v>
      </c>
      <c r="Y9" t="n">
        <v>0.5</v>
      </c>
      <c r="Z9" t="n">
        <v>10</v>
      </c>
      <c r="AA9" t="n">
        <v>514.4528054119135</v>
      </c>
      <c r="AB9" t="n">
        <v>703.8970244205483</v>
      </c>
      <c r="AC9" t="n">
        <v>636.718080335529</v>
      </c>
      <c r="AD9" t="n">
        <v>514452.8054119134</v>
      </c>
      <c r="AE9" t="n">
        <v>703897.0244205483</v>
      </c>
      <c r="AF9" t="n">
        <v>1.91142495501005e-06</v>
      </c>
      <c r="AG9" t="n">
        <v>1.096666666666667</v>
      </c>
      <c r="AH9" t="n">
        <v>636718.0803355289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1.9107</v>
      </c>
      <c r="E10" t="n">
        <v>52.34</v>
      </c>
      <c r="F10" t="n">
        <v>49.18</v>
      </c>
      <c r="G10" t="n">
        <v>73.77</v>
      </c>
      <c r="H10" t="n">
        <v>1.18</v>
      </c>
      <c r="I10" t="n">
        <v>40</v>
      </c>
      <c r="J10" t="n">
        <v>135.27</v>
      </c>
      <c r="K10" t="n">
        <v>45</v>
      </c>
      <c r="L10" t="n">
        <v>9</v>
      </c>
      <c r="M10" t="n">
        <v>38</v>
      </c>
      <c r="N10" t="n">
        <v>21.27</v>
      </c>
      <c r="O10" t="n">
        <v>16916.71</v>
      </c>
      <c r="P10" t="n">
        <v>483.79</v>
      </c>
      <c r="Q10" t="n">
        <v>794.1900000000001</v>
      </c>
      <c r="R10" t="n">
        <v>140.64</v>
      </c>
      <c r="S10" t="n">
        <v>72.42</v>
      </c>
      <c r="T10" t="n">
        <v>24798.34</v>
      </c>
      <c r="U10" t="n">
        <v>0.51</v>
      </c>
      <c r="V10" t="n">
        <v>0.75</v>
      </c>
      <c r="W10" t="n">
        <v>4.75</v>
      </c>
      <c r="X10" t="n">
        <v>1.47</v>
      </c>
      <c r="Y10" t="n">
        <v>0.5</v>
      </c>
      <c r="Z10" t="n">
        <v>10</v>
      </c>
      <c r="AA10" t="n">
        <v>507.0787207771847</v>
      </c>
      <c r="AB10" t="n">
        <v>693.8074765016585</v>
      </c>
      <c r="AC10" t="n">
        <v>627.5914647092486</v>
      </c>
      <c r="AD10" t="n">
        <v>507078.7207771847</v>
      </c>
      <c r="AE10" t="n">
        <v>693807.4765016584</v>
      </c>
      <c r="AF10" t="n">
        <v>1.922594052188725e-06</v>
      </c>
      <c r="AG10" t="n">
        <v>1.090416666666667</v>
      </c>
      <c r="AH10" t="n">
        <v>627591.4647092486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1.9206</v>
      </c>
      <c r="E11" t="n">
        <v>52.07</v>
      </c>
      <c r="F11" t="n">
        <v>49.01</v>
      </c>
      <c r="G11" t="n">
        <v>81.69</v>
      </c>
      <c r="H11" t="n">
        <v>1.29</v>
      </c>
      <c r="I11" t="n">
        <v>36</v>
      </c>
      <c r="J11" t="n">
        <v>136.61</v>
      </c>
      <c r="K11" t="n">
        <v>45</v>
      </c>
      <c r="L11" t="n">
        <v>10</v>
      </c>
      <c r="M11" t="n">
        <v>34</v>
      </c>
      <c r="N11" t="n">
        <v>21.61</v>
      </c>
      <c r="O11" t="n">
        <v>17082.76</v>
      </c>
      <c r="P11" t="n">
        <v>477.63</v>
      </c>
      <c r="Q11" t="n">
        <v>794.17</v>
      </c>
      <c r="R11" t="n">
        <v>134.98</v>
      </c>
      <c r="S11" t="n">
        <v>72.42</v>
      </c>
      <c r="T11" t="n">
        <v>21990.46</v>
      </c>
      <c r="U11" t="n">
        <v>0.54</v>
      </c>
      <c r="V11" t="n">
        <v>0.75</v>
      </c>
      <c r="W11" t="n">
        <v>4.74</v>
      </c>
      <c r="X11" t="n">
        <v>1.31</v>
      </c>
      <c r="Y11" t="n">
        <v>0.5</v>
      </c>
      <c r="Z11" t="n">
        <v>10</v>
      </c>
      <c r="AA11" t="n">
        <v>499.5725155813035</v>
      </c>
      <c r="AB11" t="n">
        <v>683.5371554022521</v>
      </c>
      <c r="AC11" t="n">
        <v>618.3013286410833</v>
      </c>
      <c r="AD11" t="n">
        <v>499572.5155813036</v>
      </c>
      <c r="AE11" t="n">
        <v>683537.1554022521</v>
      </c>
      <c r="AF11" t="n">
        <v>1.932555679402138e-06</v>
      </c>
      <c r="AG11" t="n">
        <v>1.084791666666667</v>
      </c>
      <c r="AH11" t="n">
        <v>618301.3286410833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1.9298</v>
      </c>
      <c r="E12" t="n">
        <v>51.82</v>
      </c>
      <c r="F12" t="n">
        <v>48.87</v>
      </c>
      <c r="G12" t="n">
        <v>91.63</v>
      </c>
      <c r="H12" t="n">
        <v>1.41</v>
      </c>
      <c r="I12" t="n">
        <v>32</v>
      </c>
      <c r="J12" t="n">
        <v>137.96</v>
      </c>
      <c r="K12" t="n">
        <v>45</v>
      </c>
      <c r="L12" t="n">
        <v>11</v>
      </c>
      <c r="M12" t="n">
        <v>30</v>
      </c>
      <c r="N12" t="n">
        <v>21.96</v>
      </c>
      <c r="O12" t="n">
        <v>17249.3</v>
      </c>
      <c r="P12" t="n">
        <v>473.38</v>
      </c>
      <c r="Q12" t="n">
        <v>794.1799999999999</v>
      </c>
      <c r="R12" t="n">
        <v>130.01</v>
      </c>
      <c r="S12" t="n">
        <v>72.42</v>
      </c>
      <c r="T12" t="n">
        <v>19525.05</v>
      </c>
      <c r="U12" t="n">
        <v>0.5600000000000001</v>
      </c>
      <c r="V12" t="n">
        <v>0.76</v>
      </c>
      <c r="W12" t="n">
        <v>4.74</v>
      </c>
      <c r="X12" t="n">
        <v>1.16</v>
      </c>
      <c r="Y12" t="n">
        <v>0.5</v>
      </c>
      <c r="Z12" t="n">
        <v>10</v>
      </c>
      <c r="AA12" t="n">
        <v>493.7620737174879</v>
      </c>
      <c r="AB12" t="n">
        <v>675.5870525055759</v>
      </c>
      <c r="AC12" t="n">
        <v>611.1099724068264</v>
      </c>
      <c r="AD12" t="n">
        <v>493762.0737174879</v>
      </c>
      <c r="AE12" t="n">
        <v>675587.0525055759</v>
      </c>
      <c r="AF12" t="n">
        <v>1.941812949135815e-06</v>
      </c>
      <c r="AG12" t="n">
        <v>1.079583333333333</v>
      </c>
      <c r="AH12" t="n">
        <v>611109.9724068263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1.937</v>
      </c>
      <c r="E13" t="n">
        <v>51.63</v>
      </c>
      <c r="F13" t="n">
        <v>48.75</v>
      </c>
      <c r="G13" t="n">
        <v>100.87</v>
      </c>
      <c r="H13" t="n">
        <v>1.52</v>
      </c>
      <c r="I13" t="n">
        <v>29</v>
      </c>
      <c r="J13" t="n">
        <v>139.32</v>
      </c>
      <c r="K13" t="n">
        <v>45</v>
      </c>
      <c r="L13" t="n">
        <v>12</v>
      </c>
      <c r="M13" t="n">
        <v>27</v>
      </c>
      <c r="N13" t="n">
        <v>22.32</v>
      </c>
      <c r="O13" t="n">
        <v>17416.34</v>
      </c>
      <c r="P13" t="n">
        <v>467.43</v>
      </c>
      <c r="Q13" t="n">
        <v>794.17</v>
      </c>
      <c r="R13" t="n">
        <v>126.37</v>
      </c>
      <c r="S13" t="n">
        <v>72.42</v>
      </c>
      <c r="T13" t="n">
        <v>17721.4</v>
      </c>
      <c r="U13" t="n">
        <v>0.57</v>
      </c>
      <c r="V13" t="n">
        <v>0.76</v>
      </c>
      <c r="W13" t="n">
        <v>4.73</v>
      </c>
      <c r="X13" t="n">
        <v>1.05</v>
      </c>
      <c r="Y13" t="n">
        <v>0.5</v>
      </c>
      <c r="Z13" t="n">
        <v>10</v>
      </c>
      <c r="AA13" t="n">
        <v>487.3778932126148</v>
      </c>
      <c r="AB13" t="n">
        <v>666.8519350886424</v>
      </c>
      <c r="AC13" t="n">
        <v>603.2085223363508</v>
      </c>
      <c r="AD13" t="n">
        <v>487377.8932126148</v>
      </c>
      <c r="AE13" t="n">
        <v>666851.9350886424</v>
      </c>
      <c r="AF13" t="n">
        <v>1.949057768927388e-06</v>
      </c>
      <c r="AG13" t="n">
        <v>1.075625</v>
      </c>
      <c r="AH13" t="n">
        <v>603208.5223363509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1.9424</v>
      </c>
      <c r="E14" t="n">
        <v>51.48</v>
      </c>
      <c r="F14" t="n">
        <v>48.66</v>
      </c>
      <c r="G14" t="n">
        <v>108.14</v>
      </c>
      <c r="H14" t="n">
        <v>1.63</v>
      </c>
      <c r="I14" t="n">
        <v>27</v>
      </c>
      <c r="J14" t="n">
        <v>140.67</v>
      </c>
      <c r="K14" t="n">
        <v>45</v>
      </c>
      <c r="L14" t="n">
        <v>13</v>
      </c>
      <c r="M14" t="n">
        <v>25</v>
      </c>
      <c r="N14" t="n">
        <v>22.68</v>
      </c>
      <c r="O14" t="n">
        <v>17583.88</v>
      </c>
      <c r="P14" t="n">
        <v>463.48</v>
      </c>
      <c r="Q14" t="n">
        <v>794.17</v>
      </c>
      <c r="R14" t="n">
        <v>123.19</v>
      </c>
      <c r="S14" t="n">
        <v>72.42</v>
      </c>
      <c r="T14" t="n">
        <v>16140.29</v>
      </c>
      <c r="U14" t="n">
        <v>0.59</v>
      </c>
      <c r="V14" t="n">
        <v>0.76</v>
      </c>
      <c r="W14" t="n">
        <v>4.73</v>
      </c>
      <c r="X14" t="n">
        <v>0.95</v>
      </c>
      <c r="Y14" t="n">
        <v>0.5</v>
      </c>
      <c r="Z14" t="n">
        <v>10</v>
      </c>
      <c r="AA14" t="n">
        <v>482.9790870808162</v>
      </c>
      <c r="AB14" t="n">
        <v>660.8332944774853</v>
      </c>
      <c r="AC14" t="n">
        <v>597.7642923379075</v>
      </c>
      <c r="AD14" t="n">
        <v>482979.0870808162</v>
      </c>
      <c r="AE14" t="n">
        <v>660833.2944774854</v>
      </c>
      <c r="AF14" t="n">
        <v>1.954491383771068e-06</v>
      </c>
      <c r="AG14" t="n">
        <v>1.0725</v>
      </c>
      <c r="AH14" t="n">
        <v>597764.2923379075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1.9463</v>
      </c>
      <c r="E15" t="n">
        <v>51.38</v>
      </c>
      <c r="F15" t="n">
        <v>48.61</v>
      </c>
      <c r="G15" t="n">
        <v>116.66</v>
      </c>
      <c r="H15" t="n">
        <v>1.74</v>
      </c>
      <c r="I15" t="n">
        <v>25</v>
      </c>
      <c r="J15" t="n">
        <v>142.04</v>
      </c>
      <c r="K15" t="n">
        <v>45</v>
      </c>
      <c r="L15" t="n">
        <v>14</v>
      </c>
      <c r="M15" t="n">
        <v>23</v>
      </c>
      <c r="N15" t="n">
        <v>23.04</v>
      </c>
      <c r="O15" t="n">
        <v>17751.93</v>
      </c>
      <c r="P15" t="n">
        <v>458.98</v>
      </c>
      <c r="Q15" t="n">
        <v>794.17</v>
      </c>
      <c r="R15" t="n">
        <v>121.55</v>
      </c>
      <c r="S15" t="n">
        <v>72.42</v>
      </c>
      <c r="T15" t="n">
        <v>15328.27</v>
      </c>
      <c r="U15" t="n">
        <v>0.6</v>
      </c>
      <c r="V15" t="n">
        <v>0.76</v>
      </c>
      <c r="W15" t="n">
        <v>4.72</v>
      </c>
      <c r="X15" t="n">
        <v>0.9</v>
      </c>
      <c r="Y15" t="n">
        <v>0.5</v>
      </c>
      <c r="Z15" t="n">
        <v>10</v>
      </c>
      <c r="AA15" t="n">
        <v>478.713421062902</v>
      </c>
      <c r="AB15" t="n">
        <v>654.9968220438722</v>
      </c>
      <c r="AC15" t="n">
        <v>592.4848446418177</v>
      </c>
      <c r="AD15" t="n">
        <v>478713.421062902</v>
      </c>
      <c r="AE15" t="n">
        <v>654996.8220438722</v>
      </c>
      <c r="AF15" t="n">
        <v>1.95841566115817e-06</v>
      </c>
      <c r="AG15" t="n">
        <v>1.070416666666667</v>
      </c>
      <c r="AH15" t="n">
        <v>592484.8446418177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1.9517</v>
      </c>
      <c r="E16" t="n">
        <v>51.24</v>
      </c>
      <c r="F16" t="n">
        <v>48.52</v>
      </c>
      <c r="G16" t="n">
        <v>126.57</v>
      </c>
      <c r="H16" t="n">
        <v>1.85</v>
      </c>
      <c r="I16" t="n">
        <v>23</v>
      </c>
      <c r="J16" t="n">
        <v>143.4</v>
      </c>
      <c r="K16" t="n">
        <v>45</v>
      </c>
      <c r="L16" t="n">
        <v>15</v>
      </c>
      <c r="M16" t="n">
        <v>21</v>
      </c>
      <c r="N16" t="n">
        <v>23.41</v>
      </c>
      <c r="O16" t="n">
        <v>17920.49</v>
      </c>
      <c r="P16" t="n">
        <v>453.31</v>
      </c>
      <c r="Q16" t="n">
        <v>794.2</v>
      </c>
      <c r="R16" t="n">
        <v>118.5</v>
      </c>
      <c r="S16" t="n">
        <v>72.42</v>
      </c>
      <c r="T16" t="n">
        <v>13814.77</v>
      </c>
      <c r="U16" t="n">
        <v>0.61</v>
      </c>
      <c r="V16" t="n">
        <v>0.76</v>
      </c>
      <c r="W16" t="n">
        <v>4.72</v>
      </c>
      <c r="X16" t="n">
        <v>0.8100000000000001</v>
      </c>
      <c r="Y16" t="n">
        <v>0.5</v>
      </c>
      <c r="Z16" t="n">
        <v>10</v>
      </c>
      <c r="AA16" t="n">
        <v>473.161280320484</v>
      </c>
      <c r="AB16" t="n">
        <v>647.4001381369335</v>
      </c>
      <c r="AC16" t="n">
        <v>585.6131775849443</v>
      </c>
      <c r="AD16" t="n">
        <v>473161.280320484</v>
      </c>
      <c r="AE16" t="n">
        <v>647400.1381369334</v>
      </c>
      <c r="AF16" t="n">
        <v>1.96384927600185e-06</v>
      </c>
      <c r="AG16" t="n">
        <v>1.0675</v>
      </c>
      <c r="AH16" t="n">
        <v>585613.1775849443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1.9563</v>
      </c>
      <c r="E17" t="n">
        <v>51.12</v>
      </c>
      <c r="F17" t="n">
        <v>48.45</v>
      </c>
      <c r="G17" t="n">
        <v>138.43</v>
      </c>
      <c r="H17" t="n">
        <v>1.96</v>
      </c>
      <c r="I17" t="n">
        <v>21</v>
      </c>
      <c r="J17" t="n">
        <v>144.77</v>
      </c>
      <c r="K17" t="n">
        <v>45</v>
      </c>
      <c r="L17" t="n">
        <v>16</v>
      </c>
      <c r="M17" t="n">
        <v>19</v>
      </c>
      <c r="N17" t="n">
        <v>23.78</v>
      </c>
      <c r="O17" t="n">
        <v>18089.56</v>
      </c>
      <c r="P17" t="n">
        <v>446.05</v>
      </c>
      <c r="Q17" t="n">
        <v>794.17</v>
      </c>
      <c r="R17" t="n">
        <v>116.12</v>
      </c>
      <c r="S17" t="n">
        <v>72.42</v>
      </c>
      <c r="T17" t="n">
        <v>12636.92</v>
      </c>
      <c r="U17" t="n">
        <v>0.62</v>
      </c>
      <c r="V17" t="n">
        <v>0.76</v>
      </c>
      <c r="W17" t="n">
        <v>4.72</v>
      </c>
      <c r="X17" t="n">
        <v>0.74</v>
      </c>
      <c r="Y17" t="n">
        <v>0.5</v>
      </c>
      <c r="Z17" t="n">
        <v>10</v>
      </c>
      <c r="AA17" t="n">
        <v>466.7865425268476</v>
      </c>
      <c r="AB17" t="n">
        <v>638.6779406540971</v>
      </c>
      <c r="AC17" t="n">
        <v>577.723414388189</v>
      </c>
      <c r="AD17" t="n">
        <v>466786.5425268476</v>
      </c>
      <c r="AE17" t="n">
        <v>638677.9406540971</v>
      </c>
      <c r="AF17" t="n">
        <v>1.968477910868689e-06</v>
      </c>
      <c r="AG17" t="n">
        <v>1.065</v>
      </c>
      <c r="AH17" t="n">
        <v>577723.414388189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1.9581</v>
      </c>
      <c r="E18" t="n">
        <v>51.07</v>
      </c>
      <c r="F18" t="n">
        <v>48.43</v>
      </c>
      <c r="G18" t="n">
        <v>145.28</v>
      </c>
      <c r="H18" t="n">
        <v>2.06</v>
      </c>
      <c r="I18" t="n">
        <v>20</v>
      </c>
      <c r="J18" t="n">
        <v>146.15</v>
      </c>
      <c r="K18" t="n">
        <v>45</v>
      </c>
      <c r="L18" t="n">
        <v>17</v>
      </c>
      <c r="M18" t="n">
        <v>18</v>
      </c>
      <c r="N18" t="n">
        <v>24.15</v>
      </c>
      <c r="O18" t="n">
        <v>18259.16</v>
      </c>
      <c r="P18" t="n">
        <v>443.37</v>
      </c>
      <c r="Q18" t="n">
        <v>794.17</v>
      </c>
      <c r="R18" t="n">
        <v>115.48</v>
      </c>
      <c r="S18" t="n">
        <v>72.42</v>
      </c>
      <c r="T18" t="n">
        <v>12317.94</v>
      </c>
      <c r="U18" t="n">
        <v>0.63</v>
      </c>
      <c r="V18" t="n">
        <v>0.76</v>
      </c>
      <c r="W18" t="n">
        <v>4.72</v>
      </c>
      <c r="X18" t="n">
        <v>0.72</v>
      </c>
      <c r="Y18" t="n">
        <v>0.5</v>
      </c>
      <c r="Z18" t="n">
        <v>10</v>
      </c>
      <c r="AA18" t="n">
        <v>464.4346910109256</v>
      </c>
      <c r="AB18" t="n">
        <v>635.4600336536465</v>
      </c>
      <c r="AC18" t="n">
        <v>574.8126199155005</v>
      </c>
      <c r="AD18" t="n">
        <v>464434.6910109256</v>
      </c>
      <c r="AE18" t="n">
        <v>635460.0336536465</v>
      </c>
      <c r="AF18" t="n">
        <v>1.970289115816582e-06</v>
      </c>
      <c r="AG18" t="n">
        <v>1.063958333333333</v>
      </c>
      <c r="AH18" t="n">
        <v>574812.6199155005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1.9608</v>
      </c>
      <c r="E19" t="n">
        <v>51</v>
      </c>
      <c r="F19" t="n">
        <v>48.38</v>
      </c>
      <c r="G19" t="n">
        <v>152.78</v>
      </c>
      <c r="H19" t="n">
        <v>2.16</v>
      </c>
      <c r="I19" t="n">
        <v>19</v>
      </c>
      <c r="J19" t="n">
        <v>147.53</v>
      </c>
      <c r="K19" t="n">
        <v>45</v>
      </c>
      <c r="L19" t="n">
        <v>18</v>
      </c>
      <c r="M19" t="n">
        <v>17</v>
      </c>
      <c r="N19" t="n">
        <v>24.53</v>
      </c>
      <c r="O19" t="n">
        <v>18429.27</v>
      </c>
      <c r="P19" t="n">
        <v>438.55</v>
      </c>
      <c r="Q19" t="n">
        <v>794.17</v>
      </c>
      <c r="R19" t="n">
        <v>113.91</v>
      </c>
      <c r="S19" t="n">
        <v>72.42</v>
      </c>
      <c r="T19" t="n">
        <v>11539.34</v>
      </c>
      <c r="U19" t="n">
        <v>0.64</v>
      </c>
      <c r="V19" t="n">
        <v>0.76</v>
      </c>
      <c r="W19" t="n">
        <v>4.72</v>
      </c>
      <c r="X19" t="n">
        <v>0.67</v>
      </c>
      <c r="Y19" t="n">
        <v>0.5</v>
      </c>
      <c r="Z19" t="n">
        <v>10</v>
      </c>
      <c r="AA19" t="n">
        <v>460.2983202968828</v>
      </c>
      <c r="AB19" t="n">
        <v>629.8004687588963</v>
      </c>
      <c r="AC19" t="n">
        <v>569.6931959510561</v>
      </c>
      <c r="AD19" t="n">
        <v>460298.3202968828</v>
      </c>
      <c r="AE19" t="n">
        <v>629800.4687588962</v>
      </c>
      <c r="AF19" t="n">
        <v>1.973005923238422e-06</v>
      </c>
      <c r="AG19" t="n">
        <v>1.0625</v>
      </c>
      <c r="AH19" t="n">
        <v>569693.1959510561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1.9635</v>
      </c>
      <c r="E20" t="n">
        <v>50.93</v>
      </c>
      <c r="F20" t="n">
        <v>48.34</v>
      </c>
      <c r="G20" t="n">
        <v>161.12</v>
      </c>
      <c r="H20" t="n">
        <v>2.26</v>
      </c>
      <c r="I20" t="n">
        <v>18</v>
      </c>
      <c r="J20" t="n">
        <v>148.91</v>
      </c>
      <c r="K20" t="n">
        <v>45</v>
      </c>
      <c r="L20" t="n">
        <v>19</v>
      </c>
      <c r="M20" t="n">
        <v>16</v>
      </c>
      <c r="N20" t="n">
        <v>24.92</v>
      </c>
      <c r="O20" t="n">
        <v>18599.92</v>
      </c>
      <c r="P20" t="n">
        <v>433.29</v>
      </c>
      <c r="Q20" t="n">
        <v>794.17</v>
      </c>
      <c r="R20" t="n">
        <v>112.57</v>
      </c>
      <c r="S20" t="n">
        <v>72.42</v>
      </c>
      <c r="T20" t="n">
        <v>10873.06</v>
      </c>
      <c r="U20" t="n">
        <v>0.64</v>
      </c>
      <c r="V20" t="n">
        <v>0.76</v>
      </c>
      <c r="W20" t="n">
        <v>4.71</v>
      </c>
      <c r="X20" t="n">
        <v>0.63</v>
      </c>
      <c r="Y20" t="n">
        <v>0.5</v>
      </c>
      <c r="Z20" t="n">
        <v>10</v>
      </c>
      <c r="AA20" t="n">
        <v>455.899401313859</v>
      </c>
      <c r="AB20" t="n">
        <v>623.7816737397143</v>
      </c>
      <c r="AC20" t="n">
        <v>564.2488262810728</v>
      </c>
      <c r="AD20" t="n">
        <v>455899.401313859</v>
      </c>
      <c r="AE20" t="n">
        <v>623781.6737397143</v>
      </c>
      <c r="AF20" t="n">
        <v>1.975722730660261e-06</v>
      </c>
      <c r="AG20" t="n">
        <v>1.061041666666667</v>
      </c>
      <c r="AH20" t="n">
        <v>564248.8262810728</v>
      </c>
    </row>
    <row r="21">
      <c r="A21" t="n">
        <v>19</v>
      </c>
      <c r="B21" t="n">
        <v>60</v>
      </c>
      <c r="C21" t="inlineStr">
        <is>
          <t xml:space="preserve">CONCLUIDO	</t>
        </is>
      </c>
      <c r="D21" t="n">
        <v>1.9662</v>
      </c>
      <c r="E21" t="n">
        <v>50.86</v>
      </c>
      <c r="F21" t="n">
        <v>48.29</v>
      </c>
      <c r="G21" t="n">
        <v>170.45</v>
      </c>
      <c r="H21" t="n">
        <v>2.36</v>
      </c>
      <c r="I21" t="n">
        <v>17</v>
      </c>
      <c r="J21" t="n">
        <v>150.3</v>
      </c>
      <c r="K21" t="n">
        <v>45</v>
      </c>
      <c r="L21" t="n">
        <v>20</v>
      </c>
      <c r="M21" t="n">
        <v>15</v>
      </c>
      <c r="N21" t="n">
        <v>25.3</v>
      </c>
      <c r="O21" t="n">
        <v>18771.1</v>
      </c>
      <c r="P21" t="n">
        <v>428.98</v>
      </c>
      <c r="Q21" t="n">
        <v>794.1900000000001</v>
      </c>
      <c r="R21" t="n">
        <v>111.23</v>
      </c>
      <c r="S21" t="n">
        <v>72.42</v>
      </c>
      <c r="T21" t="n">
        <v>10210.34</v>
      </c>
      <c r="U21" t="n">
        <v>0.65</v>
      </c>
      <c r="V21" t="n">
        <v>0.76</v>
      </c>
      <c r="W21" t="n">
        <v>4.7</v>
      </c>
      <c r="X21" t="n">
        <v>0.59</v>
      </c>
      <c r="Y21" t="n">
        <v>0.5</v>
      </c>
      <c r="Z21" t="n">
        <v>10</v>
      </c>
      <c r="AA21" t="n">
        <v>452.1389685046636</v>
      </c>
      <c r="AB21" t="n">
        <v>618.6364836715861</v>
      </c>
      <c r="AC21" t="n">
        <v>559.5946859317272</v>
      </c>
      <c r="AD21" t="n">
        <v>452138.9685046636</v>
      </c>
      <c r="AE21" t="n">
        <v>618636.4836715861</v>
      </c>
      <c r="AF21" t="n">
        <v>1.978439538082101e-06</v>
      </c>
      <c r="AG21" t="n">
        <v>1.059583333333333</v>
      </c>
      <c r="AH21" t="n">
        <v>559594.6859317272</v>
      </c>
    </row>
    <row r="22">
      <c r="A22" t="n">
        <v>20</v>
      </c>
      <c r="B22" t="n">
        <v>60</v>
      </c>
      <c r="C22" t="inlineStr">
        <is>
          <t xml:space="preserve">CONCLUIDO	</t>
        </is>
      </c>
      <c r="D22" t="n">
        <v>1.9683</v>
      </c>
      <c r="E22" t="n">
        <v>50.8</v>
      </c>
      <c r="F22" t="n">
        <v>48.26</v>
      </c>
      <c r="G22" t="n">
        <v>180.99</v>
      </c>
      <c r="H22" t="n">
        <v>2.45</v>
      </c>
      <c r="I22" t="n">
        <v>16</v>
      </c>
      <c r="J22" t="n">
        <v>151.69</v>
      </c>
      <c r="K22" t="n">
        <v>45</v>
      </c>
      <c r="L22" t="n">
        <v>21</v>
      </c>
      <c r="M22" t="n">
        <v>11</v>
      </c>
      <c r="N22" t="n">
        <v>25.7</v>
      </c>
      <c r="O22" t="n">
        <v>18942.82</v>
      </c>
      <c r="P22" t="n">
        <v>424.42</v>
      </c>
      <c r="Q22" t="n">
        <v>794.17</v>
      </c>
      <c r="R22" t="n">
        <v>109.88</v>
      </c>
      <c r="S22" t="n">
        <v>72.42</v>
      </c>
      <c r="T22" t="n">
        <v>9540.209999999999</v>
      </c>
      <c r="U22" t="n">
        <v>0.66</v>
      </c>
      <c r="V22" t="n">
        <v>0.77</v>
      </c>
      <c r="W22" t="n">
        <v>4.71</v>
      </c>
      <c r="X22" t="n">
        <v>0.5600000000000001</v>
      </c>
      <c r="Y22" t="n">
        <v>0.5</v>
      </c>
      <c r="Z22" t="n">
        <v>10</v>
      </c>
      <c r="AA22" t="n">
        <v>448.4134907458022</v>
      </c>
      <c r="AB22" t="n">
        <v>613.5391206454327</v>
      </c>
      <c r="AC22" t="n">
        <v>554.9838080785961</v>
      </c>
      <c r="AD22" t="n">
        <v>448413.4907458022</v>
      </c>
      <c r="AE22" t="n">
        <v>613539.1206454327</v>
      </c>
      <c r="AF22" t="n">
        <v>1.98055261052131e-06</v>
      </c>
      <c r="AG22" t="n">
        <v>1.058333333333333</v>
      </c>
      <c r="AH22" t="n">
        <v>554983.8080785961</v>
      </c>
    </row>
    <row r="23">
      <c r="A23" t="n">
        <v>21</v>
      </c>
      <c r="B23" t="n">
        <v>60</v>
      </c>
      <c r="C23" t="inlineStr">
        <is>
          <t xml:space="preserve">CONCLUIDO	</t>
        </is>
      </c>
      <c r="D23" t="n">
        <v>1.9701</v>
      </c>
      <c r="E23" t="n">
        <v>50.76</v>
      </c>
      <c r="F23" t="n">
        <v>48.24</v>
      </c>
      <c r="G23" t="n">
        <v>192.97</v>
      </c>
      <c r="H23" t="n">
        <v>2.54</v>
      </c>
      <c r="I23" t="n">
        <v>15</v>
      </c>
      <c r="J23" t="n">
        <v>153.09</v>
      </c>
      <c r="K23" t="n">
        <v>45</v>
      </c>
      <c r="L23" t="n">
        <v>22</v>
      </c>
      <c r="M23" t="n">
        <v>7</v>
      </c>
      <c r="N23" t="n">
        <v>26.09</v>
      </c>
      <c r="O23" t="n">
        <v>19115.09</v>
      </c>
      <c r="P23" t="n">
        <v>420.77</v>
      </c>
      <c r="Q23" t="n">
        <v>794.17</v>
      </c>
      <c r="R23" t="n">
        <v>109.02</v>
      </c>
      <c r="S23" t="n">
        <v>72.42</v>
      </c>
      <c r="T23" t="n">
        <v>9112.15</v>
      </c>
      <c r="U23" t="n">
        <v>0.66</v>
      </c>
      <c r="V23" t="n">
        <v>0.77</v>
      </c>
      <c r="W23" t="n">
        <v>4.72</v>
      </c>
      <c r="X23" t="n">
        <v>0.54</v>
      </c>
      <c r="Y23" t="n">
        <v>0.5</v>
      </c>
      <c r="Z23" t="n">
        <v>10</v>
      </c>
      <c r="AA23" t="n">
        <v>445.4236742433534</v>
      </c>
      <c r="AB23" t="n">
        <v>609.4483218053875</v>
      </c>
      <c r="AC23" t="n">
        <v>551.2834293383726</v>
      </c>
      <c r="AD23" t="n">
        <v>445423.6742433534</v>
      </c>
      <c r="AE23" t="n">
        <v>609448.3218053875</v>
      </c>
      <c r="AF23" t="n">
        <v>1.982363815469204e-06</v>
      </c>
      <c r="AG23" t="n">
        <v>1.0575</v>
      </c>
      <c r="AH23" t="n">
        <v>551283.4293383725</v>
      </c>
    </row>
    <row r="24">
      <c r="A24" t="n">
        <v>22</v>
      </c>
      <c r="B24" t="n">
        <v>60</v>
      </c>
      <c r="C24" t="inlineStr">
        <is>
          <t xml:space="preserve">CONCLUIDO	</t>
        </is>
      </c>
      <c r="D24" t="n">
        <v>1.9701</v>
      </c>
      <c r="E24" t="n">
        <v>50.76</v>
      </c>
      <c r="F24" t="n">
        <v>48.24</v>
      </c>
      <c r="G24" t="n">
        <v>192.98</v>
      </c>
      <c r="H24" t="n">
        <v>2.64</v>
      </c>
      <c r="I24" t="n">
        <v>15</v>
      </c>
      <c r="J24" t="n">
        <v>154.49</v>
      </c>
      <c r="K24" t="n">
        <v>45</v>
      </c>
      <c r="L24" t="n">
        <v>23</v>
      </c>
      <c r="M24" t="n">
        <v>4</v>
      </c>
      <c r="N24" t="n">
        <v>26.49</v>
      </c>
      <c r="O24" t="n">
        <v>19287.9</v>
      </c>
      <c r="P24" t="n">
        <v>422.64</v>
      </c>
      <c r="Q24" t="n">
        <v>794.1900000000001</v>
      </c>
      <c r="R24" t="n">
        <v>108.85</v>
      </c>
      <c r="S24" t="n">
        <v>72.42</v>
      </c>
      <c r="T24" t="n">
        <v>9028.809999999999</v>
      </c>
      <c r="U24" t="n">
        <v>0.67</v>
      </c>
      <c r="V24" t="n">
        <v>0.77</v>
      </c>
      <c r="W24" t="n">
        <v>4.72</v>
      </c>
      <c r="X24" t="n">
        <v>0.54</v>
      </c>
      <c r="Y24" t="n">
        <v>0.5</v>
      </c>
      <c r="Z24" t="n">
        <v>10</v>
      </c>
      <c r="AA24" t="n">
        <v>446.7150379457305</v>
      </c>
      <c r="AB24" t="n">
        <v>611.2152225939255</v>
      </c>
      <c r="AC24" t="n">
        <v>552.8816995955132</v>
      </c>
      <c r="AD24" t="n">
        <v>446715.0379457305</v>
      </c>
      <c r="AE24" t="n">
        <v>611215.2225939255</v>
      </c>
      <c r="AF24" t="n">
        <v>1.982363815469204e-06</v>
      </c>
      <c r="AG24" t="n">
        <v>1.0575</v>
      </c>
      <c r="AH24" t="n">
        <v>552881.6995955132</v>
      </c>
    </row>
    <row r="25">
      <c r="A25" t="n">
        <v>23</v>
      </c>
      <c r="B25" t="n">
        <v>60</v>
      </c>
      <c r="C25" t="inlineStr">
        <is>
          <t xml:space="preserve">CONCLUIDO	</t>
        </is>
      </c>
      <c r="D25" t="n">
        <v>1.9702</v>
      </c>
      <c r="E25" t="n">
        <v>50.76</v>
      </c>
      <c r="F25" t="n">
        <v>48.24</v>
      </c>
      <c r="G25" t="n">
        <v>192.96</v>
      </c>
      <c r="H25" t="n">
        <v>2.73</v>
      </c>
      <c r="I25" t="n">
        <v>15</v>
      </c>
      <c r="J25" t="n">
        <v>155.9</v>
      </c>
      <c r="K25" t="n">
        <v>45</v>
      </c>
      <c r="L25" t="n">
        <v>24</v>
      </c>
      <c r="M25" t="n">
        <v>3</v>
      </c>
      <c r="N25" t="n">
        <v>26.9</v>
      </c>
      <c r="O25" t="n">
        <v>19461.27</v>
      </c>
      <c r="P25" t="n">
        <v>425.5</v>
      </c>
      <c r="Q25" t="n">
        <v>794.17</v>
      </c>
      <c r="R25" t="n">
        <v>108.97</v>
      </c>
      <c r="S25" t="n">
        <v>72.42</v>
      </c>
      <c r="T25" t="n">
        <v>9089.540000000001</v>
      </c>
      <c r="U25" t="n">
        <v>0.66</v>
      </c>
      <c r="V25" t="n">
        <v>0.77</v>
      </c>
      <c r="W25" t="n">
        <v>4.72</v>
      </c>
      <c r="X25" t="n">
        <v>0.53</v>
      </c>
      <c r="Y25" t="n">
        <v>0.5</v>
      </c>
      <c r="Z25" t="n">
        <v>10</v>
      </c>
      <c r="AA25" t="n">
        <v>448.667594774305</v>
      </c>
      <c r="AB25" t="n">
        <v>613.886796987509</v>
      </c>
      <c r="AC25" t="n">
        <v>555.2983026785514</v>
      </c>
      <c r="AD25" t="n">
        <v>448667.594774305</v>
      </c>
      <c r="AE25" t="n">
        <v>613886.796987509</v>
      </c>
      <c r="AF25" t="n">
        <v>1.982464437966309e-06</v>
      </c>
      <c r="AG25" t="n">
        <v>1.0575</v>
      </c>
      <c r="AH25" t="n">
        <v>555298.3026785514</v>
      </c>
    </row>
    <row r="26">
      <c r="A26" t="n">
        <v>24</v>
      </c>
      <c r="B26" t="n">
        <v>60</v>
      </c>
      <c r="C26" t="inlineStr">
        <is>
          <t xml:space="preserve">CONCLUIDO	</t>
        </is>
      </c>
      <c r="D26" t="n">
        <v>1.9696</v>
      </c>
      <c r="E26" t="n">
        <v>50.77</v>
      </c>
      <c r="F26" t="n">
        <v>48.26</v>
      </c>
      <c r="G26" t="n">
        <v>193.02</v>
      </c>
      <c r="H26" t="n">
        <v>2.81</v>
      </c>
      <c r="I26" t="n">
        <v>15</v>
      </c>
      <c r="J26" t="n">
        <v>157.31</v>
      </c>
      <c r="K26" t="n">
        <v>45</v>
      </c>
      <c r="L26" t="n">
        <v>25</v>
      </c>
      <c r="M26" t="n">
        <v>0</v>
      </c>
      <c r="N26" t="n">
        <v>27.31</v>
      </c>
      <c r="O26" t="n">
        <v>19635.2</v>
      </c>
      <c r="P26" t="n">
        <v>426.21</v>
      </c>
      <c r="Q26" t="n">
        <v>794.17</v>
      </c>
      <c r="R26" t="n">
        <v>109.19</v>
      </c>
      <c r="S26" t="n">
        <v>72.42</v>
      </c>
      <c r="T26" t="n">
        <v>9201.93</v>
      </c>
      <c r="U26" t="n">
        <v>0.66</v>
      </c>
      <c r="V26" t="n">
        <v>0.77</v>
      </c>
      <c r="W26" t="n">
        <v>4.73</v>
      </c>
      <c r="X26" t="n">
        <v>0.55</v>
      </c>
      <c r="Y26" t="n">
        <v>0.5</v>
      </c>
      <c r="Z26" t="n">
        <v>10</v>
      </c>
      <c r="AA26" t="n">
        <v>449.35543640746</v>
      </c>
      <c r="AB26" t="n">
        <v>614.8279322554229</v>
      </c>
      <c r="AC26" t="n">
        <v>556.1496173173871</v>
      </c>
      <c r="AD26" t="n">
        <v>449355.4364074601</v>
      </c>
      <c r="AE26" t="n">
        <v>614827.9322554228</v>
      </c>
      <c r="AF26" t="n">
        <v>1.981860702983678e-06</v>
      </c>
      <c r="AG26" t="n">
        <v>1.057708333333333</v>
      </c>
      <c r="AH26" t="n">
        <v>556149.6173173871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2024-09-25T21:34:07Z</dcterms:created>
  <dcterms:modified xmlns:dcterms="http://purl.org/dc/terms/" xmlns:xsi="http://www.w3.org/2001/XMLSchema-instance" xsi:type="dcterms:W3CDTF">2024-09-25T21:34:07Z</dcterms:modified>
</cp:coreProperties>
</file>