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xVal>
          <yVal>
            <numRef>
              <f>gráficos!$B$7:$B$310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  <c r="AA2" t="n">
        <v>161.7358935736691</v>
      </c>
      <c r="AB2" t="n">
        <v>221.2941848714357</v>
      </c>
      <c r="AC2" t="n">
        <v>200.1741784557086</v>
      </c>
      <c r="AD2" t="n">
        <v>161735.8935736691</v>
      </c>
      <c r="AE2" t="n">
        <v>221294.1848714357</v>
      </c>
      <c r="AF2" t="n">
        <v>1.465449921931382e-06</v>
      </c>
      <c r="AG2" t="n">
        <v>0.331875</v>
      </c>
      <c r="AH2" t="n">
        <v>200174.1784557086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  <c r="AA3" t="n">
        <v>137.6206085809544</v>
      </c>
      <c r="AB3" t="n">
        <v>188.2985880531318</v>
      </c>
      <c r="AC3" t="n">
        <v>170.3276350881221</v>
      </c>
      <c r="AD3" t="n">
        <v>137620.6085809544</v>
      </c>
      <c r="AE3" t="n">
        <v>188298.5880531318</v>
      </c>
      <c r="AF3" t="n">
        <v>1.612664815415625e-06</v>
      </c>
      <c r="AG3" t="n">
        <v>0.3014583333333333</v>
      </c>
      <c r="AH3" t="n">
        <v>170327.6350881221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  <c r="AA4" t="n">
        <v>124.7037406688687</v>
      </c>
      <c r="AB4" t="n">
        <v>170.6251595238308</v>
      </c>
      <c r="AC4" t="n">
        <v>154.3409337728393</v>
      </c>
      <c r="AD4" t="n">
        <v>124703.7406688687</v>
      </c>
      <c r="AE4" t="n">
        <v>170625.1595238308</v>
      </c>
      <c r="AF4" t="n">
        <v>1.709438709245603e-06</v>
      </c>
      <c r="AG4" t="n">
        <v>0.284375</v>
      </c>
      <c r="AH4" t="n">
        <v>154340.9337728393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  <c r="AA5" t="n">
        <v>114.7987659002863</v>
      </c>
      <c r="AB5" t="n">
        <v>157.0727360688167</v>
      </c>
      <c r="AC5" t="n">
        <v>142.0819345914216</v>
      </c>
      <c r="AD5" t="n">
        <v>114798.7659002863</v>
      </c>
      <c r="AE5" t="n">
        <v>157072.7360688167</v>
      </c>
      <c r="AF5" t="n">
        <v>1.788823179316938e-06</v>
      </c>
      <c r="AG5" t="n">
        <v>0.271875</v>
      </c>
      <c r="AH5" t="n">
        <v>142081.9345914216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  <c r="AA6" t="n">
        <v>107.4356068093789</v>
      </c>
      <c r="AB6" t="n">
        <v>146.9981369609892</v>
      </c>
      <c r="AC6" t="n">
        <v>132.9688410826533</v>
      </c>
      <c r="AD6" t="n">
        <v>107435.6068093789</v>
      </c>
      <c r="AE6" t="n">
        <v>146998.1369609892</v>
      </c>
      <c r="AF6" t="n">
        <v>1.851565153898457e-06</v>
      </c>
      <c r="AG6" t="n">
        <v>0.2627083333333333</v>
      </c>
      <c r="AH6" t="n">
        <v>132968.8410826533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  <c r="AA7" t="n">
        <v>106.5507621694914</v>
      </c>
      <c r="AB7" t="n">
        <v>145.7874534881053</v>
      </c>
      <c r="AC7" t="n">
        <v>131.8737035412161</v>
      </c>
      <c r="AD7" t="n">
        <v>106550.7621694914</v>
      </c>
      <c r="AE7" t="n">
        <v>145787.4534881053</v>
      </c>
      <c r="AF7" t="n">
        <v>1.861415270443622e-06</v>
      </c>
      <c r="AG7" t="n">
        <v>0.26125</v>
      </c>
      <c r="AH7" t="n">
        <v>131873.7035412161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  <c r="AA8" t="n">
        <v>99.15782475108104</v>
      </c>
      <c r="AB8" t="n">
        <v>135.6721103588611</v>
      </c>
      <c r="AC8" t="n">
        <v>122.7237545632505</v>
      </c>
      <c r="AD8" t="n">
        <v>99157.82475108103</v>
      </c>
      <c r="AE8" t="n">
        <v>135672.1103588611</v>
      </c>
      <c r="AF8" t="n">
        <v>1.922570022453883e-06</v>
      </c>
      <c r="AG8" t="n">
        <v>0.2529166666666667</v>
      </c>
      <c r="AH8" t="n">
        <v>122723.7545632505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  <c r="AA9" t="n">
        <v>94.37453526810265</v>
      </c>
      <c r="AB9" t="n">
        <v>129.1274026644147</v>
      </c>
      <c r="AC9" t="n">
        <v>116.8036645856051</v>
      </c>
      <c r="AD9" t="n">
        <v>94374.53526810264</v>
      </c>
      <c r="AE9" t="n">
        <v>129127.4026644147</v>
      </c>
      <c r="AF9" t="n">
        <v>1.964211273441022e-06</v>
      </c>
      <c r="AG9" t="n">
        <v>0.2475</v>
      </c>
      <c r="AH9" t="n">
        <v>116803.6645856051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91.67925274217546</v>
      </c>
      <c r="AB10" t="n">
        <v>125.43959820497</v>
      </c>
      <c r="AC10" t="n">
        <v>113.4678190079025</v>
      </c>
      <c r="AD10" t="n">
        <v>91679.25274217546</v>
      </c>
      <c r="AE10" t="n">
        <v>125439.59820497</v>
      </c>
      <c r="AF10" t="n">
        <v>1.980900451947639e-06</v>
      </c>
      <c r="AG10" t="n">
        <v>0.2454166666666666</v>
      </c>
      <c r="AH10" t="n">
        <v>113467.8190079025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  <c r="AA11" t="n">
        <v>87.9217614062276</v>
      </c>
      <c r="AB11" t="n">
        <v>120.2984327903103</v>
      </c>
      <c r="AC11" t="n">
        <v>108.8173192047453</v>
      </c>
      <c r="AD11" t="n">
        <v>87921.7614062276</v>
      </c>
      <c r="AE11" t="n">
        <v>120298.4327903103</v>
      </c>
      <c r="AF11" t="n">
        <v>2.014909029687697e-06</v>
      </c>
      <c r="AG11" t="n">
        <v>0.24125</v>
      </c>
      <c r="AH11" t="n">
        <v>108817.3192047453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85.1081337444262</v>
      </c>
      <c r="AB12" t="n">
        <v>116.4487032949437</v>
      </c>
      <c r="AC12" t="n">
        <v>105.335002489286</v>
      </c>
      <c r="AD12" t="n">
        <v>85108.1337444262</v>
      </c>
      <c r="AE12" t="n">
        <v>116448.7032949437</v>
      </c>
      <c r="AF12" t="n">
        <v>2.033768968475594e-06</v>
      </c>
      <c r="AG12" t="n">
        <v>0.2391666666666667</v>
      </c>
      <c r="AH12" t="n">
        <v>105335.002489286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  <c r="AA13" t="n">
        <v>82.40115623124213</v>
      </c>
      <c r="AB13" t="n">
        <v>112.7448972379877</v>
      </c>
      <c r="AC13" t="n">
        <v>101.9846824840803</v>
      </c>
      <c r="AD13" t="n">
        <v>82401.15623124213</v>
      </c>
      <c r="AE13" t="n">
        <v>112744.8972379877</v>
      </c>
      <c r="AF13" t="n">
        <v>2.054356178885155e-06</v>
      </c>
      <c r="AG13" t="n">
        <v>0.2366666666666667</v>
      </c>
      <c r="AH13" t="n">
        <v>101984.6824840803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  <c r="AA14" t="n">
        <v>83.19788805381022</v>
      </c>
      <c r="AB14" t="n">
        <v>113.8350208669521</v>
      </c>
      <c r="AC14" t="n">
        <v>102.9707662438948</v>
      </c>
      <c r="AD14" t="n">
        <v>83197.88805381022</v>
      </c>
      <c r="AE14" t="n">
        <v>113835.0208669521</v>
      </c>
      <c r="AF14" t="n">
        <v>2.044809501949202e-06</v>
      </c>
      <c r="AG14" t="n">
        <v>0.2379166666666667</v>
      </c>
      <c r="AH14" t="n">
        <v>102970.7662438948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4.6789</v>
      </c>
      <c r="E2" t="n">
        <v>21.37</v>
      </c>
      <c r="F2" t="n">
        <v>10.71</v>
      </c>
      <c r="G2" t="n">
        <v>4.66</v>
      </c>
      <c r="H2" t="n">
        <v>0.06</v>
      </c>
      <c r="I2" t="n">
        <v>138</v>
      </c>
      <c r="J2" t="n">
        <v>296.65</v>
      </c>
      <c r="K2" t="n">
        <v>61.82</v>
      </c>
      <c r="L2" t="n">
        <v>1</v>
      </c>
      <c r="M2" t="n">
        <v>136</v>
      </c>
      <c r="N2" t="n">
        <v>83.83</v>
      </c>
      <c r="O2" t="n">
        <v>36821.52</v>
      </c>
      <c r="P2" t="n">
        <v>190.52</v>
      </c>
      <c r="Q2" t="n">
        <v>1651.62</v>
      </c>
      <c r="R2" t="n">
        <v>116.48</v>
      </c>
      <c r="S2" t="n">
        <v>27.2</v>
      </c>
      <c r="T2" t="n">
        <v>44235.6</v>
      </c>
      <c r="U2" t="n">
        <v>0.23</v>
      </c>
      <c r="V2" t="n">
        <v>0.73</v>
      </c>
      <c r="W2" t="n">
        <v>0.33</v>
      </c>
      <c r="X2" t="n">
        <v>2.85</v>
      </c>
      <c r="Y2" t="n">
        <v>1</v>
      </c>
      <c r="Z2" t="n">
        <v>10</v>
      </c>
      <c r="AA2" t="n">
        <v>305.7445385588098</v>
      </c>
      <c r="AB2" t="n">
        <v>418.3331661532354</v>
      </c>
      <c r="AC2" t="n">
        <v>378.4080359098561</v>
      </c>
      <c r="AD2" t="n">
        <v>305744.5385588098</v>
      </c>
      <c r="AE2" t="n">
        <v>418333.1661532354</v>
      </c>
      <c r="AF2" t="n">
        <v>1.021809727989774e-06</v>
      </c>
      <c r="AG2" t="n">
        <v>0.4452083333333334</v>
      </c>
      <c r="AH2" t="n">
        <v>378408.0359098561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5.3754</v>
      </c>
      <c r="E3" t="n">
        <v>18.6</v>
      </c>
      <c r="F3" t="n">
        <v>9.94</v>
      </c>
      <c r="G3" t="n">
        <v>5.85</v>
      </c>
      <c r="H3" t="n">
        <v>0.07000000000000001</v>
      </c>
      <c r="I3" t="n">
        <v>102</v>
      </c>
      <c r="J3" t="n">
        <v>297.17</v>
      </c>
      <c r="K3" t="n">
        <v>61.82</v>
      </c>
      <c r="L3" t="n">
        <v>1.25</v>
      </c>
      <c r="M3" t="n">
        <v>100</v>
      </c>
      <c r="N3" t="n">
        <v>84.09999999999999</v>
      </c>
      <c r="O3" t="n">
        <v>36885.7</v>
      </c>
      <c r="P3" t="n">
        <v>175.46</v>
      </c>
      <c r="Q3" t="n">
        <v>1650.91</v>
      </c>
      <c r="R3" t="n">
        <v>92.16</v>
      </c>
      <c r="S3" t="n">
        <v>27.2</v>
      </c>
      <c r="T3" t="n">
        <v>32258.55</v>
      </c>
      <c r="U3" t="n">
        <v>0.3</v>
      </c>
      <c r="V3" t="n">
        <v>0.79</v>
      </c>
      <c r="W3" t="n">
        <v>0.28</v>
      </c>
      <c r="X3" t="n">
        <v>2.09</v>
      </c>
      <c r="Y3" t="n">
        <v>1</v>
      </c>
      <c r="Z3" t="n">
        <v>10</v>
      </c>
      <c r="AA3" t="n">
        <v>246.0524551931634</v>
      </c>
      <c r="AB3" t="n">
        <v>336.6598242633394</v>
      </c>
      <c r="AC3" t="n">
        <v>304.5294831407775</v>
      </c>
      <c r="AD3" t="n">
        <v>246052.4551931634</v>
      </c>
      <c r="AE3" t="n">
        <v>336659.8242633394</v>
      </c>
      <c r="AF3" t="n">
        <v>1.173916093918706e-06</v>
      </c>
      <c r="AG3" t="n">
        <v>0.3875</v>
      </c>
      <c r="AH3" t="n">
        <v>304529.4831407775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5.8855</v>
      </c>
      <c r="E4" t="n">
        <v>16.99</v>
      </c>
      <c r="F4" t="n">
        <v>9.49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166.34</v>
      </c>
      <c r="Q4" t="n">
        <v>1650.99</v>
      </c>
      <c r="R4" t="n">
        <v>78.31999999999999</v>
      </c>
      <c r="S4" t="n">
        <v>27.2</v>
      </c>
      <c r="T4" t="n">
        <v>25443.09</v>
      </c>
      <c r="U4" t="n">
        <v>0.35</v>
      </c>
      <c r="V4" t="n">
        <v>0.82</v>
      </c>
      <c r="W4" t="n">
        <v>0.24</v>
      </c>
      <c r="X4" t="n">
        <v>1.64</v>
      </c>
      <c r="Y4" t="n">
        <v>1</v>
      </c>
      <c r="Z4" t="n">
        <v>10</v>
      </c>
      <c r="AA4" t="n">
        <v>213.7451168436229</v>
      </c>
      <c r="AB4" t="n">
        <v>292.4554986343448</v>
      </c>
      <c r="AC4" t="n">
        <v>264.5439563086395</v>
      </c>
      <c r="AD4" t="n">
        <v>213745.1168436229</v>
      </c>
      <c r="AE4" t="n">
        <v>292455.4986343448</v>
      </c>
      <c r="AF4" t="n">
        <v>1.285315171105135e-06</v>
      </c>
      <c r="AG4" t="n">
        <v>0.3539583333333333</v>
      </c>
      <c r="AH4" t="n">
        <v>264543.9563086395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6.2791</v>
      </c>
      <c r="E5" t="n">
        <v>15.93</v>
      </c>
      <c r="F5" t="n">
        <v>9.210000000000001</v>
      </c>
      <c r="G5" t="n">
        <v>8.24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159.97</v>
      </c>
      <c r="Q5" t="n">
        <v>1651.05</v>
      </c>
      <c r="R5" t="n">
        <v>69.48999999999999</v>
      </c>
      <c r="S5" t="n">
        <v>27.2</v>
      </c>
      <c r="T5" t="n">
        <v>21097.41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193.3594206092011</v>
      </c>
      <c r="AB5" t="n">
        <v>264.5628896929781</v>
      </c>
      <c r="AC5" t="n">
        <v>239.3133788171054</v>
      </c>
      <c r="AD5" t="n">
        <v>193359.4206092011</v>
      </c>
      <c r="AE5" t="n">
        <v>264562.8896929781</v>
      </c>
      <c r="AF5" t="n">
        <v>1.3712721928275e-06</v>
      </c>
      <c r="AG5" t="n">
        <v>0.331875</v>
      </c>
      <c r="AH5" t="n">
        <v>239313.3788171054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6.5988</v>
      </c>
      <c r="E6" t="n">
        <v>15.15</v>
      </c>
      <c r="F6" t="n">
        <v>8.99</v>
      </c>
      <c r="G6" t="n">
        <v>9.460000000000001</v>
      </c>
      <c r="H6" t="n">
        <v>0.12</v>
      </c>
      <c r="I6" t="n">
        <v>57</v>
      </c>
      <c r="J6" t="n">
        <v>298.74</v>
      </c>
      <c r="K6" t="n">
        <v>61.82</v>
      </c>
      <c r="L6" t="n">
        <v>2</v>
      </c>
      <c r="M6" t="n">
        <v>55</v>
      </c>
      <c r="N6" t="n">
        <v>84.92</v>
      </c>
      <c r="O6" t="n">
        <v>37078.91</v>
      </c>
      <c r="P6" t="n">
        <v>154.99</v>
      </c>
      <c r="Q6" t="n">
        <v>1650.91</v>
      </c>
      <c r="R6" t="n">
        <v>62.59</v>
      </c>
      <c r="S6" t="n">
        <v>27.2</v>
      </c>
      <c r="T6" t="n">
        <v>17699.57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178.7895911425649</v>
      </c>
      <c r="AB6" t="n">
        <v>244.6278062412254</v>
      </c>
      <c r="AC6" t="n">
        <v>221.2808717509162</v>
      </c>
      <c r="AD6" t="n">
        <v>178789.591142565</v>
      </c>
      <c r="AE6" t="n">
        <v>244627.8062412254</v>
      </c>
      <c r="AF6" t="n">
        <v>1.441090434302704e-06</v>
      </c>
      <c r="AG6" t="n">
        <v>0.315625</v>
      </c>
      <c r="AH6" t="n">
        <v>221280.8717509162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6.8817</v>
      </c>
      <c r="E7" t="n">
        <v>14.53</v>
      </c>
      <c r="F7" t="n">
        <v>8.81</v>
      </c>
      <c r="G7" t="n">
        <v>10.79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150.63</v>
      </c>
      <c r="Q7" t="n">
        <v>1650.77</v>
      </c>
      <c r="R7" t="n">
        <v>57.06</v>
      </c>
      <c r="S7" t="n">
        <v>27.2</v>
      </c>
      <c r="T7" t="n">
        <v>14971.08</v>
      </c>
      <c r="U7" t="n">
        <v>0.48</v>
      </c>
      <c r="V7" t="n">
        <v>0.89</v>
      </c>
      <c r="W7" t="n">
        <v>0.19</v>
      </c>
      <c r="X7" t="n">
        <v>0.96</v>
      </c>
      <c r="Y7" t="n">
        <v>1</v>
      </c>
      <c r="Z7" t="n">
        <v>10</v>
      </c>
      <c r="AA7" t="n">
        <v>167.1387554532133</v>
      </c>
      <c r="AB7" t="n">
        <v>228.686618852468</v>
      </c>
      <c r="AC7" t="n">
        <v>206.8610889129397</v>
      </c>
      <c r="AD7" t="n">
        <v>167138.7554532133</v>
      </c>
      <c r="AE7" t="n">
        <v>228686.618852468</v>
      </c>
      <c r="AF7" t="n">
        <v>1.502872043665654e-06</v>
      </c>
      <c r="AG7" t="n">
        <v>0.3027083333333333</v>
      </c>
      <c r="AH7" t="n">
        <v>206861.0889129397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7.0633</v>
      </c>
      <c r="E8" t="n">
        <v>14.16</v>
      </c>
      <c r="F8" t="n">
        <v>8.720000000000001</v>
      </c>
      <c r="G8" t="n">
        <v>11.89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147.73</v>
      </c>
      <c r="Q8" t="n">
        <v>1650.97</v>
      </c>
      <c r="R8" t="n">
        <v>53.98</v>
      </c>
      <c r="S8" t="n">
        <v>27.2</v>
      </c>
      <c r="T8" t="n">
        <v>13455.63</v>
      </c>
      <c r="U8" t="n">
        <v>0.5</v>
      </c>
      <c r="V8" t="n">
        <v>0.9</v>
      </c>
      <c r="W8" t="n">
        <v>0.18</v>
      </c>
      <c r="X8" t="n">
        <v>0.86</v>
      </c>
      <c r="Y8" t="n">
        <v>1</v>
      </c>
      <c r="Z8" t="n">
        <v>10</v>
      </c>
      <c r="AA8" t="n">
        <v>160.2011188536192</v>
      </c>
      <c r="AB8" t="n">
        <v>219.1942383899825</v>
      </c>
      <c r="AC8" t="n">
        <v>198.2746479191512</v>
      </c>
      <c r="AD8" t="n">
        <v>160201.1188536192</v>
      </c>
      <c r="AE8" t="n">
        <v>219194.2383899825</v>
      </c>
      <c r="AF8" t="n">
        <v>1.542531076045688e-06</v>
      </c>
      <c r="AG8" t="n">
        <v>0.295</v>
      </c>
      <c r="AH8" t="n">
        <v>198274.6479191512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7.2755</v>
      </c>
      <c r="E9" t="n">
        <v>13.74</v>
      </c>
      <c r="F9" t="n">
        <v>8.58</v>
      </c>
      <c r="G9" t="n">
        <v>13.2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144.16</v>
      </c>
      <c r="Q9" t="n">
        <v>1650.79</v>
      </c>
      <c r="R9" t="n">
        <v>49.69</v>
      </c>
      <c r="S9" t="n">
        <v>27.2</v>
      </c>
      <c r="T9" t="n">
        <v>11339.17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152.2281016055063</v>
      </c>
      <c r="AB9" t="n">
        <v>208.2852044464238</v>
      </c>
      <c r="AC9" t="n">
        <v>188.406756864237</v>
      </c>
      <c r="AD9" t="n">
        <v>152228.1016055063</v>
      </c>
      <c r="AE9" t="n">
        <v>208285.2044464238</v>
      </c>
      <c r="AF9" t="n">
        <v>1.588872742736456e-06</v>
      </c>
      <c r="AG9" t="n">
        <v>0.28625</v>
      </c>
      <c r="AH9" t="n">
        <v>188406.756864237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7.4556</v>
      </c>
      <c r="E10" t="n">
        <v>13.41</v>
      </c>
      <c r="F10" t="n">
        <v>8.470000000000001</v>
      </c>
      <c r="G10" t="n">
        <v>14.52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140.89</v>
      </c>
      <c r="Q10" t="n">
        <v>1650.89</v>
      </c>
      <c r="R10" t="n">
        <v>46.89</v>
      </c>
      <c r="S10" t="n">
        <v>27.2</v>
      </c>
      <c r="T10" t="n">
        <v>9956.690000000001</v>
      </c>
      <c r="U10" t="n">
        <v>0.58</v>
      </c>
      <c r="V10" t="n">
        <v>0.92</v>
      </c>
      <c r="W10" t="n">
        <v>0.14</v>
      </c>
      <c r="X10" t="n">
        <v>0.62</v>
      </c>
      <c r="Y10" t="n">
        <v>1</v>
      </c>
      <c r="Z10" t="n">
        <v>10</v>
      </c>
      <c r="AA10" t="n">
        <v>145.6843846446846</v>
      </c>
      <c r="AB10" t="n">
        <v>199.3318022122143</v>
      </c>
      <c r="AC10" t="n">
        <v>180.3078547730786</v>
      </c>
      <c r="AD10" t="n">
        <v>145684.3846446846</v>
      </c>
      <c r="AE10" t="n">
        <v>199331.8022122143</v>
      </c>
      <c r="AF10" t="n">
        <v>1.628204195003219e-06</v>
      </c>
      <c r="AG10" t="n">
        <v>0.279375</v>
      </c>
      <c r="AH10" t="n">
        <v>180307.8547730786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7.5218</v>
      </c>
      <c r="E11" t="n">
        <v>13.29</v>
      </c>
      <c r="F11" t="n">
        <v>8.52</v>
      </c>
      <c r="G11" t="n">
        <v>15.97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140.63</v>
      </c>
      <c r="Q11" t="n">
        <v>1650.76</v>
      </c>
      <c r="R11" t="n">
        <v>48.27</v>
      </c>
      <c r="S11" t="n">
        <v>27.2</v>
      </c>
      <c r="T11" t="n">
        <v>10661.21</v>
      </c>
      <c r="U11" t="n">
        <v>0.5600000000000001</v>
      </c>
      <c r="V11" t="n">
        <v>0.92</v>
      </c>
      <c r="W11" t="n">
        <v>0.16</v>
      </c>
      <c r="X11" t="n">
        <v>0.67</v>
      </c>
      <c r="Y11" t="n">
        <v>1</v>
      </c>
      <c r="Z11" t="n">
        <v>10</v>
      </c>
      <c r="AA11" t="n">
        <v>144.4622248354065</v>
      </c>
      <c r="AB11" t="n">
        <v>197.6595892432754</v>
      </c>
      <c r="AC11" t="n">
        <v>178.795235462929</v>
      </c>
      <c r="AD11" t="n">
        <v>144462.2248354065</v>
      </c>
      <c r="AE11" t="n">
        <v>197659.5892432754</v>
      </c>
      <c r="AF11" t="n">
        <v>1.642661397335588e-06</v>
      </c>
      <c r="AG11" t="n">
        <v>0.276875</v>
      </c>
      <c r="AH11" t="n">
        <v>178795.235462929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7.6232</v>
      </c>
      <c r="E12" t="n">
        <v>13.12</v>
      </c>
      <c r="F12" t="n">
        <v>8.449999999999999</v>
      </c>
      <c r="G12" t="n">
        <v>16.91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138.3</v>
      </c>
      <c r="Q12" t="n">
        <v>1650.78</v>
      </c>
      <c r="R12" t="n">
        <v>46.07</v>
      </c>
      <c r="S12" t="n">
        <v>27.2</v>
      </c>
      <c r="T12" t="n">
        <v>9574.25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140.5765303523965</v>
      </c>
      <c r="AB12" t="n">
        <v>192.3430106268818</v>
      </c>
      <c r="AC12" t="n">
        <v>173.9860636478174</v>
      </c>
      <c r="AD12" t="n">
        <v>140576.5303523965</v>
      </c>
      <c r="AE12" t="n">
        <v>192343.0106268818</v>
      </c>
      <c r="AF12" t="n">
        <v>1.664805812992722e-06</v>
      </c>
      <c r="AG12" t="n">
        <v>0.2733333333333333</v>
      </c>
      <c r="AH12" t="n">
        <v>173986.0636478174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7.7656</v>
      </c>
      <c r="E13" t="n">
        <v>12.88</v>
      </c>
      <c r="F13" t="n">
        <v>8.380000000000001</v>
      </c>
      <c r="G13" t="n">
        <v>18.62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135.74</v>
      </c>
      <c r="Q13" t="n">
        <v>1650.84</v>
      </c>
      <c r="R13" t="n">
        <v>43.71</v>
      </c>
      <c r="S13" t="n">
        <v>27.2</v>
      </c>
      <c r="T13" t="n">
        <v>8410.110000000001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135.9175097722167</v>
      </c>
      <c r="AB13" t="n">
        <v>185.9683331276014</v>
      </c>
      <c r="AC13" t="n">
        <v>168.2197764221502</v>
      </c>
      <c r="AD13" t="n">
        <v>135917.5097722167</v>
      </c>
      <c r="AE13" t="n">
        <v>185968.3331276014</v>
      </c>
      <c r="AF13" t="n">
        <v>1.695904085079269e-06</v>
      </c>
      <c r="AG13" t="n">
        <v>0.2683333333333334</v>
      </c>
      <c r="AH13" t="n">
        <v>168219.7764221502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7.8608</v>
      </c>
      <c r="E14" t="n">
        <v>12.72</v>
      </c>
      <c r="F14" t="n">
        <v>8.34</v>
      </c>
      <c r="G14" t="n">
        <v>20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133.93</v>
      </c>
      <c r="Q14" t="n">
        <v>1651.01</v>
      </c>
      <c r="R14" t="n">
        <v>42.28</v>
      </c>
      <c r="S14" t="n">
        <v>27.2</v>
      </c>
      <c r="T14" t="n">
        <v>7700.84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132.8587285785536</v>
      </c>
      <c r="AB14" t="n">
        <v>181.7831737545313</v>
      </c>
      <c r="AC14" t="n">
        <v>164.4340427857365</v>
      </c>
      <c r="AD14" t="n">
        <v>132858.7285785536</v>
      </c>
      <c r="AE14" t="n">
        <v>181783.1737545313</v>
      </c>
      <c r="AF14" t="n">
        <v>1.716694502934881e-06</v>
      </c>
      <c r="AG14" t="n">
        <v>0.265</v>
      </c>
      <c r="AH14" t="n">
        <v>164434.0427857365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7.9039</v>
      </c>
      <c r="E15" t="n">
        <v>12.65</v>
      </c>
      <c r="F15" t="n">
        <v>8.32</v>
      </c>
      <c r="G15" t="n">
        <v>20.8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132</v>
      </c>
      <c r="Q15" t="n">
        <v>1650.78</v>
      </c>
      <c r="R15" t="n">
        <v>41.9</v>
      </c>
      <c r="S15" t="n">
        <v>27.2</v>
      </c>
      <c r="T15" t="n">
        <v>7517.59</v>
      </c>
      <c r="U15" t="n">
        <v>0.65</v>
      </c>
      <c r="V15" t="n">
        <v>0.9399999999999999</v>
      </c>
      <c r="W15" t="n">
        <v>0.15</v>
      </c>
      <c r="X15" t="n">
        <v>0.47</v>
      </c>
      <c r="Y15" t="n">
        <v>1</v>
      </c>
      <c r="Z15" t="n">
        <v>10</v>
      </c>
      <c r="AA15" t="n">
        <v>130.7252071657194</v>
      </c>
      <c r="AB15" t="n">
        <v>178.863995633171</v>
      </c>
      <c r="AC15" t="n">
        <v>161.7934669271858</v>
      </c>
      <c r="AD15" t="n">
        <v>130725.2071657194</v>
      </c>
      <c r="AE15" t="n">
        <v>178863.9956331711</v>
      </c>
      <c r="AF15" t="n">
        <v>1.726106971522874e-06</v>
      </c>
      <c r="AG15" t="n">
        <v>0.2635416666666667</v>
      </c>
      <c r="AH15" t="n">
        <v>161793.4669271858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8.0039</v>
      </c>
      <c r="E16" t="n">
        <v>12.49</v>
      </c>
      <c r="F16" t="n">
        <v>8.27</v>
      </c>
      <c r="G16" t="n">
        <v>22.57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130.33</v>
      </c>
      <c r="Q16" t="n">
        <v>1650.64</v>
      </c>
      <c r="R16" t="n">
        <v>40.47</v>
      </c>
      <c r="S16" t="n">
        <v>27.2</v>
      </c>
      <c r="T16" t="n">
        <v>6811.59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127.756854843134</v>
      </c>
      <c r="AB16" t="n">
        <v>174.8025650309496</v>
      </c>
      <c r="AC16" t="n">
        <v>158.1196535613855</v>
      </c>
      <c r="AD16" t="n">
        <v>127756.854843134</v>
      </c>
      <c r="AE16" t="n">
        <v>174802.5650309496</v>
      </c>
      <c r="AF16" t="n">
        <v>1.747945645740955e-06</v>
      </c>
      <c r="AG16" t="n">
        <v>0.2602083333333333</v>
      </c>
      <c r="AH16" t="n">
        <v>158119.6535613855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8.054399999999999</v>
      </c>
      <c r="E17" t="n">
        <v>12.42</v>
      </c>
      <c r="F17" t="n">
        <v>8.25</v>
      </c>
      <c r="G17" t="n">
        <v>23.58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128.51</v>
      </c>
      <c r="Q17" t="n">
        <v>1650.64</v>
      </c>
      <c r="R17" t="n">
        <v>39.67</v>
      </c>
      <c r="S17" t="n">
        <v>27.2</v>
      </c>
      <c r="T17" t="n">
        <v>6416.76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125.6497660089367</v>
      </c>
      <c r="AB17" t="n">
        <v>171.9195531298037</v>
      </c>
      <c r="AC17" t="n">
        <v>155.5117922697514</v>
      </c>
      <c r="AD17" t="n">
        <v>125649.7660089367</v>
      </c>
      <c r="AE17" t="n">
        <v>171919.5531298037</v>
      </c>
      <c r="AF17" t="n">
        <v>1.758974176221085e-06</v>
      </c>
      <c r="AG17" t="n">
        <v>0.25875</v>
      </c>
      <c r="AH17" t="n">
        <v>155511.7922697514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8.1059</v>
      </c>
      <c r="E18" t="n">
        <v>12.34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126.53</v>
      </c>
      <c r="Q18" t="n">
        <v>1650.7</v>
      </c>
      <c r="R18" t="n">
        <v>38.85</v>
      </c>
      <c r="S18" t="n">
        <v>27.2</v>
      </c>
      <c r="T18" t="n">
        <v>6014.48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123.4456155385197</v>
      </c>
      <c r="AB18" t="n">
        <v>168.9037372159248</v>
      </c>
      <c r="AC18" t="n">
        <v>152.7838015939678</v>
      </c>
      <c r="AD18" t="n">
        <v>123445.6155385197</v>
      </c>
      <c r="AE18" t="n">
        <v>168903.7372159248</v>
      </c>
      <c r="AF18" t="n">
        <v>1.770221093443397e-06</v>
      </c>
      <c r="AG18" t="n">
        <v>0.2570833333333333</v>
      </c>
      <c r="AH18" t="n">
        <v>152783.8015939678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8.245200000000001</v>
      </c>
      <c r="E19" t="n">
        <v>12.13</v>
      </c>
      <c r="F19" t="n">
        <v>8.130000000000001</v>
      </c>
      <c r="G19" t="n">
        <v>27.1</v>
      </c>
      <c r="H19" t="n">
        <v>0.31</v>
      </c>
      <c r="I19" t="n">
        <v>18</v>
      </c>
      <c r="J19" t="n">
        <v>305.63</v>
      </c>
      <c r="K19" t="n">
        <v>61.82</v>
      </c>
      <c r="L19" t="n">
        <v>5.25</v>
      </c>
      <c r="M19" t="n">
        <v>16</v>
      </c>
      <c r="N19" t="n">
        <v>88.56</v>
      </c>
      <c r="O19" t="n">
        <v>37928.52</v>
      </c>
      <c r="P19" t="n">
        <v>123.39</v>
      </c>
      <c r="Q19" t="n">
        <v>1650.83</v>
      </c>
      <c r="R19" t="n">
        <v>35.95</v>
      </c>
      <c r="S19" t="n">
        <v>27.2</v>
      </c>
      <c r="T19" t="n">
        <v>4570.83</v>
      </c>
      <c r="U19" t="n">
        <v>0.76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118.8882096883442</v>
      </c>
      <c r="AB19" t="n">
        <v>162.6680934731617</v>
      </c>
      <c r="AC19" t="n">
        <v>147.1432789382311</v>
      </c>
      <c r="AD19" t="n">
        <v>118888.2096883442</v>
      </c>
      <c r="AE19" t="n">
        <v>162668.0934731617</v>
      </c>
      <c r="AF19" t="n">
        <v>1.800642366629183e-06</v>
      </c>
      <c r="AG19" t="n">
        <v>0.2527083333333334</v>
      </c>
      <c r="AH19" t="n">
        <v>147143.2789382311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8.2418</v>
      </c>
      <c r="E20" t="n">
        <v>12.13</v>
      </c>
      <c r="F20" t="n">
        <v>8.19</v>
      </c>
      <c r="G20" t="n">
        <v>28.91</v>
      </c>
      <c r="H20" t="n">
        <v>0.32</v>
      </c>
      <c r="I20" t="n">
        <v>17</v>
      </c>
      <c r="J20" t="n">
        <v>306.17</v>
      </c>
      <c r="K20" t="n">
        <v>61.82</v>
      </c>
      <c r="L20" t="n">
        <v>5.5</v>
      </c>
      <c r="M20" t="n">
        <v>15</v>
      </c>
      <c r="N20" t="n">
        <v>88.84</v>
      </c>
      <c r="O20" t="n">
        <v>37994.72</v>
      </c>
      <c r="P20" t="n">
        <v>122.86</v>
      </c>
      <c r="Q20" t="n">
        <v>1650.78</v>
      </c>
      <c r="R20" t="n">
        <v>37.96</v>
      </c>
      <c r="S20" t="n">
        <v>27.2</v>
      </c>
      <c r="T20" t="n">
        <v>5584.58</v>
      </c>
      <c r="U20" t="n">
        <v>0.72</v>
      </c>
      <c r="V20" t="n">
        <v>0.95</v>
      </c>
      <c r="W20" t="n">
        <v>0.13</v>
      </c>
      <c r="X20" t="n">
        <v>0.34</v>
      </c>
      <c r="Y20" t="n">
        <v>1</v>
      </c>
      <c r="Z20" t="n">
        <v>10</v>
      </c>
      <c r="AA20" t="n">
        <v>118.8423724198201</v>
      </c>
      <c r="AB20" t="n">
        <v>162.6053769001694</v>
      </c>
      <c r="AC20" t="n">
        <v>147.0865479469419</v>
      </c>
      <c r="AD20" t="n">
        <v>118842.3724198201</v>
      </c>
      <c r="AE20" t="n">
        <v>162605.3769001694</v>
      </c>
      <c r="AF20" t="n">
        <v>1.799899851705768e-06</v>
      </c>
      <c r="AG20" t="n">
        <v>0.2527083333333334</v>
      </c>
      <c r="AH20" t="n">
        <v>147086.5479469419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8.3032</v>
      </c>
      <c r="E21" t="n">
        <v>12.04</v>
      </c>
      <c r="F21" t="n">
        <v>8.16</v>
      </c>
      <c r="G21" t="n">
        <v>30.59</v>
      </c>
      <c r="H21" t="n">
        <v>0.33</v>
      </c>
      <c r="I21" t="n">
        <v>16</v>
      </c>
      <c r="J21" t="n">
        <v>306.7</v>
      </c>
      <c r="K21" t="n">
        <v>61.82</v>
      </c>
      <c r="L21" t="n">
        <v>5.75</v>
      </c>
      <c r="M21" t="n">
        <v>14</v>
      </c>
      <c r="N21" t="n">
        <v>89.13</v>
      </c>
      <c r="O21" t="n">
        <v>38061.04</v>
      </c>
      <c r="P21" t="n">
        <v>120.58</v>
      </c>
      <c r="Q21" t="n">
        <v>1650.64</v>
      </c>
      <c r="R21" t="n">
        <v>36.76</v>
      </c>
      <c r="S21" t="n">
        <v>27.2</v>
      </c>
      <c r="T21" t="n">
        <v>4989.25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116.3541326826545</v>
      </c>
      <c r="AB21" t="n">
        <v>159.2008575183914</v>
      </c>
      <c r="AC21" t="n">
        <v>144.0069511166868</v>
      </c>
      <c r="AD21" t="n">
        <v>116354.1326826545</v>
      </c>
      <c r="AE21" t="n">
        <v>159200.8575183915</v>
      </c>
      <c r="AF21" t="n">
        <v>1.81330879767567e-06</v>
      </c>
      <c r="AG21" t="n">
        <v>0.2508333333333333</v>
      </c>
      <c r="AH21" t="n">
        <v>144006.9511166868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8.3043</v>
      </c>
      <c r="E22" t="n">
        <v>12.04</v>
      </c>
      <c r="F22" t="n">
        <v>8.16</v>
      </c>
      <c r="G22" t="n">
        <v>30.58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119.57</v>
      </c>
      <c r="Q22" t="n">
        <v>1650.64</v>
      </c>
      <c r="R22" t="n">
        <v>36.87</v>
      </c>
      <c r="S22" t="n">
        <v>27.2</v>
      </c>
      <c r="T22" t="n">
        <v>5042.28</v>
      </c>
      <c r="U22" t="n">
        <v>0.74</v>
      </c>
      <c r="V22" t="n">
        <v>0.96</v>
      </c>
      <c r="W22" t="n">
        <v>0.13</v>
      </c>
      <c r="X22" t="n">
        <v>0.3</v>
      </c>
      <c r="Y22" t="n">
        <v>1</v>
      </c>
      <c r="Z22" t="n">
        <v>10</v>
      </c>
      <c r="AA22" t="n">
        <v>115.6772117640311</v>
      </c>
      <c r="AB22" t="n">
        <v>158.2746644538881</v>
      </c>
      <c r="AC22" t="n">
        <v>143.1691526183392</v>
      </c>
      <c r="AD22" t="n">
        <v>115677.2117640311</v>
      </c>
      <c r="AE22" t="n">
        <v>158274.6644538881</v>
      </c>
      <c r="AF22" t="n">
        <v>1.813549023092069e-06</v>
      </c>
      <c r="AG22" t="n">
        <v>0.2508333333333333</v>
      </c>
      <c r="AH22" t="n">
        <v>143169.1526183392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8.355600000000001</v>
      </c>
      <c r="E23" t="n">
        <v>11.97</v>
      </c>
      <c r="F23" t="n">
        <v>8.140000000000001</v>
      </c>
      <c r="G23" t="n">
        <v>32.55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13</v>
      </c>
      <c r="N23" t="n">
        <v>89.70999999999999</v>
      </c>
      <c r="O23" t="n">
        <v>38194.05</v>
      </c>
      <c r="P23" t="n">
        <v>117.8</v>
      </c>
      <c r="Q23" t="n">
        <v>1650.64</v>
      </c>
      <c r="R23" t="n">
        <v>36.12</v>
      </c>
      <c r="S23" t="n">
        <v>27.2</v>
      </c>
      <c r="T23" t="n">
        <v>4674.19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113.7403558778222</v>
      </c>
      <c r="AB23" t="n">
        <v>155.6245727823272</v>
      </c>
      <c r="AC23" t="n">
        <v>140.7719819764843</v>
      </c>
      <c r="AD23" t="n">
        <v>113740.3558778222</v>
      </c>
      <c r="AE23" t="n">
        <v>155624.5727823272</v>
      </c>
      <c r="AF23" t="n">
        <v>1.824752262965944e-06</v>
      </c>
      <c r="AG23" t="n">
        <v>0.249375</v>
      </c>
      <c r="AH23" t="n">
        <v>140771.9819764843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8.4114</v>
      </c>
      <c r="E24" t="n">
        <v>11.89</v>
      </c>
      <c r="F24" t="n">
        <v>8.109999999999999</v>
      </c>
      <c r="G24" t="n">
        <v>34.77</v>
      </c>
      <c r="H24" t="n">
        <v>0.38</v>
      </c>
      <c r="I24" t="n">
        <v>14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116.02</v>
      </c>
      <c r="Q24" t="n">
        <v>1650.64</v>
      </c>
      <c r="R24" t="n">
        <v>35.42</v>
      </c>
      <c r="S24" t="n">
        <v>27.2</v>
      </c>
      <c r="T24" t="n">
        <v>4330.19</v>
      </c>
      <c r="U24" t="n">
        <v>0.77</v>
      </c>
      <c r="V24" t="n">
        <v>0.96</v>
      </c>
      <c r="W24" t="n">
        <v>0.13</v>
      </c>
      <c r="X24" t="n">
        <v>0.26</v>
      </c>
      <c r="Y24" t="n">
        <v>1</v>
      </c>
      <c r="Z24" t="n">
        <v>10</v>
      </c>
      <c r="AA24" t="n">
        <v>111.7194634263973</v>
      </c>
      <c r="AB24" t="n">
        <v>152.8594985748065</v>
      </c>
      <c r="AC24" t="n">
        <v>138.2708025705224</v>
      </c>
      <c r="AD24" t="n">
        <v>111719.4634263973</v>
      </c>
      <c r="AE24" t="n">
        <v>152859.4985748065</v>
      </c>
      <c r="AF24" t="n">
        <v>1.836938243179633e-06</v>
      </c>
      <c r="AG24" t="n">
        <v>0.2477083333333333</v>
      </c>
      <c r="AH24" t="n">
        <v>138270.8025705224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8.476599999999999</v>
      </c>
      <c r="E25" t="n">
        <v>11.8</v>
      </c>
      <c r="F25" t="n">
        <v>8.08</v>
      </c>
      <c r="G25" t="n">
        <v>37.28</v>
      </c>
      <c r="H25" t="n">
        <v>0.39</v>
      </c>
      <c r="I25" t="n">
        <v>13</v>
      </c>
      <c r="J25" t="n">
        <v>308.86</v>
      </c>
      <c r="K25" t="n">
        <v>61.82</v>
      </c>
      <c r="L25" t="n">
        <v>6.75</v>
      </c>
      <c r="M25" t="n">
        <v>10</v>
      </c>
      <c r="N25" t="n">
        <v>90.29000000000001</v>
      </c>
      <c r="O25" t="n">
        <v>38327.57</v>
      </c>
      <c r="P25" t="n">
        <v>113.06</v>
      </c>
      <c r="Q25" t="n">
        <v>1650.76</v>
      </c>
      <c r="R25" t="n">
        <v>34.18</v>
      </c>
      <c r="S25" t="n">
        <v>27.2</v>
      </c>
      <c r="T25" t="n">
        <v>3713.72</v>
      </c>
      <c r="U25" t="n">
        <v>0.8</v>
      </c>
      <c r="V25" t="n">
        <v>0.97</v>
      </c>
      <c r="W25" t="n">
        <v>0.13</v>
      </c>
      <c r="X25" t="n">
        <v>0.22</v>
      </c>
      <c r="Y25" t="n">
        <v>1</v>
      </c>
      <c r="Z25" t="n">
        <v>10</v>
      </c>
      <c r="AA25" t="n">
        <v>108.8479698119977</v>
      </c>
      <c r="AB25" t="n">
        <v>148.9305943302293</v>
      </c>
      <c r="AC25" t="n">
        <v>134.7168674327947</v>
      </c>
      <c r="AD25" t="n">
        <v>108847.9698119977</v>
      </c>
      <c r="AE25" t="n">
        <v>148930.5943302293</v>
      </c>
      <c r="AF25" t="n">
        <v>1.851177058769822e-06</v>
      </c>
      <c r="AG25" t="n">
        <v>0.2458333333333333</v>
      </c>
      <c r="AH25" t="n">
        <v>134716.8674327947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8.4816</v>
      </c>
      <c r="E26" t="n">
        <v>11.79</v>
      </c>
      <c r="F26" t="n">
        <v>8.07</v>
      </c>
      <c r="G26" t="n">
        <v>37.25</v>
      </c>
      <c r="H26" t="n">
        <v>0.4</v>
      </c>
      <c r="I26" t="n">
        <v>13</v>
      </c>
      <c r="J26" t="n">
        <v>309.41</v>
      </c>
      <c r="K26" t="n">
        <v>61.82</v>
      </c>
      <c r="L26" t="n">
        <v>7</v>
      </c>
      <c r="M26" t="n">
        <v>8</v>
      </c>
      <c r="N26" t="n">
        <v>90.59</v>
      </c>
      <c r="O26" t="n">
        <v>38394.52</v>
      </c>
      <c r="P26" t="n">
        <v>111.78</v>
      </c>
      <c r="Q26" t="n">
        <v>1650.77</v>
      </c>
      <c r="R26" t="n">
        <v>33.56</v>
      </c>
      <c r="S26" t="n">
        <v>27.2</v>
      </c>
      <c r="T26" t="n">
        <v>3401.13</v>
      </c>
      <c r="U26" t="n">
        <v>0.8100000000000001</v>
      </c>
      <c r="V26" t="n">
        <v>0.97</v>
      </c>
      <c r="W26" t="n">
        <v>0.14</v>
      </c>
      <c r="X26" t="n">
        <v>0.22</v>
      </c>
      <c r="Y26" t="n">
        <v>1</v>
      </c>
      <c r="Z26" t="n">
        <v>10</v>
      </c>
      <c r="AA26" t="n">
        <v>107.9217194351051</v>
      </c>
      <c r="AB26" t="n">
        <v>147.6632577012828</v>
      </c>
      <c r="AC26" t="n">
        <v>133.5704836329963</v>
      </c>
      <c r="AD26" t="n">
        <v>107921.7194351051</v>
      </c>
      <c r="AE26" t="n">
        <v>147663.2577012828</v>
      </c>
      <c r="AF26" t="n">
        <v>1.852268992480726e-06</v>
      </c>
      <c r="AG26" t="n">
        <v>0.245625</v>
      </c>
      <c r="AH26" t="n">
        <v>133570.4836329963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8.4802</v>
      </c>
      <c r="E27" t="n">
        <v>11.79</v>
      </c>
      <c r="F27" t="n">
        <v>8.07</v>
      </c>
      <c r="G27" t="n">
        <v>37.26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3</v>
      </c>
      <c r="N27" t="n">
        <v>90.88</v>
      </c>
      <c r="O27" t="n">
        <v>38461.6</v>
      </c>
      <c r="P27" t="n">
        <v>110.51</v>
      </c>
      <c r="Q27" t="n">
        <v>1650.89</v>
      </c>
      <c r="R27" t="n">
        <v>33.78</v>
      </c>
      <c r="S27" t="n">
        <v>27.2</v>
      </c>
      <c r="T27" t="n">
        <v>3514.84</v>
      </c>
      <c r="U27" t="n">
        <v>0.8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107.1240967455213</v>
      </c>
      <c r="AB27" t="n">
        <v>146.5719151487652</v>
      </c>
      <c r="AC27" t="n">
        <v>132.5832972819818</v>
      </c>
      <c r="AD27" t="n">
        <v>107124.0967455213</v>
      </c>
      <c r="AE27" t="n">
        <v>146571.9151487652</v>
      </c>
      <c r="AF27" t="n">
        <v>1.851963251041673e-06</v>
      </c>
      <c r="AG27" t="n">
        <v>0.245625</v>
      </c>
      <c r="AH27" t="n">
        <v>132583.2972819818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8.4565</v>
      </c>
      <c r="E28" t="n">
        <v>11.83</v>
      </c>
      <c r="F28" t="n">
        <v>8.109999999999999</v>
      </c>
      <c r="G28" t="n">
        <v>37.41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</v>
      </c>
      <c r="N28" t="n">
        <v>91.18000000000001</v>
      </c>
      <c r="O28" t="n">
        <v>38528.81</v>
      </c>
      <c r="P28" t="n">
        <v>110.61</v>
      </c>
      <c r="Q28" t="n">
        <v>1650.82</v>
      </c>
      <c r="R28" t="n">
        <v>34.7</v>
      </c>
      <c r="S28" t="n">
        <v>27.2</v>
      </c>
      <c r="T28" t="n">
        <v>3973.45</v>
      </c>
      <c r="U28" t="n">
        <v>0.78</v>
      </c>
      <c r="V28" t="n">
        <v>0.96</v>
      </c>
      <c r="W28" t="n">
        <v>0.14</v>
      </c>
      <c r="X28" t="n">
        <v>0.25</v>
      </c>
      <c r="Y28" t="n">
        <v>1</v>
      </c>
      <c r="Z28" t="n">
        <v>10</v>
      </c>
      <c r="AA28" t="n">
        <v>107.6512020379208</v>
      </c>
      <c r="AB28" t="n">
        <v>147.2931238640702</v>
      </c>
      <c r="AC28" t="n">
        <v>133.2356748497211</v>
      </c>
      <c r="AD28" t="n">
        <v>107651.2020379208</v>
      </c>
      <c r="AE28" t="n">
        <v>147293.1238640702</v>
      </c>
      <c r="AF28" t="n">
        <v>1.846787485251988e-06</v>
      </c>
      <c r="AG28" t="n">
        <v>0.2464583333333333</v>
      </c>
      <c r="AH28" t="n">
        <v>133235.6748497211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8.455500000000001</v>
      </c>
      <c r="E29" t="n">
        <v>11.83</v>
      </c>
      <c r="F29" t="n">
        <v>8.109999999999999</v>
      </c>
      <c r="G29" t="n">
        <v>37.42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110.82</v>
      </c>
      <c r="Q29" t="n">
        <v>1650.82</v>
      </c>
      <c r="R29" t="n">
        <v>34.7</v>
      </c>
      <c r="S29" t="n">
        <v>27.2</v>
      </c>
      <c r="T29" t="n">
        <v>3970.9</v>
      </c>
      <c r="U29" t="n">
        <v>0.78</v>
      </c>
      <c r="V29" t="n">
        <v>0.96</v>
      </c>
      <c r="W29" t="n">
        <v>0.14</v>
      </c>
      <c r="X29" t="n">
        <v>0.25</v>
      </c>
      <c r="Y29" t="n">
        <v>1</v>
      </c>
      <c r="Z29" t="n">
        <v>10</v>
      </c>
      <c r="AA29" t="n">
        <v>107.7987678146631</v>
      </c>
      <c r="AB29" t="n">
        <v>147.4950298699516</v>
      </c>
      <c r="AC29" t="n">
        <v>133.418311229778</v>
      </c>
      <c r="AD29" t="n">
        <v>107798.7678146631</v>
      </c>
      <c r="AE29" t="n">
        <v>147495.0298699516</v>
      </c>
      <c r="AF29" t="n">
        <v>1.846569098509807e-06</v>
      </c>
      <c r="AG29" t="n">
        <v>0.2464583333333333</v>
      </c>
      <c r="AH29" t="n">
        <v>133418.311229778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6.7147</v>
      </c>
      <c r="E2" t="n">
        <v>14.89</v>
      </c>
      <c r="F2" t="n">
        <v>11.4</v>
      </c>
      <c r="G2" t="n">
        <v>4.12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33.29</v>
      </c>
      <c r="Q2" t="n">
        <v>1651.46</v>
      </c>
      <c r="R2" t="n">
        <v>130.97</v>
      </c>
      <c r="S2" t="n">
        <v>27.2</v>
      </c>
      <c r="T2" t="n">
        <v>51345.13</v>
      </c>
      <c r="U2" t="n">
        <v>0.21</v>
      </c>
      <c r="V2" t="n">
        <v>0.6899999999999999</v>
      </c>
      <c r="W2" t="n">
        <v>0.59</v>
      </c>
      <c r="X2" t="n">
        <v>3.55</v>
      </c>
      <c r="Y2" t="n">
        <v>1</v>
      </c>
      <c r="Z2" t="n">
        <v>10</v>
      </c>
      <c r="AA2" t="n">
        <v>49.7185948467318</v>
      </c>
      <c r="AB2" t="n">
        <v>68.0271748988757</v>
      </c>
      <c r="AC2" t="n">
        <v>61.5347568032814</v>
      </c>
      <c r="AD2" t="n">
        <v>49718.5948467318</v>
      </c>
      <c r="AE2" t="n">
        <v>68027.1748988757</v>
      </c>
      <c r="AF2" t="n">
        <v>2.046888865054154e-06</v>
      </c>
      <c r="AG2" t="n">
        <v>0.3102083333333334</v>
      </c>
      <c r="AH2" t="n">
        <v>61534.7568032814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8.5235</v>
      </c>
      <c r="E2" t="n">
        <v>11.73</v>
      </c>
      <c r="F2" t="n">
        <v>8.779999999999999</v>
      </c>
      <c r="G2" t="n">
        <v>11.21</v>
      </c>
      <c r="H2" t="n">
        <v>0.18</v>
      </c>
      <c r="I2" t="n">
        <v>47</v>
      </c>
      <c r="J2" t="n">
        <v>98.70999999999999</v>
      </c>
      <c r="K2" t="n">
        <v>39.72</v>
      </c>
      <c r="L2" t="n">
        <v>1</v>
      </c>
      <c r="M2" t="n">
        <v>45</v>
      </c>
      <c r="N2" t="n">
        <v>12.99</v>
      </c>
      <c r="O2" t="n">
        <v>12407.75</v>
      </c>
      <c r="P2" t="n">
        <v>63.49</v>
      </c>
      <c r="Q2" t="n">
        <v>1650.94</v>
      </c>
      <c r="R2" t="n">
        <v>55.94</v>
      </c>
      <c r="S2" t="n">
        <v>27.2</v>
      </c>
      <c r="T2" t="n">
        <v>14422.78</v>
      </c>
      <c r="U2" t="n">
        <v>0.49</v>
      </c>
      <c r="V2" t="n">
        <v>0.89</v>
      </c>
      <c r="W2" t="n">
        <v>0.18</v>
      </c>
      <c r="X2" t="n">
        <v>0.92</v>
      </c>
      <c r="Y2" t="n">
        <v>1</v>
      </c>
      <c r="Z2" t="n">
        <v>10</v>
      </c>
      <c r="AA2" t="n">
        <v>65.41407801590086</v>
      </c>
      <c r="AB2" t="n">
        <v>89.50242740676975</v>
      </c>
      <c r="AC2" t="n">
        <v>80.9604413525351</v>
      </c>
      <c r="AD2" t="n">
        <v>65414.07801590085</v>
      </c>
      <c r="AE2" t="n">
        <v>89502.42740676976</v>
      </c>
      <c r="AF2" t="n">
        <v>2.227016597785493e-06</v>
      </c>
      <c r="AG2" t="n">
        <v>0.244375</v>
      </c>
      <c r="AH2" t="n">
        <v>80960.4413525351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8.76</v>
      </c>
      <c r="E3" t="n">
        <v>11.42</v>
      </c>
      <c r="F3" t="n">
        <v>8.65</v>
      </c>
      <c r="G3" t="n">
        <v>13.65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</v>
      </c>
      <c r="N3" t="n">
        <v>13.05</v>
      </c>
      <c r="O3" t="n">
        <v>12446.14</v>
      </c>
      <c r="P3" t="n">
        <v>59.38</v>
      </c>
      <c r="Q3" t="n">
        <v>1650.64</v>
      </c>
      <c r="R3" t="n">
        <v>50.61</v>
      </c>
      <c r="S3" t="n">
        <v>27.2</v>
      </c>
      <c r="T3" t="n">
        <v>11805.25</v>
      </c>
      <c r="U3" t="n">
        <v>0.54</v>
      </c>
      <c r="V3" t="n">
        <v>0.9</v>
      </c>
      <c r="W3" t="n">
        <v>0.21</v>
      </c>
      <c r="X3" t="n">
        <v>0.79</v>
      </c>
      <c r="Y3" t="n">
        <v>1</v>
      </c>
      <c r="Z3" t="n">
        <v>10</v>
      </c>
      <c r="AA3" t="n">
        <v>60.81806362139197</v>
      </c>
      <c r="AB3" t="n">
        <v>83.21395775036099</v>
      </c>
      <c r="AC3" t="n">
        <v>75.27213441420938</v>
      </c>
      <c r="AD3" t="n">
        <v>60818.06362139197</v>
      </c>
      <c r="AE3" t="n">
        <v>83213.95775036099</v>
      </c>
      <c r="AF3" t="n">
        <v>2.288809221165121e-06</v>
      </c>
      <c r="AG3" t="n">
        <v>0.2379166666666667</v>
      </c>
      <c r="AH3" t="n">
        <v>75272.13441420937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8.753399999999999</v>
      </c>
      <c r="E4" t="n">
        <v>11.42</v>
      </c>
      <c r="F4" t="n">
        <v>8.65</v>
      </c>
      <c r="G4" t="n">
        <v>13.67</v>
      </c>
      <c r="H4" t="n">
        <v>0.27</v>
      </c>
      <c r="I4" t="n">
        <v>38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59.69</v>
      </c>
      <c r="Q4" t="n">
        <v>1650.64</v>
      </c>
      <c r="R4" t="n">
        <v>50.9</v>
      </c>
      <c r="S4" t="n">
        <v>27.2</v>
      </c>
      <c r="T4" t="n">
        <v>11950.17</v>
      </c>
      <c r="U4" t="n">
        <v>0.53</v>
      </c>
      <c r="V4" t="n">
        <v>0.9</v>
      </c>
      <c r="W4" t="n">
        <v>0.21</v>
      </c>
      <c r="X4" t="n">
        <v>0.8</v>
      </c>
      <c r="Y4" t="n">
        <v>1</v>
      </c>
      <c r="Z4" t="n">
        <v>10</v>
      </c>
      <c r="AA4" t="n">
        <v>61.05472536938423</v>
      </c>
      <c r="AB4" t="n">
        <v>83.53776879474329</v>
      </c>
      <c r="AC4" t="n">
        <v>75.56504138698757</v>
      </c>
      <c r="AD4" t="n">
        <v>61054.72536938423</v>
      </c>
      <c r="AE4" t="n">
        <v>83537.76879474329</v>
      </c>
      <c r="AF4" t="n">
        <v>2.287084775861504e-06</v>
      </c>
      <c r="AG4" t="n">
        <v>0.2379166666666667</v>
      </c>
      <c r="AH4" t="n">
        <v>75565.04138698758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6.103</v>
      </c>
      <c r="E2" t="n">
        <v>16.39</v>
      </c>
      <c r="F2" t="n">
        <v>9.85</v>
      </c>
      <c r="G2" t="n">
        <v>6.03</v>
      </c>
      <c r="H2" t="n">
        <v>0.09</v>
      </c>
      <c r="I2" t="n">
        <v>98</v>
      </c>
      <c r="J2" t="n">
        <v>204</v>
      </c>
      <c r="K2" t="n">
        <v>55.27</v>
      </c>
      <c r="L2" t="n">
        <v>1</v>
      </c>
      <c r="M2" t="n">
        <v>96</v>
      </c>
      <c r="N2" t="n">
        <v>42.72</v>
      </c>
      <c r="O2" t="n">
        <v>25393.6</v>
      </c>
      <c r="P2" t="n">
        <v>135.21</v>
      </c>
      <c r="Q2" t="n">
        <v>1651.09</v>
      </c>
      <c r="R2" t="n">
        <v>89.25</v>
      </c>
      <c r="S2" t="n">
        <v>27.2</v>
      </c>
      <c r="T2" t="n">
        <v>30824.14</v>
      </c>
      <c r="U2" t="n">
        <v>0.3</v>
      </c>
      <c r="V2" t="n">
        <v>0.79</v>
      </c>
      <c r="W2" t="n">
        <v>0.27</v>
      </c>
      <c r="X2" t="n">
        <v>1.99</v>
      </c>
      <c r="Y2" t="n">
        <v>1</v>
      </c>
      <c r="Z2" t="n">
        <v>10</v>
      </c>
      <c r="AA2" t="n">
        <v>172.825235138307</v>
      </c>
      <c r="AB2" t="n">
        <v>236.4671112273875</v>
      </c>
      <c r="AC2" t="n">
        <v>213.8990220155891</v>
      </c>
      <c r="AD2" t="n">
        <v>172825.235138307</v>
      </c>
      <c r="AE2" t="n">
        <v>236467.1112273875</v>
      </c>
      <c r="AF2" t="n">
        <v>1.413650788088439e-06</v>
      </c>
      <c r="AG2" t="n">
        <v>0.3414583333333334</v>
      </c>
      <c r="AH2" t="n">
        <v>213899.0220155891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6.7401</v>
      </c>
      <c r="E3" t="n">
        <v>14.84</v>
      </c>
      <c r="F3" t="n">
        <v>9.31</v>
      </c>
      <c r="G3" t="n">
        <v>7.65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125.71</v>
      </c>
      <c r="Q3" t="n">
        <v>1651</v>
      </c>
      <c r="R3" t="n">
        <v>72.67</v>
      </c>
      <c r="S3" t="n">
        <v>27.2</v>
      </c>
      <c r="T3" t="n">
        <v>22659.47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146.5313560234716</v>
      </c>
      <c r="AB3" t="n">
        <v>200.4906658184102</v>
      </c>
      <c r="AC3" t="n">
        <v>181.3561180631748</v>
      </c>
      <c r="AD3" t="n">
        <v>146531.3560234716</v>
      </c>
      <c r="AE3" t="n">
        <v>200490.6658184102</v>
      </c>
      <c r="AF3" t="n">
        <v>1.561223607536439e-06</v>
      </c>
      <c r="AG3" t="n">
        <v>0.3091666666666666</v>
      </c>
      <c r="AH3" t="n">
        <v>181356.1180631748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7.1495</v>
      </c>
      <c r="E4" t="n">
        <v>13.99</v>
      </c>
      <c r="F4" t="n">
        <v>9.029999999999999</v>
      </c>
      <c r="G4" t="n">
        <v>9.18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119.99</v>
      </c>
      <c r="Q4" t="n">
        <v>1650.91</v>
      </c>
      <c r="R4" t="n">
        <v>63.98</v>
      </c>
      <c r="S4" t="n">
        <v>27.2</v>
      </c>
      <c r="T4" t="n">
        <v>18381.31</v>
      </c>
      <c r="U4" t="n">
        <v>0.43</v>
      </c>
      <c r="V4" t="n">
        <v>0.87</v>
      </c>
      <c r="W4" t="n">
        <v>0.2</v>
      </c>
      <c r="X4" t="n">
        <v>1.18</v>
      </c>
      <c r="Y4" t="n">
        <v>1</v>
      </c>
      <c r="Z4" t="n">
        <v>10</v>
      </c>
      <c r="AA4" t="n">
        <v>132.6865849189932</v>
      </c>
      <c r="AB4" t="n">
        <v>181.5476392050785</v>
      </c>
      <c r="AC4" t="n">
        <v>164.2209873231086</v>
      </c>
      <c r="AD4" t="n">
        <v>132686.5849189932</v>
      </c>
      <c r="AE4" t="n">
        <v>181547.6392050785</v>
      </c>
      <c r="AF4" t="n">
        <v>1.656053794762952e-06</v>
      </c>
      <c r="AG4" t="n">
        <v>0.2914583333333333</v>
      </c>
      <c r="AH4" t="n">
        <v>164220.9873231086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7.518</v>
      </c>
      <c r="E5" t="n">
        <v>13.3</v>
      </c>
      <c r="F5" t="n">
        <v>8.789999999999999</v>
      </c>
      <c r="G5" t="n">
        <v>10.99</v>
      </c>
      <c r="H5" t="n">
        <v>0.15</v>
      </c>
      <c r="I5" t="n">
        <v>48</v>
      </c>
      <c r="J5" t="n">
        <v>205.18</v>
      </c>
      <c r="K5" t="n">
        <v>55.27</v>
      </c>
      <c r="L5" t="n">
        <v>1.75</v>
      </c>
      <c r="M5" t="n">
        <v>46</v>
      </c>
      <c r="N5" t="n">
        <v>43.16</v>
      </c>
      <c r="O5" t="n">
        <v>25540.22</v>
      </c>
      <c r="P5" t="n">
        <v>114.76</v>
      </c>
      <c r="Q5" t="n">
        <v>1650.77</v>
      </c>
      <c r="R5" t="n">
        <v>56.51</v>
      </c>
      <c r="S5" t="n">
        <v>27.2</v>
      </c>
      <c r="T5" t="n">
        <v>14704.35</v>
      </c>
      <c r="U5" t="n">
        <v>0.48</v>
      </c>
      <c r="V5" t="n">
        <v>0.89</v>
      </c>
      <c r="W5" t="n">
        <v>0.18</v>
      </c>
      <c r="X5" t="n">
        <v>0.9399999999999999</v>
      </c>
      <c r="Y5" t="n">
        <v>1</v>
      </c>
      <c r="Z5" t="n">
        <v>10</v>
      </c>
      <c r="AA5" t="n">
        <v>121.5038130694914</v>
      </c>
      <c r="AB5" t="n">
        <v>166.2468774115226</v>
      </c>
      <c r="AC5" t="n">
        <v>150.3805087603708</v>
      </c>
      <c r="AD5" t="n">
        <v>121503.8130694914</v>
      </c>
      <c r="AE5" t="n">
        <v>166246.8774115226</v>
      </c>
      <c r="AF5" t="n">
        <v>1.741410228551349e-06</v>
      </c>
      <c r="AG5" t="n">
        <v>0.2770833333333333</v>
      </c>
      <c r="AH5" t="n">
        <v>150380.5087603708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7.7755</v>
      </c>
      <c r="E6" t="n">
        <v>12.86</v>
      </c>
      <c r="F6" t="n">
        <v>8.630000000000001</v>
      </c>
      <c r="G6" t="n">
        <v>12.63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110.83</v>
      </c>
      <c r="Q6" t="n">
        <v>1650.83</v>
      </c>
      <c r="R6" t="n">
        <v>51.36</v>
      </c>
      <c r="S6" t="n">
        <v>27.2</v>
      </c>
      <c r="T6" t="n">
        <v>12164.26</v>
      </c>
      <c r="U6" t="n">
        <v>0.53</v>
      </c>
      <c r="V6" t="n">
        <v>0.91</v>
      </c>
      <c r="W6" t="n">
        <v>0.17</v>
      </c>
      <c r="X6" t="n">
        <v>0.78</v>
      </c>
      <c r="Y6" t="n">
        <v>1</v>
      </c>
      <c r="Z6" t="n">
        <v>10</v>
      </c>
      <c r="AA6" t="n">
        <v>114.1564135906824</v>
      </c>
      <c r="AB6" t="n">
        <v>156.1938413002331</v>
      </c>
      <c r="AC6" t="n">
        <v>141.2869203060148</v>
      </c>
      <c r="AD6" t="n">
        <v>114156.4135906824</v>
      </c>
      <c r="AE6" t="n">
        <v>156193.8413002332</v>
      </c>
      <c r="AF6" t="n">
        <v>1.801055497752197e-06</v>
      </c>
      <c r="AG6" t="n">
        <v>0.2679166666666666</v>
      </c>
      <c r="AH6" t="n">
        <v>141286.9203060148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8.039099999999999</v>
      </c>
      <c r="E7" t="n">
        <v>12.44</v>
      </c>
      <c r="F7" t="n">
        <v>8.460000000000001</v>
      </c>
      <c r="G7" t="n">
        <v>14.49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106.08</v>
      </c>
      <c r="Q7" t="n">
        <v>1650.94</v>
      </c>
      <c r="R7" t="n">
        <v>46.14</v>
      </c>
      <c r="S7" t="n">
        <v>27.2</v>
      </c>
      <c r="T7" t="n">
        <v>9584.18</v>
      </c>
      <c r="U7" t="n">
        <v>0.59</v>
      </c>
      <c r="V7" t="n">
        <v>0.92</v>
      </c>
      <c r="W7" t="n">
        <v>0.15</v>
      </c>
      <c r="X7" t="n">
        <v>0.6</v>
      </c>
      <c r="Y7" t="n">
        <v>1</v>
      </c>
      <c r="Z7" t="n">
        <v>10</v>
      </c>
      <c r="AA7" t="n">
        <v>106.607005415646</v>
      </c>
      <c r="AB7" t="n">
        <v>145.8644079787709</v>
      </c>
      <c r="AC7" t="n">
        <v>131.9433136032989</v>
      </c>
      <c r="AD7" t="n">
        <v>106607.005415646</v>
      </c>
      <c r="AE7" t="n">
        <v>145864.4079787709</v>
      </c>
      <c r="AF7" t="n">
        <v>1.862113722844793e-06</v>
      </c>
      <c r="AG7" t="n">
        <v>0.2591666666666667</v>
      </c>
      <c r="AH7" t="n">
        <v>131943.3136032989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8.1259</v>
      </c>
      <c r="E8" t="n">
        <v>12.31</v>
      </c>
      <c r="F8" t="n">
        <v>8.48</v>
      </c>
      <c r="G8" t="n">
        <v>16.42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104.64</v>
      </c>
      <c r="Q8" t="n">
        <v>1650.73</v>
      </c>
      <c r="R8" t="n">
        <v>47.17</v>
      </c>
      <c r="S8" t="n">
        <v>27.2</v>
      </c>
      <c r="T8" t="n">
        <v>10119.55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104.5965718282685</v>
      </c>
      <c r="AB8" t="n">
        <v>143.1136440504522</v>
      </c>
      <c r="AC8" t="n">
        <v>129.4550787235767</v>
      </c>
      <c r="AD8" t="n">
        <v>104596.5718282685</v>
      </c>
      <c r="AE8" t="n">
        <v>143113.6440504522</v>
      </c>
      <c r="AF8" t="n">
        <v>1.88221939028803e-06</v>
      </c>
      <c r="AG8" t="n">
        <v>0.2564583333333333</v>
      </c>
      <c r="AH8" t="n">
        <v>129455.0787235767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8.2605</v>
      </c>
      <c r="E9" t="n">
        <v>12.11</v>
      </c>
      <c r="F9" t="n">
        <v>8.41</v>
      </c>
      <c r="G9" t="n">
        <v>18.01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101.51</v>
      </c>
      <c r="Q9" t="n">
        <v>1650.76</v>
      </c>
      <c r="R9" t="n">
        <v>44.49</v>
      </c>
      <c r="S9" t="n">
        <v>27.2</v>
      </c>
      <c r="T9" t="n">
        <v>8792.719999999999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100.5986025596069</v>
      </c>
      <c r="AB9" t="n">
        <v>137.6434461191162</v>
      </c>
      <c r="AC9" t="n">
        <v>124.5069488053346</v>
      </c>
      <c r="AD9" t="n">
        <v>100598.602559607</v>
      </c>
      <c r="AE9" t="n">
        <v>137643.4461191162</v>
      </c>
      <c r="AF9" t="n">
        <v>1.913397072751852e-06</v>
      </c>
      <c r="AG9" t="n">
        <v>0.2522916666666666</v>
      </c>
      <c r="AH9" t="n">
        <v>124506.9488053346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8.3912</v>
      </c>
      <c r="E10" t="n">
        <v>11.92</v>
      </c>
      <c r="F10" t="n">
        <v>8.34</v>
      </c>
      <c r="G10" t="n">
        <v>20.01</v>
      </c>
      <c r="H10" t="n">
        <v>0.26</v>
      </c>
      <c r="I10" t="n">
        <v>25</v>
      </c>
      <c r="J10" t="n">
        <v>207.17</v>
      </c>
      <c r="K10" t="n">
        <v>55.27</v>
      </c>
      <c r="L10" t="n">
        <v>3</v>
      </c>
      <c r="M10" t="n">
        <v>23</v>
      </c>
      <c r="N10" t="n">
        <v>43.9</v>
      </c>
      <c r="O10" t="n">
        <v>25785.6</v>
      </c>
      <c r="P10" t="n">
        <v>98.3</v>
      </c>
      <c r="Q10" t="n">
        <v>1650.69</v>
      </c>
      <c r="R10" t="n">
        <v>42.42</v>
      </c>
      <c r="S10" t="n">
        <v>27.2</v>
      </c>
      <c r="T10" t="n">
        <v>7770.95</v>
      </c>
      <c r="U10" t="n">
        <v>0.64</v>
      </c>
      <c r="V10" t="n">
        <v>0.9399999999999999</v>
      </c>
      <c r="W10" t="n">
        <v>0.15</v>
      </c>
      <c r="X10" t="n">
        <v>0.49</v>
      </c>
      <c r="Y10" t="n">
        <v>1</v>
      </c>
      <c r="Z10" t="n">
        <v>10</v>
      </c>
      <c r="AA10" t="n">
        <v>96.72097764212188</v>
      </c>
      <c r="AB10" t="n">
        <v>132.3379086382778</v>
      </c>
      <c r="AC10" t="n">
        <v>119.7077643752971</v>
      </c>
      <c r="AD10" t="n">
        <v>96720.97764212188</v>
      </c>
      <c r="AE10" t="n">
        <v>132337.9086382778</v>
      </c>
      <c r="AF10" t="n">
        <v>1.943671389973409e-06</v>
      </c>
      <c r="AG10" t="n">
        <v>0.2483333333333333</v>
      </c>
      <c r="AH10" t="n">
        <v>119707.7643752971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8.529</v>
      </c>
      <c r="E11" t="n">
        <v>11.72</v>
      </c>
      <c r="F11" t="n">
        <v>8.27</v>
      </c>
      <c r="G11" t="n">
        <v>22.55</v>
      </c>
      <c r="H11" t="n">
        <v>0.28</v>
      </c>
      <c r="I11" t="n">
        <v>22</v>
      </c>
      <c r="J11" t="n">
        <v>207.57</v>
      </c>
      <c r="K11" t="n">
        <v>55.27</v>
      </c>
      <c r="L11" t="n">
        <v>3.25</v>
      </c>
      <c r="M11" t="n">
        <v>20</v>
      </c>
      <c r="N11" t="n">
        <v>44.05</v>
      </c>
      <c r="O11" t="n">
        <v>25834.83</v>
      </c>
      <c r="P11" t="n">
        <v>95.23</v>
      </c>
      <c r="Q11" t="n">
        <v>1650.73</v>
      </c>
      <c r="R11" t="n">
        <v>40.18</v>
      </c>
      <c r="S11" t="n">
        <v>27.2</v>
      </c>
      <c r="T11" t="n">
        <v>6666.6</v>
      </c>
      <c r="U11" t="n">
        <v>0.68</v>
      </c>
      <c r="V11" t="n">
        <v>0.95</v>
      </c>
      <c r="W11" t="n">
        <v>0.14</v>
      </c>
      <c r="X11" t="n">
        <v>0.41</v>
      </c>
      <c r="Y11" t="n">
        <v>1</v>
      </c>
      <c r="Z11" t="n">
        <v>10</v>
      </c>
      <c r="AA11" t="n">
        <v>92.97506271115222</v>
      </c>
      <c r="AB11" t="n">
        <v>127.2125825716243</v>
      </c>
      <c r="AC11" t="n">
        <v>115.0715922350031</v>
      </c>
      <c r="AD11" t="n">
        <v>92975.06271115222</v>
      </c>
      <c r="AE11" t="n">
        <v>127212.5825716243</v>
      </c>
      <c r="AF11" t="n">
        <v>1.975590295200114e-06</v>
      </c>
      <c r="AG11" t="n">
        <v>0.2441666666666667</v>
      </c>
      <c r="AH11" t="n">
        <v>115071.5922350031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8.616400000000001</v>
      </c>
      <c r="E12" t="n">
        <v>11.61</v>
      </c>
      <c r="F12" t="n">
        <v>8.23</v>
      </c>
      <c r="G12" t="n">
        <v>24.69</v>
      </c>
      <c r="H12" t="n">
        <v>0.3</v>
      </c>
      <c r="I12" t="n">
        <v>20</v>
      </c>
      <c r="J12" t="n">
        <v>207.97</v>
      </c>
      <c r="K12" t="n">
        <v>55.27</v>
      </c>
      <c r="L12" t="n">
        <v>3.5</v>
      </c>
      <c r="M12" t="n">
        <v>18</v>
      </c>
      <c r="N12" t="n">
        <v>44.2</v>
      </c>
      <c r="O12" t="n">
        <v>25884.1</v>
      </c>
      <c r="P12" t="n">
        <v>91.94</v>
      </c>
      <c r="Q12" t="n">
        <v>1650.78</v>
      </c>
      <c r="R12" t="n">
        <v>38.88</v>
      </c>
      <c r="S12" t="n">
        <v>27.2</v>
      </c>
      <c r="T12" t="n">
        <v>6030.04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89.82992987999386</v>
      </c>
      <c r="AB12" t="n">
        <v>122.9092730785678</v>
      </c>
      <c r="AC12" t="n">
        <v>111.1789845602297</v>
      </c>
      <c r="AD12" t="n">
        <v>89829.92987999386</v>
      </c>
      <c r="AE12" t="n">
        <v>122909.2730785678</v>
      </c>
      <c r="AF12" t="n">
        <v>1.995834941911393e-06</v>
      </c>
      <c r="AG12" t="n">
        <v>0.241875</v>
      </c>
      <c r="AH12" t="n">
        <v>111178.9845602297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8.754</v>
      </c>
      <c r="E13" t="n">
        <v>11.42</v>
      </c>
      <c r="F13" t="n">
        <v>8.130000000000001</v>
      </c>
      <c r="G13" t="n">
        <v>27.1</v>
      </c>
      <c r="H13" t="n">
        <v>0.32</v>
      </c>
      <c r="I13" t="n">
        <v>18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87.94</v>
      </c>
      <c r="Q13" t="n">
        <v>1650.86</v>
      </c>
      <c r="R13" t="n">
        <v>35.73</v>
      </c>
      <c r="S13" t="n">
        <v>27.2</v>
      </c>
      <c r="T13" t="n">
        <v>4464.08</v>
      </c>
      <c r="U13" t="n">
        <v>0.76</v>
      </c>
      <c r="V13" t="n">
        <v>0.96</v>
      </c>
      <c r="W13" t="n">
        <v>0.13</v>
      </c>
      <c r="X13" t="n">
        <v>0.28</v>
      </c>
      <c r="Y13" t="n">
        <v>1</v>
      </c>
      <c r="Z13" t="n">
        <v>10</v>
      </c>
      <c r="AA13" t="n">
        <v>85.60817568133859</v>
      </c>
      <c r="AB13" t="n">
        <v>117.1328827333202</v>
      </c>
      <c r="AC13" t="n">
        <v>105.953884802316</v>
      </c>
      <c r="AD13" t="n">
        <v>85608.17568133859</v>
      </c>
      <c r="AE13" t="n">
        <v>117132.8827333202</v>
      </c>
      <c r="AF13" t="n">
        <v>2.027707520715418e-06</v>
      </c>
      <c r="AG13" t="n">
        <v>0.2379166666666667</v>
      </c>
      <c r="AH13" t="n">
        <v>105953.884802316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8.729799999999999</v>
      </c>
      <c r="E14" t="n">
        <v>11.46</v>
      </c>
      <c r="F14" t="n">
        <v>8.199999999999999</v>
      </c>
      <c r="G14" t="n">
        <v>28.94</v>
      </c>
      <c r="H14" t="n">
        <v>0.34</v>
      </c>
      <c r="I14" t="n">
        <v>17</v>
      </c>
      <c r="J14" t="n">
        <v>208.77</v>
      </c>
      <c r="K14" t="n">
        <v>55.27</v>
      </c>
      <c r="L14" t="n">
        <v>4</v>
      </c>
      <c r="M14" t="n">
        <v>6</v>
      </c>
      <c r="N14" t="n">
        <v>44.5</v>
      </c>
      <c r="O14" t="n">
        <v>25982.82</v>
      </c>
      <c r="P14" t="n">
        <v>87.13</v>
      </c>
      <c r="Q14" t="n">
        <v>1650.68</v>
      </c>
      <c r="R14" t="n">
        <v>37.87</v>
      </c>
      <c r="S14" t="n">
        <v>27.2</v>
      </c>
      <c r="T14" t="n">
        <v>5536.57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85.58114261613964</v>
      </c>
      <c r="AB14" t="n">
        <v>117.0958949009003</v>
      </c>
      <c r="AC14" t="n">
        <v>105.9204270367095</v>
      </c>
      <c r="AD14" t="n">
        <v>85581.14261613964</v>
      </c>
      <c r="AE14" t="n">
        <v>117095.8949009003</v>
      </c>
      <c r="AF14" t="n">
        <v>2.022102023571105e-06</v>
      </c>
      <c r="AG14" t="n">
        <v>0.23875</v>
      </c>
      <c r="AH14" t="n">
        <v>105920.4270367095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8.744</v>
      </c>
      <c r="E15" t="n">
        <v>11.44</v>
      </c>
      <c r="F15" t="n">
        <v>8.18</v>
      </c>
      <c r="G15" t="n">
        <v>28.88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86.98</v>
      </c>
      <c r="Q15" t="n">
        <v>1650.69</v>
      </c>
      <c r="R15" t="n">
        <v>36.9</v>
      </c>
      <c r="S15" t="n">
        <v>27.2</v>
      </c>
      <c r="T15" t="n">
        <v>5051.51</v>
      </c>
      <c r="U15" t="n">
        <v>0.74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85.28162657334568</v>
      </c>
      <c r="AB15" t="n">
        <v>116.6860838374347</v>
      </c>
      <c r="AC15" t="n">
        <v>105.5497277659674</v>
      </c>
      <c r="AD15" t="n">
        <v>85281.62657334568</v>
      </c>
      <c r="AE15" t="n">
        <v>116686.0838374346</v>
      </c>
      <c r="AF15" t="n">
        <v>2.025391199581405e-06</v>
      </c>
      <c r="AG15" t="n">
        <v>0.2383333333333333</v>
      </c>
      <c r="AH15" t="n">
        <v>105549.7277659674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7.8015</v>
      </c>
      <c r="E2" t="n">
        <v>12.82</v>
      </c>
      <c r="F2" t="n">
        <v>9.1</v>
      </c>
      <c r="G2" t="n">
        <v>8.81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84.18000000000001</v>
      </c>
      <c r="Q2" t="n">
        <v>1651.13</v>
      </c>
      <c r="R2" t="n">
        <v>66.02</v>
      </c>
      <c r="S2" t="n">
        <v>27.2</v>
      </c>
      <c r="T2" t="n">
        <v>19386.83</v>
      </c>
      <c r="U2" t="n">
        <v>0.41</v>
      </c>
      <c r="V2" t="n">
        <v>0.86</v>
      </c>
      <c r="W2" t="n">
        <v>0.21</v>
      </c>
      <c r="X2" t="n">
        <v>1.25</v>
      </c>
      <c r="Y2" t="n">
        <v>1</v>
      </c>
      <c r="Z2" t="n">
        <v>10</v>
      </c>
      <c r="AA2" t="n">
        <v>89.77547112777346</v>
      </c>
      <c r="AB2" t="n">
        <v>122.8347602112293</v>
      </c>
      <c r="AC2" t="n">
        <v>111.1115830963705</v>
      </c>
      <c r="AD2" t="n">
        <v>89775.47112777346</v>
      </c>
      <c r="AE2" t="n">
        <v>122834.7602112293</v>
      </c>
      <c r="AF2" t="n">
        <v>1.962516027915206e-06</v>
      </c>
      <c r="AG2" t="n">
        <v>0.2670833333333333</v>
      </c>
      <c r="AH2" t="n">
        <v>111111.5830963705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8.336</v>
      </c>
      <c r="E3" t="n">
        <v>12</v>
      </c>
      <c r="F3" t="n">
        <v>8.710000000000001</v>
      </c>
      <c r="G3" t="n">
        <v>11.62</v>
      </c>
      <c r="H3" t="n">
        <v>0.18</v>
      </c>
      <c r="I3" t="n">
        <v>45</v>
      </c>
      <c r="J3" t="n">
        <v>124.96</v>
      </c>
      <c r="K3" t="n">
        <v>45</v>
      </c>
      <c r="L3" t="n">
        <v>1.25</v>
      </c>
      <c r="M3" t="n">
        <v>43</v>
      </c>
      <c r="N3" t="n">
        <v>18.71</v>
      </c>
      <c r="O3" t="n">
        <v>15645.96</v>
      </c>
      <c r="P3" t="n">
        <v>76.70999999999999</v>
      </c>
      <c r="Q3" t="n">
        <v>1651</v>
      </c>
      <c r="R3" t="n">
        <v>54</v>
      </c>
      <c r="S3" t="n">
        <v>27.2</v>
      </c>
      <c r="T3" t="n">
        <v>13464.18</v>
      </c>
      <c r="U3" t="n">
        <v>0.5</v>
      </c>
      <c r="V3" t="n">
        <v>0.9</v>
      </c>
      <c r="W3" t="n">
        <v>0.18</v>
      </c>
      <c r="X3" t="n">
        <v>0.86</v>
      </c>
      <c r="Y3" t="n">
        <v>1</v>
      </c>
      <c r="Z3" t="n">
        <v>10</v>
      </c>
      <c r="AA3" t="n">
        <v>78.10961465372804</v>
      </c>
      <c r="AB3" t="n">
        <v>106.8730207221837</v>
      </c>
      <c r="AC3" t="n">
        <v>96.67320962171223</v>
      </c>
      <c r="AD3" t="n">
        <v>78109.61465372804</v>
      </c>
      <c r="AE3" t="n">
        <v>106873.0207221837</v>
      </c>
      <c r="AF3" t="n">
        <v>2.096972839672007e-06</v>
      </c>
      <c r="AG3" t="n">
        <v>0.25</v>
      </c>
      <c r="AH3" t="n">
        <v>96673.20962171223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8.674099999999999</v>
      </c>
      <c r="E4" t="n">
        <v>11.53</v>
      </c>
      <c r="F4" t="n">
        <v>8.5</v>
      </c>
      <c r="G4" t="n">
        <v>14.57</v>
      </c>
      <c r="H4" t="n">
        <v>0.21</v>
      </c>
      <c r="I4" t="n">
        <v>35</v>
      </c>
      <c r="J4" t="n">
        <v>125.29</v>
      </c>
      <c r="K4" t="n">
        <v>45</v>
      </c>
      <c r="L4" t="n">
        <v>1.5</v>
      </c>
      <c r="M4" t="n">
        <v>32</v>
      </c>
      <c r="N4" t="n">
        <v>18.79</v>
      </c>
      <c r="O4" t="n">
        <v>15686.51</v>
      </c>
      <c r="P4" t="n">
        <v>70.42</v>
      </c>
      <c r="Q4" t="n">
        <v>1650.81</v>
      </c>
      <c r="R4" t="n">
        <v>47.97</v>
      </c>
      <c r="S4" t="n">
        <v>27.2</v>
      </c>
      <c r="T4" t="n">
        <v>10498.48</v>
      </c>
      <c r="U4" t="n">
        <v>0.57</v>
      </c>
      <c r="V4" t="n">
        <v>0.92</v>
      </c>
      <c r="W4" t="n">
        <v>0.14</v>
      </c>
      <c r="X4" t="n">
        <v>0.65</v>
      </c>
      <c r="Y4" t="n">
        <v>1</v>
      </c>
      <c r="Z4" t="n">
        <v>10</v>
      </c>
      <c r="AA4" t="n">
        <v>70.59353074775568</v>
      </c>
      <c r="AB4" t="n">
        <v>96.58918313581769</v>
      </c>
      <c r="AC4" t="n">
        <v>87.37084706112908</v>
      </c>
      <c r="AD4" t="n">
        <v>70593.53074775568</v>
      </c>
      <c r="AE4" t="n">
        <v>96589.18313581769</v>
      </c>
      <c r="AF4" t="n">
        <v>2.182024005350162e-06</v>
      </c>
      <c r="AG4" t="n">
        <v>0.2402083333333333</v>
      </c>
      <c r="AH4" t="n">
        <v>87370.84706112908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8.8344</v>
      </c>
      <c r="E5" t="n">
        <v>11.32</v>
      </c>
      <c r="F5" t="n">
        <v>8.449999999999999</v>
      </c>
      <c r="G5" t="n">
        <v>17.47</v>
      </c>
      <c r="H5" t="n">
        <v>0.25</v>
      </c>
      <c r="I5" t="n">
        <v>29</v>
      </c>
      <c r="J5" t="n">
        <v>125.62</v>
      </c>
      <c r="K5" t="n">
        <v>45</v>
      </c>
      <c r="L5" t="n">
        <v>1.75</v>
      </c>
      <c r="M5" t="n">
        <v>11</v>
      </c>
      <c r="N5" t="n">
        <v>18.87</v>
      </c>
      <c r="O5" t="n">
        <v>15727.09</v>
      </c>
      <c r="P5" t="n">
        <v>66.3</v>
      </c>
      <c r="Q5" t="n">
        <v>1650.73</v>
      </c>
      <c r="R5" t="n">
        <v>45.17</v>
      </c>
      <c r="S5" t="n">
        <v>27.2</v>
      </c>
      <c r="T5" t="n">
        <v>9128.700000000001</v>
      </c>
      <c r="U5" t="n">
        <v>0.6</v>
      </c>
      <c r="V5" t="n">
        <v>0.93</v>
      </c>
      <c r="W5" t="n">
        <v>0.17</v>
      </c>
      <c r="X5" t="n">
        <v>0.59</v>
      </c>
      <c r="Y5" t="n">
        <v>1</v>
      </c>
      <c r="Z5" t="n">
        <v>10</v>
      </c>
      <c r="AA5" t="n">
        <v>66.66663364345783</v>
      </c>
      <c r="AB5" t="n">
        <v>91.21622927524669</v>
      </c>
      <c r="AC5" t="n">
        <v>82.51068037602113</v>
      </c>
      <c r="AD5" t="n">
        <v>66666.63364345783</v>
      </c>
      <c r="AE5" t="n">
        <v>91216.22927524669</v>
      </c>
      <c r="AF5" t="n">
        <v>2.222348471065064e-06</v>
      </c>
      <c r="AG5" t="n">
        <v>0.2358333333333333</v>
      </c>
      <c r="AH5" t="n">
        <v>82510.68037602113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8.8285</v>
      </c>
      <c r="E6" t="n">
        <v>11.33</v>
      </c>
      <c r="F6" t="n">
        <v>8.449999999999999</v>
      </c>
      <c r="G6" t="n">
        <v>17.49</v>
      </c>
      <c r="H6" t="n">
        <v>0.28</v>
      </c>
      <c r="I6" t="n">
        <v>29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66.63</v>
      </c>
      <c r="Q6" t="n">
        <v>1651.04</v>
      </c>
      <c r="R6" t="n">
        <v>44.82</v>
      </c>
      <c r="S6" t="n">
        <v>27.2</v>
      </c>
      <c r="T6" t="n">
        <v>8953.690000000001</v>
      </c>
      <c r="U6" t="n">
        <v>0.61</v>
      </c>
      <c r="V6" t="n">
        <v>0.92</v>
      </c>
      <c r="W6" t="n">
        <v>0.19</v>
      </c>
      <c r="X6" t="n">
        <v>0.6</v>
      </c>
      <c r="Y6" t="n">
        <v>1</v>
      </c>
      <c r="Z6" t="n">
        <v>10</v>
      </c>
      <c r="AA6" t="n">
        <v>66.91371040485794</v>
      </c>
      <c r="AB6" t="n">
        <v>91.55429060045155</v>
      </c>
      <c r="AC6" t="n">
        <v>82.81647760282061</v>
      </c>
      <c r="AD6" t="n">
        <v>66913.71040485793</v>
      </c>
      <c r="AE6" t="n">
        <v>91554.29060045155</v>
      </c>
      <c r="AF6" t="n">
        <v>2.220864289232763e-06</v>
      </c>
      <c r="AG6" t="n">
        <v>0.2360416666666667</v>
      </c>
      <c r="AH6" t="n">
        <v>82816.47760282061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10.41</v>
      </c>
      <c r="G2" t="n">
        <v>5.03</v>
      </c>
      <c r="H2" t="n">
        <v>0.07000000000000001</v>
      </c>
      <c r="I2" t="n">
        <v>124</v>
      </c>
      <c r="J2" t="n">
        <v>263.32</v>
      </c>
      <c r="K2" t="n">
        <v>59.89</v>
      </c>
      <c r="L2" t="n">
        <v>1</v>
      </c>
      <c r="M2" t="n">
        <v>122</v>
      </c>
      <c r="N2" t="n">
        <v>67.43000000000001</v>
      </c>
      <c r="O2" t="n">
        <v>32710.1</v>
      </c>
      <c r="P2" t="n">
        <v>170.84</v>
      </c>
      <c r="Q2" t="n">
        <v>1651.49</v>
      </c>
      <c r="R2" t="n">
        <v>107.01</v>
      </c>
      <c r="S2" t="n">
        <v>27.2</v>
      </c>
      <c r="T2" t="n">
        <v>39573.08</v>
      </c>
      <c r="U2" t="n">
        <v>0.25</v>
      </c>
      <c r="V2" t="n">
        <v>0.75</v>
      </c>
      <c r="W2" t="n">
        <v>0.31</v>
      </c>
      <c r="X2" t="n">
        <v>2.55</v>
      </c>
      <c r="Y2" t="n">
        <v>1</v>
      </c>
      <c r="Z2" t="n">
        <v>10</v>
      </c>
      <c r="AA2" t="n">
        <v>253.5090560336837</v>
      </c>
      <c r="AB2" t="n">
        <v>346.8622744953462</v>
      </c>
      <c r="AC2" t="n">
        <v>313.7582258418737</v>
      </c>
      <c r="AD2" t="n">
        <v>253509.0560336837</v>
      </c>
      <c r="AE2" t="n">
        <v>346862.2744953462</v>
      </c>
      <c r="AF2" t="n">
        <v>1.13859710786455e-06</v>
      </c>
      <c r="AG2" t="n">
        <v>0.406875</v>
      </c>
      <c r="AH2" t="n">
        <v>313758.2258418737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5.809</v>
      </c>
      <c r="E3" t="n">
        <v>17.21</v>
      </c>
      <c r="F3" t="n">
        <v>9.710000000000001</v>
      </c>
      <c r="G3" t="n">
        <v>6.33</v>
      </c>
      <c r="H3" t="n">
        <v>0.08</v>
      </c>
      <c r="I3" t="n">
        <v>92</v>
      </c>
      <c r="J3" t="n">
        <v>263.79</v>
      </c>
      <c r="K3" t="n">
        <v>59.89</v>
      </c>
      <c r="L3" t="n">
        <v>1.25</v>
      </c>
      <c r="M3" t="n">
        <v>90</v>
      </c>
      <c r="N3" t="n">
        <v>67.65000000000001</v>
      </c>
      <c r="O3" t="n">
        <v>32767.75</v>
      </c>
      <c r="P3" t="n">
        <v>157.89</v>
      </c>
      <c r="Q3" t="n">
        <v>1651.03</v>
      </c>
      <c r="R3" t="n">
        <v>85.38</v>
      </c>
      <c r="S3" t="n">
        <v>27.2</v>
      </c>
      <c r="T3" t="n">
        <v>28918.35</v>
      </c>
      <c r="U3" t="n">
        <v>0.32</v>
      </c>
      <c r="V3" t="n">
        <v>0.8100000000000001</v>
      </c>
      <c r="W3" t="n">
        <v>0.25</v>
      </c>
      <c r="X3" t="n">
        <v>1.86</v>
      </c>
      <c r="Y3" t="n">
        <v>1</v>
      </c>
      <c r="Z3" t="n">
        <v>10</v>
      </c>
      <c r="AA3" t="n">
        <v>207.4851436789837</v>
      </c>
      <c r="AB3" t="n">
        <v>283.8903271799649</v>
      </c>
      <c r="AC3" t="n">
        <v>256.7962327965691</v>
      </c>
      <c r="AD3" t="n">
        <v>207485.1436789837</v>
      </c>
      <c r="AE3" t="n">
        <v>283890.3271799649</v>
      </c>
      <c r="AF3" t="n">
        <v>1.29154099697041e-06</v>
      </c>
      <c r="AG3" t="n">
        <v>0.3585416666666667</v>
      </c>
      <c r="AH3" t="n">
        <v>256796.2327965692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6.3036</v>
      </c>
      <c r="E4" t="n">
        <v>15.86</v>
      </c>
      <c r="F4" t="n">
        <v>9.32</v>
      </c>
      <c r="G4" t="n">
        <v>7.66</v>
      </c>
      <c r="H4" t="n">
        <v>0.1</v>
      </c>
      <c r="I4" t="n">
        <v>73</v>
      </c>
      <c r="J4" t="n">
        <v>264.25</v>
      </c>
      <c r="K4" t="n">
        <v>59.89</v>
      </c>
      <c r="L4" t="n">
        <v>1.5</v>
      </c>
      <c r="M4" t="n">
        <v>71</v>
      </c>
      <c r="N4" t="n">
        <v>67.87</v>
      </c>
      <c r="O4" t="n">
        <v>32825.49</v>
      </c>
      <c r="P4" t="n">
        <v>150.05</v>
      </c>
      <c r="Q4" t="n">
        <v>1651.04</v>
      </c>
      <c r="R4" t="n">
        <v>73.03</v>
      </c>
      <c r="S4" t="n">
        <v>27.2</v>
      </c>
      <c r="T4" t="n">
        <v>22836.86</v>
      </c>
      <c r="U4" t="n">
        <v>0.37</v>
      </c>
      <c r="V4" t="n">
        <v>0.84</v>
      </c>
      <c r="W4" t="n">
        <v>0.22</v>
      </c>
      <c r="X4" t="n">
        <v>1.47</v>
      </c>
      <c r="Y4" t="n">
        <v>1</v>
      </c>
      <c r="Z4" t="n">
        <v>10</v>
      </c>
      <c r="AA4" t="n">
        <v>182.4782444383189</v>
      </c>
      <c r="AB4" t="n">
        <v>249.6747844123717</v>
      </c>
      <c r="AC4" t="n">
        <v>225.8461734088883</v>
      </c>
      <c r="AD4" t="n">
        <v>182478.2444383189</v>
      </c>
      <c r="AE4" t="n">
        <v>249674.7844123717</v>
      </c>
      <c r="AF4" t="n">
        <v>1.401507631004076e-06</v>
      </c>
      <c r="AG4" t="n">
        <v>0.3304166666666666</v>
      </c>
      <c r="AH4" t="n">
        <v>225846.1734088883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6.6994</v>
      </c>
      <c r="E5" t="n">
        <v>14.93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144.1</v>
      </c>
      <c r="Q5" t="n">
        <v>1650.82</v>
      </c>
      <c r="R5" t="n">
        <v>64.22</v>
      </c>
      <c r="S5" t="n">
        <v>27.2</v>
      </c>
      <c r="T5" t="n">
        <v>18498.78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165.5516477713328</v>
      </c>
      <c r="AB5" t="n">
        <v>226.5150681038709</v>
      </c>
      <c r="AC5" t="n">
        <v>204.8967879199975</v>
      </c>
      <c r="AD5" t="n">
        <v>165551.6477713328</v>
      </c>
      <c r="AE5" t="n">
        <v>226515.0681038709</v>
      </c>
      <c r="AF5" t="n">
        <v>1.489507618368663e-06</v>
      </c>
      <c r="AG5" t="n">
        <v>0.3110416666666667</v>
      </c>
      <c r="AH5" t="n">
        <v>204896.7879199975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6.9978</v>
      </c>
      <c r="E6" t="n">
        <v>14.29</v>
      </c>
      <c r="F6" t="n">
        <v>8.859999999999999</v>
      </c>
      <c r="G6" t="n">
        <v>10.42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139.7</v>
      </c>
      <c r="Q6" t="n">
        <v>1651.12</v>
      </c>
      <c r="R6" t="n">
        <v>58.38</v>
      </c>
      <c r="S6" t="n">
        <v>27.2</v>
      </c>
      <c r="T6" t="n">
        <v>15624.07</v>
      </c>
      <c r="U6" t="n">
        <v>0.47</v>
      </c>
      <c r="V6" t="n">
        <v>0.88</v>
      </c>
      <c r="W6" t="n">
        <v>0.19</v>
      </c>
      <c r="X6" t="n">
        <v>1</v>
      </c>
      <c r="Y6" t="n">
        <v>1</v>
      </c>
      <c r="Z6" t="n">
        <v>10</v>
      </c>
      <c r="AA6" t="n">
        <v>154.2722053209292</v>
      </c>
      <c r="AB6" t="n">
        <v>211.0820373293555</v>
      </c>
      <c r="AC6" t="n">
        <v>190.9366639422022</v>
      </c>
      <c r="AD6" t="n">
        <v>154272.2053209292</v>
      </c>
      <c r="AE6" t="n">
        <v>211082.0373293555</v>
      </c>
      <c r="AF6" t="n">
        <v>1.555852227336811e-06</v>
      </c>
      <c r="AG6" t="n">
        <v>0.2977083333333333</v>
      </c>
      <c r="AH6" t="n">
        <v>190936.6639422022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7.2169</v>
      </c>
      <c r="E7" t="n">
        <v>13.86</v>
      </c>
      <c r="F7" t="n">
        <v>8.73</v>
      </c>
      <c r="G7" t="n">
        <v>11.64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136.28</v>
      </c>
      <c r="Q7" t="n">
        <v>1650.88</v>
      </c>
      <c r="R7" t="n">
        <v>54.5</v>
      </c>
      <c r="S7" t="n">
        <v>27.2</v>
      </c>
      <c r="T7" t="n">
        <v>13710.68</v>
      </c>
      <c r="U7" t="n">
        <v>0.5</v>
      </c>
      <c r="V7" t="n">
        <v>0.9</v>
      </c>
      <c r="W7" t="n">
        <v>0.18</v>
      </c>
      <c r="X7" t="n">
        <v>0.87</v>
      </c>
      <c r="Y7" t="n">
        <v>1</v>
      </c>
      <c r="Z7" t="n">
        <v>10</v>
      </c>
      <c r="AA7" t="n">
        <v>146.4520878946163</v>
      </c>
      <c r="AB7" t="n">
        <v>200.3822076674474</v>
      </c>
      <c r="AC7" t="n">
        <v>181.2580110059179</v>
      </c>
      <c r="AD7" t="n">
        <v>146452.0878946163</v>
      </c>
      <c r="AE7" t="n">
        <v>200382.2076674474</v>
      </c>
      <c r="AF7" t="n">
        <v>1.604565712004778e-06</v>
      </c>
      <c r="AG7" t="n">
        <v>0.28875</v>
      </c>
      <c r="AH7" t="n">
        <v>181258.0110059179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7.4608</v>
      </c>
      <c r="E8" t="n">
        <v>13.4</v>
      </c>
      <c r="F8" t="n">
        <v>8.58</v>
      </c>
      <c r="G8" t="n">
        <v>13.2</v>
      </c>
      <c r="H8" t="n">
        <v>0.17</v>
      </c>
      <c r="I8" t="n">
        <v>39</v>
      </c>
      <c r="J8" t="n">
        <v>266.13</v>
      </c>
      <c r="K8" t="n">
        <v>59.89</v>
      </c>
      <c r="L8" t="n">
        <v>2.5</v>
      </c>
      <c r="M8" t="n">
        <v>37</v>
      </c>
      <c r="N8" t="n">
        <v>68.75</v>
      </c>
      <c r="O8" t="n">
        <v>33057.26</v>
      </c>
      <c r="P8" t="n">
        <v>132.44</v>
      </c>
      <c r="Q8" t="n">
        <v>1650.7</v>
      </c>
      <c r="R8" t="n">
        <v>49.6</v>
      </c>
      <c r="S8" t="n">
        <v>27.2</v>
      </c>
      <c r="T8" t="n">
        <v>11293.41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138.2381553879442</v>
      </c>
      <c r="AB8" t="n">
        <v>189.1435428386971</v>
      </c>
      <c r="AC8" t="n">
        <v>171.0919485748548</v>
      </c>
      <c r="AD8" t="n">
        <v>138238.1553879442</v>
      </c>
      <c r="AE8" t="n">
        <v>189143.5428386971</v>
      </c>
      <c r="AF8" t="n">
        <v>1.658793091788059e-06</v>
      </c>
      <c r="AG8" t="n">
        <v>0.2791666666666667</v>
      </c>
      <c r="AH8" t="n">
        <v>171091.9485748548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7.6339</v>
      </c>
      <c r="E9" t="n">
        <v>13.1</v>
      </c>
      <c r="F9" t="n">
        <v>8.48</v>
      </c>
      <c r="G9" t="n">
        <v>14.53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129.14</v>
      </c>
      <c r="Q9" t="n">
        <v>1650.64</v>
      </c>
      <c r="R9" t="n">
        <v>47.13</v>
      </c>
      <c r="S9" t="n">
        <v>27.2</v>
      </c>
      <c r="T9" t="n">
        <v>10077.81</v>
      </c>
      <c r="U9" t="n">
        <v>0.58</v>
      </c>
      <c r="V9" t="n">
        <v>0.92</v>
      </c>
      <c r="W9" t="n">
        <v>0.14</v>
      </c>
      <c r="X9" t="n">
        <v>0.62</v>
      </c>
      <c r="Y9" t="n">
        <v>1</v>
      </c>
      <c r="Z9" t="n">
        <v>10</v>
      </c>
      <c r="AA9" t="n">
        <v>132.3466646627733</v>
      </c>
      <c r="AB9" t="n">
        <v>181.0825453142953</v>
      </c>
      <c r="AC9" t="n">
        <v>163.8002813404983</v>
      </c>
      <c r="AD9" t="n">
        <v>132346.6646627733</v>
      </c>
      <c r="AE9" t="n">
        <v>181082.5453142953</v>
      </c>
      <c r="AF9" t="n">
        <v>1.697279190355038e-06</v>
      </c>
      <c r="AG9" t="n">
        <v>0.2729166666666666</v>
      </c>
      <c r="AH9" t="n">
        <v>163800.2813404983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7.6961</v>
      </c>
      <c r="E10" t="n">
        <v>12.99</v>
      </c>
      <c r="F10" t="n">
        <v>8.52</v>
      </c>
      <c r="G10" t="n">
        <v>15.98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128.61</v>
      </c>
      <c r="Q10" t="n">
        <v>1650.71</v>
      </c>
      <c r="R10" t="n">
        <v>48.19</v>
      </c>
      <c r="S10" t="n">
        <v>27.2</v>
      </c>
      <c r="T10" t="n">
        <v>10624.13</v>
      </c>
      <c r="U10" t="n">
        <v>0.5600000000000001</v>
      </c>
      <c r="V10" t="n">
        <v>0.92</v>
      </c>
      <c r="W10" t="n">
        <v>0.16</v>
      </c>
      <c r="X10" t="n">
        <v>0.67</v>
      </c>
      <c r="Y10" t="n">
        <v>1</v>
      </c>
      <c r="Z10" t="n">
        <v>10</v>
      </c>
      <c r="AA10" t="n">
        <v>131.0903957116903</v>
      </c>
      <c r="AB10" t="n">
        <v>179.36366271275</v>
      </c>
      <c r="AC10" t="n">
        <v>162.245446481977</v>
      </c>
      <c r="AD10" t="n">
        <v>131090.3957116904</v>
      </c>
      <c r="AE10" t="n">
        <v>179363.66271275</v>
      </c>
      <c r="AF10" t="n">
        <v>1.711108395039417e-06</v>
      </c>
      <c r="AG10" t="n">
        <v>0.270625</v>
      </c>
      <c r="AH10" t="n">
        <v>162245.446481977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7.8416</v>
      </c>
      <c r="E11" t="n">
        <v>12.75</v>
      </c>
      <c r="F11" t="n">
        <v>8.43</v>
      </c>
      <c r="G11" t="n">
        <v>17.45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125.84</v>
      </c>
      <c r="Q11" t="n">
        <v>1650.85</v>
      </c>
      <c r="R11" t="n">
        <v>45.46</v>
      </c>
      <c r="S11" t="n">
        <v>27.2</v>
      </c>
      <c r="T11" t="n">
        <v>9273.1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126.3789654934068</v>
      </c>
      <c r="AB11" t="n">
        <v>172.9172760344659</v>
      </c>
      <c r="AC11" t="n">
        <v>156.4142939007058</v>
      </c>
      <c r="AD11" t="n">
        <v>126378.9654934068</v>
      </c>
      <c r="AE11" t="n">
        <v>172917.2760344659</v>
      </c>
      <c r="AF11" t="n">
        <v>1.743458061945803e-06</v>
      </c>
      <c r="AG11" t="n">
        <v>0.265625</v>
      </c>
      <c r="AH11" t="n">
        <v>156414.2939007058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7.9288</v>
      </c>
      <c r="E12" t="n">
        <v>12.61</v>
      </c>
      <c r="F12" t="n">
        <v>8.390000000000001</v>
      </c>
      <c r="G12" t="n">
        <v>18.65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123.72</v>
      </c>
      <c r="Q12" t="n">
        <v>1650.76</v>
      </c>
      <c r="R12" t="n">
        <v>44.16</v>
      </c>
      <c r="S12" t="n">
        <v>27.2</v>
      </c>
      <c r="T12" t="n">
        <v>8630.629999999999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123.3818155648202</v>
      </c>
      <c r="AB12" t="n">
        <v>168.8164432772529</v>
      </c>
      <c r="AC12" t="n">
        <v>152.7048388662851</v>
      </c>
      <c r="AD12" t="n">
        <v>123381.8155648202</v>
      </c>
      <c r="AE12" t="n">
        <v>168816.443277253</v>
      </c>
      <c r="AF12" t="n">
        <v>1.762845628641589e-06</v>
      </c>
      <c r="AG12" t="n">
        <v>0.2627083333333333</v>
      </c>
      <c r="AH12" t="n">
        <v>152704.838866285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8.022600000000001</v>
      </c>
      <c r="E13" t="n">
        <v>12.46</v>
      </c>
      <c r="F13" t="n">
        <v>8.35</v>
      </c>
      <c r="G13" t="n">
        <v>20.03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121.34</v>
      </c>
      <c r="Q13" t="n">
        <v>1650.86</v>
      </c>
      <c r="R13" t="n">
        <v>42.79</v>
      </c>
      <c r="S13" t="n">
        <v>27.2</v>
      </c>
      <c r="T13" t="n">
        <v>7957.98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120.1755073677961</v>
      </c>
      <c r="AB13" t="n">
        <v>164.4294309497523</v>
      </c>
      <c r="AC13" t="n">
        <v>148.7365168381091</v>
      </c>
      <c r="AD13" t="n">
        <v>120175.5073677961</v>
      </c>
      <c r="AE13" t="n">
        <v>164429.4309497523</v>
      </c>
      <c r="AF13" t="n">
        <v>1.783700602908386e-06</v>
      </c>
      <c r="AG13" t="n">
        <v>0.2595833333333333</v>
      </c>
      <c r="AH13" t="n">
        <v>148736.5168381091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8.120699999999999</v>
      </c>
      <c r="E14" t="n">
        <v>12.31</v>
      </c>
      <c r="F14" t="n">
        <v>8.300000000000001</v>
      </c>
      <c r="G14" t="n">
        <v>21.65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119.38</v>
      </c>
      <c r="Q14" t="n">
        <v>1650.66</v>
      </c>
      <c r="R14" t="n">
        <v>41.19</v>
      </c>
      <c r="S14" t="n">
        <v>27.2</v>
      </c>
      <c r="T14" t="n">
        <v>7166.81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117.2223965577717</v>
      </c>
      <c r="AB14" t="n">
        <v>160.3888544574249</v>
      </c>
      <c r="AC14" t="n">
        <v>145.0815672952235</v>
      </c>
      <c r="AD14" t="n">
        <v>117222.3965577717</v>
      </c>
      <c r="AE14" t="n">
        <v>160388.8544574249</v>
      </c>
      <c r="AF14" t="n">
        <v>1.805511615441145e-06</v>
      </c>
      <c r="AG14" t="n">
        <v>0.2564583333333333</v>
      </c>
      <c r="AH14" t="n">
        <v>145081.5672952235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8.25</v>
      </c>
      <c r="G15" t="n">
        <v>23.58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117.08</v>
      </c>
      <c r="Q15" t="n">
        <v>1650.73</v>
      </c>
      <c r="R15" t="n">
        <v>39.7</v>
      </c>
      <c r="S15" t="n">
        <v>27.2</v>
      </c>
      <c r="T15" t="n">
        <v>6433.89</v>
      </c>
      <c r="U15" t="n">
        <v>0.68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114.1152384075846</v>
      </c>
      <c r="AB15" t="n">
        <v>156.137503598198</v>
      </c>
      <c r="AC15" t="n">
        <v>141.2359593951914</v>
      </c>
      <c r="AD15" t="n">
        <v>114115.2384075846</v>
      </c>
      <c r="AE15" t="n">
        <v>156137.5035981979</v>
      </c>
      <c r="AF15" t="n">
        <v>1.827322627973904e-06</v>
      </c>
      <c r="AG15" t="n">
        <v>0.2535416666666667</v>
      </c>
      <c r="AH15" t="n">
        <v>141235.9593951914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8.270899999999999</v>
      </c>
      <c r="E16" t="n">
        <v>12.09</v>
      </c>
      <c r="F16" t="n">
        <v>8.23</v>
      </c>
      <c r="G16" t="n">
        <v>24.68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114.65</v>
      </c>
      <c r="Q16" t="n">
        <v>1650.67</v>
      </c>
      <c r="R16" t="n">
        <v>38.86</v>
      </c>
      <c r="S16" t="n">
        <v>27.2</v>
      </c>
      <c r="T16" t="n">
        <v>6016.62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111.7259737180909</v>
      </c>
      <c r="AB16" t="n">
        <v>152.8684062431155</v>
      </c>
      <c r="AC16" t="n">
        <v>138.27886010347</v>
      </c>
      <c r="AD16" t="n">
        <v>111725.9737180909</v>
      </c>
      <c r="AE16" t="n">
        <v>152868.4062431155</v>
      </c>
      <c r="AF16" t="n">
        <v>1.838906254405675e-06</v>
      </c>
      <c r="AG16" t="n">
        <v>0.251875</v>
      </c>
      <c r="AH16" t="n">
        <v>138278.86010347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8.3942</v>
      </c>
      <c r="E17" t="n">
        <v>11.91</v>
      </c>
      <c r="F17" t="n">
        <v>8.15</v>
      </c>
      <c r="G17" t="n">
        <v>27.17</v>
      </c>
      <c r="H17" t="n">
        <v>0.31</v>
      </c>
      <c r="I17" t="n">
        <v>18</v>
      </c>
      <c r="J17" t="n">
        <v>270.4</v>
      </c>
      <c r="K17" t="n">
        <v>59.89</v>
      </c>
      <c r="L17" t="n">
        <v>4.75</v>
      </c>
      <c r="M17" t="n">
        <v>16</v>
      </c>
      <c r="N17" t="n">
        <v>70.76000000000001</v>
      </c>
      <c r="O17" t="n">
        <v>33583.7</v>
      </c>
      <c r="P17" t="n">
        <v>111.48</v>
      </c>
      <c r="Q17" t="n">
        <v>1650.81</v>
      </c>
      <c r="R17" t="n">
        <v>36.64</v>
      </c>
      <c r="S17" t="n">
        <v>27.2</v>
      </c>
      <c r="T17" t="n">
        <v>4920.46</v>
      </c>
      <c r="U17" t="n">
        <v>0.74</v>
      </c>
      <c r="V17" t="n">
        <v>0.96</v>
      </c>
      <c r="W17" t="n">
        <v>0.13</v>
      </c>
      <c r="X17" t="n">
        <v>0.3</v>
      </c>
      <c r="Y17" t="n">
        <v>1</v>
      </c>
      <c r="Z17" t="n">
        <v>10</v>
      </c>
      <c r="AA17" t="n">
        <v>107.7320704122337</v>
      </c>
      <c r="AB17" t="n">
        <v>147.403771541466</v>
      </c>
      <c r="AC17" t="n">
        <v>133.3357624680812</v>
      </c>
      <c r="AD17" t="n">
        <v>107732.0704122337</v>
      </c>
      <c r="AE17" t="n">
        <v>147403.771541466</v>
      </c>
      <c r="AF17" t="n">
        <v>1.866320095845932e-06</v>
      </c>
      <c r="AG17" t="n">
        <v>0.248125</v>
      </c>
      <c r="AH17" t="n">
        <v>133335.7624680812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8.3947</v>
      </c>
      <c r="E18" t="n">
        <v>11.91</v>
      </c>
      <c r="F18" t="n">
        <v>8.199999999999999</v>
      </c>
      <c r="G18" t="n">
        <v>28.94</v>
      </c>
      <c r="H18" t="n">
        <v>0.33</v>
      </c>
      <c r="I18" t="n">
        <v>17</v>
      </c>
      <c r="J18" t="n">
        <v>270.88</v>
      </c>
      <c r="K18" t="n">
        <v>59.89</v>
      </c>
      <c r="L18" t="n">
        <v>5</v>
      </c>
      <c r="M18" t="n">
        <v>15</v>
      </c>
      <c r="N18" t="n">
        <v>70.98999999999999</v>
      </c>
      <c r="O18" t="n">
        <v>33642.62</v>
      </c>
      <c r="P18" t="n">
        <v>110.92</v>
      </c>
      <c r="Q18" t="n">
        <v>1650.78</v>
      </c>
      <c r="R18" t="n">
        <v>38.12</v>
      </c>
      <c r="S18" t="n">
        <v>27.2</v>
      </c>
      <c r="T18" t="n">
        <v>5662.59</v>
      </c>
      <c r="U18" t="n">
        <v>0.71</v>
      </c>
      <c r="V18" t="n">
        <v>0.95</v>
      </c>
      <c r="W18" t="n">
        <v>0.14</v>
      </c>
      <c r="X18" t="n">
        <v>0.35</v>
      </c>
      <c r="Y18" t="n">
        <v>1</v>
      </c>
      <c r="Z18" t="n">
        <v>10</v>
      </c>
      <c r="AA18" t="n">
        <v>107.5636814820854</v>
      </c>
      <c r="AB18" t="n">
        <v>147.173374378442</v>
      </c>
      <c r="AC18" t="n">
        <v>133.1273540869317</v>
      </c>
      <c r="AD18" t="n">
        <v>107563.6814820854</v>
      </c>
      <c r="AE18" t="n">
        <v>147173.3743784419</v>
      </c>
      <c r="AF18" t="n">
        <v>1.86643126308616e-06</v>
      </c>
      <c r="AG18" t="n">
        <v>0.248125</v>
      </c>
      <c r="AH18" t="n">
        <v>133127.3540869316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8.457700000000001</v>
      </c>
      <c r="E19" t="n">
        <v>11.82</v>
      </c>
      <c r="F19" t="n">
        <v>8.16</v>
      </c>
      <c r="G19" t="n">
        <v>30.61</v>
      </c>
      <c r="H19" t="n">
        <v>0.34</v>
      </c>
      <c r="I19" t="n">
        <v>16</v>
      </c>
      <c r="J19" t="n">
        <v>271.36</v>
      </c>
      <c r="K19" t="n">
        <v>59.89</v>
      </c>
      <c r="L19" t="n">
        <v>5.25</v>
      </c>
      <c r="M19" t="n">
        <v>14</v>
      </c>
      <c r="N19" t="n">
        <v>71.22</v>
      </c>
      <c r="O19" t="n">
        <v>33701.64</v>
      </c>
      <c r="P19" t="n">
        <v>108.35</v>
      </c>
      <c r="Q19" t="n">
        <v>1650.78</v>
      </c>
      <c r="R19" t="n">
        <v>36.86</v>
      </c>
      <c r="S19" t="n">
        <v>27.2</v>
      </c>
      <c r="T19" t="n">
        <v>5035.88</v>
      </c>
      <c r="U19" t="n">
        <v>0.74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104.9613654166073</v>
      </c>
      <c r="AB19" t="n">
        <v>143.6127707315744</v>
      </c>
      <c r="AC19" t="n">
        <v>129.9065694547814</v>
      </c>
      <c r="AD19" t="n">
        <v>104961.3654166073</v>
      </c>
      <c r="AE19" t="n">
        <v>143612.7707315744</v>
      </c>
      <c r="AF19" t="n">
        <v>1.880438335354905e-06</v>
      </c>
      <c r="AG19" t="n">
        <v>0.24625</v>
      </c>
      <c r="AH19" t="n">
        <v>129906.5694547814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8.5078</v>
      </c>
      <c r="E20" t="n">
        <v>11.75</v>
      </c>
      <c r="F20" t="n">
        <v>8.140000000000001</v>
      </c>
      <c r="G20" t="n">
        <v>32.57</v>
      </c>
      <c r="H20" t="n">
        <v>0.36</v>
      </c>
      <c r="I20" t="n">
        <v>15</v>
      </c>
      <c r="J20" t="n">
        <v>271.84</v>
      </c>
      <c r="K20" t="n">
        <v>59.89</v>
      </c>
      <c r="L20" t="n">
        <v>5.5</v>
      </c>
      <c r="M20" t="n">
        <v>13</v>
      </c>
      <c r="N20" t="n">
        <v>71.45</v>
      </c>
      <c r="O20" t="n">
        <v>33760.74</v>
      </c>
      <c r="P20" t="n">
        <v>105.87</v>
      </c>
      <c r="Q20" t="n">
        <v>1650.71</v>
      </c>
      <c r="R20" t="n">
        <v>36.32</v>
      </c>
      <c r="S20" t="n">
        <v>27.2</v>
      </c>
      <c r="T20" t="n">
        <v>4772.94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102.6872527711676</v>
      </c>
      <c r="AB20" t="n">
        <v>140.501229483316</v>
      </c>
      <c r="AC20" t="n">
        <v>127.0919893361803</v>
      </c>
      <c r="AD20" t="n">
        <v>102687.2527711676</v>
      </c>
      <c r="AE20" t="n">
        <v>140501.229483316</v>
      </c>
      <c r="AF20" t="n">
        <v>1.891577292825763e-06</v>
      </c>
      <c r="AG20" t="n">
        <v>0.2447916666666667</v>
      </c>
      <c r="AH20" t="n">
        <v>127091.9893361803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8.564500000000001</v>
      </c>
      <c r="E21" t="n">
        <v>11.68</v>
      </c>
      <c r="F21" t="n">
        <v>8.119999999999999</v>
      </c>
      <c r="G21" t="n">
        <v>34.78</v>
      </c>
      <c r="H21" t="n">
        <v>0.38</v>
      </c>
      <c r="I21" t="n">
        <v>14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103.48</v>
      </c>
      <c r="Q21" t="n">
        <v>1650.78</v>
      </c>
      <c r="R21" t="n">
        <v>35.32</v>
      </c>
      <c r="S21" t="n">
        <v>27.2</v>
      </c>
      <c r="T21" t="n">
        <v>4279.34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100.4215519155237</v>
      </c>
      <c r="AB21" t="n">
        <v>137.4011976169585</v>
      </c>
      <c r="AC21" t="n">
        <v>124.2878201602248</v>
      </c>
      <c r="AD21" t="n">
        <v>100421.5519155237</v>
      </c>
      <c r="AE21" t="n">
        <v>137401.1976169585</v>
      </c>
      <c r="AF21" t="n">
        <v>1.904183657867633e-06</v>
      </c>
      <c r="AG21" t="n">
        <v>0.2433333333333333</v>
      </c>
      <c r="AH21" t="n">
        <v>124287.8201602248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8.5533</v>
      </c>
      <c r="E22" t="n">
        <v>11.69</v>
      </c>
      <c r="F22" t="n">
        <v>8.130000000000001</v>
      </c>
      <c r="G22" t="n">
        <v>34.85</v>
      </c>
      <c r="H22" t="n">
        <v>0.39</v>
      </c>
      <c r="I22" t="n">
        <v>14</v>
      </c>
      <c r="J22" t="n">
        <v>272.8</v>
      </c>
      <c r="K22" t="n">
        <v>59.89</v>
      </c>
      <c r="L22" t="n">
        <v>6</v>
      </c>
      <c r="M22" t="n">
        <v>4</v>
      </c>
      <c r="N22" t="n">
        <v>71.91</v>
      </c>
      <c r="O22" t="n">
        <v>33879.33</v>
      </c>
      <c r="P22" t="n">
        <v>102.77</v>
      </c>
      <c r="Q22" t="n">
        <v>1650.64</v>
      </c>
      <c r="R22" t="n">
        <v>35.61</v>
      </c>
      <c r="S22" t="n">
        <v>27.2</v>
      </c>
      <c r="T22" t="n">
        <v>4421.74</v>
      </c>
      <c r="U22" t="n">
        <v>0.76</v>
      </c>
      <c r="V22" t="n">
        <v>0.96</v>
      </c>
      <c r="W22" t="n">
        <v>0.14</v>
      </c>
      <c r="X22" t="n">
        <v>0.28</v>
      </c>
      <c r="Y22" t="n">
        <v>1</v>
      </c>
      <c r="Z22" t="n">
        <v>10</v>
      </c>
      <c r="AA22" t="n">
        <v>100.1381321707252</v>
      </c>
      <c r="AB22" t="n">
        <v>137.0134102185286</v>
      </c>
      <c r="AC22" t="n">
        <v>123.937042646838</v>
      </c>
      <c r="AD22" t="n">
        <v>100138.1321707252</v>
      </c>
      <c r="AE22" t="n">
        <v>137013.4102185286</v>
      </c>
      <c r="AF22" t="n">
        <v>1.901693511686523e-06</v>
      </c>
      <c r="AG22" t="n">
        <v>0.2435416666666667</v>
      </c>
      <c r="AH22" t="n">
        <v>123937.042646838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8.555300000000001</v>
      </c>
      <c r="E23" t="n">
        <v>11.69</v>
      </c>
      <c r="F23" t="n">
        <v>8.130000000000001</v>
      </c>
      <c r="G23" t="n">
        <v>34.83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</v>
      </c>
      <c r="N23" t="n">
        <v>72.14</v>
      </c>
      <c r="O23" t="n">
        <v>33938.7</v>
      </c>
      <c r="P23" t="n">
        <v>102.68</v>
      </c>
      <c r="Q23" t="n">
        <v>1650.69</v>
      </c>
      <c r="R23" t="n">
        <v>35.38</v>
      </c>
      <c r="S23" t="n">
        <v>27.2</v>
      </c>
      <c r="T23" t="n">
        <v>4308.84</v>
      </c>
      <c r="U23" t="n">
        <v>0.77</v>
      </c>
      <c r="V23" t="n">
        <v>0.96</v>
      </c>
      <c r="W23" t="n">
        <v>0.15</v>
      </c>
      <c r="X23" t="n">
        <v>0.27</v>
      </c>
      <c r="Y23" t="n">
        <v>1</v>
      </c>
      <c r="Z23" t="n">
        <v>10</v>
      </c>
      <c r="AA23" t="n">
        <v>100.058103643733</v>
      </c>
      <c r="AB23" t="n">
        <v>136.9039116572886</v>
      </c>
      <c r="AC23" t="n">
        <v>123.8379944746004</v>
      </c>
      <c r="AD23" t="n">
        <v>100058.103643733</v>
      </c>
      <c r="AE23" t="n">
        <v>136903.9116572886</v>
      </c>
      <c r="AF23" t="n">
        <v>1.902138180647435e-06</v>
      </c>
      <c r="AG23" t="n">
        <v>0.2435416666666667</v>
      </c>
      <c r="AH23" t="n">
        <v>123837.9944746004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8.553100000000001</v>
      </c>
      <c r="E24" t="n">
        <v>11.69</v>
      </c>
      <c r="F24" t="n">
        <v>8.130000000000001</v>
      </c>
      <c r="G24" t="n">
        <v>34.85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102.86</v>
      </c>
      <c r="Q24" t="n">
        <v>1650.75</v>
      </c>
      <c r="R24" t="n">
        <v>35.41</v>
      </c>
      <c r="S24" t="n">
        <v>27.2</v>
      </c>
      <c r="T24" t="n">
        <v>4321.11</v>
      </c>
      <c r="U24" t="n">
        <v>0.77</v>
      </c>
      <c r="V24" t="n">
        <v>0.96</v>
      </c>
      <c r="W24" t="n">
        <v>0.15</v>
      </c>
      <c r="X24" t="n">
        <v>0.28</v>
      </c>
      <c r="Y24" t="n">
        <v>1</v>
      </c>
      <c r="Z24" t="n">
        <v>10</v>
      </c>
      <c r="AA24" t="n">
        <v>100.1976737930167</v>
      </c>
      <c r="AB24" t="n">
        <v>137.0948776929388</v>
      </c>
      <c r="AC24" t="n">
        <v>124.0107349798308</v>
      </c>
      <c r="AD24" t="n">
        <v>100197.6737930167</v>
      </c>
      <c r="AE24" t="n">
        <v>137094.8776929388</v>
      </c>
      <c r="AF24" t="n">
        <v>1.901649044790432e-06</v>
      </c>
      <c r="AG24" t="n">
        <v>0.2435416666666667</v>
      </c>
      <c r="AH24" t="n">
        <v>124010.7349798308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7.0136</v>
      </c>
      <c r="E2" t="n">
        <v>14.26</v>
      </c>
      <c r="F2" t="n">
        <v>9.42</v>
      </c>
      <c r="G2" t="n">
        <v>7.25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107.19</v>
      </c>
      <c r="Q2" t="n">
        <v>1650.98</v>
      </c>
      <c r="R2" t="n">
        <v>76.09999999999999</v>
      </c>
      <c r="S2" t="n">
        <v>27.2</v>
      </c>
      <c r="T2" t="n">
        <v>24347.67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122.6968663548604</v>
      </c>
      <c r="AB2" t="n">
        <v>167.87926555036</v>
      </c>
      <c r="AC2" t="n">
        <v>151.8571040663092</v>
      </c>
      <c r="AD2" t="n">
        <v>122696.8663548604</v>
      </c>
      <c r="AE2" t="n">
        <v>167879.26555036</v>
      </c>
      <c r="AF2" t="n">
        <v>1.693536390247642e-06</v>
      </c>
      <c r="AG2" t="n">
        <v>0.2970833333333333</v>
      </c>
      <c r="AH2" t="n">
        <v>151857.1040663092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7.5431</v>
      </c>
      <c r="E3" t="n">
        <v>13.26</v>
      </c>
      <c r="F3" t="n">
        <v>9.029999999999999</v>
      </c>
      <c r="G3" t="n">
        <v>9.18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100.06</v>
      </c>
      <c r="Q3" t="n">
        <v>1651.21</v>
      </c>
      <c r="R3" t="n">
        <v>64</v>
      </c>
      <c r="S3" t="n">
        <v>27.2</v>
      </c>
      <c r="T3" t="n">
        <v>18390.84</v>
      </c>
      <c r="U3" t="n">
        <v>0.42</v>
      </c>
      <c r="V3" t="n">
        <v>0.87</v>
      </c>
      <c r="W3" t="n">
        <v>0.2</v>
      </c>
      <c r="X3" t="n">
        <v>1.18</v>
      </c>
      <c r="Y3" t="n">
        <v>1</v>
      </c>
      <c r="Z3" t="n">
        <v>10</v>
      </c>
      <c r="AA3" t="n">
        <v>107.6426858208293</v>
      </c>
      <c r="AB3" t="n">
        <v>147.2814716001366</v>
      </c>
      <c r="AC3" t="n">
        <v>133.2251346615032</v>
      </c>
      <c r="AD3" t="n">
        <v>107642.6858208293</v>
      </c>
      <c r="AE3" t="n">
        <v>147281.4716001366</v>
      </c>
      <c r="AF3" t="n">
        <v>1.82139191645902e-06</v>
      </c>
      <c r="AG3" t="n">
        <v>0.27625</v>
      </c>
      <c r="AH3" t="n">
        <v>133225.1346615032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7.9658</v>
      </c>
      <c r="E4" t="n">
        <v>12.55</v>
      </c>
      <c r="F4" t="n">
        <v>8.75</v>
      </c>
      <c r="G4" t="n">
        <v>11.41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94.12</v>
      </c>
      <c r="Q4" t="n">
        <v>1650.87</v>
      </c>
      <c r="R4" t="n">
        <v>54.97</v>
      </c>
      <c r="S4" t="n">
        <v>27.2</v>
      </c>
      <c r="T4" t="n">
        <v>13942.94</v>
      </c>
      <c r="U4" t="n">
        <v>0.49</v>
      </c>
      <c r="V4" t="n">
        <v>0.89</v>
      </c>
      <c r="W4" t="n">
        <v>0.18</v>
      </c>
      <c r="X4" t="n">
        <v>0.89</v>
      </c>
      <c r="Y4" t="n">
        <v>1</v>
      </c>
      <c r="Z4" t="n">
        <v>10</v>
      </c>
      <c r="AA4" t="n">
        <v>96.99881182611765</v>
      </c>
      <c r="AB4" t="n">
        <v>132.7180536259998</v>
      </c>
      <c r="AC4" t="n">
        <v>120.0516288589279</v>
      </c>
      <c r="AD4" t="n">
        <v>96998.81182611764</v>
      </c>
      <c r="AE4" t="n">
        <v>132718.0536259998</v>
      </c>
      <c r="AF4" t="n">
        <v>1.923459019253259e-06</v>
      </c>
      <c r="AG4" t="n">
        <v>0.2614583333333333</v>
      </c>
      <c r="AH4" t="n">
        <v>120051.6288589279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8.3422</v>
      </c>
      <c r="E5" t="n">
        <v>11.99</v>
      </c>
      <c r="F5" t="n">
        <v>8.470000000000001</v>
      </c>
      <c r="G5" t="n">
        <v>13.74</v>
      </c>
      <c r="H5" t="n">
        <v>0.19</v>
      </c>
      <c r="I5" t="n">
        <v>37</v>
      </c>
      <c r="J5" t="n">
        <v>160.19</v>
      </c>
      <c r="K5" t="n">
        <v>50.28</v>
      </c>
      <c r="L5" t="n">
        <v>1.75</v>
      </c>
      <c r="M5" t="n">
        <v>35</v>
      </c>
      <c r="N5" t="n">
        <v>28.16</v>
      </c>
      <c r="O5" t="n">
        <v>19990.53</v>
      </c>
      <c r="P5" t="n">
        <v>87.92</v>
      </c>
      <c r="Q5" t="n">
        <v>1650.97</v>
      </c>
      <c r="R5" t="n">
        <v>46.02</v>
      </c>
      <c r="S5" t="n">
        <v>27.2</v>
      </c>
      <c r="T5" t="n">
        <v>9515.290000000001</v>
      </c>
      <c r="U5" t="n">
        <v>0.59</v>
      </c>
      <c r="V5" t="n">
        <v>0.92</v>
      </c>
      <c r="W5" t="n">
        <v>0.17</v>
      </c>
      <c r="X5" t="n">
        <v>0.62</v>
      </c>
      <c r="Y5" t="n">
        <v>1</v>
      </c>
      <c r="Z5" t="n">
        <v>10</v>
      </c>
      <c r="AA5" t="n">
        <v>87.73524574285048</v>
      </c>
      <c r="AB5" t="n">
        <v>120.0432338311875</v>
      </c>
      <c r="AC5" t="n">
        <v>108.5864760761072</v>
      </c>
      <c r="AD5" t="n">
        <v>87735.24574285049</v>
      </c>
      <c r="AE5" t="n">
        <v>120043.2338311876</v>
      </c>
      <c r="AF5" t="n">
        <v>2.014346309273964e-06</v>
      </c>
      <c r="AG5" t="n">
        <v>0.2497916666666667</v>
      </c>
      <c r="AH5" t="n">
        <v>108586.4760761072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8.418100000000001</v>
      </c>
      <c r="E6" t="n">
        <v>11.88</v>
      </c>
      <c r="F6" t="n">
        <v>8.52</v>
      </c>
      <c r="G6" t="n">
        <v>15.98</v>
      </c>
      <c r="H6" t="n">
        <v>0.22</v>
      </c>
      <c r="I6" t="n">
        <v>32</v>
      </c>
      <c r="J6" t="n">
        <v>160.54</v>
      </c>
      <c r="K6" t="n">
        <v>50.28</v>
      </c>
      <c r="L6" t="n">
        <v>2</v>
      </c>
      <c r="M6" t="n">
        <v>30</v>
      </c>
      <c r="N6" t="n">
        <v>28.26</v>
      </c>
      <c r="O6" t="n">
        <v>20034.4</v>
      </c>
      <c r="P6" t="n">
        <v>85.90000000000001</v>
      </c>
      <c r="Q6" t="n">
        <v>1650.69</v>
      </c>
      <c r="R6" t="n">
        <v>48.33</v>
      </c>
      <c r="S6" t="n">
        <v>27.2</v>
      </c>
      <c r="T6" t="n">
        <v>10694.91</v>
      </c>
      <c r="U6" t="n">
        <v>0.5600000000000001</v>
      </c>
      <c r="V6" t="n">
        <v>0.92</v>
      </c>
      <c r="W6" t="n">
        <v>0.16</v>
      </c>
      <c r="X6" t="n">
        <v>0.67</v>
      </c>
      <c r="Y6" t="n">
        <v>1</v>
      </c>
      <c r="Z6" t="n">
        <v>10</v>
      </c>
      <c r="AA6" t="n">
        <v>85.81512812786546</v>
      </c>
      <c r="AB6" t="n">
        <v>117.4160442007557</v>
      </c>
      <c r="AC6" t="n">
        <v>106.2100217367191</v>
      </c>
      <c r="AD6" t="n">
        <v>85815.12812786546</v>
      </c>
      <c r="AE6" t="n">
        <v>117416.0442007557</v>
      </c>
      <c r="AF6" t="n">
        <v>2.032673475354122e-06</v>
      </c>
      <c r="AG6" t="n">
        <v>0.2475</v>
      </c>
      <c r="AH6" t="n">
        <v>106210.0217367191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8.6356</v>
      </c>
      <c r="E7" t="n">
        <v>11.58</v>
      </c>
      <c r="F7" t="n">
        <v>8.390000000000001</v>
      </c>
      <c r="G7" t="n">
        <v>18.63</v>
      </c>
      <c r="H7" t="n">
        <v>0.25</v>
      </c>
      <c r="I7" t="n">
        <v>27</v>
      </c>
      <c r="J7" t="n">
        <v>160.9</v>
      </c>
      <c r="K7" t="n">
        <v>50.28</v>
      </c>
      <c r="L7" t="n">
        <v>2.25</v>
      </c>
      <c r="M7" t="n">
        <v>25</v>
      </c>
      <c r="N7" t="n">
        <v>28.37</v>
      </c>
      <c r="O7" t="n">
        <v>20078.3</v>
      </c>
      <c r="P7" t="n">
        <v>81.3</v>
      </c>
      <c r="Q7" t="n">
        <v>1650.93</v>
      </c>
      <c r="R7" t="n">
        <v>43.86</v>
      </c>
      <c r="S7" t="n">
        <v>27.2</v>
      </c>
      <c r="T7" t="n">
        <v>8484.83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80.38485614549094</v>
      </c>
      <c r="AB7" t="n">
        <v>109.9861065077825</v>
      </c>
      <c r="AC7" t="n">
        <v>99.48918686917789</v>
      </c>
      <c r="AD7" t="n">
        <v>80384.85614549094</v>
      </c>
      <c r="AE7" t="n">
        <v>109986.1065077825</v>
      </c>
      <c r="AF7" t="n">
        <v>2.085192034279476e-06</v>
      </c>
      <c r="AG7" t="n">
        <v>0.24125</v>
      </c>
      <c r="AH7" t="n">
        <v>99489.18686917788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8.805</v>
      </c>
      <c r="E8" t="n">
        <v>11.36</v>
      </c>
      <c r="F8" t="n">
        <v>8.289999999999999</v>
      </c>
      <c r="G8" t="n">
        <v>21.63</v>
      </c>
      <c r="H8" t="n">
        <v>0.27</v>
      </c>
      <c r="I8" t="n">
        <v>23</v>
      </c>
      <c r="J8" t="n">
        <v>161.26</v>
      </c>
      <c r="K8" t="n">
        <v>50.28</v>
      </c>
      <c r="L8" t="n">
        <v>2.5</v>
      </c>
      <c r="M8" t="n">
        <v>20</v>
      </c>
      <c r="N8" t="n">
        <v>28.48</v>
      </c>
      <c r="O8" t="n">
        <v>20122.23</v>
      </c>
      <c r="P8" t="n">
        <v>76.48</v>
      </c>
      <c r="Q8" t="n">
        <v>1650.75</v>
      </c>
      <c r="R8" t="n">
        <v>40.86</v>
      </c>
      <c r="S8" t="n">
        <v>27.2</v>
      </c>
      <c r="T8" t="n">
        <v>7002.45</v>
      </c>
      <c r="U8" t="n">
        <v>0.67</v>
      </c>
      <c r="V8" t="n">
        <v>0.9399999999999999</v>
      </c>
      <c r="W8" t="n">
        <v>0.15</v>
      </c>
      <c r="X8" t="n">
        <v>0.44</v>
      </c>
      <c r="Y8" t="n">
        <v>1</v>
      </c>
      <c r="Z8" t="n">
        <v>10</v>
      </c>
      <c r="AA8" t="n">
        <v>75.58078579654016</v>
      </c>
      <c r="AB8" t="n">
        <v>103.4129655157255</v>
      </c>
      <c r="AC8" t="n">
        <v>93.54337722793943</v>
      </c>
      <c r="AD8" t="n">
        <v>75580.78579654015</v>
      </c>
      <c r="AE8" t="n">
        <v>103412.9655157255</v>
      </c>
      <c r="AF8" t="n">
        <v>2.126096144081568e-06</v>
      </c>
      <c r="AG8" t="n">
        <v>0.2366666666666667</v>
      </c>
      <c r="AH8" t="n">
        <v>93543.37722793943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8.819599999999999</v>
      </c>
      <c r="E9" t="n">
        <v>11.34</v>
      </c>
      <c r="F9" t="n">
        <v>8.300000000000001</v>
      </c>
      <c r="G9" t="n">
        <v>22.65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</v>
      </c>
      <c r="N9" t="n">
        <v>28.58</v>
      </c>
      <c r="O9" t="n">
        <v>20166.2</v>
      </c>
      <c r="P9" t="n">
        <v>75.93000000000001</v>
      </c>
      <c r="Q9" t="n">
        <v>1650.86</v>
      </c>
      <c r="R9" t="n">
        <v>40.6</v>
      </c>
      <c r="S9" t="n">
        <v>27.2</v>
      </c>
      <c r="T9" t="n">
        <v>6878.12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75.14987006798201</v>
      </c>
      <c r="AB9" t="n">
        <v>102.8233676052524</v>
      </c>
      <c r="AC9" t="n">
        <v>93.01004971453574</v>
      </c>
      <c r="AD9" t="n">
        <v>75149.870067982</v>
      </c>
      <c r="AE9" t="n">
        <v>102823.3676052524</v>
      </c>
      <c r="AF9" t="n">
        <v>2.129621527807132e-06</v>
      </c>
      <c r="AG9" t="n">
        <v>0.23625</v>
      </c>
      <c r="AH9" t="n">
        <v>93010.04971453574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8.821400000000001</v>
      </c>
      <c r="E10" t="n">
        <v>11.34</v>
      </c>
      <c r="F10" t="n">
        <v>8.300000000000001</v>
      </c>
      <c r="G10" t="n">
        <v>22.64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75.70999999999999</v>
      </c>
      <c r="Q10" t="n">
        <v>1650.64</v>
      </c>
      <c r="R10" t="n">
        <v>40.44</v>
      </c>
      <c r="S10" t="n">
        <v>27.2</v>
      </c>
      <c r="T10" t="n">
        <v>6795.93</v>
      </c>
      <c r="U10" t="n">
        <v>0.67</v>
      </c>
      <c r="V10" t="n">
        <v>0.9399999999999999</v>
      </c>
      <c r="W10" t="n">
        <v>0.17</v>
      </c>
      <c r="X10" t="n">
        <v>0.45</v>
      </c>
      <c r="Y10" t="n">
        <v>1</v>
      </c>
      <c r="Z10" t="n">
        <v>10</v>
      </c>
      <c r="AA10" t="n">
        <v>74.99934676407847</v>
      </c>
      <c r="AB10" t="n">
        <v>102.6174149802322</v>
      </c>
      <c r="AC10" t="n">
        <v>92.82375291899108</v>
      </c>
      <c r="AD10" t="n">
        <v>74999.34676407847</v>
      </c>
      <c r="AE10" t="n">
        <v>102617.4149802322</v>
      </c>
      <c r="AF10" t="n">
        <v>2.130056164156859e-06</v>
      </c>
      <c r="AG10" t="n">
        <v>0.23625</v>
      </c>
      <c r="AH10" t="n">
        <v>92823.75291899107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5.775</v>
      </c>
      <c r="E2" t="n">
        <v>17.32</v>
      </c>
      <c r="F2" t="n">
        <v>10</v>
      </c>
      <c r="G2" t="n">
        <v>5.66</v>
      </c>
      <c r="H2" t="n">
        <v>0.08</v>
      </c>
      <c r="I2" t="n">
        <v>106</v>
      </c>
      <c r="J2" t="n">
        <v>222.93</v>
      </c>
      <c r="K2" t="n">
        <v>56.94</v>
      </c>
      <c r="L2" t="n">
        <v>1</v>
      </c>
      <c r="M2" t="n">
        <v>104</v>
      </c>
      <c r="N2" t="n">
        <v>49.99</v>
      </c>
      <c r="O2" t="n">
        <v>27728.69</v>
      </c>
      <c r="P2" t="n">
        <v>146.36</v>
      </c>
      <c r="Q2" t="n">
        <v>1651.17</v>
      </c>
      <c r="R2" t="n">
        <v>94.44</v>
      </c>
      <c r="S2" t="n">
        <v>27.2</v>
      </c>
      <c r="T2" t="n">
        <v>33379.03</v>
      </c>
      <c r="U2" t="n">
        <v>0.29</v>
      </c>
      <c r="V2" t="n">
        <v>0.78</v>
      </c>
      <c r="W2" t="n">
        <v>0.28</v>
      </c>
      <c r="X2" t="n">
        <v>2.15</v>
      </c>
      <c r="Y2" t="n">
        <v>1</v>
      </c>
      <c r="Z2" t="n">
        <v>10</v>
      </c>
      <c r="AA2" t="n">
        <v>195.8366683670444</v>
      </c>
      <c r="AB2" t="n">
        <v>267.9523693637156</v>
      </c>
      <c r="AC2" t="n">
        <v>242.3793713052333</v>
      </c>
      <c r="AD2" t="n">
        <v>195836.6683670444</v>
      </c>
      <c r="AE2" t="n">
        <v>267952.3693637156</v>
      </c>
      <c r="AF2" t="n">
        <v>1.318360969210281e-06</v>
      </c>
      <c r="AG2" t="n">
        <v>0.3608333333333333</v>
      </c>
      <c r="AH2" t="n">
        <v>242379.3713052333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6.3914</v>
      </c>
      <c r="E3" t="n">
        <v>15.65</v>
      </c>
      <c r="F3" t="n">
        <v>9.470000000000001</v>
      </c>
      <c r="G3" t="n">
        <v>7.11</v>
      </c>
      <c r="H3" t="n">
        <v>0.1</v>
      </c>
      <c r="I3" t="n">
        <v>80</v>
      </c>
      <c r="J3" t="n">
        <v>223.35</v>
      </c>
      <c r="K3" t="n">
        <v>56.94</v>
      </c>
      <c r="L3" t="n">
        <v>1.25</v>
      </c>
      <c r="M3" t="n">
        <v>78</v>
      </c>
      <c r="N3" t="n">
        <v>50.15</v>
      </c>
      <c r="O3" t="n">
        <v>27780.03</v>
      </c>
      <c r="P3" t="n">
        <v>136.79</v>
      </c>
      <c r="Q3" t="n">
        <v>1651.08</v>
      </c>
      <c r="R3" t="n">
        <v>77.78</v>
      </c>
      <c r="S3" t="n">
        <v>27.2</v>
      </c>
      <c r="T3" t="n">
        <v>25180.22</v>
      </c>
      <c r="U3" t="n">
        <v>0.35</v>
      </c>
      <c r="V3" t="n">
        <v>0.83</v>
      </c>
      <c r="W3" t="n">
        <v>0.23</v>
      </c>
      <c r="X3" t="n">
        <v>1.62</v>
      </c>
      <c r="Y3" t="n">
        <v>1</v>
      </c>
      <c r="Z3" t="n">
        <v>10</v>
      </c>
      <c r="AA3" t="n">
        <v>166.3371557595418</v>
      </c>
      <c r="AB3" t="n">
        <v>227.5898347875046</v>
      </c>
      <c r="AC3" t="n">
        <v>205.86898037979</v>
      </c>
      <c r="AD3" t="n">
        <v>166337.1557595418</v>
      </c>
      <c r="AE3" t="n">
        <v>227589.8347875046</v>
      </c>
      <c r="AF3" t="n">
        <v>1.459077454304864e-06</v>
      </c>
      <c r="AG3" t="n">
        <v>0.3260416666666667</v>
      </c>
      <c r="AH3" t="n">
        <v>205868.98037979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6.8751</v>
      </c>
      <c r="E4" t="n">
        <v>14.55</v>
      </c>
      <c r="F4" t="n">
        <v>9.119999999999999</v>
      </c>
      <c r="G4" t="n">
        <v>8.69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129.79</v>
      </c>
      <c r="Q4" t="n">
        <v>1651.02</v>
      </c>
      <c r="R4" t="n">
        <v>66.76000000000001</v>
      </c>
      <c r="S4" t="n">
        <v>27.2</v>
      </c>
      <c r="T4" t="n">
        <v>19750.54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147.5990673557779</v>
      </c>
      <c r="AB4" t="n">
        <v>201.9515555673705</v>
      </c>
      <c r="AC4" t="n">
        <v>182.6775825448665</v>
      </c>
      <c r="AD4" t="n">
        <v>147599.0673557779</v>
      </c>
      <c r="AE4" t="n">
        <v>201951.5555673705</v>
      </c>
      <c r="AF4" t="n">
        <v>1.569500173059325e-06</v>
      </c>
      <c r="AG4" t="n">
        <v>0.303125</v>
      </c>
      <c r="AH4" t="n">
        <v>182677.5825448665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7.2375</v>
      </c>
      <c r="E5" t="n">
        <v>13.82</v>
      </c>
      <c r="F5" t="n">
        <v>8.869999999999999</v>
      </c>
      <c r="G5" t="n">
        <v>10.24</v>
      </c>
      <c r="H5" t="n">
        <v>0.14</v>
      </c>
      <c r="I5" t="n">
        <v>52</v>
      </c>
      <c r="J5" t="n">
        <v>224.18</v>
      </c>
      <c r="K5" t="n">
        <v>56.94</v>
      </c>
      <c r="L5" t="n">
        <v>1.75</v>
      </c>
      <c r="M5" t="n">
        <v>50</v>
      </c>
      <c r="N5" t="n">
        <v>50.49</v>
      </c>
      <c r="O5" t="n">
        <v>27882.87</v>
      </c>
      <c r="P5" t="n">
        <v>124.49</v>
      </c>
      <c r="Q5" t="n">
        <v>1651</v>
      </c>
      <c r="R5" t="n">
        <v>58.91</v>
      </c>
      <c r="S5" t="n">
        <v>27.2</v>
      </c>
      <c r="T5" t="n">
        <v>15881.1</v>
      </c>
      <c r="U5" t="n">
        <v>0.46</v>
      </c>
      <c r="V5" t="n">
        <v>0.88</v>
      </c>
      <c r="W5" t="n">
        <v>0.19</v>
      </c>
      <c r="X5" t="n">
        <v>1.02</v>
      </c>
      <c r="Y5" t="n">
        <v>1</v>
      </c>
      <c r="Z5" t="n">
        <v>10</v>
      </c>
      <c r="AA5" t="n">
        <v>135.2128103057505</v>
      </c>
      <c r="AB5" t="n">
        <v>185.0041322284364</v>
      </c>
      <c r="AC5" t="n">
        <v>167.3475975035369</v>
      </c>
      <c r="AD5" t="n">
        <v>135212.8103057505</v>
      </c>
      <c r="AE5" t="n">
        <v>185004.1322284364</v>
      </c>
      <c r="AF5" t="n">
        <v>1.652231604270027e-06</v>
      </c>
      <c r="AG5" t="n">
        <v>0.2879166666666667</v>
      </c>
      <c r="AH5" t="n">
        <v>167347.5975035369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7.4785</v>
      </c>
      <c r="E6" t="n">
        <v>13.37</v>
      </c>
      <c r="F6" t="n">
        <v>8.74</v>
      </c>
      <c r="G6" t="n">
        <v>11.65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120.89</v>
      </c>
      <c r="Q6" t="n">
        <v>1651.03</v>
      </c>
      <c r="R6" t="n">
        <v>54.68</v>
      </c>
      <c r="S6" t="n">
        <v>27.2</v>
      </c>
      <c r="T6" t="n">
        <v>13804.47</v>
      </c>
      <c r="U6" t="n">
        <v>0.5</v>
      </c>
      <c r="V6" t="n">
        <v>0.9</v>
      </c>
      <c r="W6" t="n">
        <v>0.18</v>
      </c>
      <c r="X6" t="n">
        <v>0.88</v>
      </c>
      <c r="Y6" t="n">
        <v>1</v>
      </c>
      <c r="Z6" t="n">
        <v>10</v>
      </c>
      <c r="AA6" t="n">
        <v>127.7384477161983</v>
      </c>
      <c r="AB6" t="n">
        <v>174.7773795878112</v>
      </c>
      <c r="AC6" t="n">
        <v>158.0968717815921</v>
      </c>
      <c r="AD6" t="n">
        <v>127738.4477161983</v>
      </c>
      <c r="AE6" t="n">
        <v>174777.3795878112</v>
      </c>
      <c r="AF6" t="n">
        <v>1.707248919175599e-06</v>
      </c>
      <c r="AG6" t="n">
        <v>0.2785416666666666</v>
      </c>
      <c r="AH6" t="n">
        <v>158096.8717815921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7.7776</v>
      </c>
      <c r="E7" t="n">
        <v>12.86</v>
      </c>
      <c r="F7" t="n">
        <v>8.529999999999999</v>
      </c>
      <c r="G7" t="n">
        <v>13.47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116.1</v>
      </c>
      <c r="Q7" t="n">
        <v>1650.92</v>
      </c>
      <c r="R7" t="n">
        <v>47.94</v>
      </c>
      <c r="S7" t="n">
        <v>27.2</v>
      </c>
      <c r="T7" t="n">
        <v>10468.41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118.6840211013621</v>
      </c>
      <c r="AB7" t="n">
        <v>162.3887136402882</v>
      </c>
      <c r="AC7" t="n">
        <v>146.8905627244949</v>
      </c>
      <c r="AD7" t="n">
        <v>118684.0211013621</v>
      </c>
      <c r="AE7" t="n">
        <v>162388.7136402882</v>
      </c>
      <c r="AF7" t="n">
        <v>1.775529744438074e-06</v>
      </c>
      <c r="AG7" t="n">
        <v>0.2679166666666666</v>
      </c>
      <c r="AH7" t="n">
        <v>146890.5627244949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7.7782</v>
      </c>
      <c r="E8" t="n">
        <v>12.86</v>
      </c>
      <c r="F8" t="n">
        <v>8.66</v>
      </c>
      <c r="G8" t="n">
        <v>14.84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116.2</v>
      </c>
      <c r="Q8" t="n">
        <v>1650.71</v>
      </c>
      <c r="R8" t="n">
        <v>53.7</v>
      </c>
      <c r="S8" t="n">
        <v>27.2</v>
      </c>
      <c r="T8" t="n">
        <v>13362.05</v>
      </c>
      <c r="U8" t="n">
        <v>0.51</v>
      </c>
      <c r="V8" t="n">
        <v>0.9</v>
      </c>
      <c r="W8" t="n">
        <v>0.14</v>
      </c>
      <c r="X8" t="n">
        <v>0.8100000000000001</v>
      </c>
      <c r="Y8" t="n">
        <v>1</v>
      </c>
      <c r="Z8" t="n">
        <v>10</v>
      </c>
      <c r="AA8" t="n">
        <v>119.2734581210032</v>
      </c>
      <c r="AB8" t="n">
        <v>163.1952073746868</v>
      </c>
      <c r="AC8" t="n">
        <v>147.6200858288038</v>
      </c>
      <c r="AD8" t="n">
        <v>119273.4581210032</v>
      </c>
      <c r="AE8" t="n">
        <v>163195.2073746868</v>
      </c>
      <c r="AF8" t="n">
        <v>1.775666717006304e-06</v>
      </c>
      <c r="AG8" t="n">
        <v>0.2679166666666666</v>
      </c>
      <c r="AH8" t="n">
        <v>147620.0858288038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8.0406</v>
      </c>
      <c r="E9" t="n">
        <v>12.44</v>
      </c>
      <c r="F9" t="n">
        <v>8.460000000000001</v>
      </c>
      <c r="G9" t="n">
        <v>16.92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111.29</v>
      </c>
      <c r="Q9" t="n">
        <v>1650.72</v>
      </c>
      <c r="R9" t="n">
        <v>46.15</v>
      </c>
      <c r="S9" t="n">
        <v>27.2</v>
      </c>
      <c r="T9" t="n">
        <v>9612.959999999999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111.3247482570222</v>
      </c>
      <c r="AB9" t="n">
        <v>152.3194318664634</v>
      </c>
      <c r="AC9" t="n">
        <v>137.782279070835</v>
      </c>
      <c r="AD9" t="n">
        <v>111324.7482570222</v>
      </c>
      <c r="AE9" t="n">
        <v>152319.4318664634</v>
      </c>
      <c r="AF9" t="n">
        <v>1.835569386845399e-06</v>
      </c>
      <c r="AG9" t="n">
        <v>0.2591666666666667</v>
      </c>
      <c r="AH9" t="n">
        <v>137782.279070835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8.1775</v>
      </c>
      <c r="E10" t="n">
        <v>12.23</v>
      </c>
      <c r="F10" t="n">
        <v>8.380000000000001</v>
      </c>
      <c r="G10" t="n">
        <v>18.63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108.44</v>
      </c>
      <c r="Q10" t="n">
        <v>1650.8</v>
      </c>
      <c r="R10" t="n">
        <v>43.77</v>
      </c>
      <c r="S10" t="n">
        <v>27.2</v>
      </c>
      <c r="T10" t="n">
        <v>8439.950000000001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107.2823184168965</v>
      </c>
      <c r="AB10" t="n">
        <v>146.7884010197883</v>
      </c>
      <c r="AC10" t="n">
        <v>132.7791220453143</v>
      </c>
      <c r="AD10" t="n">
        <v>107282.3184168965</v>
      </c>
      <c r="AE10" t="n">
        <v>146788.4010197883</v>
      </c>
      <c r="AF10" t="n">
        <v>1.866821961163129e-06</v>
      </c>
      <c r="AG10" t="n">
        <v>0.2547916666666667</v>
      </c>
      <c r="AH10" t="n">
        <v>132779.1220453143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8.2662</v>
      </c>
      <c r="E11" t="n">
        <v>12.1</v>
      </c>
      <c r="F11" t="n">
        <v>8.34</v>
      </c>
      <c r="G11" t="n">
        <v>20.01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105.79</v>
      </c>
      <c r="Q11" t="n">
        <v>1650.81</v>
      </c>
      <c r="R11" t="n">
        <v>42.51</v>
      </c>
      <c r="S11" t="n">
        <v>27.2</v>
      </c>
      <c r="T11" t="n">
        <v>7817.63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104.2511740844581</v>
      </c>
      <c r="AB11" t="n">
        <v>142.6410556194979</v>
      </c>
      <c r="AC11" t="n">
        <v>129.0275934691905</v>
      </c>
      <c r="AD11" t="n">
        <v>104251.1740844581</v>
      </c>
      <c r="AE11" t="n">
        <v>142641.0556194979</v>
      </c>
      <c r="AF11" t="n">
        <v>1.887071072499744e-06</v>
      </c>
      <c r="AG11" t="n">
        <v>0.2520833333333333</v>
      </c>
      <c r="AH11" t="n">
        <v>129027.5934691905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8.350899999999999</v>
      </c>
      <c r="E12" t="n">
        <v>11.97</v>
      </c>
      <c r="F12" t="n">
        <v>8.300000000000001</v>
      </c>
      <c r="G12" t="n">
        <v>21.66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103.72</v>
      </c>
      <c r="Q12" t="n">
        <v>1650.81</v>
      </c>
      <c r="R12" t="n">
        <v>41.29</v>
      </c>
      <c r="S12" t="n">
        <v>27.2</v>
      </c>
      <c r="T12" t="n">
        <v>7218.34</v>
      </c>
      <c r="U12" t="n">
        <v>0.66</v>
      </c>
      <c r="V12" t="n">
        <v>0.9399999999999999</v>
      </c>
      <c r="W12" t="n">
        <v>0.15</v>
      </c>
      <c r="X12" t="n">
        <v>0.45</v>
      </c>
      <c r="Y12" t="n">
        <v>1</v>
      </c>
      <c r="Z12" t="n">
        <v>10</v>
      </c>
      <c r="AA12" t="n">
        <v>101.7093317012436</v>
      </c>
      <c r="AB12" t="n">
        <v>139.163194732614</v>
      </c>
      <c r="AC12" t="n">
        <v>125.8816547441412</v>
      </c>
      <c r="AD12" t="n">
        <v>101709.3317012436</v>
      </c>
      <c r="AE12" t="n">
        <v>139163.194732614</v>
      </c>
      <c r="AF12" t="n">
        <v>1.906407033381495e-06</v>
      </c>
      <c r="AG12" t="n">
        <v>0.249375</v>
      </c>
      <c r="AH12" t="n">
        <v>125881.6547441412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8.4434</v>
      </c>
      <c r="E13" t="n">
        <v>11.84</v>
      </c>
      <c r="F13" t="n">
        <v>8.26</v>
      </c>
      <c r="G13" t="n">
        <v>23.6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100.29</v>
      </c>
      <c r="Q13" t="n">
        <v>1650.64</v>
      </c>
      <c r="R13" t="n">
        <v>39.92</v>
      </c>
      <c r="S13" t="n">
        <v>27.2</v>
      </c>
      <c r="T13" t="n">
        <v>6543.09</v>
      </c>
      <c r="U13" t="n">
        <v>0.68</v>
      </c>
      <c r="V13" t="n">
        <v>0.95</v>
      </c>
      <c r="W13" t="n">
        <v>0.14</v>
      </c>
      <c r="X13" t="n">
        <v>0.41</v>
      </c>
      <c r="Y13" t="n">
        <v>1</v>
      </c>
      <c r="Z13" t="n">
        <v>10</v>
      </c>
      <c r="AA13" t="n">
        <v>98.25257326828095</v>
      </c>
      <c r="AB13" t="n">
        <v>134.4335053432179</v>
      </c>
      <c r="AC13" t="n">
        <v>121.6033602719068</v>
      </c>
      <c r="AD13" t="n">
        <v>98252.57326828096</v>
      </c>
      <c r="AE13" t="n">
        <v>134433.5053432179</v>
      </c>
      <c r="AF13" t="n">
        <v>1.927523637650231e-06</v>
      </c>
      <c r="AG13" t="n">
        <v>0.2466666666666667</v>
      </c>
      <c r="AH13" t="n">
        <v>121603.3602719068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8.579000000000001</v>
      </c>
      <c r="E14" t="n">
        <v>11.66</v>
      </c>
      <c r="F14" t="n">
        <v>8.16</v>
      </c>
      <c r="G14" t="n">
        <v>25.77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17</v>
      </c>
      <c r="N14" t="n">
        <v>52.01</v>
      </c>
      <c r="O14" t="n">
        <v>28348.56</v>
      </c>
      <c r="P14" t="n">
        <v>96.73</v>
      </c>
      <c r="Q14" t="n">
        <v>1650.64</v>
      </c>
      <c r="R14" t="n">
        <v>36.73</v>
      </c>
      <c r="S14" t="n">
        <v>27.2</v>
      </c>
      <c r="T14" t="n">
        <v>4957.8</v>
      </c>
      <c r="U14" t="n">
        <v>0.74</v>
      </c>
      <c r="V14" t="n">
        <v>0.96</v>
      </c>
      <c r="W14" t="n">
        <v>0.14</v>
      </c>
      <c r="X14" t="n">
        <v>0.31</v>
      </c>
      <c r="Y14" t="n">
        <v>1</v>
      </c>
      <c r="Z14" t="n">
        <v>10</v>
      </c>
      <c r="AA14" t="n">
        <v>94.09926942218867</v>
      </c>
      <c r="AB14" t="n">
        <v>128.7507717901633</v>
      </c>
      <c r="AC14" t="n">
        <v>116.4629788333874</v>
      </c>
      <c r="AD14" t="n">
        <v>94099.26942218866</v>
      </c>
      <c r="AE14" t="n">
        <v>128750.7717901633</v>
      </c>
      <c r="AF14" t="n">
        <v>1.958479438070129e-06</v>
      </c>
      <c r="AG14" t="n">
        <v>0.2429166666666667</v>
      </c>
      <c r="AH14" t="n">
        <v>116462.9788333874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8.6168</v>
      </c>
      <c r="E15" t="n">
        <v>11.61</v>
      </c>
      <c r="F15" t="n">
        <v>8.199999999999999</v>
      </c>
      <c r="G15" t="n">
        <v>28.94</v>
      </c>
      <c r="H15" t="n">
        <v>0.33</v>
      </c>
      <c r="I15" t="n">
        <v>17</v>
      </c>
      <c r="J15" t="n">
        <v>228.38</v>
      </c>
      <c r="K15" t="n">
        <v>56.94</v>
      </c>
      <c r="L15" t="n">
        <v>4.25</v>
      </c>
      <c r="M15" t="n">
        <v>15</v>
      </c>
      <c r="N15" t="n">
        <v>52.18</v>
      </c>
      <c r="O15" t="n">
        <v>28400.61</v>
      </c>
      <c r="P15" t="n">
        <v>94.88</v>
      </c>
      <c r="Q15" t="n">
        <v>1650.72</v>
      </c>
      <c r="R15" t="n">
        <v>38.22</v>
      </c>
      <c r="S15" t="n">
        <v>27.2</v>
      </c>
      <c r="T15" t="n">
        <v>5712.55</v>
      </c>
      <c r="U15" t="n">
        <v>0.71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92.6721355716795</v>
      </c>
      <c r="AB15" t="n">
        <v>126.7981042951957</v>
      </c>
      <c r="AC15" t="n">
        <v>114.6966711835528</v>
      </c>
      <c r="AD15" t="n">
        <v>92672.13557167951</v>
      </c>
      <c r="AE15" t="n">
        <v>126798.1042951957</v>
      </c>
      <c r="AF15" t="n">
        <v>1.967108709868597e-06</v>
      </c>
      <c r="AG15" t="n">
        <v>0.241875</v>
      </c>
      <c r="AH15" t="n">
        <v>114696.6711835528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8.6745</v>
      </c>
      <c r="E16" t="n">
        <v>11.53</v>
      </c>
      <c r="F16" t="n">
        <v>8.16</v>
      </c>
      <c r="G16" t="n">
        <v>30.62</v>
      </c>
      <c r="H16" t="n">
        <v>0.35</v>
      </c>
      <c r="I16" t="n">
        <v>16</v>
      </c>
      <c r="J16" t="n">
        <v>228.8</v>
      </c>
      <c r="K16" t="n">
        <v>56.94</v>
      </c>
      <c r="L16" t="n">
        <v>4.5</v>
      </c>
      <c r="M16" t="n">
        <v>10</v>
      </c>
      <c r="N16" t="n">
        <v>52.36</v>
      </c>
      <c r="O16" t="n">
        <v>28452.71</v>
      </c>
      <c r="P16" t="n">
        <v>92.52</v>
      </c>
      <c r="Q16" t="n">
        <v>1650.67</v>
      </c>
      <c r="R16" t="n">
        <v>36.75</v>
      </c>
      <c r="S16" t="n">
        <v>27.2</v>
      </c>
      <c r="T16" t="n">
        <v>4983.58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90.43998657994339</v>
      </c>
      <c r="AB16" t="n">
        <v>123.7439795692404</v>
      </c>
      <c r="AC16" t="n">
        <v>111.9340278349507</v>
      </c>
      <c r="AD16" t="n">
        <v>90439.98657994339</v>
      </c>
      <c r="AE16" t="n">
        <v>123743.9795692404</v>
      </c>
      <c r="AF16" t="n">
        <v>1.980280905180014e-06</v>
      </c>
      <c r="AG16" t="n">
        <v>0.2402083333333333</v>
      </c>
      <c r="AH16" t="n">
        <v>111934.0278349507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8.6653</v>
      </c>
      <c r="E17" t="n">
        <v>11.54</v>
      </c>
      <c r="F17" t="n">
        <v>8.18</v>
      </c>
      <c r="G17" t="n">
        <v>30.66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2</v>
      </c>
      <c r="N17" t="n">
        <v>52.53</v>
      </c>
      <c r="O17" t="n">
        <v>28504.87</v>
      </c>
      <c r="P17" t="n">
        <v>92.13</v>
      </c>
      <c r="Q17" t="n">
        <v>1650.71</v>
      </c>
      <c r="R17" t="n">
        <v>36.89</v>
      </c>
      <c r="S17" t="n">
        <v>27.2</v>
      </c>
      <c r="T17" t="n">
        <v>5050.67</v>
      </c>
      <c r="U17" t="n">
        <v>0.74</v>
      </c>
      <c r="V17" t="n">
        <v>0.96</v>
      </c>
      <c r="W17" t="n">
        <v>0.15</v>
      </c>
      <c r="X17" t="n">
        <v>0.32</v>
      </c>
      <c r="Y17" t="n">
        <v>1</v>
      </c>
      <c r="Z17" t="n">
        <v>10</v>
      </c>
      <c r="AA17" t="n">
        <v>90.36211994519488</v>
      </c>
      <c r="AB17" t="n">
        <v>123.6374390043441</v>
      </c>
      <c r="AC17" t="n">
        <v>111.8376553520374</v>
      </c>
      <c r="AD17" t="n">
        <v>90362.11994519488</v>
      </c>
      <c r="AE17" t="n">
        <v>123637.4390043441</v>
      </c>
      <c r="AF17" t="n">
        <v>1.978180659133826e-06</v>
      </c>
      <c r="AG17" t="n">
        <v>0.2404166666666666</v>
      </c>
      <c r="AH17" t="n">
        <v>111837.6553520374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8.6663</v>
      </c>
      <c r="E18" t="n">
        <v>11.54</v>
      </c>
      <c r="F18" t="n">
        <v>8.18</v>
      </c>
      <c r="G18" t="n">
        <v>30.66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92.31999999999999</v>
      </c>
      <c r="Q18" t="n">
        <v>1650.75</v>
      </c>
      <c r="R18" t="n">
        <v>36.66</v>
      </c>
      <c r="S18" t="n">
        <v>27.2</v>
      </c>
      <c r="T18" t="n">
        <v>4940.32</v>
      </c>
      <c r="U18" t="n">
        <v>0.74</v>
      </c>
      <c r="V18" t="n">
        <v>0.96</v>
      </c>
      <c r="W18" t="n">
        <v>0.15</v>
      </c>
      <c r="X18" t="n">
        <v>0.32</v>
      </c>
      <c r="Y18" t="n">
        <v>1</v>
      </c>
      <c r="Z18" t="n">
        <v>10</v>
      </c>
      <c r="AA18" t="n">
        <v>90.47130925725422</v>
      </c>
      <c r="AB18" t="n">
        <v>123.7868366381961</v>
      </c>
      <c r="AC18" t="n">
        <v>111.9727946853955</v>
      </c>
      <c r="AD18" t="n">
        <v>90471.30925725422</v>
      </c>
      <c r="AE18" t="n">
        <v>123786.8366381961</v>
      </c>
      <c r="AF18" t="n">
        <v>1.978408946747542e-06</v>
      </c>
      <c r="AG18" t="n">
        <v>0.2404166666666666</v>
      </c>
      <c r="AH18" t="n">
        <v>111972.7946853955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8.602399999999999</v>
      </c>
      <c r="E2" t="n">
        <v>11.62</v>
      </c>
      <c r="F2" t="n">
        <v>8.890000000000001</v>
      </c>
      <c r="G2" t="n">
        <v>10.88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54.31</v>
      </c>
      <c r="Q2" t="n">
        <v>1650.86</v>
      </c>
      <c r="R2" t="n">
        <v>57.62</v>
      </c>
      <c r="S2" t="n">
        <v>27.2</v>
      </c>
      <c r="T2" t="n">
        <v>15253.32</v>
      </c>
      <c r="U2" t="n">
        <v>0.47</v>
      </c>
      <c r="V2" t="n">
        <v>0.88</v>
      </c>
      <c r="W2" t="n">
        <v>0.25</v>
      </c>
      <c r="X2" t="n">
        <v>1.04</v>
      </c>
      <c r="Y2" t="n">
        <v>1</v>
      </c>
      <c r="Z2" t="n">
        <v>10</v>
      </c>
      <c r="AA2" t="n">
        <v>57.11988581980067</v>
      </c>
      <c r="AB2" t="n">
        <v>78.15394773013642</v>
      </c>
      <c r="AC2" t="n">
        <v>70.69504464854474</v>
      </c>
      <c r="AD2" t="n">
        <v>57119.88581980067</v>
      </c>
      <c r="AE2" t="n">
        <v>78153.94773013642</v>
      </c>
      <c r="AF2" t="n">
        <v>2.317825157592445e-06</v>
      </c>
      <c r="AG2" t="n">
        <v>0.2420833333333333</v>
      </c>
      <c r="AH2" t="n">
        <v>70695.04464854473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8.2818</v>
      </c>
      <c r="E2" t="n">
        <v>12.07</v>
      </c>
      <c r="F2" t="n">
        <v>8.880000000000001</v>
      </c>
      <c r="G2" t="n">
        <v>10.25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50</v>
      </c>
      <c r="N2" t="n">
        <v>14.77</v>
      </c>
      <c r="O2" t="n">
        <v>13481.73</v>
      </c>
      <c r="P2" t="n">
        <v>70.75</v>
      </c>
      <c r="Q2" t="n">
        <v>1650.86</v>
      </c>
      <c r="R2" t="n">
        <v>59.38</v>
      </c>
      <c r="S2" t="n">
        <v>27.2</v>
      </c>
      <c r="T2" t="n">
        <v>16118.67</v>
      </c>
      <c r="U2" t="n">
        <v>0.46</v>
      </c>
      <c r="V2" t="n">
        <v>0.88</v>
      </c>
      <c r="W2" t="n">
        <v>0.19</v>
      </c>
      <c r="X2" t="n">
        <v>1.03</v>
      </c>
      <c r="Y2" t="n">
        <v>1</v>
      </c>
      <c r="Z2" t="n">
        <v>10</v>
      </c>
      <c r="AA2" t="n">
        <v>73.32526770671936</v>
      </c>
      <c r="AB2" t="n">
        <v>100.326866158799</v>
      </c>
      <c r="AC2" t="n">
        <v>90.75181086226928</v>
      </c>
      <c r="AD2" t="n">
        <v>73325.26770671936</v>
      </c>
      <c r="AE2" t="n">
        <v>100326.866158799</v>
      </c>
      <c r="AF2" t="n">
        <v>2.134750612010998e-06</v>
      </c>
      <c r="AG2" t="n">
        <v>0.2514583333333333</v>
      </c>
      <c r="AH2" t="n">
        <v>90751.81086226928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8.57</v>
      </c>
      <c r="G3" t="n">
        <v>13.54</v>
      </c>
      <c r="H3" t="n">
        <v>0.2</v>
      </c>
      <c r="I3" t="n">
        <v>38</v>
      </c>
      <c r="J3" t="n">
        <v>107.73</v>
      </c>
      <c r="K3" t="n">
        <v>41.65</v>
      </c>
      <c r="L3" t="n">
        <v>1.25</v>
      </c>
      <c r="M3" t="n">
        <v>33</v>
      </c>
      <c r="N3" t="n">
        <v>14.83</v>
      </c>
      <c r="O3" t="n">
        <v>13520.81</v>
      </c>
      <c r="P3" t="n">
        <v>63.51</v>
      </c>
      <c r="Q3" t="n">
        <v>1651</v>
      </c>
      <c r="R3" t="n">
        <v>49.61</v>
      </c>
      <c r="S3" t="n">
        <v>27.2</v>
      </c>
      <c r="T3" t="n">
        <v>11301.94</v>
      </c>
      <c r="U3" t="n">
        <v>0.55</v>
      </c>
      <c r="V3" t="n">
        <v>0.91</v>
      </c>
      <c r="W3" t="n">
        <v>0.17</v>
      </c>
      <c r="X3" t="n">
        <v>0.72</v>
      </c>
      <c r="Y3" t="n">
        <v>1</v>
      </c>
      <c r="Z3" t="n">
        <v>10</v>
      </c>
      <c r="AA3" t="n">
        <v>64.33270684023175</v>
      </c>
      <c r="AB3" t="n">
        <v>88.02284765749076</v>
      </c>
      <c r="AC3" t="n">
        <v>79.62207061792355</v>
      </c>
      <c r="AD3" t="n">
        <v>64332.70684023175</v>
      </c>
      <c r="AE3" t="n">
        <v>88022.84765749075</v>
      </c>
      <c r="AF3" t="n">
        <v>2.250177369969235e-06</v>
      </c>
      <c r="AG3" t="n">
        <v>0.23875</v>
      </c>
      <c r="AH3" t="n">
        <v>79622.07061792356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8.8498</v>
      </c>
      <c r="E4" t="n">
        <v>11.3</v>
      </c>
      <c r="F4" t="n">
        <v>8.51</v>
      </c>
      <c r="G4" t="n">
        <v>15.01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61.31</v>
      </c>
      <c r="Q4" t="n">
        <v>1650.64</v>
      </c>
      <c r="R4" t="n">
        <v>46.21</v>
      </c>
      <c r="S4" t="n">
        <v>27.2</v>
      </c>
      <c r="T4" t="n">
        <v>9623.93</v>
      </c>
      <c r="U4" t="n">
        <v>0.59</v>
      </c>
      <c r="V4" t="n">
        <v>0.92</v>
      </c>
      <c r="W4" t="n">
        <v>0.2</v>
      </c>
      <c r="X4" t="n">
        <v>0.66</v>
      </c>
      <c r="Y4" t="n">
        <v>1</v>
      </c>
      <c r="Z4" t="n">
        <v>10</v>
      </c>
      <c r="AA4" t="n">
        <v>61.97473131758393</v>
      </c>
      <c r="AB4" t="n">
        <v>84.79656152086739</v>
      </c>
      <c r="AC4" t="n">
        <v>76.70369670205748</v>
      </c>
      <c r="AD4" t="n">
        <v>61974.73131758393</v>
      </c>
      <c r="AE4" t="n">
        <v>84796.56152086738</v>
      </c>
      <c r="AF4" t="n">
        <v>2.281160613172853e-06</v>
      </c>
      <c r="AG4" t="n">
        <v>0.2354166666666667</v>
      </c>
      <c r="AH4" t="n">
        <v>76703.69670205748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4.9825</v>
      </c>
      <c r="E2" t="n">
        <v>20.07</v>
      </c>
      <c r="F2" t="n">
        <v>10.48</v>
      </c>
      <c r="G2" t="n">
        <v>4.91</v>
      </c>
      <c r="H2" t="n">
        <v>0.06</v>
      </c>
      <c r="I2" t="n">
        <v>128</v>
      </c>
      <c r="J2" t="n">
        <v>274.09</v>
      </c>
      <c r="K2" t="n">
        <v>60.56</v>
      </c>
      <c r="L2" t="n">
        <v>1</v>
      </c>
      <c r="M2" t="n">
        <v>126</v>
      </c>
      <c r="N2" t="n">
        <v>72.53</v>
      </c>
      <c r="O2" t="n">
        <v>34038.11</v>
      </c>
      <c r="P2" t="n">
        <v>176.92</v>
      </c>
      <c r="Q2" t="n">
        <v>1651.22</v>
      </c>
      <c r="R2" t="n">
        <v>109.56</v>
      </c>
      <c r="S2" t="n">
        <v>27.2</v>
      </c>
      <c r="T2" t="n">
        <v>40825.74</v>
      </c>
      <c r="U2" t="n">
        <v>0.25</v>
      </c>
      <c r="V2" t="n">
        <v>0.75</v>
      </c>
      <c r="W2" t="n">
        <v>0.31</v>
      </c>
      <c r="X2" t="n">
        <v>2.63</v>
      </c>
      <c r="Y2" t="n">
        <v>1</v>
      </c>
      <c r="Z2" t="n">
        <v>10</v>
      </c>
      <c r="AA2" t="n">
        <v>268.6869434781188</v>
      </c>
      <c r="AB2" t="n">
        <v>367.6293296981222</v>
      </c>
      <c r="AC2" t="n">
        <v>332.5433024427375</v>
      </c>
      <c r="AD2" t="n">
        <v>268686.9434781188</v>
      </c>
      <c r="AE2" t="n">
        <v>367629.3296981222</v>
      </c>
      <c r="AF2" t="n">
        <v>1.101007043840611e-06</v>
      </c>
      <c r="AG2" t="n">
        <v>0.418125</v>
      </c>
      <c r="AH2" t="n">
        <v>332543.3024427375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5.6705</v>
      </c>
      <c r="E3" t="n">
        <v>17.64</v>
      </c>
      <c r="F3" t="n">
        <v>9.77</v>
      </c>
      <c r="G3" t="n">
        <v>6.17</v>
      </c>
      <c r="H3" t="n">
        <v>0.08</v>
      </c>
      <c r="I3" t="n">
        <v>95</v>
      </c>
      <c r="J3" t="n">
        <v>274.57</v>
      </c>
      <c r="K3" t="n">
        <v>60.56</v>
      </c>
      <c r="L3" t="n">
        <v>1.25</v>
      </c>
      <c r="M3" t="n">
        <v>93</v>
      </c>
      <c r="N3" t="n">
        <v>72.76000000000001</v>
      </c>
      <c r="O3" t="n">
        <v>34097.72</v>
      </c>
      <c r="P3" t="n">
        <v>163.38</v>
      </c>
      <c r="Q3" t="n">
        <v>1651.17</v>
      </c>
      <c r="R3" t="n">
        <v>87.38</v>
      </c>
      <c r="S3" t="n">
        <v>27.2</v>
      </c>
      <c r="T3" t="n">
        <v>29902.74</v>
      </c>
      <c r="U3" t="n">
        <v>0.31</v>
      </c>
      <c r="V3" t="n">
        <v>0.8</v>
      </c>
      <c r="W3" t="n">
        <v>0.25</v>
      </c>
      <c r="X3" t="n">
        <v>1.92</v>
      </c>
      <c r="Y3" t="n">
        <v>1</v>
      </c>
      <c r="Z3" t="n">
        <v>10</v>
      </c>
      <c r="AA3" t="n">
        <v>219.0059703062067</v>
      </c>
      <c r="AB3" t="n">
        <v>299.6536304343228</v>
      </c>
      <c r="AC3" t="n">
        <v>271.0551085122713</v>
      </c>
      <c r="AD3" t="n">
        <v>219005.9703062067</v>
      </c>
      <c r="AE3" t="n">
        <v>299653.6304343228</v>
      </c>
      <c r="AF3" t="n">
        <v>1.253037720441181e-06</v>
      </c>
      <c r="AG3" t="n">
        <v>0.3675</v>
      </c>
      <c r="AH3" t="n">
        <v>271055.1085122713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6.1863</v>
      </c>
      <c r="E4" t="n">
        <v>16.16</v>
      </c>
      <c r="F4" t="n">
        <v>9.35</v>
      </c>
      <c r="G4" t="n">
        <v>7.48</v>
      </c>
      <c r="H4" t="n">
        <v>0.1</v>
      </c>
      <c r="I4" t="n">
        <v>75</v>
      </c>
      <c r="J4" t="n">
        <v>275.05</v>
      </c>
      <c r="K4" t="n">
        <v>60.56</v>
      </c>
      <c r="L4" t="n">
        <v>1.5</v>
      </c>
      <c r="M4" t="n">
        <v>73</v>
      </c>
      <c r="N4" t="n">
        <v>73</v>
      </c>
      <c r="O4" t="n">
        <v>34157.42</v>
      </c>
      <c r="P4" t="n">
        <v>154.84</v>
      </c>
      <c r="Q4" t="n">
        <v>1651.22</v>
      </c>
      <c r="R4" t="n">
        <v>73.94</v>
      </c>
      <c r="S4" t="n">
        <v>27.2</v>
      </c>
      <c r="T4" t="n">
        <v>23281.58</v>
      </c>
      <c r="U4" t="n">
        <v>0.37</v>
      </c>
      <c r="V4" t="n">
        <v>0.84</v>
      </c>
      <c r="W4" t="n">
        <v>0.22</v>
      </c>
      <c r="X4" t="n">
        <v>1.49</v>
      </c>
      <c r="Y4" t="n">
        <v>1</v>
      </c>
      <c r="Z4" t="n">
        <v>10</v>
      </c>
      <c r="AA4" t="n">
        <v>191.0448360728344</v>
      </c>
      <c r="AB4" t="n">
        <v>261.3959730180598</v>
      </c>
      <c r="AC4" t="n">
        <v>236.4487082248449</v>
      </c>
      <c r="AD4" t="n">
        <v>191044.8360728344</v>
      </c>
      <c r="AE4" t="n">
        <v>261395.9730180598</v>
      </c>
      <c r="AF4" t="n">
        <v>1.367016532927481e-06</v>
      </c>
      <c r="AG4" t="n">
        <v>0.3366666666666667</v>
      </c>
      <c r="AH4" t="n">
        <v>236448.7082248449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6.5311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149.72</v>
      </c>
      <c r="Q5" t="n">
        <v>1650.88</v>
      </c>
      <c r="R5" t="n">
        <v>66.83</v>
      </c>
      <c r="S5" t="n">
        <v>27.2</v>
      </c>
      <c r="T5" t="n">
        <v>19789.82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175.573866181582</v>
      </c>
      <c r="AB5" t="n">
        <v>240.227909481838</v>
      </c>
      <c r="AC5" t="n">
        <v>217.3008949629495</v>
      </c>
      <c r="AD5" t="n">
        <v>175573.866181582</v>
      </c>
      <c r="AE5" t="n">
        <v>240227.909481838</v>
      </c>
      <c r="AF5" t="n">
        <v>1.443208651084278e-06</v>
      </c>
      <c r="AG5" t="n">
        <v>0.3189583333333333</v>
      </c>
      <c r="AH5" t="n">
        <v>217300.8949629495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6.8666</v>
      </c>
      <c r="E6" t="n">
        <v>14.56</v>
      </c>
      <c r="F6" t="n">
        <v>8.890000000000001</v>
      </c>
      <c r="G6" t="n">
        <v>10.07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144.59</v>
      </c>
      <c r="Q6" t="n">
        <v>1651.1</v>
      </c>
      <c r="R6" t="n">
        <v>59.82</v>
      </c>
      <c r="S6" t="n">
        <v>27.2</v>
      </c>
      <c r="T6" t="n">
        <v>16333.34</v>
      </c>
      <c r="U6" t="n">
        <v>0.45</v>
      </c>
      <c r="V6" t="n">
        <v>0.88</v>
      </c>
      <c r="W6" t="n">
        <v>0.19</v>
      </c>
      <c r="X6" t="n">
        <v>1.04</v>
      </c>
      <c r="Y6" t="n">
        <v>1</v>
      </c>
      <c r="Z6" t="n">
        <v>10</v>
      </c>
      <c r="AA6" t="n">
        <v>161.8628705008487</v>
      </c>
      <c r="AB6" t="n">
        <v>221.4679203050293</v>
      </c>
      <c r="AC6" t="n">
        <v>200.3313328233593</v>
      </c>
      <c r="AD6" t="n">
        <v>161862.8705008487</v>
      </c>
      <c r="AE6" t="n">
        <v>221467.9203050293</v>
      </c>
      <c r="AF6" t="n">
        <v>1.51734570340912e-06</v>
      </c>
      <c r="AG6" t="n">
        <v>0.3033333333333333</v>
      </c>
      <c r="AH6" t="n">
        <v>200331.3328233593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7.1169</v>
      </c>
      <c r="E7" t="n">
        <v>14.05</v>
      </c>
      <c r="F7" t="n">
        <v>8.75</v>
      </c>
      <c r="G7" t="n">
        <v>11.41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140.83</v>
      </c>
      <c r="Q7" t="n">
        <v>1650.75</v>
      </c>
      <c r="R7" t="n">
        <v>55.01</v>
      </c>
      <c r="S7" t="n">
        <v>27.2</v>
      </c>
      <c r="T7" t="n">
        <v>13963.29</v>
      </c>
      <c r="U7" t="n">
        <v>0.49</v>
      </c>
      <c r="V7" t="n">
        <v>0.89</v>
      </c>
      <c r="W7" t="n">
        <v>0.18</v>
      </c>
      <c r="X7" t="n">
        <v>0.89</v>
      </c>
      <c r="Y7" t="n">
        <v>1</v>
      </c>
      <c r="Z7" t="n">
        <v>10</v>
      </c>
      <c r="AA7" t="n">
        <v>152.6794064292727</v>
      </c>
      <c r="AB7" t="n">
        <v>208.9026996164644</v>
      </c>
      <c r="AC7" t="n">
        <v>188.965319161909</v>
      </c>
      <c r="AD7" t="n">
        <v>152679.4064292728</v>
      </c>
      <c r="AE7" t="n">
        <v>208902.6996164644</v>
      </c>
      <c r="AF7" t="n">
        <v>1.572655701015403e-06</v>
      </c>
      <c r="AG7" t="n">
        <v>0.2927083333333333</v>
      </c>
      <c r="AH7" t="n">
        <v>188965.319161909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7.3088</v>
      </c>
      <c r="E8" t="n">
        <v>13.68</v>
      </c>
      <c r="F8" t="n">
        <v>8.640000000000001</v>
      </c>
      <c r="G8" t="n">
        <v>12.64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137.77</v>
      </c>
      <c r="Q8" t="n">
        <v>1650.87</v>
      </c>
      <c r="R8" t="n">
        <v>51.65</v>
      </c>
      <c r="S8" t="n">
        <v>27.2</v>
      </c>
      <c r="T8" t="n">
        <v>12306.37</v>
      </c>
      <c r="U8" t="n">
        <v>0.53</v>
      </c>
      <c r="V8" t="n">
        <v>0.9</v>
      </c>
      <c r="W8" t="n">
        <v>0.17</v>
      </c>
      <c r="X8" t="n">
        <v>0.79</v>
      </c>
      <c r="Y8" t="n">
        <v>1</v>
      </c>
      <c r="Z8" t="n">
        <v>10</v>
      </c>
      <c r="AA8" t="n">
        <v>145.919890895894</v>
      </c>
      <c r="AB8" t="n">
        <v>199.6540322549213</v>
      </c>
      <c r="AC8" t="n">
        <v>180.5993316327625</v>
      </c>
      <c r="AD8" t="n">
        <v>145919.8908958939</v>
      </c>
      <c r="AE8" t="n">
        <v>199654.0322549213</v>
      </c>
      <c r="AF8" t="n">
        <v>1.615060769096289e-06</v>
      </c>
      <c r="AG8" t="n">
        <v>0.285</v>
      </c>
      <c r="AH8" t="n">
        <v>180599.3316327625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7.5627</v>
      </c>
      <c r="E9" t="n">
        <v>13.22</v>
      </c>
      <c r="F9" t="n">
        <v>8.44</v>
      </c>
      <c r="G9" t="n">
        <v>14.07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133.01</v>
      </c>
      <c r="Q9" t="n">
        <v>1650.88</v>
      </c>
      <c r="R9" t="n">
        <v>45.4</v>
      </c>
      <c r="S9" t="n">
        <v>27.2</v>
      </c>
      <c r="T9" t="n">
        <v>9210.1</v>
      </c>
      <c r="U9" t="n">
        <v>0.6</v>
      </c>
      <c r="V9" t="n">
        <v>0.93</v>
      </c>
      <c r="W9" t="n">
        <v>0.15</v>
      </c>
      <c r="X9" t="n">
        <v>0.59</v>
      </c>
      <c r="Y9" t="n">
        <v>1</v>
      </c>
      <c r="Z9" t="n">
        <v>10</v>
      </c>
      <c r="AA9" t="n">
        <v>136.7453729054712</v>
      </c>
      <c r="AB9" t="n">
        <v>187.1010519892634</v>
      </c>
      <c r="AC9" t="n">
        <v>169.2443901854365</v>
      </c>
      <c r="AD9" t="n">
        <v>136745.3729054712</v>
      </c>
      <c r="AE9" t="n">
        <v>187101.0519892634</v>
      </c>
      <c r="AF9" t="n">
        <v>1.671166276056877e-06</v>
      </c>
      <c r="AG9" t="n">
        <v>0.2754166666666667</v>
      </c>
      <c r="AH9" t="n">
        <v>169244.3901854365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7.5246</v>
      </c>
      <c r="E10" t="n">
        <v>13.29</v>
      </c>
      <c r="F10" t="n">
        <v>8.609999999999999</v>
      </c>
      <c r="G10" t="n">
        <v>15.2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134.67</v>
      </c>
      <c r="Q10" t="n">
        <v>1650.79</v>
      </c>
      <c r="R10" t="n">
        <v>51.66</v>
      </c>
      <c r="S10" t="n">
        <v>27.2</v>
      </c>
      <c r="T10" t="n">
        <v>12347.52</v>
      </c>
      <c r="U10" t="n">
        <v>0.53</v>
      </c>
      <c r="V10" t="n">
        <v>0.91</v>
      </c>
      <c r="W10" t="n">
        <v>0.15</v>
      </c>
      <c r="X10" t="n">
        <v>0.76</v>
      </c>
      <c r="Y10" t="n">
        <v>1</v>
      </c>
      <c r="Z10" t="n">
        <v>10</v>
      </c>
      <c r="AA10" t="n">
        <v>139.4036059807024</v>
      </c>
      <c r="AB10" t="n">
        <v>190.7381637557595</v>
      </c>
      <c r="AC10" t="n">
        <v>172.5343811096578</v>
      </c>
      <c r="AD10" t="n">
        <v>139403.6059807024</v>
      </c>
      <c r="AE10" t="n">
        <v>190738.1637557595</v>
      </c>
      <c r="AF10" t="n">
        <v>1.662747135390479e-06</v>
      </c>
      <c r="AG10" t="n">
        <v>0.276875</v>
      </c>
      <c r="AH10" t="n">
        <v>172534.3811096578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7.7335</v>
      </c>
      <c r="E11" t="n">
        <v>12.93</v>
      </c>
      <c r="F11" t="n">
        <v>8.460000000000001</v>
      </c>
      <c r="G11" t="n">
        <v>16.93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130.61</v>
      </c>
      <c r="Q11" t="n">
        <v>1650.9</v>
      </c>
      <c r="R11" t="n">
        <v>46.33</v>
      </c>
      <c r="S11" t="n">
        <v>27.2</v>
      </c>
      <c r="T11" t="n">
        <v>9703.68</v>
      </c>
      <c r="U11" t="n">
        <v>0.59</v>
      </c>
      <c r="V11" t="n">
        <v>0.92</v>
      </c>
      <c r="W11" t="n">
        <v>0.16</v>
      </c>
      <c r="X11" t="n">
        <v>0.61</v>
      </c>
      <c r="Y11" t="n">
        <v>1</v>
      </c>
      <c r="Z11" t="n">
        <v>10</v>
      </c>
      <c r="AA11" t="n">
        <v>132.1611620148634</v>
      </c>
      <c r="AB11" t="n">
        <v>180.8287324076259</v>
      </c>
      <c r="AC11" t="n">
        <v>163.5706919814127</v>
      </c>
      <c r="AD11" t="n">
        <v>132161.1620148634</v>
      </c>
      <c r="AE11" t="n">
        <v>180828.7324076259</v>
      </c>
      <c r="AF11" t="n">
        <v>1.708908775422251e-06</v>
      </c>
      <c r="AG11" t="n">
        <v>0.269375</v>
      </c>
      <c r="AH11" t="n">
        <v>163570.6919814127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7.8288</v>
      </c>
      <c r="E12" t="n">
        <v>12.77</v>
      </c>
      <c r="F12" t="n">
        <v>8.41</v>
      </c>
      <c r="G12" t="n">
        <v>18.02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128.45</v>
      </c>
      <c r="Q12" t="n">
        <v>1650.73</v>
      </c>
      <c r="R12" t="n">
        <v>44.64</v>
      </c>
      <c r="S12" t="n">
        <v>27.2</v>
      </c>
      <c r="T12" t="n">
        <v>8865.709999999999</v>
      </c>
      <c r="U12" t="n">
        <v>0.61</v>
      </c>
      <c r="V12" t="n">
        <v>0.93</v>
      </c>
      <c r="W12" t="n">
        <v>0.15</v>
      </c>
      <c r="X12" t="n">
        <v>0.5600000000000001</v>
      </c>
      <c r="Y12" t="n">
        <v>1</v>
      </c>
      <c r="Z12" t="n">
        <v>10</v>
      </c>
      <c r="AA12" t="n">
        <v>128.851945806899</v>
      </c>
      <c r="AB12" t="n">
        <v>176.3009167995759</v>
      </c>
      <c r="AC12" t="n">
        <v>159.4750047401644</v>
      </c>
      <c r="AD12" t="n">
        <v>128851.945806899</v>
      </c>
      <c r="AE12" t="n">
        <v>176300.9167995759</v>
      </c>
      <c r="AF12" t="n">
        <v>1.729967675829278e-06</v>
      </c>
      <c r="AG12" t="n">
        <v>0.2660416666666667</v>
      </c>
      <c r="AH12" t="n">
        <v>159475.0047401644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7.9748</v>
      </c>
      <c r="E13" t="n">
        <v>12.54</v>
      </c>
      <c r="F13" t="n">
        <v>8.33</v>
      </c>
      <c r="G13" t="n">
        <v>20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125.8</v>
      </c>
      <c r="Q13" t="n">
        <v>1651.01</v>
      </c>
      <c r="R13" t="n">
        <v>42.19</v>
      </c>
      <c r="S13" t="n">
        <v>27.2</v>
      </c>
      <c r="T13" t="n">
        <v>7656.57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124.3715076401156</v>
      </c>
      <c r="AB13" t="n">
        <v>170.1705836368043</v>
      </c>
      <c r="AC13" t="n">
        <v>153.9297419704692</v>
      </c>
      <c r="AD13" t="n">
        <v>124371.5076401156</v>
      </c>
      <c r="AE13" t="n">
        <v>170170.5836368043</v>
      </c>
      <c r="AF13" t="n">
        <v>1.762229999642771e-06</v>
      </c>
      <c r="AG13" t="n">
        <v>0.26125</v>
      </c>
      <c r="AH13" t="n">
        <v>153929.7419704692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8.0107</v>
      </c>
      <c r="E14" t="n">
        <v>12.48</v>
      </c>
      <c r="F14" t="n">
        <v>8.33</v>
      </c>
      <c r="G14" t="n">
        <v>20.82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124.07</v>
      </c>
      <c r="Q14" t="n">
        <v>1650.73</v>
      </c>
      <c r="R14" t="n">
        <v>42.18</v>
      </c>
      <c r="S14" t="n">
        <v>27.2</v>
      </c>
      <c r="T14" t="n">
        <v>7655.73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122.6458555828704</v>
      </c>
      <c r="AB14" t="n">
        <v>167.8094703616868</v>
      </c>
      <c r="AC14" t="n">
        <v>151.7939700324848</v>
      </c>
      <c r="AD14" t="n">
        <v>122645.8555828704</v>
      </c>
      <c r="AE14" t="n">
        <v>167809.4703616868</v>
      </c>
      <c r="AF14" t="n">
        <v>1.77016299570376e-06</v>
      </c>
      <c r="AG14" t="n">
        <v>0.26</v>
      </c>
      <c r="AH14" t="n">
        <v>151793.9700324848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8.115600000000001</v>
      </c>
      <c r="E15" t="n">
        <v>12.32</v>
      </c>
      <c r="F15" t="n">
        <v>8.27</v>
      </c>
      <c r="G15" t="n">
        <v>22.56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121.93</v>
      </c>
      <c r="Q15" t="n">
        <v>1650.72</v>
      </c>
      <c r="R15" t="n">
        <v>40.23</v>
      </c>
      <c r="S15" t="n">
        <v>27.2</v>
      </c>
      <c r="T15" t="n">
        <v>6691.18</v>
      </c>
      <c r="U15" t="n">
        <v>0.68</v>
      </c>
      <c r="V15" t="n">
        <v>0.95</v>
      </c>
      <c r="W15" t="n">
        <v>0.14</v>
      </c>
      <c r="X15" t="n">
        <v>0.42</v>
      </c>
      <c r="Y15" t="n">
        <v>1</v>
      </c>
      <c r="Z15" t="n">
        <v>10</v>
      </c>
      <c r="AA15" t="n">
        <v>119.3937591493569</v>
      </c>
      <c r="AB15" t="n">
        <v>163.359808548987</v>
      </c>
      <c r="AC15" t="n">
        <v>147.7689776980481</v>
      </c>
      <c r="AD15" t="n">
        <v>119393.7591493569</v>
      </c>
      <c r="AE15" t="n">
        <v>163359.808548987</v>
      </c>
      <c r="AF15" t="n">
        <v>1.793343254388934e-06</v>
      </c>
      <c r="AG15" t="n">
        <v>0.2566666666666667</v>
      </c>
      <c r="AH15" t="n">
        <v>147768.9776980481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8.218400000000001</v>
      </c>
      <c r="E16" t="n">
        <v>12.17</v>
      </c>
      <c r="F16" t="n">
        <v>8.220000000000001</v>
      </c>
      <c r="G16" t="n">
        <v>24.67</v>
      </c>
      <c r="H16" t="n">
        <v>0.29</v>
      </c>
      <c r="I16" t="n">
        <v>20</v>
      </c>
      <c r="J16" t="n">
        <v>280.92</v>
      </c>
      <c r="K16" t="n">
        <v>60.56</v>
      </c>
      <c r="L16" t="n">
        <v>4.5</v>
      </c>
      <c r="M16" t="n">
        <v>18</v>
      </c>
      <c r="N16" t="n">
        <v>75.87</v>
      </c>
      <c r="O16" t="n">
        <v>34881.09</v>
      </c>
      <c r="P16" t="n">
        <v>119.23</v>
      </c>
      <c r="Q16" t="n">
        <v>1650.64</v>
      </c>
      <c r="R16" t="n">
        <v>38.72</v>
      </c>
      <c r="S16" t="n">
        <v>27.2</v>
      </c>
      <c r="T16" t="n">
        <v>5949.57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115.9250310231885</v>
      </c>
      <c r="AB16" t="n">
        <v>158.6137416972812</v>
      </c>
      <c r="AC16" t="n">
        <v>143.4758688055209</v>
      </c>
      <c r="AD16" t="n">
        <v>115925.0310231885</v>
      </c>
      <c r="AE16" t="n">
        <v>158613.7416972812</v>
      </c>
      <c r="AF16" t="n">
        <v>1.816059465950763e-06</v>
      </c>
      <c r="AG16" t="n">
        <v>0.2535416666666667</v>
      </c>
      <c r="AH16" t="n">
        <v>143475.8688055209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8.2827</v>
      </c>
      <c r="E17" t="n">
        <v>12.07</v>
      </c>
      <c r="F17" t="n">
        <v>8.18</v>
      </c>
      <c r="G17" t="n">
        <v>25.83</v>
      </c>
      <c r="H17" t="n">
        <v>0.3</v>
      </c>
      <c r="I17" t="n">
        <v>19</v>
      </c>
      <c r="J17" t="n">
        <v>281.41</v>
      </c>
      <c r="K17" t="n">
        <v>60.56</v>
      </c>
      <c r="L17" t="n">
        <v>4.75</v>
      </c>
      <c r="M17" t="n">
        <v>17</v>
      </c>
      <c r="N17" t="n">
        <v>76.11</v>
      </c>
      <c r="O17" t="n">
        <v>34942.02</v>
      </c>
      <c r="P17" t="n">
        <v>117.1</v>
      </c>
      <c r="Q17" t="n">
        <v>1650.64</v>
      </c>
      <c r="R17" t="n">
        <v>37.2</v>
      </c>
      <c r="S17" t="n">
        <v>27.2</v>
      </c>
      <c r="T17" t="n">
        <v>5192.03</v>
      </c>
      <c r="U17" t="n">
        <v>0.73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113.4724962706669</v>
      </c>
      <c r="AB17" t="n">
        <v>155.2580754506857</v>
      </c>
      <c r="AC17" t="n">
        <v>140.4404626357923</v>
      </c>
      <c r="AD17" t="n">
        <v>113472.4962706669</v>
      </c>
      <c r="AE17" t="n">
        <v>155258.0754506857</v>
      </c>
      <c r="AF17" t="n">
        <v>1.830268146917939e-06</v>
      </c>
      <c r="AG17" t="n">
        <v>0.2514583333333333</v>
      </c>
      <c r="AH17" t="n">
        <v>140440.4626357923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8.286</v>
      </c>
      <c r="E18" t="n">
        <v>12.07</v>
      </c>
      <c r="F18" t="n">
        <v>8.23</v>
      </c>
      <c r="G18" t="n">
        <v>27.43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116.45</v>
      </c>
      <c r="Q18" t="n">
        <v>1650.75</v>
      </c>
      <c r="R18" t="n">
        <v>39.41</v>
      </c>
      <c r="S18" t="n">
        <v>27.2</v>
      </c>
      <c r="T18" t="n">
        <v>6302.34</v>
      </c>
      <c r="U18" t="n">
        <v>0.6899999999999999</v>
      </c>
      <c r="V18" t="n">
        <v>0.95</v>
      </c>
      <c r="W18" t="n">
        <v>0.13</v>
      </c>
      <c r="X18" t="n">
        <v>0.37</v>
      </c>
      <c r="Y18" t="n">
        <v>1</v>
      </c>
      <c r="Z18" t="n">
        <v>10</v>
      </c>
      <c r="AA18" t="n">
        <v>113.2080305237913</v>
      </c>
      <c r="AB18" t="n">
        <v>154.8962217484054</v>
      </c>
      <c r="AC18" t="n">
        <v>140.1131437429926</v>
      </c>
      <c r="AD18" t="n">
        <v>113208.0305237913</v>
      </c>
      <c r="AE18" t="n">
        <v>154896.2217484054</v>
      </c>
      <c r="AF18" t="n">
        <v>1.830997363826052e-06</v>
      </c>
      <c r="AG18" t="n">
        <v>0.2514583333333333</v>
      </c>
      <c r="AH18" t="n">
        <v>140113.1437429926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8.345499999999999</v>
      </c>
      <c r="E19" t="n">
        <v>11.98</v>
      </c>
      <c r="F19" t="n">
        <v>8.19</v>
      </c>
      <c r="G19" t="n">
        <v>28.92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114.33</v>
      </c>
      <c r="Q19" t="n">
        <v>1650.64</v>
      </c>
      <c r="R19" t="n">
        <v>38</v>
      </c>
      <c r="S19" t="n">
        <v>27.2</v>
      </c>
      <c r="T19" t="n">
        <v>5602.62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110.8657191702719</v>
      </c>
      <c r="AB19" t="n">
        <v>151.6913680190379</v>
      </c>
      <c r="AC19" t="n">
        <v>137.2141567555145</v>
      </c>
      <c r="AD19" t="n">
        <v>110865.7191702719</v>
      </c>
      <c r="AE19" t="n">
        <v>151691.3680190379</v>
      </c>
      <c r="AF19" t="n">
        <v>1.844145365654154e-06</v>
      </c>
      <c r="AG19" t="n">
        <v>0.2495833333333334</v>
      </c>
      <c r="AH19" t="n">
        <v>137214.1567555145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8.401999999999999</v>
      </c>
      <c r="E20" t="n">
        <v>11.9</v>
      </c>
      <c r="F20" t="n">
        <v>8.17</v>
      </c>
      <c r="G20" t="n">
        <v>30.62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111.98</v>
      </c>
      <c r="Q20" t="n">
        <v>1650.8</v>
      </c>
      <c r="R20" t="n">
        <v>37.07</v>
      </c>
      <c r="S20" t="n">
        <v>27.2</v>
      </c>
      <c r="T20" t="n">
        <v>5143.69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108.5276598359202</v>
      </c>
      <c r="AB20" t="n">
        <v>148.4923320898816</v>
      </c>
      <c r="AC20" t="n">
        <v>134.3204323255607</v>
      </c>
      <c r="AD20" t="n">
        <v>108527.6598359202</v>
      </c>
      <c r="AE20" t="n">
        <v>148492.3320898816</v>
      </c>
      <c r="AF20" t="n">
        <v>1.856630443020334e-06</v>
      </c>
      <c r="AG20" t="n">
        <v>0.2479166666666667</v>
      </c>
      <c r="AH20" t="n">
        <v>134320.4323255607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8.457100000000001</v>
      </c>
      <c r="E21" t="n">
        <v>11.82</v>
      </c>
      <c r="F21" t="n">
        <v>8.140000000000001</v>
      </c>
      <c r="G21" t="n">
        <v>32.56</v>
      </c>
      <c r="H21" t="n">
        <v>0.36</v>
      </c>
      <c r="I21" t="n">
        <v>15</v>
      </c>
      <c r="J21" t="n">
        <v>283.4</v>
      </c>
      <c r="K21" t="n">
        <v>60.56</v>
      </c>
      <c r="L21" t="n">
        <v>5.75</v>
      </c>
      <c r="M21" t="n">
        <v>13</v>
      </c>
      <c r="N21" t="n">
        <v>77.09</v>
      </c>
      <c r="O21" t="n">
        <v>35186.68</v>
      </c>
      <c r="P21" t="n">
        <v>109.67</v>
      </c>
      <c r="Q21" t="n">
        <v>1650.64</v>
      </c>
      <c r="R21" t="n">
        <v>36.22</v>
      </c>
      <c r="S21" t="n">
        <v>27.2</v>
      </c>
      <c r="T21" t="n">
        <v>4724.71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106.2231412771237</v>
      </c>
      <c r="AB21" t="n">
        <v>145.3391881295543</v>
      </c>
      <c r="AC21" t="n">
        <v>131.4682199993407</v>
      </c>
      <c r="AD21" t="n">
        <v>106223.1412771237</v>
      </c>
      <c r="AE21" t="n">
        <v>145339.1881295543</v>
      </c>
      <c r="AF21" t="n">
        <v>1.868806155637618e-06</v>
      </c>
      <c r="AG21" t="n">
        <v>0.24625</v>
      </c>
      <c r="AH21" t="n">
        <v>131468.2199993407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8.5108</v>
      </c>
      <c r="E22" t="n">
        <v>11.75</v>
      </c>
      <c r="F22" t="n">
        <v>8.119999999999999</v>
      </c>
      <c r="G22" t="n">
        <v>34.79</v>
      </c>
      <c r="H22" t="n">
        <v>0.38</v>
      </c>
      <c r="I22" t="n">
        <v>14</v>
      </c>
      <c r="J22" t="n">
        <v>283.9</v>
      </c>
      <c r="K22" t="n">
        <v>60.56</v>
      </c>
      <c r="L22" t="n">
        <v>6</v>
      </c>
      <c r="M22" t="n">
        <v>11</v>
      </c>
      <c r="N22" t="n">
        <v>77.34</v>
      </c>
      <c r="O22" t="n">
        <v>35248.1</v>
      </c>
      <c r="P22" t="n">
        <v>107.75</v>
      </c>
      <c r="Q22" t="n">
        <v>1650.68</v>
      </c>
      <c r="R22" t="n">
        <v>35.46</v>
      </c>
      <c r="S22" t="n">
        <v>27.2</v>
      </c>
      <c r="T22" t="n">
        <v>4349.05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104.2555174074914</v>
      </c>
      <c r="AB22" t="n">
        <v>142.6469983456861</v>
      </c>
      <c r="AC22" t="n">
        <v>129.0329690299319</v>
      </c>
      <c r="AD22" t="n">
        <v>104255.5174074914</v>
      </c>
      <c r="AE22" t="n">
        <v>142646.9983456861</v>
      </c>
      <c r="AF22" t="n">
        <v>1.880672503506006e-06</v>
      </c>
      <c r="AG22" t="n">
        <v>0.2447916666666667</v>
      </c>
      <c r="AH22" t="n">
        <v>129032.9690299319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8.504</v>
      </c>
      <c r="E23" t="n">
        <v>11.76</v>
      </c>
      <c r="F23" t="n">
        <v>8.130000000000001</v>
      </c>
      <c r="G23" t="n">
        <v>34.83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9</v>
      </c>
      <c r="N23" t="n">
        <v>77.59</v>
      </c>
      <c r="O23" t="n">
        <v>35309.61</v>
      </c>
      <c r="P23" t="n">
        <v>106.44</v>
      </c>
      <c r="Q23" t="n">
        <v>1650.72</v>
      </c>
      <c r="R23" t="n">
        <v>35.62</v>
      </c>
      <c r="S23" t="n">
        <v>27.2</v>
      </c>
      <c r="T23" t="n">
        <v>4429.04</v>
      </c>
      <c r="U23" t="n">
        <v>0.76</v>
      </c>
      <c r="V23" t="n">
        <v>0.96</v>
      </c>
      <c r="W23" t="n">
        <v>0.14</v>
      </c>
      <c r="X23" t="n">
        <v>0.27</v>
      </c>
      <c r="Y23" t="n">
        <v>1</v>
      </c>
      <c r="Z23" t="n">
        <v>10</v>
      </c>
      <c r="AA23" t="n">
        <v>103.539572850708</v>
      </c>
      <c r="AB23" t="n">
        <v>141.6674114178508</v>
      </c>
      <c r="AC23" t="n">
        <v>128.14687250363</v>
      </c>
      <c r="AD23" t="n">
        <v>103539.572850708</v>
      </c>
      <c r="AE23" t="n">
        <v>141667.4114178508</v>
      </c>
      <c r="AF23" t="n">
        <v>1.879169874725651e-06</v>
      </c>
      <c r="AG23" t="n">
        <v>0.245</v>
      </c>
      <c r="AH23" t="n">
        <v>128146.87250363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8.552899999999999</v>
      </c>
      <c r="E24" t="n">
        <v>11.69</v>
      </c>
      <c r="F24" t="n">
        <v>8.109999999999999</v>
      </c>
      <c r="G24" t="n">
        <v>37.44</v>
      </c>
      <c r="H24" t="n">
        <v>0.41</v>
      </c>
      <c r="I24" t="n">
        <v>13</v>
      </c>
      <c r="J24" t="n">
        <v>284.89</v>
      </c>
      <c r="K24" t="n">
        <v>60.56</v>
      </c>
      <c r="L24" t="n">
        <v>6.5</v>
      </c>
      <c r="M24" t="n">
        <v>1</v>
      </c>
      <c r="N24" t="n">
        <v>77.84</v>
      </c>
      <c r="O24" t="n">
        <v>35371.22</v>
      </c>
      <c r="P24" t="n">
        <v>105.16</v>
      </c>
      <c r="Q24" t="n">
        <v>1650.7</v>
      </c>
      <c r="R24" t="n">
        <v>34.97</v>
      </c>
      <c r="S24" t="n">
        <v>27.2</v>
      </c>
      <c r="T24" t="n">
        <v>4107.2</v>
      </c>
      <c r="U24" t="n">
        <v>0.78</v>
      </c>
      <c r="V24" t="n">
        <v>0.96</v>
      </c>
      <c r="W24" t="n">
        <v>0.14</v>
      </c>
      <c r="X24" t="n">
        <v>0.26</v>
      </c>
      <c r="Y24" t="n">
        <v>1</v>
      </c>
      <c r="Z24" t="n">
        <v>10</v>
      </c>
      <c r="AA24" t="n">
        <v>102.0622211054827</v>
      </c>
      <c r="AB24" t="n">
        <v>139.6460335838754</v>
      </c>
      <c r="AC24" t="n">
        <v>126.318412133107</v>
      </c>
      <c r="AD24" t="n">
        <v>102062.2211054827</v>
      </c>
      <c r="AE24" t="n">
        <v>139646.0335838754</v>
      </c>
      <c r="AF24" t="n">
        <v>1.889975543454965e-06</v>
      </c>
      <c r="AG24" t="n">
        <v>0.2435416666666667</v>
      </c>
      <c r="AH24" t="n">
        <v>126318.412133107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8.554500000000001</v>
      </c>
      <c r="E25" t="n">
        <v>11.69</v>
      </c>
      <c r="F25" t="n">
        <v>8.109999999999999</v>
      </c>
      <c r="G25" t="n">
        <v>37.43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0</v>
      </c>
      <c r="N25" t="n">
        <v>78.09</v>
      </c>
      <c r="O25" t="n">
        <v>35432.93</v>
      </c>
      <c r="P25" t="n">
        <v>105.13</v>
      </c>
      <c r="Q25" t="n">
        <v>1650.7</v>
      </c>
      <c r="R25" t="n">
        <v>34.88</v>
      </c>
      <c r="S25" t="n">
        <v>27.2</v>
      </c>
      <c r="T25" t="n">
        <v>4063.5</v>
      </c>
      <c r="U25" t="n">
        <v>0.78</v>
      </c>
      <c r="V25" t="n">
        <v>0.96</v>
      </c>
      <c r="W25" t="n">
        <v>0.14</v>
      </c>
      <c r="X25" t="n">
        <v>0.26</v>
      </c>
      <c r="Y25" t="n">
        <v>1</v>
      </c>
      <c r="Z25" t="n">
        <v>10</v>
      </c>
      <c r="AA25" t="n">
        <v>102.024551741351</v>
      </c>
      <c r="AB25" t="n">
        <v>139.5944926980154</v>
      </c>
      <c r="AC25" t="n">
        <v>126.2717902370554</v>
      </c>
      <c r="AD25" t="n">
        <v>102024.551741351</v>
      </c>
      <c r="AE25" t="n">
        <v>139594.4926980154</v>
      </c>
      <c r="AF25" t="n">
        <v>1.89032910316799e-06</v>
      </c>
      <c r="AG25" t="n">
        <v>0.2435416666666667</v>
      </c>
      <c r="AH25" t="n">
        <v>126271.7902370554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8.331200000000001</v>
      </c>
      <c r="E2" t="n">
        <v>12</v>
      </c>
      <c r="F2" t="n">
        <v>9.279999999999999</v>
      </c>
      <c r="G2" t="n">
        <v>8.31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48.22</v>
      </c>
      <c r="Q2" t="n">
        <v>1651.02</v>
      </c>
      <c r="R2" t="n">
        <v>68.84999999999999</v>
      </c>
      <c r="S2" t="n">
        <v>27.2</v>
      </c>
      <c r="T2" t="n">
        <v>20778.71</v>
      </c>
      <c r="U2" t="n">
        <v>0.39</v>
      </c>
      <c r="V2" t="n">
        <v>0.84</v>
      </c>
      <c r="W2" t="n">
        <v>0.3</v>
      </c>
      <c r="X2" t="n">
        <v>1.42</v>
      </c>
      <c r="Y2" t="n">
        <v>1</v>
      </c>
      <c r="Z2" t="n">
        <v>10</v>
      </c>
      <c r="AA2" t="n">
        <v>53.07203333008594</v>
      </c>
      <c r="AB2" t="n">
        <v>72.61549737506307</v>
      </c>
      <c r="AC2" t="n">
        <v>65.68517622209396</v>
      </c>
      <c r="AD2" t="n">
        <v>53072.03333008593</v>
      </c>
      <c r="AE2" t="n">
        <v>72615.49737506307</v>
      </c>
      <c r="AF2" t="n">
        <v>2.331365080341792e-06</v>
      </c>
      <c r="AG2" t="n">
        <v>0.25</v>
      </c>
      <c r="AH2" t="n">
        <v>65685.17622209396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6.8241</v>
      </c>
      <c r="E2" t="n">
        <v>14.65</v>
      </c>
      <c r="F2" t="n">
        <v>9.5</v>
      </c>
      <c r="G2" t="n">
        <v>6.95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112.84</v>
      </c>
      <c r="Q2" t="n">
        <v>1651.26</v>
      </c>
      <c r="R2" t="n">
        <v>78.72</v>
      </c>
      <c r="S2" t="n">
        <v>27.2</v>
      </c>
      <c r="T2" t="n">
        <v>25636.19</v>
      </c>
      <c r="U2" t="n">
        <v>0.35</v>
      </c>
      <c r="V2" t="n">
        <v>0.82</v>
      </c>
      <c r="W2" t="n">
        <v>0.24</v>
      </c>
      <c r="X2" t="n">
        <v>1.65</v>
      </c>
      <c r="Y2" t="n">
        <v>1</v>
      </c>
      <c r="Z2" t="n">
        <v>10</v>
      </c>
      <c r="AA2" t="n">
        <v>131.833911284655</v>
      </c>
      <c r="AB2" t="n">
        <v>180.3809735212717</v>
      </c>
      <c r="AC2" t="n">
        <v>163.1656665747384</v>
      </c>
      <c r="AD2" t="n">
        <v>131833.911284655</v>
      </c>
      <c r="AE2" t="n">
        <v>180380.9735212717</v>
      </c>
      <c r="AF2" t="n">
        <v>1.632976962103808e-06</v>
      </c>
      <c r="AG2" t="n">
        <v>0.3052083333333334</v>
      </c>
      <c r="AH2" t="n">
        <v>163165.6665747384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7.3715</v>
      </c>
      <c r="E3" t="n">
        <v>13.57</v>
      </c>
      <c r="F3" t="n">
        <v>9.09</v>
      </c>
      <c r="G3" t="n">
        <v>8.800000000000001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105.44</v>
      </c>
      <c r="Q3" t="n">
        <v>1650.9</v>
      </c>
      <c r="R3" t="n">
        <v>65.84</v>
      </c>
      <c r="S3" t="n">
        <v>27.2</v>
      </c>
      <c r="T3" t="n">
        <v>19297.3</v>
      </c>
      <c r="U3" t="n">
        <v>0.41</v>
      </c>
      <c r="V3" t="n">
        <v>0.86</v>
      </c>
      <c r="W3" t="n">
        <v>0.21</v>
      </c>
      <c r="X3" t="n">
        <v>1.24</v>
      </c>
      <c r="Y3" t="n">
        <v>1</v>
      </c>
      <c r="Z3" t="n">
        <v>10</v>
      </c>
      <c r="AA3" t="n">
        <v>115.1463630367035</v>
      </c>
      <c r="AB3" t="n">
        <v>157.5483338057658</v>
      </c>
      <c r="AC3" t="n">
        <v>142.5121419478621</v>
      </c>
      <c r="AD3" t="n">
        <v>115146.3630367035</v>
      </c>
      <c r="AE3" t="n">
        <v>157548.3338057658</v>
      </c>
      <c r="AF3" t="n">
        <v>1.763967362164714e-06</v>
      </c>
      <c r="AG3" t="n">
        <v>0.2827083333333333</v>
      </c>
      <c r="AH3" t="n">
        <v>142512.1419478621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7.7796</v>
      </c>
      <c r="E4" t="n">
        <v>12.85</v>
      </c>
      <c r="F4" t="n">
        <v>8.82</v>
      </c>
      <c r="G4" t="n">
        <v>10.8</v>
      </c>
      <c r="H4" t="n">
        <v>0.16</v>
      </c>
      <c r="I4" t="n">
        <v>49</v>
      </c>
      <c r="J4" t="n">
        <v>168.61</v>
      </c>
      <c r="K4" t="n">
        <v>51.39</v>
      </c>
      <c r="L4" t="n">
        <v>1.5</v>
      </c>
      <c r="M4" t="n">
        <v>47</v>
      </c>
      <c r="N4" t="n">
        <v>30.71</v>
      </c>
      <c r="O4" t="n">
        <v>21028.94</v>
      </c>
      <c r="P4" t="n">
        <v>99.64</v>
      </c>
      <c r="Q4" t="n">
        <v>1651.05</v>
      </c>
      <c r="R4" t="n">
        <v>57.4</v>
      </c>
      <c r="S4" t="n">
        <v>27.2</v>
      </c>
      <c r="T4" t="n">
        <v>15144.61</v>
      </c>
      <c r="U4" t="n">
        <v>0.47</v>
      </c>
      <c r="V4" t="n">
        <v>0.89</v>
      </c>
      <c r="W4" t="n">
        <v>0.19</v>
      </c>
      <c r="X4" t="n">
        <v>0.97</v>
      </c>
      <c r="Y4" t="n">
        <v>1</v>
      </c>
      <c r="Z4" t="n">
        <v>10</v>
      </c>
      <c r="AA4" t="n">
        <v>104.1624878133782</v>
      </c>
      <c r="AB4" t="n">
        <v>142.5197111508444</v>
      </c>
      <c r="AC4" t="n">
        <v>128.9178299463172</v>
      </c>
      <c r="AD4" t="n">
        <v>104162.4878133782</v>
      </c>
      <c r="AE4" t="n">
        <v>142519.7111508443</v>
      </c>
      <c r="AF4" t="n">
        <v>1.861623888041322e-06</v>
      </c>
      <c r="AG4" t="n">
        <v>0.2677083333333333</v>
      </c>
      <c r="AH4" t="n">
        <v>128917.8299463172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8.106999999999999</v>
      </c>
      <c r="E5" t="n">
        <v>12.34</v>
      </c>
      <c r="F5" t="n">
        <v>8.609999999999999</v>
      </c>
      <c r="G5" t="n">
        <v>12.91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94.56999999999999</v>
      </c>
      <c r="Q5" t="n">
        <v>1650.67</v>
      </c>
      <c r="R5" t="n">
        <v>50.59</v>
      </c>
      <c r="S5" t="n">
        <v>27.2</v>
      </c>
      <c r="T5" t="n">
        <v>11784.28</v>
      </c>
      <c r="U5" t="n">
        <v>0.54</v>
      </c>
      <c r="V5" t="n">
        <v>0.91</v>
      </c>
      <c r="W5" t="n">
        <v>0.17</v>
      </c>
      <c r="X5" t="n">
        <v>0.75</v>
      </c>
      <c r="Y5" t="n">
        <v>1</v>
      </c>
      <c r="Z5" t="n">
        <v>10</v>
      </c>
      <c r="AA5" t="n">
        <v>95.89432366300156</v>
      </c>
      <c r="AB5" t="n">
        <v>131.2068441946463</v>
      </c>
      <c r="AC5" t="n">
        <v>118.6846471347065</v>
      </c>
      <c r="AD5" t="n">
        <v>95894.32366300156</v>
      </c>
      <c r="AE5" t="n">
        <v>131206.8441946463</v>
      </c>
      <c r="AF5" t="n">
        <v>1.939969260675484e-06</v>
      </c>
      <c r="AG5" t="n">
        <v>0.2570833333333333</v>
      </c>
      <c r="AH5" t="n">
        <v>118684.6471347065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8.170299999999999</v>
      </c>
      <c r="E6" t="n">
        <v>12.24</v>
      </c>
      <c r="F6" t="n">
        <v>8.68</v>
      </c>
      <c r="G6" t="n">
        <v>14.88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92.92</v>
      </c>
      <c r="Q6" t="n">
        <v>1650.81</v>
      </c>
      <c r="R6" t="n">
        <v>54.47</v>
      </c>
      <c r="S6" t="n">
        <v>27.2</v>
      </c>
      <c r="T6" t="n">
        <v>13745.63</v>
      </c>
      <c r="U6" t="n">
        <v>0.5</v>
      </c>
      <c r="V6" t="n">
        <v>0.9</v>
      </c>
      <c r="W6" t="n">
        <v>0.14</v>
      </c>
      <c r="X6" t="n">
        <v>0.83</v>
      </c>
      <c r="Y6" t="n">
        <v>1</v>
      </c>
      <c r="Z6" t="n">
        <v>10</v>
      </c>
      <c r="AA6" t="n">
        <v>94.30442246996004</v>
      </c>
      <c r="AB6" t="n">
        <v>129.0314712408377</v>
      </c>
      <c r="AC6" t="n">
        <v>116.7168887224536</v>
      </c>
      <c r="AD6" t="n">
        <v>94304.42246996005</v>
      </c>
      <c r="AE6" t="n">
        <v>129031.4712408377</v>
      </c>
      <c r="AF6" t="n">
        <v>1.955116670839634e-06</v>
      </c>
      <c r="AG6" t="n">
        <v>0.255</v>
      </c>
      <c r="AH6" t="n">
        <v>116716.8887224536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8.481400000000001</v>
      </c>
      <c r="E7" t="n">
        <v>11.79</v>
      </c>
      <c r="F7" t="n">
        <v>8.44</v>
      </c>
      <c r="G7" t="n">
        <v>17.45</v>
      </c>
      <c r="H7" t="n">
        <v>0.24</v>
      </c>
      <c r="I7" t="n">
        <v>29</v>
      </c>
      <c r="J7" t="n">
        <v>169.7</v>
      </c>
      <c r="K7" t="n">
        <v>51.39</v>
      </c>
      <c r="L7" t="n">
        <v>2.25</v>
      </c>
      <c r="M7" t="n">
        <v>27</v>
      </c>
      <c r="N7" t="n">
        <v>31.05</v>
      </c>
      <c r="O7" t="n">
        <v>21163.27</v>
      </c>
      <c r="P7" t="n">
        <v>87.22</v>
      </c>
      <c r="Q7" t="n">
        <v>1650.74</v>
      </c>
      <c r="R7" t="n">
        <v>45.44</v>
      </c>
      <c r="S7" t="n">
        <v>27.2</v>
      </c>
      <c r="T7" t="n">
        <v>9262.280000000001</v>
      </c>
      <c r="U7" t="n">
        <v>0.6</v>
      </c>
      <c r="V7" t="n">
        <v>0.93</v>
      </c>
      <c r="W7" t="n">
        <v>0.15</v>
      </c>
      <c r="X7" t="n">
        <v>0.58</v>
      </c>
      <c r="Y7" t="n">
        <v>1</v>
      </c>
      <c r="Z7" t="n">
        <v>10</v>
      </c>
      <c r="AA7" t="n">
        <v>86.45584426479674</v>
      </c>
      <c r="AB7" t="n">
        <v>118.2927002857056</v>
      </c>
      <c r="AC7" t="n">
        <v>107.0030109953163</v>
      </c>
      <c r="AD7" t="n">
        <v>86455.84426479673</v>
      </c>
      <c r="AE7" t="n">
        <v>118292.7002857057</v>
      </c>
      <c r="AF7" t="n">
        <v>2.029561525532633e-06</v>
      </c>
      <c r="AG7" t="n">
        <v>0.245625</v>
      </c>
      <c r="AH7" t="n">
        <v>107003.0109953163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8.6532</v>
      </c>
      <c r="E8" t="n">
        <v>11.56</v>
      </c>
      <c r="F8" t="n">
        <v>8.34</v>
      </c>
      <c r="G8" t="n">
        <v>20.01</v>
      </c>
      <c r="H8" t="n">
        <v>0.26</v>
      </c>
      <c r="I8" t="n">
        <v>25</v>
      </c>
      <c r="J8" t="n">
        <v>170.06</v>
      </c>
      <c r="K8" t="n">
        <v>51.39</v>
      </c>
      <c r="L8" t="n">
        <v>2.5</v>
      </c>
      <c r="M8" t="n">
        <v>23</v>
      </c>
      <c r="N8" t="n">
        <v>31.17</v>
      </c>
      <c r="O8" t="n">
        <v>21208.12</v>
      </c>
      <c r="P8" t="n">
        <v>83.02</v>
      </c>
      <c r="Q8" t="n">
        <v>1650.81</v>
      </c>
      <c r="R8" t="n">
        <v>42.38</v>
      </c>
      <c r="S8" t="n">
        <v>27.2</v>
      </c>
      <c r="T8" t="n">
        <v>7752.87</v>
      </c>
      <c r="U8" t="n">
        <v>0.64</v>
      </c>
      <c r="V8" t="n">
        <v>0.9399999999999999</v>
      </c>
      <c r="W8" t="n">
        <v>0.15</v>
      </c>
      <c r="X8" t="n">
        <v>0.48</v>
      </c>
      <c r="Y8" t="n">
        <v>1</v>
      </c>
      <c r="Z8" t="n">
        <v>10</v>
      </c>
      <c r="AA8" t="n">
        <v>81.80733252044384</v>
      </c>
      <c r="AB8" t="n">
        <v>111.9324014392207</v>
      </c>
      <c r="AC8" t="n">
        <v>101.2497301440023</v>
      </c>
      <c r="AD8" t="n">
        <v>81807.33252044383</v>
      </c>
      <c r="AE8" t="n">
        <v>111932.4014392207</v>
      </c>
      <c r="AF8" t="n">
        <v>2.070672506041335e-06</v>
      </c>
      <c r="AG8" t="n">
        <v>0.2408333333333333</v>
      </c>
      <c r="AH8" t="n">
        <v>101249.7301440023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8.7704</v>
      </c>
      <c r="E9" t="n">
        <v>11.4</v>
      </c>
      <c r="F9" t="n">
        <v>8.279999999999999</v>
      </c>
      <c r="G9" t="n">
        <v>22.59</v>
      </c>
      <c r="H9" t="n">
        <v>0.29</v>
      </c>
      <c r="I9" t="n">
        <v>22</v>
      </c>
      <c r="J9" t="n">
        <v>170.42</v>
      </c>
      <c r="K9" t="n">
        <v>51.39</v>
      </c>
      <c r="L9" t="n">
        <v>2.75</v>
      </c>
      <c r="M9" t="n">
        <v>18</v>
      </c>
      <c r="N9" t="n">
        <v>31.28</v>
      </c>
      <c r="O9" t="n">
        <v>21253.01</v>
      </c>
      <c r="P9" t="n">
        <v>79.41</v>
      </c>
      <c r="Q9" t="n">
        <v>1650.77</v>
      </c>
      <c r="R9" t="n">
        <v>40.62</v>
      </c>
      <c r="S9" t="n">
        <v>27.2</v>
      </c>
      <c r="T9" t="n">
        <v>6890.43</v>
      </c>
      <c r="U9" t="n">
        <v>0.67</v>
      </c>
      <c r="V9" t="n">
        <v>0.9399999999999999</v>
      </c>
      <c r="W9" t="n">
        <v>0.15</v>
      </c>
      <c r="X9" t="n">
        <v>0.43</v>
      </c>
      <c r="Y9" t="n">
        <v>1</v>
      </c>
      <c r="Z9" t="n">
        <v>10</v>
      </c>
      <c r="AA9" t="n">
        <v>78.30403847908372</v>
      </c>
      <c r="AB9" t="n">
        <v>107.139039977409</v>
      </c>
      <c r="AC9" t="n">
        <v>96.91384037257933</v>
      </c>
      <c r="AD9" t="n">
        <v>78304.03847908371</v>
      </c>
      <c r="AE9" t="n">
        <v>107139.039977409</v>
      </c>
      <c r="AF9" t="n">
        <v>2.098717947925037e-06</v>
      </c>
      <c r="AG9" t="n">
        <v>0.2375</v>
      </c>
      <c r="AH9" t="n">
        <v>96913.84037257933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8.7981</v>
      </c>
      <c r="E10" t="n">
        <v>11.37</v>
      </c>
      <c r="F10" t="n">
        <v>8.279999999999999</v>
      </c>
      <c r="G10" t="n">
        <v>23.66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4</v>
      </c>
      <c r="N10" t="n">
        <v>31.4</v>
      </c>
      <c r="O10" t="n">
        <v>21297.94</v>
      </c>
      <c r="P10" t="n">
        <v>78.23999999999999</v>
      </c>
      <c r="Q10" t="n">
        <v>1650.64</v>
      </c>
      <c r="R10" t="n">
        <v>40.05</v>
      </c>
      <c r="S10" t="n">
        <v>27.2</v>
      </c>
      <c r="T10" t="n">
        <v>6608.32</v>
      </c>
      <c r="U10" t="n">
        <v>0.68</v>
      </c>
      <c r="V10" t="n">
        <v>0.9399999999999999</v>
      </c>
      <c r="W10" t="n">
        <v>0.16</v>
      </c>
      <c r="X10" t="n">
        <v>0.43</v>
      </c>
      <c r="Y10" t="n">
        <v>1</v>
      </c>
      <c r="Z10" t="n">
        <v>10</v>
      </c>
      <c r="AA10" t="n">
        <v>77.3394612438691</v>
      </c>
      <c r="AB10" t="n">
        <v>105.8192628500447</v>
      </c>
      <c r="AC10" t="n">
        <v>95.72002092193142</v>
      </c>
      <c r="AD10" t="n">
        <v>77339.4612438691</v>
      </c>
      <c r="AE10" t="n">
        <v>105819.2628500447</v>
      </c>
      <c r="AF10" t="n">
        <v>2.105346435469222e-06</v>
      </c>
      <c r="AG10" t="n">
        <v>0.236875</v>
      </c>
      <c r="AH10" t="n">
        <v>95720.02092193143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8.7919</v>
      </c>
      <c r="E11" t="n">
        <v>11.37</v>
      </c>
      <c r="F11" t="n">
        <v>8.289999999999999</v>
      </c>
      <c r="G11" t="n">
        <v>23.69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78.39</v>
      </c>
      <c r="Q11" t="n">
        <v>1650.68</v>
      </c>
      <c r="R11" t="n">
        <v>40.17</v>
      </c>
      <c r="S11" t="n">
        <v>27.2</v>
      </c>
      <c r="T11" t="n">
        <v>6667.71</v>
      </c>
      <c r="U11" t="n">
        <v>0.68</v>
      </c>
      <c r="V11" t="n">
        <v>0.9399999999999999</v>
      </c>
      <c r="W11" t="n">
        <v>0.17</v>
      </c>
      <c r="X11" t="n">
        <v>0.44</v>
      </c>
      <c r="Y11" t="n">
        <v>1</v>
      </c>
      <c r="Z11" t="n">
        <v>10</v>
      </c>
      <c r="AA11" t="n">
        <v>77.51684158956498</v>
      </c>
      <c r="AB11" t="n">
        <v>106.0619624644943</v>
      </c>
      <c r="AC11" t="n">
        <v>95.93955762580904</v>
      </c>
      <c r="AD11" t="n">
        <v>77516.84158956498</v>
      </c>
      <c r="AE11" t="n">
        <v>106061.9624644943</v>
      </c>
      <c r="AF11" t="n">
        <v>2.103862802878104e-06</v>
      </c>
      <c r="AG11" t="n">
        <v>0.236875</v>
      </c>
      <c r="AH11" t="n">
        <v>95939.55762580904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8.0562</v>
      </c>
      <c r="E2" t="n">
        <v>12.41</v>
      </c>
      <c r="F2" t="n">
        <v>9.640000000000001</v>
      </c>
      <c r="G2" t="n">
        <v>6.88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44.75</v>
      </c>
      <c r="Q2" t="n">
        <v>1651.15</v>
      </c>
      <c r="R2" t="n">
        <v>79.41</v>
      </c>
      <c r="S2" t="n">
        <v>27.2</v>
      </c>
      <c r="T2" t="n">
        <v>25970.85</v>
      </c>
      <c r="U2" t="n">
        <v>0.34</v>
      </c>
      <c r="V2" t="n">
        <v>0.8100000000000001</v>
      </c>
      <c r="W2" t="n">
        <v>0.35</v>
      </c>
      <c r="X2" t="n">
        <v>1.78</v>
      </c>
      <c r="Y2" t="n">
        <v>1</v>
      </c>
      <c r="Z2" t="n">
        <v>10</v>
      </c>
      <c r="AA2" t="n">
        <v>51.47182102207568</v>
      </c>
      <c r="AB2" t="n">
        <v>70.42601629885998</v>
      </c>
      <c r="AC2" t="n">
        <v>63.70465614684699</v>
      </c>
      <c r="AD2" t="n">
        <v>51471.82102207568</v>
      </c>
      <c r="AE2" t="n">
        <v>70426.01629885998</v>
      </c>
      <c r="AF2" t="n">
        <v>2.307122520379078e-06</v>
      </c>
      <c r="AG2" t="n">
        <v>0.2585416666666667</v>
      </c>
      <c r="AH2" t="n">
        <v>63704.656146847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5.6173</v>
      </c>
      <c r="E2" t="n">
        <v>17.8</v>
      </c>
      <c r="F2" t="n">
        <v>10.08</v>
      </c>
      <c r="G2" t="n">
        <v>5.5</v>
      </c>
      <c r="H2" t="n">
        <v>0.08</v>
      </c>
      <c r="I2" t="n">
        <v>110</v>
      </c>
      <c r="J2" t="n">
        <v>232.68</v>
      </c>
      <c r="K2" t="n">
        <v>57.72</v>
      </c>
      <c r="L2" t="n">
        <v>1</v>
      </c>
      <c r="M2" t="n">
        <v>108</v>
      </c>
      <c r="N2" t="n">
        <v>53.95</v>
      </c>
      <c r="O2" t="n">
        <v>28931.02</v>
      </c>
      <c r="P2" t="n">
        <v>151.97</v>
      </c>
      <c r="Q2" t="n">
        <v>1651.63</v>
      </c>
      <c r="R2" t="n">
        <v>96.87</v>
      </c>
      <c r="S2" t="n">
        <v>27.2</v>
      </c>
      <c r="T2" t="n">
        <v>34573.92</v>
      </c>
      <c r="U2" t="n">
        <v>0.28</v>
      </c>
      <c r="V2" t="n">
        <v>0.78</v>
      </c>
      <c r="W2" t="n">
        <v>0.28</v>
      </c>
      <c r="X2" t="n">
        <v>2.22</v>
      </c>
      <c r="Y2" t="n">
        <v>1</v>
      </c>
      <c r="Z2" t="n">
        <v>10</v>
      </c>
      <c r="AA2" t="n">
        <v>208.1642380368891</v>
      </c>
      <c r="AB2" t="n">
        <v>284.8194940399792</v>
      </c>
      <c r="AC2" t="n">
        <v>257.6367212755579</v>
      </c>
      <c r="AD2" t="n">
        <v>208164.2380368891</v>
      </c>
      <c r="AE2" t="n">
        <v>284819.4940399792</v>
      </c>
      <c r="AF2" t="n">
        <v>1.273522965084337e-06</v>
      </c>
      <c r="AG2" t="n">
        <v>0.3708333333333333</v>
      </c>
      <c r="AH2" t="n">
        <v>257636.7212755579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6.2408</v>
      </c>
      <c r="E3" t="n">
        <v>16.02</v>
      </c>
      <c r="F3" t="n">
        <v>9.529999999999999</v>
      </c>
      <c r="G3" t="n">
        <v>6.89</v>
      </c>
      <c r="H3" t="n">
        <v>0.1</v>
      </c>
      <c r="I3" t="n">
        <v>83</v>
      </c>
      <c r="J3" t="n">
        <v>233.1</v>
      </c>
      <c r="K3" t="n">
        <v>57.72</v>
      </c>
      <c r="L3" t="n">
        <v>1.25</v>
      </c>
      <c r="M3" t="n">
        <v>81</v>
      </c>
      <c r="N3" t="n">
        <v>54.13</v>
      </c>
      <c r="O3" t="n">
        <v>28983.75</v>
      </c>
      <c r="P3" t="n">
        <v>141.98</v>
      </c>
      <c r="Q3" t="n">
        <v>1651.21</v>
      </c>
      <c r="R3" t="n">
        <v>79.64</v>
      </c>
      <c r="S3" t="n">
        <v>27.2</v>
      </c>
      <c r="T3" t="n">
        <v>26095.12</v>
      </c>
      <c r="U3" t="n">
        <v>0.34</v>
      </c>
      <c r="V3" t="n">
        <v>0.82</v>
      </c>
      <c r="W3" t="n">
        <v>0.24</v>
      </c>
      <c r="X3" t="n">
        <v>1.68</v>
      </c>
      <c r="Y3" t="n">
        <v>1</v>
      </c>
      <c r="Z3" t="n">
        <v>10</v>
      </c>
      <c r="AA3" t="n">
        <v>175.9843171251235</v>
      </c>
      <c r="AB3" t="n">
        <v>240.7895065706088</v>
      </c>
      <c r="AC3" t="n">
        <v>217.8088940137747</v>
      </c>
      <c r="AD3" t="n">
        <v>175984.3171251235</v>
      </c>
      <c r="AE3" t="n">
        <v>240789.5065706088</v>
      </c>
      <c r="AF3" t="n">
        <v>1.414879411905779e-06</v>
      </c>
      <c r="AG3" t="n">
        <v>0.33375</v>
      </c>
      <c r="AH3" t="n">
        <v>217808.8940137747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6.7085</v>
      </c>
      <c r="E4" t="n">
        <v>14.91</v>
      </c>
      <c r="F4" t="n">
        <v>9.19</v>
      </c>
      <c r="G4" t="n">
        <v>8.359999999999999</v>
      </c>
      <c r="H4" t="n">
        <v>0.11</v>
      </c>
      <c r="I4" t="n">
        <v>66</v>
      </c>
      <c r="J4" t="n">
        <v>233.53</v>
      </c>
      <c r="K4" t="n">
        <v>57.72</v>
      </c>
      <c r="L4" t="n">
        <v>1.5</v>
      </c>
      <c r="M4" t="n">
        <v>64</v>
      </c>
      <c r="N4" t="n">
        <v>54.31</v>
      </c>
      <c r="O4" t="n">
        <v>29036.54</v>
      </c>
      <c r="P4" t="n">
        <v>135.2</v>
      </c>
      <c r="Q4" t="n">
        <v>1650.86</v>
      </c>
      <c r="R4" t="n">
        <v>69.02</v>
      </c>
      <c r="S4" t="n">
        <v>27.2</v>
      </c>
      <c r="T4" t="n">
        <v>20869.36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156.6994979358813</v>
      </c>
      <c r="AB4" t="n">
        <v>214.4031661697237</v>
      </c>
      <c r="AC4" t="n">
        <v>193.9408289072803</v>
      </c>
      <c r="AD4" t="n">
        <v>156699.4979358813</v>
      </c>
      <c r="AE4" t="n">
        <v>214403.1661697237</v>
      </c>
      <c r="AF4" t="n">
        <v>1.520913750604076e-06</v>
      </c>
      <c r="AG4" t="n">
        <v>0.310625</v>
      </c>
      <c r="AH4" t="n">
        <v>193940.8289072803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7.1028</v>
      </c>
      <c r="E5" t="n">
        <v>14.08</v>
      </c>
      <c r="F5" t="n">
        <v>8.91</v>
      </c>
      <c r="G5" t="n">
        <v>9.9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129.3</v>
      </c>
      <c r="Q5" t="n">
        <v>1650.99</v>
      </c>
      <c r="R5" t="n">
        <v>60.02</v>
      </c>
      <c r="S5" t="n">
        <v>27.2</v>
      </c>
      <c r="T5" t="n">
        <v>16430.26</v>
      </c>
      <c r="U5" t="n">
        <v>0.45</v>
      </c>
      <c r="V5" t="n">
        <v>0.88</v>
      </c>
      <c r="W5" t="n">
        <v>0.19</v>
      </c>
      <c r="X5" t="n">
        <v>1.06</v>
      </c>
      <c r="Y5" t="n">
        <v>1</v>
      </c>
      <c r="Z5" t="n">
        <v>10</v>
      </c>
      <c r="AA5" t="n">
        <v>142.3026919609812</v>
      </c>
      <c r="AB5" t="n">
        <v>194.7048210926219</v>
      </c>
      <c r="AC5" t="n">
        <v>176.1224662375297</v>
      </c>
      <c r="AD5" t="n">
        <v>142302.6919609812</v>
      </c>
      <c r="AE5" t="n">
        <v>194704.8210926219</v>
      </c>
      <c r="AF5" t="n">
        <v>1.610307250173755e-06</v>
      </c>
      <c r="AG5" t="n">
        <v>0.2933333333333333</v>
      </c>
      <c r="AH5" t="n">
        <v>176122.4662375298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7.3777</v>
      </c>
      <c r="E6" t="n">
        <v>13.55</v>
      </c>
      <c r="F6" t="n">
        <v>8.75</v>
      </c>
      <c r="G6" t="n">
        <v>11.41</v>
      </c>
      <c r="H6" t="n">
        <v>0.15</v>
      </c>
      <c r="I6" t="n">
        <v>46</v>
      </c>
      <c r="J6" t="n">
        <v>234.39</v>
      </c>
      <c r="K6" t="n">
        <v>57.72</v>
      </c>
      <c r="L6" t="n">
        <v>2</v>
      </c>
      <c r="M6" t="n">
        <v>44</v>
      </c>
      <c r="N6" t="n">
        <v>54.67</v>
      </c>
      <c r="O6" t="n">
        <v>29142.31</v>
      </c>
      <c r="P6" t="n">
        <v>125.28</v>
      </c>
      <c r="Q6" t="n">
        <v>1650.87</v>
      </c>
      <c r="R6" t="n">
        <v>55.02</v>
      </c>
      <c r="S6" t="n">
        <v>27.2</v>
      </c>
      <c r="T6" t="n">
        <v>13965.55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133.3979459784754</v>
      </c>
      <c r="AB6" t="n">
        <v>182.5209547896966</v>
      </c>
      <c r="AC6" t="n">
        <v>165.1014110343881</v>
      </c>
      <c r="AD6" t="n">
        <v>133397.9459784754</v>
      </c>
      <c r="AE6" t="n">
        <v>182520.9547896966</v>
      </c>
      <c r="AF6" t="n">
        <v>1.672631046855734e-06</v>
      </c>
      <c r="AG6" t="n">
        <v>0.2822916666666667</v>
      </c>
      <c r="AH6" t="n">
        <v>165101.4110343881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7.6095</v>
      </c>
      <c r="E7" t="n">
        <v>13.14</v>
      </c>
      <c r="F7" t="n">
        <v>8.609999999999999</v>
      </c>
      <c r="G7" t="n">
        <v>12.92</v>
      </c>
      <c r="H7" t="n">
        <v>0.17</v>
      </c>
      <c r="I7" t="n">
        <v>40</v>
      </c>
      <c r="J7" t="n">
        <v>234.82</v>
      </c>
      <c r="K7" t="n">
        <v>57.72</v>
      </c>
      <c r="L7" t="n">
        <v>2.25</v>
      </c>
      <c r="M7" t="n">
        <v>38</v>
      </c>
      <c r="N7" t="n">
        <v>54.85</v>
      </c>
      <c r="O7" t="n">
        <v>29195.29</v>
      </c>
      <c r="P7" t="n">
        <v>121.52</v>
      </c>
      <c r="Q7" t="n">
        <v>1650.72</v>
      </c>
      <c r="R7" t="n">
        <v>50.66</v>
      </c>
      <c r="S7" t="n">
        <v>27.2</v>
      </c>
      <c r="T7" t="n">
        <v>11820.16</v>
      </c>
      <c r="U7" t="n">
        <v>0.54</v>
      </c>
      <c r="V7" t="n">
        <v>0.91</v>
      </c>
      <c r="W7" t="n">
        <v>0.17</v>
      </c>
      <c r="X7" t="n">
        <v>0.76</v>
      </c>
      <c r="Y7" t="n">
        <v>1</v>
      </c>
      <c r="Z7" t="n">
        <v>10</v>
      </c>
      <c r="AA7" t="n">
        <v>126.1036477709032</v>
      </c>
      <c r="AB7" t="n">
        <v>172.540574180376</v>
      </c>
      <c r="AC7" t="n">
        <v>156.0735439428657</v>
      </c>
      <c r="AD7" t="n">
        <v>126103.6477709032</v>
      </c>
      <c r="AE7" t="n">
        <v>172540.574180376</v>
      </c>
      <c r="AF7" t="n">
        <v>1.725183451624315e-06</v>
      </c>
      <c r="AG7" t="n">
        <v>0.27375</v>
      </c>
      <c r="AH7" t="n">
        <v>156073.5439428657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7.8293</v>
      </c>
      <c r="E8" t="n">
        <v>12.77</v>
      </c>
      <c r="F8" t="n">
        <v>8.470000000000001</v>
      </c>
      <c r="G8" t="n">
        <v>14.52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117.55</v>
      </c>
      <c r="Q8" t="n">
        <v>1650.9</v>
      </c>
      <c r="R8" t="n">
        <v>46.75</v>
      </c>
      <c r="S8" t="n">
        <v>27.2</v>
      </c>
      <c r="T8" t="n">
        <v>9885.889999999999</v>
      </c>
      <c r="U8" t="n">
        <v>0.58</v>
      </c>
      <c r="V8" t="n">
        <v>0.92</v>
      </c>
      <c r="W8" t="n">
        <v>0.15</v>
      </c>
      <c r="X8" t="n">
        <v>0.62</v>
      </c>
      <c r="Y8" t="n">
        <v>1</v>
      </c>
      <c r="Z8" t="n">
        <v>10</v>
      </c>
      <c r="AA8" t="n">
        <v>119.2745630630604</v>
      </c>
      <c r="AB8" t="n">
        <v>163.196719205156</v>
      </c>
      <c r="AC8" t="n">
        <v>147.621453372295</v>
      </c>
      <c r="AD8" t="n">
        <v>119274.5630630604</v>
      </c>
      <c r="AE8" t="n">
        <v>163196.719205156</v>
      </c>
      <c r="AF8" t="n">
        <v>1.775015283238353e-06</v>
      </c>
      <c r="AG8" t="n">
        <v>0.2660416666666667</v>
      </c>
      <c r="AH8" t="n">
        <v>147621.453372295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7.8935</v>
      </c>
      <c r="E9" t="n">
        <v>12.67</v>
      </c>
      <c r="F9" t="n">
        <v>8.5</v>
      </c>
      <c r="G9" t="n">
        <v>15.94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116.51</v>
      </c>
      <c r="Q9" t="n">
        <v>1650.82</v>
      </c>
      <c r="R9" t="n">
        <v>47.69</v>
      </c>
      <c r="S9" t="n">
        <v>27.2</v>
      </c>
      <c r="T9" t="n">
        <v>10370.82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117.7233365655166</v>
      </c>
      <c r="AB9" t="n">
        <v>161.0742626759345</v>
      </c>
      <c r="AC9" t="n">
        <v>145.7015611153352</v>
      </c>
      <c r="AD9" t="n">
        <v>117723.3365655166</v>
      </c>
      <c r="AE9" t="n">
        <v>161074.2626759345</v>
      </c>
      <c r="AF9" t="n">
        <v>1.789570349615156e-06</v>
      </c>
      <c r="AG9" t="n">
        <v>0.2639583333333334</v>
      </c>
      <c r="AH9" t="n">
        <v>145701.5611153352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8.073399999999999</v>
      </c>
      <c r="E10" t="n">
        <v>12.39</v>
      </c>
      <c r="F10" t="n">
        <v>8.4</v>
      </c>
      <c r="G10" t="n">
        <v>18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113.16</v>
      </c>
      <c r="Q10" t="n">
        <v>1650.82</v>
      </c>
      <c r="R10" t="n">
        <v>44.35</v>
      </c>
      <c r="S10" t="n">
        <v>27.2</v>
      </c>
      <c r="T10" t="n">
        <v>8721.370000000001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112.4802001783672</v>
      </c>
      <c r="AB10" t="n">
        <v>153.900372160188</v>
      </c>
      <c r="AC10" t="n">
        <v>139.2123366417907</v>
      </c>
      <c r="AD10" t="n">
        <v>112480.2001783672</v>
      </c>
      <c r="AE10" t="n">
        <v>153900.372160188</v>
      </c>
      <c r="AF10" t="n">
        <v>1.83035627549034e-06</v>
      </c>
      <c r="AG10" t="n">
        <v>0.258125</v>
      </c>
      <c r="AH10" t="n">
        <v>139212.3366417907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8.158799999999999</v>
      </c>
      <c r="E11" t="n">
        <v>12.26</v>
      </c>
      <c r="F11" t="n">
        <v>8.359999999999999</v>
      </c>
      <c r="G11" t="n">
        <v>19.3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111.17</v>
      </c>
      <c r="Q11" t="n">
        <v>1650.73</v>
      </c>
      <c r="R11" t="n">
        <v>43.2</v>
      </c>
      <c r="S11" t="n">
        <v>27.2</v>
      </c>
      <c r="T11" t="n">
        <v>8155.79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109.8348800468831</v>
      </c>
      <c r="AB11" t="n">
        <v>150.2809284530056</v>
      </c>
      <c r="AC11" t="n">
        <v>135.9383275620995</v>
      </c>
      <c r="AD11" t="n">
        <v>109834.8800468831</v>
      </c>
      <c r="AE11" t="n">
        <v>150280.9284530056</v>
      </c>
      <c r="AF11" t="n">
        <v>1.849717687773501e-06</v>
      </c>
      <c r="AG11" t="n">
        <v>0.2554166666666667</v>
      </c>
      <c r="AH11" t="n">
        <v>135938.3275620995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8.2395</v>
      </c>
      <c r="E12" t="n">
        <v>12.14</v>
      </c>
      <c r="F12" t="n">
        <v>8.33</v>
      </c>
      <c r="G12" t="n">
        <v>20.84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108.53</v>
      </c>
      <c r="Q12" t="n">
        <v>1650.83</v>
      </c>
      <c r="R12" t="n">
        <v>42.36</v>
      </c>
      <c r="S12" t="n">
        <v>27.2</v>
      </c>
      <c r="T12" t="n">
        <v>7749.33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106.9143714772756</v>
      </c>
      <c r="AB12" t="n">
        <v>146.2849597843258</v>
      </c>
      <c r="AC12" t="n">
        <v>132.32372853478</v>
      </c>
      <c r="AD12" t="n">
        <v>106914.3714772756</v>
      </c>
      <c r="AE12" t="n">
        <v>146284.9597843258</v>
      </c>
      <c r="AF12" t="n">
        <v>1.8680135422378e-06</v>
      </c>
      <c r="AG12" t="n">
        <v>0.2529166666666667</v>
      </c>
      <c r="AH12" t="n">
        <v>132323.72853478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8.338900000000001</v>
      </c>
      <c r="E13" t="n">
        <v>11.99</v>
      </c>
      <c r="F13" t="n">
        <v>8.279999999999999</v>
      </c>
      <c r="G13" t="n">
        <v>22.58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105.94</v>
      </c>
      <c r="Q13" t="n">
        <v>1650.64</v>
      </c>
      <c r="R13" t="n">
        <v>40.68</v>
      </c>
      <c r="S13" t="n">
        <v>27.2</v>
      </c>
      <c r="T13" t="n">
        <v>6918.52</v>
      </c>
      <c r="U13" t="n">
        <v>0.67</v>
      </c>
      <c r="V13" t="n">
        <v>0.9399999999999999</v>
      </c>
      <c r="W13" t="n">
        <v>0.14</v>
      </c>
      <c r="X13" t="n">
        <v>0.43</v>
      </c>
      <c r="Y13" t="n">
        <v>1</v>
      </c>
      <c r="Z13" t="n">
        <v>10</v>
      </c>
      <c r="AA13" t="n">
        <v>103.7758542571859</v>
      </c>
      <c r="AB13" t="n">
        <v>141.9907020621937</v>
      </c>
      <c r="AC13" t="n">
        <v>128.4393087426182</v>
      </c>
      <c r="AD13" t="n">
        <v>103775.8542571859</v>
      </c>
      <c r="AE13" t="n">
        <v>141990.7020621937</v>
      </c>
      <c r="AF13" t="n">
        <v>1.890548956534595e-06</v>
      </c>
      <c r="AG13" t="n">
        <v>0.2497916666666667</v>
      </c>
      <c r="AH13" t="n">
        <v>128439.3087426182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8.4428</v>
      </c>
      <c r="E14" t="n">
        <v>11.84</v>
      </c>
      <c r="F14" t="n">
        <v>8.220000000000001</v>
      </c>
      <c r="G14" t="n">
        <v>24.67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103.17</v>
      </c>
      <c r="Q14" t="n">
        <v>1650.79</v>
      </c>
      <c r="R14" t="n">
        <v>38.73</v>
      </c>
      <c r="S14" t="n">
        <v>27.2</v>
      </c>
      <c r="T14" t="n">
        <v>5954.83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100.504599274895</v>
      </c>
      <c r="AB14" t="n">
        <v>137.5148266778411</v>
      </c>
      <c r="AC14" t="n">
        <v>124.3906046230162</v>
      </c>
      <c r="AD14" t="n">
        <v>100504.599274895</v>
      </c>
      <c r="AE14" t="n">
        <v>137514.826677841</v>
      </c>
      <c r="AF14" t="n">
        <v>1.914104585764343e-06</v>
      </c>
      <c r="AG14" t="n">
        <v>0.2466666666666667</v>
      </c>
      <c r="AH14" t="n">
        <v>124390.6046230162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8.5594</v>
      </c>
      <c r="E15" t="n">
        <v>11.68</v>
      </c>
      <c r="F15" t="n">
        <v>8.15</v>
      </c>
      <c r="G15" t="n">
        <v>27.18</v>
      </c>
      <c r="H15" t="n">
        <v>0.32</v>
      </c>
      <c r="I15" t="n">
        <v>18</v>
      </c>
      <c r="J15" t="n">
        <v>238.28</v>
      </c>
      <c r="K15" t="n">
        <v>57.72</v>
      </c>
      <c r="L15" t="n">
        <v>4.25</v>
      </c>
      <c r="M15" t="n">
        <v>16</v>
      </c>
      <c r="N15" t="n">
        <v>56.3</v>
      </c>
      <c r="O15" t="n">
        <v>29621.44</v>
      </c>
      <c r="P15" t="n">
        <v>99.72</v>
      </c>
      <c r="Q15" t="n">
        <v>1650.69</v>
      </c>
      <c r="R15" t="n">
        <v>36.82</v>
      </c>
      <c r="S15" t="n">
        <v>27.2</v>
      </c>
      <c r="T15" t="n">
        <v>5009.32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96.70133280743757</v>
      </c>
      <c r="AB15" t="n">
        <v>132.3110297087938</v>
      </c>
      <c r="AC15" t="n">
        <v>119.6834507331182</v>
      </c>
      <c r="AD15" t="n">
        <v>96701.33280743756</v>
      </c>
      <c r="AE15" t="n">
        <v>132311.0297087938</v>
      </c>
      <c r="AF15" t="n">
        <v>1.940539488249315e-06</v>
      </c>
      <c r="AG15" t="n">
        <v>0.2433333333333333</v>
      </c>
      <c r="AH15" t="n">
        <v>119683.4507331182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8.563700000000001</v>
      </c>
      <c r="E16" t="n">
        <v>11.68</v>
      </c>
      <c r="F16" t="n">
        <v>8.19</v>
      </c>
      <c r="G16" t="n">
        <v>28.92</v>
      </c>
      <c r="H16" t="n">
        <v>0.34</v>
      </c>
      <c r="I16" t="n">
        <v>17</v>
      </c>
      <c r="J16" t="n">
        <v>238.71</v>
      </c>
      <c r="K16" t="n">
        <v>57.72</v>
      </c>
      <c r="L16" t="n">
        <v>4.5</v>
      </c>
      <c r="M16" t="n">
        <v>15</v>
      </c>
      <c r="N16" t="n">
        <v>56.49</v>
      </c>
      <c r="O16" t="n">
        <v>29675.01</v>
      </c>
      <c r="P16" t="n">
        <v>98.72</v>
      </c>
      <c r="Q16" t="n">
        <v>1650.72</v>
      </c>
      <c r="R16" t="n">
        <v>37.91</v>
      </c>
      <c r="S16" t="n">
        <v>27.2</v>
      </c>
      <c r="T16" t="n">
        <v>5559.53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96.16888497196975</v>
      </c>
      <c r="AB16" t="n">
        <v>131.5825110903664</v>
      </c>
      <c r="AC16" t="n">
        <v>119.024460909151</v>
      </c>
      <c r="AD16" t="n">
        <v>96168.88497196975</v>
      </c>
      <c r="AE16" t="n">
        <v>131582.5110903664</v>
      </c>
      <c r="AF16" t="n">
        <v>1.941514360296359e-06</v>
      </c>
      <c r="AG16" t="n">
        <v>0.2433333333333333</v>
      </c>
      <c r="AH16" t="n">
        <v>119024.4609091511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8.6168</v>
      </c>
      <c r="E17" t="n">
        <v>11.61</v>
      </c>
      <c r="F17" t="n">
        <v>8.17</v>
      </c>
      <c r="G17" t="n">
        <v>30.63</v>
      </c>
      <c r="H17" t="n">
        <v>0.35</v>
      </c>
      <c r="I17" t="n">
        <v>16</v>
      </c>
      <c r="J17" t="n">
        <v>239.14</v>
      </c>
      <c r="K17" t="n">
        <v>57.72</v>
      </c>
      <c r="L17" t="n">
        <v>4.75</v>
      </c>
      <c r="M17" t="n">
        <v>11</v>
      </c>
      <c r="N17" t="n">
        <v>56.67</v>
      </c>
      <c r="O17" t="n">
        <v>29728.63</v>
      </c>
      <c r="P17" t="n">
        <v>95.7</v>
      </c>
      <c r="Q17" t="n">
        <v>1650.73</v>
      </c>
      <c r="R17" t="n">
        <v>36.97</v>
      </c>
      <c r="S17" t="n">
        <v>27.2</v>
      </c>
      <c r="T17" t="n">
        <v>5093.34</v>
      </c>
      <c r="U17" t="n">
        <v>0.74</v>
      </c>
      <c r="V17" t="n">
        <v>0.96</v>
      </c>
      <c r="W17" t="n">
        <v>0.14</v>
      </c>
      <c r="X17" t="n">
        <v>0.31</v>
      </c>
      <c r="Y17" t="n">
        <v>1</v>
      </c>
      <c r="Z17" t="n">
        <v>10</v>
      </c>
      <c r="AA17" t="n">
        <v>93.60455325538636</v>
      </c>
      <c r="AB17" t="n">
        <v>128.0738793054078</v>
      </c>
      <c r="AC17" t="n">
        <v>115.8506880173522</v>
      </c>
      <c r="AD17" t="n">
        <v>93604.55325538636</v>
      </c>
      <c r="AE17" t="n">
        <v>128073.8793054078</v>
      </c>
      <c r="AF17" t="n">
        <v>1.95355289650521e-06</v>
      </c>
      <c r="AG17" t="n">
        <v>0.241875</v>
      </c>
      <c r="AH17" t="n">
        <v>115850.6880173521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8.6609</v>
      </c>
      <c r="E18" t="n">
        <v>11.55</v>
      </c>
      <c r="F18" t="n">
        <v>8.15</v>
      </c>
      <c r="G18" t="n">
        <v>32.62</v>
      </c>
      <c r="H18" t="n">
        <v>0.37</v>
      </c>
      <c r="I18" t="n">
        <v>15</v>
      </c>
      <c r="J18" t="n">
        <v>239.58</v>
      </c>
      <c r="K18" t="n">
        <v>57.72</v>
      </c>
      <c r="L18" t="n">
        <v>5</v>
      </c>
      <c r="M18" t="n">
        <v>3</v>
      </c>
      <c r="N18" t="n">
        <v>56.86</v>
      </c>
      <c r="O18" t="n">
        <v>29782.33</v>
      </c>
      <c r="P18" t="n">
        <v>94.36</v>
      </c>
      <c r="Q18" t="n">
        <v>1650.64</v>
      </c>
      <c r="R18" t="n">
        <v>36.26</v>
      </c>
      <c r="S18" t="n">
        <v>27.2</v>
      </c>
      <c r="T18" t="n">
        <v>4741.31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92.21992408399606</v>
      </c>
      <c r="AB18" t="n">
        <v>126.1793685875847</v>
      </c>
      <c r="AC18" t="n">
        <v>114.136986743475</v>
      </c>
      <c r="AD18" t="n">
        <v>92219.92408399607</v>
      </c>
      <c r="AE18" t="n">
        <v>126179.3685875847</v>
      </c>
      <c r="AF18" t="n">
        <v>1.963551002848154e-06</v>
      </c>
      <c r="AG18" t="n">
        <v>0.240625</v>
      </c>
      <c r="AH18" t="n">
        <v>114136.986743475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8.662800000000001</v>
      </c>
      <c r="E19" t="n">
        <v>11.54</v>
      </c>
      <c r="F19" t="n">
        <v>8.15</v>
      </c>
      <c r="G19" t="n">
        <v>32.61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0</v>
      </c>
      <c r="N19" t="n">
        <v>57.04</v>
      </c>
      <c r="O19" t="n">
        <v>29836.09</v>
      </c>
      <c r="P19" t="n">
        <v>94.31999999999999</v>
      </c>
      <c r="Q19" t="n">
        <v>1650.71</v>
      </c>
      <c r="R19" t="n">
        <v>36.03</v>
      </c>
      <c r="S19" t="n">
        <v>27.2</v>
      </c>
      <c r="T19" t="n">
        <v>4625.83</v>
      </c>
      <c r="U19" t="n">
        <v>0.75</v>
      </c>
      <c r="V19" t="n">
        <v>0.96</v>
      </c>
      <c r="W19" t="n">
        <v>0.15</v>
      </c>
      <c r="X19" t="n">
        <v>0.3</v>
      </c>
      <c r="Y19" t="n">
        <v>1</v>
      </c>
      <c r="Z19" t="n">
        <v>10</v>
      </c>
      <c r="AA19" t="n">
        <v>92.17426132452312</v>
      </c>
      <c r="AB19" t="n">
        <v>126.1168907855751</v>
      </c>
      <c r="AC19" t="n">
        <v>114.080471735201</v>
      </c>
      <c r="AD19" t="n">
        <v>92174.26132452312</v>
      </c>
      <c r="AE19" t="n">
        <v>126116.8907855751</v>
      </c>
      <c r="AF19" t="n">
        <v>1.96398176026429e-06</v>
      </c>
      <c r="AG19" t="n">
        <v>0.2404166666666666</v>
      </c>
      <c r="AH19" t="n">
        <v>114080.471735201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4.8277</v>
      </c>
      <c r="E2" t="n">
        <v>20.71</v>
      </c>
      <c r="F2" t="n">
        <v>10.6</v>
      </c>
      <c r="G2" t="n">
        <v>4.78</v>
      </c>
      <c r="H2" t="n">
        <v>0.06</v>
      </c>
      <c r="I2" t="n">
        <v>133</v>
      </c>
      <c r="J2" t="n">
        <v>285.18</v>
      </c>
      <c r="K2" t="n">
        <v>61.2</v>
      </c>
      <c r="L2" t="n">
        <v>1</v>
      </c>
      <c r="M2" t="n">
        <v>131</v>
      </c>
      <c r="N2" t="n">
        <v>77.98</v>
      </c>
      <c r="O2" t="n">
        <v>35406.83</v>
      </c>
      <c r="P2" t="n">
        <v>183.65</v>
      </c>
      <c r="Q2" t="n">
        <v>1651.39</v>
      </c>
      <c r="R2" t="n">
        <v>113</v>
      </c>
      <c r="S2" t="n">
        <v>27.2</v>
      </c>
      <c r="T2" t="n">
        <v>42522.37</v>
      </c>
      <c r="U2" t="n">
        <v>0.24</v>
      </c>
      <c r="V2" t="n">
        <v>0.74</v>
      </c>
      <c r="W2" t="n">
        <v>0.32</v>
      </c>
      <c r="X2" t="n">
        <v>2.74</v>
      </c>
      <c r="Y2" t="n">
        <v>1</v>
      </c>
      <c r="Z2" t="n">
        <v>10</v>
      </c>
      <c r="AA2" t="n">
        <v>286.7669110796002</v>
      </c>
      <c r="AB2" t="n">
        <v>392.3671390023454</v>
      </c>
      <c r="AC2" t="n">
        <v>354.9201699466991</v>
      </c>
      <c r="AD2" t="n">
        <v>286766.9110796002</v>
      </c>
      <c r="AE2" t="n">
        <v>392367.1390023454</v>
      </c>
      <c r="AF2" t="n">
        <v>1.060451836887208e-06</v>
      </c>
      <c r="AG2" t="n">
        <v>0.4314583333333333</v>
      </c>
      <c r="AH2" t="n">
        <v>354920.1699466991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5.5322</v>
      </c>
      <c r="E3" t="n">
        <v>18.08</v>
      </c>
      <c r="F3" t="n">
        <v>9.85</v>
      </c>
      <c r="G3" t="n">
        <v>6.03</v>
      </c>
      <c r="H3" t="n">
        <v>0.08</v>
      </c>
      <c r="I3" t="n">
        <v>98</v>
      </c>
      <c r="J3" t="n">
        <v>285.68</v>
      </c>
      <c r="K3" t="n">
        <v>61.2</v>
      </c>
      <c r="L3" t="n">
        <v>1.25</v>
      </c>
      <c r="M3" t="n">
        <v>96</v>
      </c>
      <c r="N3" t="n">
        <v>78.23999999999999</v>
      </c>
      <c r="O3" t="n">
        <v>35468.6</v>
      </c>
      <c r="P3" t="n">
        <v>169.18</v>
      </c>
      <c r="Q3" t="n">
        <v>1651.11</v>
      </c>
      <c r="R3" t="n">
        <v>89.31</v>
      </c>
      <c r="S3" t="n">
        <v>27.2</v>
      </c>
      <c r="T3" t="n">
        <v>30852.85</v>
      </c>
      <c r="U3" t="n">
        <v>0.3</v>
      </c>
      <c r="V3" t="n">
        <v>0.79</v>
      </c>
      <c r="W3" t="n">
        <v>0.27</v>
      </c>
      <c r="X3" t="n">
        <v>1.99</v>
      </c>
      <c r="Y3" t="n">
        <v>1</v>
      </c>
      <c r="Z3" t="n">
        <v>10</v>
      </c>
      <c r="AA3" t="n">
        <v>231.5168020079763</v>
      </c>
      <c r="AB3" t="n">
        <v>316.7715023076163</v>
      </c>
      <c r="AC3" t="n">
        <v>286.539274719067</v>
      </c>
      <c r="AD3" t="n">
        <v>231516.8020079763</v>
      </c>
      <c r="AE3" t="n">
        <v>316771.5023076163</v>
      </c>
      <c r="AF3" t="n">
        <v>1.215202198153865e-06</v>
      </c>
      <c r="AG3" t="n">
        <v>0.3766666666666666</v>
      </c>
      <c r="AH3" t="n">
        <v>286539.274719067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6.0326</v>
      </c>
      <c r="E4" t="n">
        <v>16.58</v>
      </c>
      <c r="F4" t="n">
        <v>9.42</v>
      </c>
      <c r="G4" t="n">
        <v>7.25</v>
      </c>
      <c r="H4" t="n">
        <v>0.09</v>
      </c>
      <c r="I4" t="n">
        <v>78</v>
      </c>
      <c r="J4" t="n">
        <v>286.19</v>
      </c>
      <c r="K4" t="n">
        <v>61.2</v>
      </c>
      <c r="L4" t="n">
        <v>1.5</v>
      </c>
      <c r="M4" t="n">
        <v>76</v>
      </c>
      <c r="N4" t="n">
        <v>78.48999999999999</v>
      </c>
      <c r="O4" t="n">
        <v>35530.47</v>
      </c>
      <c r="P4" t="n">
        <v>160.54</v>
      </c>
      <c r="Q4" t="n">
        <v>1651.4</v>
      </c>
      <c r="R4" t="n">
        <v>76.18000000000001</v>
      </c>
      <c r="S4" t="n">
        <v>27.2</v>
      </c>
      <c r="T4" t="n">
        <v>24387.12</v>
      </c>
      <c r="U4" t="n">
        <v>0.36</v>
      </c>
      <c r="V4" t="n">
        <v>0.83</v>
      </c>
      <c r="W4" t="n">
        <v>0.23</v>
      </c>
      <c r="X4" t="n">
        <v>1.57</v>
      </c>
      <c r="Y4" t="n">
        <v>1</v>
      </c>
      <c r="Z4" t="n">
        <v>10</v>
      </c>
      <c r="AA4" t="n">
        <v>202.1795226949343</v>
      </c>
      <c r="AB4" t="n">
        <v>276.6309424821139</v>
      </c>
      <c r="AC4" t="n">
        <v>250.2296735856684</v>
      </c>
      <c r="AD4" t="n">
        <v>202179.5226949343</v>
      </c>
      <c r="AE4" t="n">
        <v>276630.942482114</v>
      </c>
      <c r="AF4" t="n">
        <v>1.325119984921551e-06</v>
      </c>
      <c r="AG4" t="n">
        <v>0.3454166666666666</v>
      </c>
      <c r="AH4" t="n">
        <v>250229.6735856684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6.4022</v>
      </c>
      <c r="E5" t="n">
        <v>15.62</v>
      </c>
      <c r="F5" t="n">
        <v>9.17</v>
      </c>
      <c r="G5" t="n">
        <v>8.460000000000001</v>
      </c>
      <c r="H5" t="n">
        <v>0.11</v>
      </c>
      <c r="I5" t="n">
        <v>65</v>
      </c>
      <c r="J5" t="n">
        <v>286.69</v>
      </c>
      <c r="K5" t="n">
        <v>61.2</v>
      </c>
      <c r="L5" t="n">
        <v>1.75</v>
      </c>
      <c r="M5" t="n">
        <v>63</v>
      </c>
      <c r="N5" t="n">
        <v>78.73999999999999</v>
      </c>
      <c r="O5" t="n">
        <v>35592.57</v>
      </c>
      <c r="P5" t="n">
        <v>154.85</v>
      </c>
      <c r="Q5" t="n">
        <v>1651.01</v>
      </c>
      <c r="R5" t="n">
        <v>68.42</v>
      </c>
      <c r="S5" t="n">
        <v>27.2</v>
      </c>
      <c r="T5" t="n">
        <v>20574.4</v>
      </c>
      <c r="U5" t="n">
        <v>0.4</v>
      </c>
      <c r="V5" t="n">
        <v>0.85</v>
      </c>
      <c r="W5" t="n">
        <v>0.21</v>
      </c>
      <c r="X5" t="n">
        <v>1.31</v>
      </c>
      <c r="Y5" t="n">
        <v>1</v>
      </c>
      <c r="Z5" t="n">
        <v>10</v>
      </c>
      <c r="AA5" t="n">
        <v>184.4095034216695</v>
      </c>
      <c r="AB5" t="n">
        <v>252.3172181545239</v>
      </c>
      <c r="AC5" t="n">
        <v>228.2364169833694</v>
      </c>
      <c r="AD5" t="n">
        <v>184409.5034216695</v>
      </c>
      <c r="AE5" t="n">
        <v>252317.2181545239</v>
      </c>
      <c r="AF5" t="n">
        <v>1.40630626387706e-06</v>
      </c>
      <c r="AG5" t="n">
        <v>0.3254166666666666</v>
      </c>
      <c r="AH5" t="n">
        <v>228236.4169833694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6.7319</v>
      </c>
      <c r="E6" t="n">
        <v>14.85</v>
      </c>
      <c r="F6" t="n">
        <v>8.94</v>
      </c>
      <c r="G6" t="n">
        <v>9.75</v>
      </c>
      <c r="H6" t="n">
        <v>0.12</v>
      </c>
      <c r="I6" t="n">
        <v>55</v>
      </c>
      <c r="J6" t="n">
        <v>287.19</v>
      </c>
      <c r="K6" t="n">
        <v>61.2</v>
      </c>
      <c r="L6" t="n">
        <v>2</v>
      </c>
      <c r="M6" t="n">
        <v>53</v>
      </c>
      <c r="N6" t="n">
        <v>78.98999999999999</v>
      </c>
      <c r="O6" t="n">
        <v>35654.65</v>
      </c>
      <c r="P6" t="n">
        <v>149.59</v>
      </c>
      <c r="Q6" t="n">
        <v>1650.82</v>
      </c>
      <c r="R6" t="n">
        <v>61.09</v>
      </c>
      <c r="S6" t="n">
        <v>27.2</v>
      </c>
      <c r="T6" t="n">
        <v>16956.73</v>
      </c>
      <c r="U6" t="n">
        <v>0.45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170.0192562820449</v>
      </c>
      <c r="AB6" t="n">
        <v>232.6278471652012</v>
      </c>
      <c r="AC6" t="n">
        <v>210.4261719270556</v>
      </c>
      <c r="AD6" t="n">
        <v>170019.2562820449</v>
      </c>
      <c r="AE6" t="n">
        <v>232627.8471652012</v>
      </c>
      <c r="AF6" t="n">
        <v>1.478728114990782e-06</v>
      </c>
      <c r="AG6" t="n">
        <v>0.309375</v>
      </c>
      <c r="AH6" t="n">
        <v>210426.1719270556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6.9762</v>
      </c>
      <c r="E7" t="n">
        <v>14.33</v>
      </c>
      <c r="F7" t="n">
        <v>8.800000000000001</v>
      </c>
      <c r="G7" t="n">
        <v>11</v>
      </c>
      <c r="H7" t="n">
        <v>0.14</v>
      </c>
      <c r="I7" t="n">
        <v>48</v>
      </c>
      <c r="J7" t="n">
        <v>287.7</v>
      </c>
      <c r="K7" t="n">
        <v>61.2</v>
      </c>
      <c r="L7" t="n">
        <v>2.25</v>
      </c>
      <c r="M7" t="n">
        <v>46</v>
      </c>
      <c r="N7" t="n">
        <v>79.25</v>
      </c>
      <c r="O7" t="n">
        <v>35716.83</v>
      </c>
      <c r="P7" t="n">
        <v>146.01</v>
      </c>
      <c r="Q7" t="n">
        <v>1650.69</v>
      </c>
      <c r="R7" t="n">
        <v>56.75</v>
      </c>
      <c r="S7" t="n">
        <v>27.2</v>
      </c>
      <c r="T7" t="n">
        <v>14825.01</v>
      </c>
      <c r="U7" t="n">
        <v>0.48</v>
      </c>
      <c r="V7" t="n">
        <v>0.89</v>
      </c>
      <c r="W7" t="n">
        <v>0.19</v>
      </c>
      <c r="X7" t="n">
        <v>0.95</v>
      </c>
      <c r="Y7" t="n">
        <v>1</v>
      </c>
      <c r="Z7" t="n">
        <v>10</v>
      </c>
      <c r="AA7" t="n">
        <v>160.6331867476054</v>
      </c>
      <c r="AB7" t="n">
        <v>219.7854127440244</v>
      </c>
      <c r="AC7" t="n">
        <v>198.8094014225619</v>
      </c>
      <c r="AD7" t="n">
        <v>160633.1867476054</v>
      </c>
      <c r="AE7" t="n">
        <v>219785.4127440244</v>
      </c>
      <c r="AF7" t="n">
        <v>1.532391015285238e-06</v>
      </c>
      <c r="AG7" t="n">
        <v>0.2985416666666666</v>
      </c>
      <c r="AH7" t="n">
        <v>198809.4014225619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7.2114</v>
      </c>
      <c r="E8" t="n">
        <v>13.87</v>
      </c>
      <c r="F8" t="n">
        <v>8.65</v>
      </c>
      <c r="G8" t="n">
        <v>12.36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142.26</v>
      </c>
      <c r="Q8" t="n">
        <v>1650.87</v>
      </c>
      <c r="R8" t="n">
        <v>52.12</v>
      </c>
      <c r="S8" t="n">
        <v>27.2</v>
      </c>
      <c r="T8" t="n">
        <v>12535.82</v>
      </c>
      <c r="U8" t="n">
        <v>0.52</v>
      </c>
      <c r="V8" t="n">
        <v>0.9</v>
      </c>
      <c r="W8" t="n">
        <v>0.17</v>
      </c>
      <c r="X8" t="n">
        <v>0.8</v>
      </c>
      <c r="Y8" t="n">
        <v>1</v>
      </c>
      <c r="Z8" t="n">
        <v>10</v>
      </c>
      <c r="AA8" t="n">
        <v>151.896101377727</v>
      </c>
      <c r="AB8" t="n">
        <v>207.83094708796</v>
      </c>
      <c r="AC8" t="n">
        <v>187.9958531905106</v>
      </c>
      <c r="AD8" t="n">
        <v>151896.101377727</v>
      </c>
      <c r="AE8" t="n">
        <v>207830.94708796</v>
      </c>
      <c r="AF8" t="n">
        <v>1.584055010984198e-06</v>
      </c>
      <c r="AG8" t="n">
        <v>0.2889583333333333</v>
      </c>
      <c r="AH8" t="n">
        <v>187995.8531905107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7.4528</v>
      </c>
      <c r="E9" t="n">
        <v>13.42</v>
      </c>
      <c r="F9" t="n">
        <v>8.470000000000001</v>
      </c>
      <c r="G9" t="n">
        <v>13.74</v>
      </c>
      <c r="H9" t="n">
        <v>0.17</v>
      </c>
      <c r="I9" t="n">
        <v>37</v>
      </c>
      <c r="J9" t="n">
        <v>288.71</v>
      </c>
      <c r="K9" t="n">
        <v>61.2</v>
      </c>
      <c r="L9" t="n">
        <v>2.75</v>
      </c>
      <c r="M9" t="n">
        <v>35</v>
      </c>
      <c r="N9" t="n">
        <v>79.76000000000001</v>
      </c>
      <c r="O9" t="n">
        <v>35841.5</v>
      </c>
      <c r="P9" t="n">
        <v>137.81</v>
      </c>
      <c r="Q9" t="n">
        <v>1650.97</v>
      </c>
      <c r="R9" t="n">
        <v>46.17</v>
      </c>
      <c r="S9" t="n">
        <v>27.2</v>
      </c>
      <c r="T9" t="n">
        <v>9588.76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142.9411475496965</v>
      </c>
      <c r="AB9" t="n">
        <v>195.5783841957742</v>
      </c>
      <c r="AC9" t="n">
        <v>176.9126577041711</v>
      </c>
      <c r="AD9" t="n">
        <v>142941.1475496965</v>
      </c>
      <c r="AE9" t="n">
        <v>195578.3841957742</v>
      </c>
      <c r="AF9" t="n">
        <v>1.637080897726243e-06</v>
      </c>
      <c r="AG9" t="n">
        <v>0.2795833333333334</v>
      </c>
      <c r="AH9" t="n">
        <v>176912.6577041711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7.4207</v>
      </c>
      <c r="E10" t="n">
        <v>13.48</v>
      </c>
      <c r="F10" t="n">
        <v>8.640000000000001</v>
      </c>
      <c r="G10" t="n">
        <v>14.81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139.5</v>
      </c>
      <c r="Q10" t="n">
        <v>1650.68</v>
      </c>
      <c r="R10" t="n">
        <v>53.03</v>
      </c>
      <c r="S10" t="n">
        <v>27.2</v>
      </c>
      <c r="T10" t="n">
        <v>13025.49</v>
      </c>
      <c r="U10" t="n">
        <v>0.51</v>
      </c>
      <c r="V10" t="n">
        <v>0.9</v>
      </c>
      <c r="W10" t="n">
        <v>0.14</v>
      </c>
      <c r="X10" t="n">
        <v>0.79</v>
      </c>
      <c r="Y10" t="n">
        <v>1</v>
      </c>
      <c r="Z10" t="n">
        <v>10</v>
      </c>
      <c r="AA10" t="n">
        <v>145.5872293917066</v>
      </c>
      <c r="AB10" t="n">
        <v>199.1988701089026</v>
      </c>
      <c r="AC10" t="n">
        <v>180.1876095231356</v>
      </c>
      <c r="AD10" t="n">
        <v>145587.2293917066</v>
      </c>
      <c r="AE10" t="n">
        <v>199198.8701089026</v>
      </c>
      <c r="AF10" t="n">
        <v>1.630029816680595e-06</v>
      </c>
      <c r="AG10" t="n">
        <v>0.2808333333333333</v>
      </c>
      <c r="AH10" t="n">
        <v>180187.6095231356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7.6274</v>
      </c>
      <c r="E11" t="n">
        <v>13.11</v>
      </c>
      <c r="F11" t="n">
        <v>8.49</v>
      </c>
      <c r="G11" t="n">
        <v>16.43</v>
      </c>
      <c r="H11" t="n">
        <v>0.2</v>
      </c>
      <c r="I11" t="n">
        <v>31</v>
      </c>
      <c r="J11" t="n">
        <v>289.72</v>
      </c>
      <c r="K11" t="n">
        <v>61.2</v>
      </c>
      <c r="L11" t="n">
        <v>3.25</v>
      </c>
      <c r="M11" t="n">
        <v>29</v>
      </c>
      <c r="N11" t="n">
        <v>80.27</v>
      </c>
      <c r="O11" t="n">
        <v>35966.59</v>
      </c>
      <c r="P11" t="n">
        <v>135.69</v>
      </c>
      <c r="Q11" t="n">
        <v>1650.69</v>
      </c>
      <c r="R11" t="n">
        <v>47.38</v>
      </c>
      <c r="S11" t="n">
        <v>27.2</v>
      </c>
      <c r="T11" t="n">
        <v>10222.93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138.2846404533856</v>
      </c>
      <c r="AB11" t="n">
        <v>189.2071457560103</v>
      </c>
      <c r="AC11" t="n">
        <v>171.149481319007</v>
      </c>
      <c r="AD11" t="n">
        <v>138284.6404533856</v>
      </c>
      <c r="AE11" t="n">
        <v>189207.1457560103</v>
      </c>
      <c r="AF11" t="n">
        <v>1.675433506778278e-06</v>
      </c>
      <c r="AG11" t="n">
        <v>0.273125</v>
      </c>
      <c r="AH11" t="n">
        <v>171149.481319007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7.7276</v>
      </c>
      <c r="E12" t="n">
        <v>12.94</v>
      </c>
      <c r="F12" t="n">
        <v>8.43</v>
      </c>
      <c r="G12" t="n">
        <v>17.44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133.32</v>
      </c>
      <c r="Q12" t="n">
        <v>1650.73</v>
      </c>
      <c r="R12" t="n">
        <v>45.3</v>
      </c>
      <c r="S12" t="n">
        <v>27.2</v>
      </c>
      <c r="T12" t="n">
        <v>9194.75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134.5741920395268</v>
      </c>
      <c r="AB12" t="n">
        <v>184.1303465427403</v>
      </c>
      <c r="AC12" t="n">
        <v>166.5572046973173</v>
      </c>
      <c r="AD12" t="n">
        <v>134574.1920395269</v>
      </c>
      <c r="AE12" t="n">
        <v>184130.3465427403</v>
      </c>
      <c r="AF12" t="n">
        <v>1.697443423313294e-06</v>
      </c>
      <c r="AG12" t="n">
        <v>0.2695833333333333</v>
      </c>
      <c r="AH12" t="n">
        <v>166557.2046973173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8.359999999999999</v>
      </c>
      <c r="G13" t="n">
        <v>19.29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130.72</v>
      </c>
      <c r="Q13" t="n">
        <v>1650.74</v>
      </c>
      <c r="R13" t="n">
        <v>42.94</v>
      </c>
      <c r="S13" t="n">
        <v>27.2</v>
      </c>
      <c r="T13" t="n">
        <v>8028.16</v>
      </c>
      <c r="U13" t="n">
        <v>0.63</v>
      </c>
      <c r="V13" t="n">
        <v>0.9399999999999999</v>
      </c>
      <c r="W13" t="n">
        <v>0.15</v>
      </c>
      <c r="X13" t="n">
        <v>0.5</v>
      </c>
      <c r="Y13" t="n">
        <v>1</v>
      </c>
      <c r="Z13" t="n">
        <v>10</v>
      </c>
      <c r="AA13" t="n">
        <v>130.0722034690081</v>
      </c>
      <c r="AB13" t="n">
        <v>177.9705271668414</v>
      </c>
      <c r="AC13" t="n">
        <v>160.9852698372914</v>
      </c>
      <c r="AD13" t="n">
        <v>130072.2034690081</v>
      </c>
      <c r="AE13" t="n">
        <v>177970.5271668413</v>
      </c>
      <c r="AF13" t="n">
        <v>1.728591189427718e-06</v>
      </c>
      <c r="AG13" t="n">
        <v>0.2647916666666667</v>
      </c>
      <c r="AH13" t="n">
        <v>160985.2698372914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7.9079</v>
      </c>
      <c r="E14" t="n">
        <v>12.65</v>
      </c>
      <c r="F14" t="n">
        <v>8.35</v>
      </c>
      <c r="G14" t="n">
        <v>20.04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129.3</v>
      </c>
      <c r="Q14" t="n">
        <v>1650.67</v>
      </c>
      <c r="R14" t="n">
        <v>42.83</v>
      </c>
      <c r="S14" t="n">
        <v>27.2</v>
      </c>
      <c r="T14" t="n">
        <v>7979.28</v>
      </c>
      <c r="U14" t="n">
        <v>0.63</v>
      </c>
      <c r="V14" t="n">
        <v>0.9399999999999999</v>
      </c>
      <c r="W14" t="n">
        <v>0.15</v>
      </c>
      <c r="X14" t="n">
        <v>0.5</v>
      </c>
      <c r="Y14" t="n">
        <v>1</v>
      </c>
      <c r="Z14" t="n">
        <v>10</v>
      </c>
      <c r="AA14" t="n">
        <v>128.4259651389856</v>
      </c>
      <c r="AB14" t="n">
        <v>175.7180712567962</v>
      </c>
      <c r="AC14" t="n">
        <v>158.9477851579586</v>
      </c>
      <c r="AD14" t="n">
        <v>128425.9651389856</v>
      </c>
      <c r="AE14" t="n">
        <v>175718.0712567962</v>
      </c>
      <c r="AF14" t="n">
        <v>1.737048093485584e-06</v>
      </c>
      <c r="AG14" t="n">
        <v>0.2635416666666667</v>
      </c>
      <c r="AH14" t="n">
        <v>158947.7851579586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8.01</v>
      </c>
      <c r="E15" t="n">
        <v>12.48</v>
      </c>
      <c r="F15" t="n">
        <v>8.300000000000001</v>
      </c>
      <c r="G15" t="n">
        <v>21.64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127.37</v>
      </c>
      <c r="Q15" t="n">
        <v>1650.67</v>
      </c>
      <c r="R15" t="n">
        <v>41.06</v>
      </c>
      <c r="S15" t="n">
        <v>27.2</v>
      </c>
      <c r="T15" t="n">
        <v>7101.02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125.2810553531049</v>
      </c>
      <c r="AB15" t="n">
        <v>171.4150669441287</v>
      </c>
      <c r="AC15" t="n">
        <v>155.0554535375862</v>
      </c>
      <c r="AD15" t="n">
        <v>125281.0553531049</v>
      </c>
      <c r="AE15" t="n">
        <v>171415.0669441287</v>
      </c>
      <c r="AF15" t="n">
        <v>1.759475363727352e-06</v>
      </c>
      <c r="AG15" t="n">
        <v>0.26</v>
      </c>
      <c r="AH15" t="n">
        <v>155055.4535375862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8.111800000000001</v>
      </c>
      <c r="E16" t="n">
        <v>12.33</v>
      </c>
      <c r="F16" t="n">
        <v>8.25</v>
      </c>
      <c r="G16" t="n">
        <v>23.56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125.05</v>
      </c>
      <c r="Q16" t="n">
        <v>1650.71</v>
      </c>
      <c r="R16" t="n">
        <v>39.61</v>
      </c>
      <c r="S16" t="n">
        <v>27.2</v>
      </c>
      <c r="T16" t="n">
        <v>6386.23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121.9595271572604</v>
      </c>
      <c r="AB16" t="n">
        <v>166.8704055310945</v>
      </c>
      <c r="AC16" t="n">
        <v>150.9445282313382</v>
      </c>
      <c r="AD16" t="n">
        <v>121959.5271572604</v>
      </c>
      <c r="AE16" t="n">
        <v>166870.4055310945</v>
      </c>
      <c r="AF16" t="n">
        <v>1.781836736015423e-06</v>
      </c>
      <c r="AG16" t="n">
        <v>0.256875</v>
      </c>
      <c r="AH16" t="n">
        <v>150944.5282313382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8.1633</v>
      </c>
      <c r="E17" t="n">
        <v>12.25</v>
      </c>
      <c r="F17" t="n">
        <v>8.220000000000001</v>
      </c>
      <c r="G17" t="n">
        <v>24.67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122.96</v>
      </c>
      <c r="Q17" t="n">
        <v>1650.82</v>
      </c>
      <c r="R17" t="n">
        <v>38.67</v>
      </c>
      <c r="S17" t="n">
        <v>27.2</v>
      </c>
      <c r="T17" t="n">
        <v>5921.64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119.6793681245985</v>
      </c>
      <c r="AB17" t="n">
        <v>163.750591349091</v>
      </c>
      <c r="AC17" t="n">
        <v>148.1224647361774</v>
      </c>
      <c r="AD17" t="n">
        <v>119679.3681245984</v>
      </c>
      <c r="AE17" t="n">
        <v>163750.591349091</v>
      </c>
      <c r="AF17" t="n">
        <v>1.793149218066853e-06</v>
      </c>
      <c r="AG17" t="n">
        <v>0.2552083333333333</v>
      </c>
      <c r="AH17" t="n">
        <v>148122.4647361774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8.2399</v>
      </c>
      <c r="E18" t="n">
        <v>12.14</v>
      </c>
      <c r="F18" t="n">
        <v>8.16</v>
      </c>
      <c r="G18" t="n">
        <v>25.78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120.3</v>
      </c>
      <c r="Q18" t="n">
        <v>1650.77</v>
      </c>
      <c r="R18" t="n">
        <v>36.73</v>
      </c>
      <c r="S18" t="n">
        <v>27.2</v>
      </c>
      <c r="T18" t="n">
        <v>4956.79</v>
      </c>
      <c r="U18" t="n">
        <v>0.74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116.5727828971758</v>
      </c>
      <c r="AB18" t="n">
        <v>159.5000243880659</v>
      </c>
      <c r="AC18" t="n">
        <v>144.277565920203</v>
      </c>
      <c r="AD18" t="n">
        <v>116572.7828971758</v>
      </c>
      <c r="AE18" t="n">
        <v>159500.0243880659</v>
      </c>
      <c r="AF18" t="n">
        <v>1.809975162244321e-06</v>
      </c>
      <c r="AG18" t="n">
        <v>0.2529166666666667</v>
      </c>
      <c r="AH18" t="n">
        <v>144277.565920203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8.2295</v>
      </c>
      <c r="E19" t="n">
        <v>12.15</v>
      </c>
      <c r="F19" t="n">
        <v>8.23</v>
      </c>
      <c r="G19" t="n">
        <v>27.44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120.23</v>
      </c>
      <c r="Q19" t="n">
        <v>1650.64</v>
      </c>
      <c r="R19" t="n">
        <v>39.21</v>
      </c>
      <c r="S19" t="n">
        <v>27.2</v>
      </c>
      <c r="T19" t="n">
        <v>6204.16</v>
      </c>
      <c r="U19" t="n">
        <v>0.6899999999999999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116.9665451223791</v>
      </c>
      <c r="AB19" t="n">
        <v>160.0387872361522</v>
      </c>
      <c r="AC19" t="n">
        <v>144.7649099982265</v>
      </c>
      <c r="AD19" t="n">
        <v>116966.5451223791</v>
      </c>
      <c r="AE19" t="n">
        <v>160038.7872361522</v>
      </c>
      <c r="AF19" t="n">
        <v>1.807690699849468e-06</v>
      </c>
      <c r="AG19" t="n">
        <v>0.253125</v>
      </c>
      <c r="AH19" t="n">
        <v>144764.9099982265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8.296799999999999</v>
      </c>
      <c r="E20" t="n">
        <v>12.05</v>
      </c>
      <c r="F20" t="n">
        <v>8.19</v>
      </c>
      <c r="G20" t="n">
        <v>28.9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117.74</v>
      </c>
      <c r="Q20" t="n">
        <v>1650.69</v>
      </c>
      <c r="R20" t="n">
        <v>37.75</v>
      </c>
      <c r="S20" t="n">
        <v>27.2</v>
      </c>
      <c r="T20" t="n">
        <v>5476.1</v>
      </c>
      <c r="U20" t="n">
        <v>0.72</v>
      </c>
      <c r="V20" t="n">
        <v>0.95</v>
      </c>
      <c r="W20" t="n">
        <v>0.14</v>
      </c>
      <c r="X20" t="n">
        <v>0.33</v>
      </c>
      <c r="Y20" t="n">
        <v>1</v>
      </c>
      <c r="Z20" t="n">
        <v>10</v>
      </c>
      <c r="AA20" t="n">
        <v>114.2302933865961</v>
      </c>
      <c r="AB20" t="n">
        <v>156.2949268963489</v>
      </c>
      <c r="AC20" t="n">
        <v>141.3783584347119</v>
      </c>
      <c r="AD20" t="n">
        <v>114230.2933865961</v>
      </c>
      <c r="AE20" t="n">
        <v>156294.9268963489</v>
      </c>
      <c r="AF20" t="n">
        <v>1.822473807462309e-06</v>
      </c>
      <c r="AG20" t="n">
        <v>0.2510416666666667</v>
      </c>
      <c r="AH20" t="n">
        <v>141378.3584347118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8.350899999999999</v>
      </c>
      <c r="E21" t="n">
        <v>11.97</v>
      </c>
      <c r="F21" t="n">
        <v>8.16</v>
      </c>
      <c r="G21" t="n">
        <v>30.61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115.98</v>
      </c>
      <c r="Q21" t="n">
        <v>1650.64</v>
      </c>
      <c r="R21" t="n">
        <v>36.97</v>
      </c>
      <c r="S21" t="n">
        <v>27.2</v>
      </c>
      <c r="T21" t="n">
        <v>5090.55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112.2290360602971</v>
      </c>
      <c r="AB21" t="n">
        <v>153.5567183332658</v>
      </c>
      <c r="AC21" t="n">
        <v>138.9014806537886</v>
      </c>
      <c r="AD21" t="n">
        <v>112229.0360602971</v>
      </c>
      <c r="AE21" t="n">
        <v>153556.7183332658</v>
      </c>
      <c r="AF21" t="n">
        <v>1.834357405112452e-06</v>
      </c>
      <c r="AG21" t="n">
        <v>0.249375</v>
      </c>
      <c r="AH21" t="n">
        <v>138901.4806537886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8.4024</v>
      </c>
      <c r="E22" t="n">
        <v>11.9</v>
      </c>
      <c r="F22" t="n">
        <v>8.140000000000001</v>
      </c>
      <c r="G22" t="n">
        <v>32.58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13</v>
      </c>
      <c r="N22" t="n">
        <v>83.16</v>
      </c>
      <c r="O22" t="n">
        <v>36662.22</v>
      </c>
      <c r="P22" t="n">
        <v>113.76</v>
      </c>
      <c r="Q22" t="n">
        <v>1650.64</v>
      </c>
      <c r="R22" t="n">
        <v>36.3</v>
      </c>
      <c r="S22" t="n">
        <v>27.2</v>
      </c>
      <c r="T22" t="n">
        <v>4762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110.0310253100494</v>
      </c>
      <c r="AB22" t="n">
        <v>150.5493030553879</v>
      </c>
      <c r="AC22" t="n">
        <v>136.1810888690966</v>
      </c>
      <c r="AD22" t="n">
        <v>110031.0253100494</v>
      </c>
      <c r="AE22" t="n">
        <v>150549.3030553879</v>
      </c>
      <c r="AF22" t="n">
        <v>1.845669887163883e-06</v>
      </c>
      <c r="AG22" t="n">
        <v>0.2479166666666667</v>
      </c>
      <c r="AH22" t="n">
        <v>136181.0888690966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8.4618</v>
      </c>
      <c r="E23" t="n">
        <v>11.82</v>
      </c>
      <c r="F23" t="n">
        <v>8.109999999999999</v>
      </c>
      <c r="G23" t="n">
        <v>34.77</v>
      </c>
      <c r="H23" t="n">
        <v>0.38</v>
      </c>
      <c r="I23" t="n">
        <v>14</v>
      </c>
      <c r="J23" t="n">
        <v>295.88</v>
      </c>
      <c r="K23" t="n">
        <v>61.2</v>
      </c>
      <c r="L23" t="n">
        <v>6.25</v>
      </c>
      <c r="M23" t="n">
        <v>12</v>
      </c>
      <c r="N23" t="n">
        <v>83.43000000000001</v>
      </c>
      <c r="O23" t="n">
        <v>36726.12</v>
      </c>
      <c r="P23" t="n">
        <v>111.83</v>
      </c>
      <c r="Q23" t="n">
        <v>1650.64</v>
      </c>
      <c r="R23" t="n">
        <v>35.44</v>
      </c>
      <c r="S23" t="n">
        <v>27.2</v>
      </c>
      <c r="T23" t="n">
        <v>4338.86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107.9061172777427</v>
      </c>
      <c r="AB23" t="n">
        <v>147.6419101412611</v>
      </c>
      <c r="AC23" t="n">
        <v>133.5511734541416</v>
      </c>
      <c r="AD23" t="n">
        <v>107906.1172777427</v>
      </c>
      <c r="AE23" t="n">
        <v>147641.9101412611</v>
      </c>
      <c r="AF23" t="n">
        <v>1.858717681996018e-06</v>
      </c>
      <c r="AG23" t="n">
        <v>0.24625</v>
      </c>
      <c r="AH23" t="n">
        <v>133551.1734541416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8.5221</v>
      </c>
      <c r="E24" t="n">
        <v>11.73</v>
      </c>
      <c r="F24" t="n">
        <v>8.08</v>
      </c>
      <c r="G24" t="n">
        <v>37.31</v>
      </c>
      <c r="H24" t="n">
        <v>0.39</v>
      </c>
      <c r="I24" t="n">
        <v>13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108.79</v>
      </c>
      <c r="Q24" t="n">
        <v>1650.67</v>
      </c>
      <c r="R24" t="n">
        <v>34.34</v>
      </c>
      <c r="S24" t="n">
        <v>27.2</v>
      </c>
      <c r="T24" t="n">
        <v>3792.61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105.0901157177456</v>
      </c>
      <c r="AB24" t="n">
        <v>143.7889325736541</v>
      </c>
      <c r="AC24" t="n">
        <v>130.0659186578978</v>
      </c>
      <c r="AD24" t="n">
        <v>105090.1157177456</v>
      </c>
      <c r="AE24" t="n">
        <v>143788.9325736541</v>
      </c>
      <c r="AF24" t="n">
        <v>1.871963170689247e-06</v>
      </c>
      <c r="AG24" t="n">
        <v>0.244375</v>
      </c>
      <c r="AH24" t="n">
        <v>130065.9186578978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8.505800000000001</v>
      </c>
      <c r="E25" t="n">
        <v>11.76</v>
      </c>
      <c r="F25" t="n">
        <v>8.109999999999999</v>
      </c>
      <c r="G25" t="n">
        <v>37.42</v>
      </c>
      <c r="H25" t="n">
        <v>0.4</v>
      </c>
      <c r="I25" t="n">
        <v>13</v>
      </c>
      <c r="J25" t="n">
        <v>296.92</v>
      </c>
      <c r="K25" t="n">
        <v>61.2</v>
      </c>
      <c r="L25" t="n">
        <v>6.75</v>
      </c>
      <c r="M25" t="n">
        <v>4</v>
      </c>
      <c r="N25" t="n">
        <v>83.97</v>
      </c>
      <c r="O25" t="n">
        <v>36854.25</v>
      </c>
      <c r="P25" t="n">
        <v>108.79</v>
      </c>
      <c r="Q25" t="n">
        <v>1650.78</v>
      </c>
      <c r="R25" t="n">
        <v>34.89</v>
      </c>
      <c r="S25" t="n">
        <v>27.2</v>
      </c>
      <c r="T25" t="n">
        <v>4069.13</v>
      </c>
      <c r="U25" t="n">
        <v>0.78</v>
      </c>
      <c r="V25" t="n">
        <v>0.96</v>
      </c>
      <c r="W25" t="n">
        <v>0.14</v>
      </c>
      <c r="X25" t="n">
        <v>0.25</v>
      </c>
      <c r="Y25" t="n">
        <v>1</v>
      </c>
      <c r="Z25" t="n">
        <v>10</v>
      </c>
      <c r="AA25" t="n">
        <v>105.41150311542</v>
      </c>
      <c r="AB25" t="n">
        <v>144.2286689897632</v>
      </c>
      <c r="AC25" t="n">
        <v>130.4636872476275</v>
      </c>
      <c r="AD25" t="n">
        <v>105411.50311542</v>
      </c>
      <c r="AE25" t="n">
        <v>144228.6689897632</v>
      </c>
      <c r="AF25" t="n">
        <v>1.868382715205008e-06</v>
      </c>
      <c r="AG25" t="n">
        <v>0.245</v>
      </c>
      <c r="AH25" t="n">
        <v>130463.6872476276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8.4964</v>
      </c>
      <c r="E26" t="n">
        <v>11.77</v>
      </c>
      <c r="F26" t="n">
        <v>8.119999999999999</v>
      </c>
      <c r="G26" t="n">
        <v>37.48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2</v>
      </c>
      <c r="N26" t="n">
        <v>84.23999999999999</v>
      </c>
      <c r="O26" t="n">
        <v>36918.48</v>
      </c>
      <c r="P26" t="n">
        <v>108.64</v>
      </c>
      <c r="Q26" t="n">
        <v>1650.97</v>
      </c>
      <c r="R26" t="n">
        <v>35.05</v>
      </c>
      <c r="S26" t="n">
        <v>27.2</v>
      </c>
      <c r="T26" t="n">
        <v>4149.24</v>
      </c>
      <c r="U26" t="n">
        <v>0.78</v>
      </c>
      <c r="V26" t="n">
        <v>0.96</v>
      </c>
      <c r="W26" t="n">
        <v>0.15</v>
      </c>
      <c r="X26" t="n">
        <v>0.27</v>
      </c>
      <c r="Y26" t="n">
        <v>1</v>
      </c>
      <c r="Z26" t="n">
        <v>10</v>
      </c>
      <c r="AA26" t="n">
        <v>105.4708265420858</v>
      </c>
      <c r="AB26" t="n">
        <v>144.3098379192924</v>
      </c>
      <c r="AC26" t="n">
        <v>130.5371095284437</v>
      </c>
      <c r="AD26" t="n">
        <v>105470.8265420858</v>
      </c>
      <c r="AE26" t="n">
        <v>144309.8379192924</v>
      </c>
      <c r="AF26" t="n">
        <v>1.866317912655814e-06</v>
      </c>
      <c r="AG26" t="n">
        <v>0.2452083333333333</v>
      </c>
      <c r="AH26" t="n">
        <v>130537.1095284437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8.4968</v>
      </c>
      <c r="E27" t="n">
        <v>11.77</v>
      </c>
      <c r="F27" t="n">
        <v>8.119999999999999</v>
      </c>
      <c r="G27" t="n">
        <v>37.47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108.69</v>
      </c>
      <c r="Q27" t="n">
        <v>1650.84</v>
      </c>
      <c r="R27" t="n">
        <v>34.94</v>
      </c>
      <c r="S27" t="n">
        <v>27.2</v>
      </c>
      <c r="T27" t="n">
        <v>4092.34</v>
      </c>
      <c r="U27" t="n">
        <v>0.78</v>
      </c>
      <c r="V27" t="n">
        <v>0.96</v>
      </c>
      <c r="W27" t="n">
        <v>0.15</v>
      </c>
      <c r="X27" t="n">
        <v>0.27</v>
      </c>
      <c r="Y27" t="n">
        <v>1</v>
      </c>
      <c r="Z27" t="n">
        <v>10</v>
      </c>
      <c r="AA27" t="n">
        <v>105.4980124773073</v>
      </c>
      <c r="AB27" t="n">
        <v>144.3470349152211</v>
      </c>
      <c r="AC27" t="n">
        <v>130.5707564952873</v>
      </c>
      <c r="AD27" t="n">
        <v>105498.0124773073</v>
      </c>
      <c r="AE27" t="n">
        <v>144347.0349152211</v>
      </c>
      <c r="AF27" t="n">
        <v>1.866405776594078e-06</v>
      </c>
      <c r="AG27" t="n">
        <v>0.2452083333333333</v>
      </c>
      <c r="AH27" t="n">
        <v>130570.7564952873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7.5954</v>
      </c>
      <c r="E2" t="n">
        <v>13.17</v>
      </c>
      <c r="F2" t="n">
        <v>9.19</v>
      </c>
      <c r="G2" t="n">
        <v>8.35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64</v>
      </c>
      <c r="N2" t="n">
        <v>20.75</v>
      </c>
      <c r="O2" t="n">
        <v>16663.42</v>
      </c>
      <c r="P2" t="n">
        <v>90.22</v>
      </c>
      <c r="Q2" t="n">
        <v>1650.77</v>
      </c>
      <c r="R2" t="n">
        <v>68.98</v>
      </c>
      <c r="S2" t="n">
        <v>27.2</v>
      </c>
      <c r="T2" t="n">
        <v>20849.96</v>
      </c>
      <c r="U2" t="n">
        <v>0.39</v>
      </c>
      <c r="V2" t="n">
        <v>0.85</v>
      </c>
      <c r="W2" t="n">
        <v>0.21</v>
      </c>
      <c r="X2" t="n">
        <v>1.34</v>
      </c>
      <c r="Y2" t="n">
        <v>1</v>
      </c>
      <c r="Z2" t="n">
        <v>10</v>
      </c>
      <c r="AA2" t="n">
        <v>97.75778931661472</v>
      </c>
      <c r="AB2" t="n">
        <v>133.756520112221</v>
      </c>
      <c r="AC2" t="n">
        <v>120.9909855612014</v>
      </c>
      <c r="AD2" t="n">
        <v>97757.78931661473</v>
      </c>
      <c r="AE2" t="n">
        <v>133756.520112221</v>
      </c>
      <c r="AF2" t="n">
        <v>1.889609444653588e-06</v>
      </c>
      <c r="AG2" t="n">
        <v>0.274375</v>
      </c>
      <c r="AH2" t="n">
        <v>120990.9855612014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8.106299999999999</v>
      </c>
      <c r="E3" t="n">
        <v>12.34</v>
      </c>
      <c r="F3" t="n">
        <v>8.82</v>
      </c>
      <c r="G3" t="n">
        <v>10.8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83.11</v>
      </c>
      <c r="Q3" t="n">
        <v>1650.93</v>
      </c>
      <c r="R3" t="n">
        <v>57.4</v>
      </c>
      <c r="S3" t="n">
        <v>27.2</v>
      </c>
      <c r="T3" t="n">
        <v>15143.76</v>
      </c>
      <c r="U3" t="n">
        <v>0.47</v>
      </c>
      <c r="V3" t="n">
        <v>0.89</v>
      </c>
      <c r="W3" t="n">
        <v>0.19</v>
      </c>
      <c r="X3" t="n">
        <v>0.97</v>
      </c>
      <c r="Y3" t="n">
        <v>1</v>
      </c>
      <c r="Z3" t="n">
        <v>10</v>
      </c>
      <c r="AA3" t="n">
        <v>85.77998084803593</v>
      </c>
      <c r="AB3" t="n">
        <v>117.3679541419044</v>
      </c>
      <c r="AC3" t="n">
        <v>106.1665213255897</v>
      </c>
      <c r="AD3" t="n">
        <v>85779.98084803594</v>
      </c>
      <c r="AE3" t="n">
        <v>117367.9541419044</v>
      </c>
      <c r="AF3" t="n">
        <v>2.016712884271451e-06</v>
      </c>
      <c r="AG3" t="n">
        <v>0.2570833333333333</v>
      </c>
      <c r="AH3" t="n">
        <v>106166.5213255897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8.5304</v>
      </c>
      <c r="E4" t="n">
        <v>11.72</v>
      </c>
      <c r="F4" t="n">
        <v>8.51</v>
      </c>
      <c r="G4" t="n">
        <v>13.43</v>
      </c>
      <c r="H4" t="n">
        <v>0.2</v>
      </c>
      <c r="I4" t="n">
        <v>38</v>
      </c>
      <c r="J4" t="n">
        <v>133.88</v>
      </c>
      <c r="K4" t="n">
        <v>46.47</v>
      </c>
      <c r="L4" t="n">
        <v>1.5</v>
      </c>
      <c r="M4" t="n">
        <v>36</v>
      </c>
      <c r="N4" t="n">
        <v>20.91</v>
      </c>
      <c r="O4" t="n">
        <v>16746.01</v>
      </c>
      <c r="P4" t="n">
        <v>76.34999999999999</v>
      </c>
      <c r="Q4" t="n">
        <v>1650.81</v>
      </c>
      <c r="R4" t="n">
        <v>47.39</v>
      </c>
      <c r="S4" t="n">
        <v>27.2</v>
      </c>
      <c r="T4" t="n">
        <v>10192.65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76.37066560163812</v>
      </c>
      <c r="AB4" t="n">
        <v>104.4937139120977</v>
      </c>
      <c r="AC4" t="n">
        <v>94.52098051420204</v>
      </c>
      <c r="AD4" t="n">
        <v>76370.66560163812</v>
      </c>
      <c r="AE4" t="n">
        <v>104493.7139120977</v>
      </c>
      <c r="AF4" t="n">
        <v>2.122221924674536e-06</v>
      </c>
      <c r="AG4" t="n">
        <v>0.2441666666666667</v>
      </c>
      <c r="AH4" t="n">
        <v>94520.98051420203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8.682</v>
      </c>
      <c r="E5" t="n">
        <v>11.52</v>
      </c>
      <c r="F5" t="n">
        <v>8.49</v>
      </c>
      <c r="G5" t="n">
        <v>16.44</v>
      </c>
      <c r="H5" t="n">
        <v>0.23</v>
      </c>
      <c r="I5" t="n">
        <v>31</v>
      </c>
      <c r="J5" t="n">
        <v>134.22</v>
      </c>
      <c r="K5" t="n">
        <v>46.47</v>
      </c>
      <c r="L5" t="n">
        <v>1.75</v>
      </c>
      <c r="M5" t="n">
        <v>29</v>
      </c>
      <c r="N5" t="n">
        <v>21</v>
      </c>
      <c r="O5" t="n">
        <v>16787.35</v>
      </c>
      <c r="P5" t="n">
        <v>72.56</v>
      </c>
      <c r="Q5" t="n">
        <v>1650.74</v>
      </c>
      <c r="R5" t="n">
        <v>47.28</v>
      </c>
      <c r="S5" t="n">
        <v>27.2</v>
      </c>
      <c r="T5" t="n">
        <v>10175.32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72.63255669217136</v>
      </c>
      <c r="AB5" t="n">
        <v>99.37906838844178</v>
      </c>
      <c r="AC5" t="n">
        <v>89.89446958087215</v>
      </c>
      <c r="AD5" t="n">
        <v>72632.55669217136</v>
      </c>
      <c r="AE5" t="n">
        <v>99379.06838844178</v>
      </c>
      <c r="AF5" t="n">
        <v>2.159937488280071e-06</v>
      </c>
      <c r="AG5" t="n">
        <v>0.24</v>
      </c>
      <c r="AH5" t="n">
        <v>89894.46958087216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8.8294</v>
      </c>
      <c r="E6" t="n">
        <v>11.33</v>
      </c>
      <c r="F6" t="n">
        <v>8.41</v>
      </c>
      <c r="G6" t="n">
        <v>18.69</v>
      </c>
      <c r="H6" t="n">
        <v>0.26</v>
      </c>
      <c r="I6" t="n">
        <v>27</v>
      </c>
      <c r="J6" t="n">
        <v>134.55</v>
      </c>
      <c r="K6" t="n">
        <v>46.47</v>
      </c>
      <c r="L6" t="n">
        <v>2</v>
      </c>
      <c r="M6" t="n">
        <v>5</v>
      </c>
      <c r="N6" t="n">
        <v>21.09</v>
      </c>
      <c r="O6" t="n">
        <v>16828.84</v>
      </c>
      <c r="P6" t="n">
        <v>68.84</v>
      </c>
      <c r="Q6" t="n">
        <v>1650.64</v>
      </c>
      <c r="R6" t="n">
        <v>43.78</v>
      </c>
      <c r="S6" t="n">
        <v>27.2</v>
      </c>
      <c r="T6" t="n">
        <v>8441.469999999999</v>
      </c>
      <c r="U6" t="n">
        <v>0.62</v>
      </c>
      <c r="V6" t="n">
        <v>0.93</v>
      </c>
      <c r="W6" t="n">
        <v>0.18</v>
      </c>
      <c r="X6" t="n">
        <v>0.5600000000000001</v>
      </c>
      <c r="Y6" t="n">
        <v>1</v>
      </c>
      <c r="Z6" t="n">
        <v>10</v>
      </c>
      <c r="AA6" t="n">
        <v>68.92708636277163</v>
      </c>
      <c r="AB6" t="n">
        <v>94.30908040994609</v>
      </c>
      <c r="AC6" t="n">
        <v>85.30835413926967</v>
      </c>
      <c r="AD6" t="n">
        <v>68927.08636277163</v>
      </c>
      <c r="AE6" t="n">
        <v>94309.08040994609</v>
      </c>
      <c r="AF6" t="n">
        <v>2.19660816160102e-06</v>
      </c>
      <c r="AG6" t="n">
        <v>0.2360416666666667</v>
      </c>
      <c r="AH6" t="n">
        <v>85308.35413926966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8.827199999999999</v>
      </c>
      <c r="E7" t="n">
        <v>11.33</v>
      </c>
      <c r="F7" t="n">
        <v>8.41</v>
      </c>
      <c r="G7" t="n">
        <v>18.7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69.04000000000001</v>
      </c>
      <c r="Q7" t="n">
        <v>1650.64</v>
      </c>
      <c r="R7" t="n">
        <v>43.64</v>
      </c>
      <c r="S7" t="n">
        <v>27.2</v>
      </c>
      <c r="T7" t="n">
        <v>8373.43</v>
      </c>
      <c r="U7" t="n">
        <v>0.62</v>
      </c>
      <c r="V7" t="n">
        <v>0.93</v>
      </c>
      <c r="W7" t="n">
        <v>0.19</v>
      </c>
      <c r="X7" t="n">
        <v>0.5600000000000001</v>
      </c>
      <c r="Y7" t="n">
        <v>1</v>
      </c>
      <c r="Z7" t="n">
        <v>10</v>
      </c>
      <c r="AA7" t="n">
        <v>69.06692321645566</v>
      </c>
      <c r="AB7" t="n">
        <v>94.50041136232304</v>
      </c>
      <c r="AC7" t="n">
        <v>85.48142473408649</v>
      </c>
      <c r="AD7" t="n">
        <v>69066.92321645566</v>
      </c>
      <c r="AE7" t="n">
        <v>94500.41136232304</v>
      </c>
      <c r="AF7" t="n">
        <v>2.196060838118618e-06</v>
      </c>
      <c r="AG7" t="n">
        <v>0.2360416666666667</v>
      </c>
      <c r="AH7" t="n">
        <v>85481.42473408648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10.29</v>
      </c>
      <c r="G2" t="n">
        <v>5.19</v>
      </c>
      <c r="H2" t="n">
        <v>0.07000000000000001</v>
      </c>
      <c r="I2" t="n">
        <v>119</v>
      </c>
      <c r="J2" t="n">
        <v>252.85</v>
      </c>
      <c r="K2" t="n">
        <v>59.19</v>
      </c>
      <c r="L2" t="n">
        <v>1</v>
      </c>
      <c r="M2" t="n">
        <v>117</v>
      </c>
      <c r="N2" t="n">
        <v>62.65</v>
      </c>
      <c r="O2" t="n">
        <v>31418.63</v>
      </c>
      <c r="P2" t="n">
        <v>164.26</v>
      </c>
      <c r="Q2" t="n">
        <v>1651</v>
      </c>
      <c r="R2" t="n">
        <v>103.37</v>
      </c>
      <c r="S2" t="n">
        <v>27.2</v>
      </c>
      <c r="T2" t="n">
        <v>37777.11</v>
      </c>
      <c r="U2" t="n">
        <v>0.26</v>
      </c>
      <c r="V2" t="n">
        <v>0.76</v>
      </c>
      <c r="W2" t="n">
        <v>0.3</v>
      </c>
      <c r="X2" t="n">
        <v>2.43</v>
      </c>
      <c r="Y2" t="n">
        <v>1</v>
      </c>
      <c r="Z2" t="n">
        <v>10</v>
      </c>
      <c r="AA2" t="n">
        <v>237.0043469269823</v>
      </c>
      <c r="AB2" t="n">
        <v>324.2798033591922</v>
      </c>
      <c r="AC2" t="n">
        <v>293.3309940562497</v>
      </c>
      <c r="AD2" t="n">
        <v>237004.3469269823</v>
      </c>
      <c r="AE2" t="n">
        <v>324279.8033591922</v>
      </c>
      <c r="AF2" t="n">
        <v>1.183236851626305e-06</v>
      </c>
      <c r="AG2" t="n">
        <v>0.3939583333333334</v>
      </c>
      <c r="AH2" t="n">
        <v>293330.9940562497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5.9483</v>
      </c>
      <c r="E3" t="n">
        <v>16.81</v>
      </c>
      <c r="F3" t="n">
        <v>9.66</v>
      </c>
      <c r="G3" t="n">
        <v>6.51</v>
      </c>
      <c r="H3" t="n">
        <v>0.09</v>
      </c>
      <c r="I3" t="n">
        <v>89</v>
      </c>
      <c r="J3" t="n">
        <v>253.3</v>
      </c>
      <c r="K3" t="n">
        <v>59.19</v>
      </c>
      <c r="L3" t="n">
        <v>1.25</v>
      </c>
      <c r="M3" t="n">
        <v>87</v>
      </c>
      <c r="N3" t="n">
        <v>62.86</v>
      </c>
      <c r="O3" t="n">
        <v>31474.5</v>
      </c>
      <c r="P3" t="n">
        <v>152.63</v>
      </c>
      <c r="Q3" t="n">
        <v>1651.27</v>
      </c>
      <c r="R3" t="n">
        <v>83.56</v>
      </c>
      <c r="S3" t="n">
        <v>27.2</v>
      </c>
      <c r="T3" t="n">
        <v>28023.75</v>
      </c>
      <c r="U3" t="n">
        <v>0.33</v>
      </c>
      <c r="V3" t="n">
        <v>0.8100000000000001</v>
      </c>
      <c r="W3" t="n">
        <v>0.25</v>
      </c>
      <c r="X3" t="n">
        <v>1.8</v>
      </c>
      <c r="Y3" t="n">
        <v>1</v>
      </c>
      <c r="Z3" t="n">
        <v>10</v>
      </c>
      <c r="AA3" t="n">
        <v>196.7338800909561</v>
      </c>
      <c r="AB3" t="n">
        <v>269.1799740265586</v>
      </c>
      <c r="AC3" t="n">
        <v>243.489815102009</v>
      </c>
      <c r="AD3" t="n">
        <v>196733.8800909561</v>
      </c>
      <c r="AE3" t="n">
        <v>269179.9740265586</v>
      </c>
      <c r="AF3" t="n">
        <v>1.330884154853784e-06</v>
      </c>
      <c r="AG3" t="n">
        <v>0.3502083333333333</v>
      </c>
      <c r="AH3" t="n">
        <v>243489.815102009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6.4678</v>
      </c>
      <c r="E4" t="n">
        <v>15.46</v>
      </c>
      <c r="F4" t="n">
        <v>9.23</v>
      </c>
      <c r="G4" t="n">
        <v>7.91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144.27</v>
      </c>
      <c r="Q4" t="n">
        <v>1650.83</v>
      </c>
      <c r="R4" t="n">
        <v>70.18000000000001</v>
      </c>
      <c r="S4" t="n">
        <v>27.2</v>
      </c>
      <c r="T4" t="n">
        <v>21429.95</v>
      </c>
      <c r="U4" t="n">
        <v>0.39</v>
      </c>
      <c r="V4" t="n">
        <v>0.85</v>
      </c>
      <c r="W4" t="n">
        <v>0.22</v>
      </c>
      <c r="X4" t="n">
        <v>1.38</v>
      </c>
      <c r="Y4" t="n">
        <v>1</v>
      </c>
      <c r="Z4" t="n">
        <v>10</v>
      </c>
      <c r="AA4" t="n">
        <v>171.820638135272</v>
      </c>
      <c r="AB4" t="n">
        <v>235.092577288144</v>
      </c>
      <c r="AC4" t="n">
        <v>212.655671666336</v>
      </c>
      <c r="AD4" t="n">
        <v>171820.638135272</v>
      </c>
      <c r="AE4" t="n">
        <v>235092.5772881439</v>
      </c>
      <c r="AF4" t="n">
        <v>1.447118090338971e-06</v>
      </c>
      <c r="AG4" t="n">
        <v>0.3220833333333333</v>
      </c>
      <c r="AH4" t="n">
        <v>212655.671666336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6.8309</v>
      </c>
      <c r="E5" t="n">
        <v>14.64</v>
      </c>
      <c r="F5" t="n">
        <v>9</v>
      </c>
      <c r="G5" t="n">
        <v>9.31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139.12</v>
      </c>
      <c r="Q5" t="n">
        <v>1650.89</v>
      </c>
      <c r="R5" t="n">
        <v>62.99</v>
      </c>
      <c r="S5" t="n">
        <v>27.2</v>
      </c>
      <c r="T5" t="n">
        <v>17891.62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157.5530344070738</v>
      </c>
      <c r="AB5" t="n">
        <v>215.5710124249803</v>
      </c>
      <c r="AC5" t="n">
        <v>194.997217555018</v>
      </c>
      <c r="AD5" t="n">
        <v>157553.0344070738</v>
      </c>
      <c r="AE5" t="n">
        <v>215571.0124249803</v>
      </c>
      <c r="AF5" t="n">
        <v>1.528358787114085e-06</v>
      </c>
      <c r="AG5" t="n">
        <v>0.305</v>
      </c>
      <c r="AH5" t="n">
        <v>194997.217555018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7.0989</v>
      </c>
      <c r="E6" t="n">
        <v>14.09</v>
      </c>
      <c r="F6" t="n">
        <v>8.84</v>
      </c>
      <c r="G6" t="n">
        <v>10.6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135.11</v>
      </c>
      <c r="Q6" t="n">
        <v>1650.87</v>
      </c>
      <c r="R6" t="n">
        <v>57.91</v>
      </c>
      <c r="S6" t="n">
        <v>27.2</v>
      </c>
      <c r="T6" t="n">
        <v>15395.48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147.844178008962</v>
      </c>
      <c r="AB6" t="n">
        <v>202.2869267765757</v>
      </c>
      <c r="AC6" t="n">
        <v>182.9809463965616</v>
      </c>
      <c r="AD6" t="n">
        <v>147844.178008962</v>
      </c>
      <c r="AE6" t="n">
        <v>202286.9267765757</v>
      </c>
      <c r="AF6" t="n">
        <v>1.588321625824442e-06</v>
      </c>
      <c r="AG6" t="n">
        <v>0.2935416666666666</v>
      </c>
      <c r="AH6" t="n">
        <v>182980.9463965616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7.3571</v>
      </c>
      <c r="E7" t="n">
        <v>13.59</v>
      </c>
      <c r="F7" t="n">
        <v>8.69</v>
      </c>
      <c r="G7" t="n">
        <v>12.12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131.3</v>
      </c>
      <c r="Q7" t="n">
        <v>1650.8</v>
      </c>
      <c r="R7" t="n">
        <v>53.03</v>
      </c>
      <c r="S7" t="n">
        <v>27.2</v>
      </c>
      <c r="T7" t="n">
        <v>12988.16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139.2168450286819</v>
      </c>
      <c r="AB7" t="n">
        <v>190.4826291818934</v>
      </c>
      <c r="AC7" t="n">
        <v>172.3032343968763</v>
      </c>
      <c r="AD7" t="n">
        <v>139216.8450286819</v>
      </c>
      <c r="AE7" t="n">
        <v>190482.6291818934</v>
      </c>
      <c r="AF7" t="n">
        <v>1.646091793567031e-06</v>
      </c>
      <c r="AG7" t="n">
        <v>0.283125</v>
      </c>
      <c r="AH7" t="n">
        <v>172303.2343968763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7.5828</v>
      </c>
      <c r="E8" t="n">
        <v>13.19</v>
      </c>
      <c r="F8" t="n">
        <v>8.529999999999999</v>
      </c>
      <c r="G8" t="n">
        <v>13.46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127.18</v>
      </c>
      <c r="Q8" t="n">
        <v>1650.86</v>
      </c>
      <c r="R8" t="n">
        <v>47.77</v>
      </c>
      <c r="S8" t="n">
        <v>27.2</v>
      </c>
      <c r="T8" t="n">
        <v>10380.52</v>
      </c>
      <c r="U8" t="n">
        <v>0.57</v>
      </c>
      <c r="V8" t="n">
        <v>0.92</v>
      </c>
      <c r="W8" t="n">
        <v>0.17</v>
      </c>
      <c r="X8" t="n">
        <v>0.67</v>
      </c>
      <c r="Y8" t="n">
        <v>1</v>
      </c>
      <c r="Z8" t="n">
        <v>10</v>
      </c>
      <c r="AA8" t="n">
        <v>131.464358032498</v>
      </c>
      <c r="AB8" t="n">
        <v>179.8753344581319</v>
      </c>
      <c r="AC8" t="n">
        <v>162.7082849941156</v>
      </c>
      <c r="AD8" t="n">
        <v>131464.358032498</v>
      </c>
      <c r="AE8" t="n">
        <v>179875.3344581319</v>
      </c>
      <c r="AF8" t="n">
        <v>1.696590348406313e-06</v>
      </c>
      <c r="AG8" t="n">
        <v>0.2747916666666667</v>
      </c>
      <c r="AH8" t="n">
        <v>162708.2849941156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7.5921</v>
      </c>
      <c r="E9" t="n">
        <v>13.17</v>
      </c>
      <c r="F9" t="n">
        <v>8.66</v>
      </c>
      <c r="G9" t="n">
        <v>14.84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127.8</v>
      </c>
      <c r="Q9" t="n">
        <v>1650.75</v>
      </c>
      <c r="R9" t="n">
        <v>53.59</v>
      </c>
      <c r="S9" t="n">
        <v>27.2</v>
      </c>
      <c r="T9" t="n">
        <v>13309.19</v>
      </c>
      <c r="U9" t="n">
        <v>0.51</v>
      </c>
      <c r="V9" t="n">
        <v>0.9</v>
      </c>
      <c r="W9" t="n">
        <v>0.14</v>
      </c>
      <c r="X9" t="n">
        <v>0.8</v>
      </c>
      <c r="Y9" t="n">
        <v>1</v>
      </c>
      <c r="Z9" t="n">
        <v>10</v>
      </c>
      <c r="AA9" t="n">
        <v>132.3181968104054</v>
      </c>
      <c r="AB9" t="n">
        <v>181.0435943427726</v>
      </c>
      <c r="AC9" t="n">
        <v>163.7650477950297</v>
      </c>
      <c r="AD9" t="n">
        <v>132318.1968104054</v>
      </c>
      <c r="AE9" t="n">
        <v>181043.5943427726</v>
      </c>
      <c r="AF9" t="n">
        <v>1.698671148406336e-06</v>
      </c>
      <c r="AG9" t="n">
        <v>0.274375</v>
      </c>
      <c r="AH9" t="n">
        <v>163765.0477950297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7.811</v>
      </c>
      <c r="E10" t="n">
        <v>12.8</v>
      </c>
      <c r="F10" t="n">
        <v>8.48</v>
      </c>
      <c r="G10" t="n">
        <v>16.42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123.66</v>
      </c>
      <c r="Q10" t="n">
        <v>1650.69</v>
      </c>
      <c r="R10" t="n">
        <v>46.95</v>
      </c>
      <c r="S10" t="n">
        <v>27.2</v>
      </c>
      <c r="T10" t="n">
        <v>10007.27</v>
      </c>
      <c r="U10" t="n">
        <v>0.58</v>
      </c>
      <c r="V10" t="n">
        <v>0.92</v>
      </c>
      <c r="W10" t="n">
        <v>0.16</v>
      </c>
      <c r="X10" t="n">
        <v>0.63</v>
      </c>
      <c r="Y10" t="n">
        <v>1</v>
      </c>
      <c r="Z10" t="n">
        <v>10</v>
      </c>
      <c r="AA10" t="n">
        <v>125.0058401355478</v>
      </c>
      <c r="AB10" t="n">
        <v>171.0385053418288</v>
      </c>
      <c r="AC10" t="n">
        <v>154.7148304461021</v>
      </c>
      <c r="AD10" t="n">
        <v>125005.8401355478</v>
      </c>
      <c r="AE10" t="n">
        <v>171038.5053418288</v>
      </c>
      <c r="AF10" t="n">
        <v>1.74764825808431e-06</v>
      </c>
      <c r="AG10" t="n">
        <v>0.2666666666666667</v>
      </c>
      <c r="AH10" t="n">
        <v>154714.8304461021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7.9467</v>
      </c>
      <c r="E11" t="n">
        <v>12.58</v>
      </c>
      <c r="F11" t="n">
        <v>8.41</v>
      </c>
      <c r="G11" t="n">
        <v>18.02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120.9</v>
      </c>
      <c r="Q11" t="n">
        <v>1650.79</v>
      </c>
      <c r="R11" t="n">
        <v>44.65</v>
      </c>
      <c r="S11" t="n">
        <v>27.2</v>
      </c>
      <c r="T11" t="n">
        <v>8874.190000000001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120.7162757735305</v>
      </c>
      <c r="AB11" t="n">
        <v>165.1693341394961</v>
      </c>
      <c r="AC11" t="n">
        <v>149.4058047058847</v>
      </c>
      <c r="AD11" t="n">
        <v>120716.2757735305</v>
      </c>
      <c r="AE11" t="n">
        <v>165169.3341394961</v>
      </c>
      <c r="AF11" t="n">
        <v>1.778010038729816e-06</v>
      </c>
      <c r="AG11" t="n">
        <v>0.2620833333333333</v>
      </c>
      <c r="AH11" t="n">
        <v>149405.8047058847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8.0375</v>
      </c>
      <c r="E12" t="n">
        <v>12.44</v>
      </c>
      <c r="F12" t="n">
        <v>8.369999999999999</v>
      </c>
      <c r="G12" t="n">
        <v>19.31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118.55</v>
      </c>
      <c r="Q12" t="n">
        <v>1650.7</v>
      </c>
      <c r="R12" t="n">
        <v>43.25</v>
      </c>
      <c r="S12" t="n">
        <v>27.2</v>
      </c>
      <c r="T12" t="n">
        <v>8184.62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117.6147380059372</v>
      </c>
      <c r="AB12" t="n">
        <v>160.9256733356877</v>
      </c>
      <c r="AC12" t="n">
        <v>145.567152933175</v>
      </c>
      <c r="AD12" t="n">
        <v>117614.7380059371</v>
      </c>
      <c r="AE12" t="n">
        <v>160925.6733356877</v>
      </c>
      <c r="AF12" t="n">
        <v>1.798325806471981e-06</v>
      </c>
      <c r="AG12" t="n">
        <v>0.2591666666666667</v>
      </c>
      <c r="AH12" t="n">
        <v>145567.152933175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8.1226</v>
      </c>
      <c r="E13" t="n">
        <v>12.31</v>
      </c>
      <c r="F13" t="n">
        <v>8.33</v>
      </c>
      <c r="G13" t="n">
        <v>20.83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116.26</v>
      </c>
      <c r="Q13" t="n">
        <v>1650.78</v>
      </c>
      <c r="R13" t="n">
        <v>42.36</v>
      </c>
      <c r="S13" t="n">
        <v>27.2</v>
      </c>
      <c r="T13" t="n">
        <v>7749.26</v>
      </c>
      <c r="U13" t="n">
        <v>0.64</v>
      </c>
      <c r="V13" t="n">
        <v>0.9399999999999999</v>
      </c>
      <c r="W13" t="n">
        <v>0.14</v>
      </c>
      <c r="X13" t="n">
        <v>0.48</v>
      </c>
      <c r="Y13" t="n">
        <v>1</v>
      </c>
      <c r="Z13" t="n">
        <v>10</v>
      </c>
      <c r="AA13" t="n">
        <v>114.7017955991287</v>
      </c>
      <c r="AB13" t="n">
        <v>156.9400570247451</v>
      </c>
      <c r="AC13" t="n">
        <v>141.9619182490999</v>
      </c>
      <c r="AD13" t="n">
        <v>114701.7955991287</v>
      </c>
      <c r="AE13" t="n">
        <v>156940.0570247451</v>
      </c>
      <c r="AF13" t="n">
        <v>1.817366245181875e-06</v>
      </c>
      <c r="AG13" t="n">
        <v>0.2564583333333333</v>
      </c>
      <c r="AH13" t="n">
        <v>141961.9182490999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8.227600000000001</v>
      </c>
      <c r="E14" t="n">
        <v>12.15</v>
      </c>
      <c r="F14" t="n">
        <v>8.27</v>
      </c>
      <c r="G14" t="n">
        <v>22.56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113.81</v>
      </c>
      <c r="Q14" t="n">
        <v>1650.7</v>
      </c>
      <c r="R14" t="n">
        <v>40.41</v>
      </c>
      <c r="S14" t="n">
        <v>27.2</v>
      </c>
      <c r="T14" t="n">
        <v>6782.1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111.3958086144138</v>
      </c>
      <c r="AB14" t="n">
        <v>152.4166597824083</v>
      </c>
      <c r="AC14" t="n">
        <v>137.8702276909424</v>
      </c>
      <c r="AD14" t="n">
        <v>111395.8086144138</v>
      </c>
      <c r="AE14" t="n">
        <v>152416.6597824083</v>
      </c>
      <c r="AF14" t="n">
        <v>1.840859148407947e-06</v>
      </c>
      <c r="AG14" t="n">
        <v>0.253125</v>
      </c>
      <c r="AH14" t="n">
        <v>137870.2276909424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8.3233</v>
      </c>
      <c r="E15" t="n">
        <v>12.01</v>
      </c>
      <c r="F15" t="n">
        <v>8.23</v>
      </c>
      <c r="G15" t="n">
        <v>24.7</v>
      </c>
      <c r="H15" t="n">
        <v>0.29</v>
      </c>
      <c r="I15" t="n">
        <v>20</v>
      </c>
      <c r="J15" t="n">
        <v>258.78</v>
      </c>
      <c r="K15" t="n">
        <v>59.19</v>
      </c>
      <c r="L15" t="n">
        <v>4.25</v>
      </c>
      <c r="M15" t="n">
        <v>18</v>
      </c>
      <c r="N15" t="n">
        <v>65.34</v>
      </c>
      <c r="O15" t="n">
        <v>32150.98</v>
      </c>
      <c r="P15" t="n">
        <v>111.37</v>
      </c>
      <c r="Q15" t="n">
        <v>1650.69</v>
      </c>
      <c r="R15" t="n">
        <v>38.99</v>
      </c>
      <c r="S15" t="n">
        <v>27.2</v>
      </c>
      <c r="T15" t="n">
        <v>6081.98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108.3787736912104</v>
      </c>
      <c r="AB15" t="n">
        <v>148.2886194982964</v>
      </c>
      <c r="AC15" t="n">
        <v>134.136161777804</v>
      </c>
      <c r="AD15" t="n">
        <v>108378.7736912104</v>
      </c>
      <c r="AE15" t="n">
        <v>148288.6194982964</v>
      </c>
      <c r="AF15" t="n">
        <v>1.862271251633996e-06</v>
      </c>
      <c r="AG15" t="n">
        <v>0.2502083333333333</v>
      </c>
      <c r="AH15" t="n">
        <v>134136.161777804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8.4047</v>
      </c>
      <c r="E16" t="n">
        <v>11.9</v>
      </c>
      <c r="F16" t="n">
        <v>8.16</v>
      </c>
      <c r="G16" t="n">
        <v>25.78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108.37</v>
      </c>
      <c r="Q16" t="n">
        <v>1650.64</v>
      </c>
      <c r="R16" t="n">
        <v>36.77</v>
      </c>
      <c r="S16" t="n">
        <v>27.2</v>
      </c>
      <c r="T16" t="n">
        <v>4977.15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105.1263620858403</v>
      </c>
      <c r="AB16" t="n">
        <v>143.8385264535582</v>
      </c>
      <c r="AC16" t="n">
        <v>130.1107793675093</v>
      </c>
      <c r="AD16" t="n">
        <v>105126.3620858403</v>
      </c>
      <c r="AE16" t="n">
        <v>143838.5264535582</v>
      </c>
      <c r="AF16" t="n">
        <v>1.880483845182589e-06</v>
      </c>
      <c r="AG16" t="n">
        <v>0.2479166666666667</v>
      </c>
      <c r="AH16" t="n">
        <v>130110.7793675093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8.405099999999999</v>
      </c>
      <c r="E17" t="n">
        <v>11.9</v>
      </c>
      <c r="F17" t="n">
        <v>8.210000000000001</v>
      </c>
      <c r="G17" t="n">
        <v>27.38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107.18</v>
      </c>
      <c r="Q17" t="n">
        <v>1650.78</v>
      </c>
      <c r="R17" t="n">
        <v>38.56</v>
      </c>
      <c r="S17" t="n">
        <v>27.2</v>
      </c>
      <c r="T17" t="n">
        <v>5878.78</v>
      </c>
      <c r="U17" t="n">
        <v>0.71</v>
      </c>
      <c r="V17" t="n">
        <v>0.95</v>
      </c>
      <c r="W17" t="n">
        <v>0.14</v>
      </c>
      <c r="X17" t="n">
        <v>0.36</v>
      </c>
      <c r="Y17" t="n">
        <v>1</v>
      </c>
      <c r="Z17" t="n">
        <v>10</v>
      </c>
      <c r="AA17" t="n">
        <v>104.5486241411659</v>
      </c>
      <c r="AB17" t="n">
        <v>143.0480399096558</v>
      </c>
      <c r="AC17" t="n">
        <v>129.3957357499018</v>
      </c>
      <c r="AD17" t="n">
        <v>104548.6241411659</v>
      </c>
      <c r="AE17" t="n">
        <v>143048.0399096558</v>
      </c>
      <c r="AF17" t="n">
        <v>1.880573341956783e-06</v>
      </c>
      <c r="AG17" t="n">
        <v>0.2479166666666667</v>
      </c>
      <c r="AH17" t="n">
        <v>129395.7357499018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8.510400000000001</v>
      </c>
      <c r="E18" t="n">
        <v>11.75</v>
      </c>
      <c r="F18" t="n">
        <v>8.16</v>
      </c>
      <c r="G18" t="n">
        <v>30.61</v>
      </c>
      <c r="H18" t="n">
        <v>0.34</v>
      </c>
      <c r="I18" t="n">
        <v>16</v>
      </c>
      <c r="J18" t="n">
        <v>260.17</v>
      </c>
      <c r="K18" t="n">
        <v>59.19</v>
      </c>
      <c r="L18" t="n">
        <v>5</v>
      </c>
      <c r="M18" t="n">
        <v>14</v>
      </c>
      <c r="N18" t="n">
        <v>65.98</v>
      </c>
      <c r="O18" t="n">
        <v>32321.82</v>
      </c>
      <c r="P18" t="n">
        <v>104.48</v>
      </c>
      <c r="Q18" t="n">
        <v>1650.79</v>
      </c>
      <c r="R18" t="n">
        <v>36.94</v>
      </c>
      <c r="S18" t="n">
        <v>27.2</v>
      </c>
      <c r="T18" t="n">
        <v>5079.78</v>
      </c>
      <c r="U18" t="n">
        <v>0.74</v>
      </c>
      <c r="V18" t="n">
        <v>0.96</v>
      </c>
      <c r="W18" t="n">
        <v>0.13</v>
      </c>
      <c r="X18" t="n">
        <v>0.31</v>
      </c>
      <c r="Y18" t="n">
        <v>1</v>
      </c>
      <c r="Z18" t="n">
        <v>10</v>
      </c>
      <c r="AA18" t="n">
        <v>101.3533107294392</v>
      </c>
      <c r="AB18" t="n">
        <v>138.6760711324548</v>
      </c>
      <c r="AC18" t="n">
        <v>125.4410215366988</v>
      </c>
      <c r="AD18" t="n">
        <v>101353.3107294392</v>
      </c>
      <c r="AE18" t="n">
        <v>138676.0711324548</v>
      </c>
      <c r="AF18" t="n">
        <v>1.904133367763503e-06</v>
      </c>
      <c r="AG18" t="n">
        <v>0.2447916666666667</v>
      </c>
      <c r="AH18" t="n">
        <v>125441.0215366988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8.565300000000001</v>
      </c>
      <c r="E19" t="n">
        <v>11.68</v>
      </c>
      <c r="F19" t="n">
        <v>8.140000000000001</v>
      </c>
      <c r="G19" t="n">
        <v>32.55</v>
      </c>
      <c r="H19" t="n">
        <v>0.36</v>
      </c>
      <c r="I19" t="n">
        <v>15</v>
      </c>
      <c r="J19" t="n">
        <v>260.63</v>
      </c>
      <c r="K19" t="n">
        <v>59.19</v>
      </c>
      <c r="L19" t="n">
        <v>5.25</v>
      </c>
      <c r="M19" t="n">
        <v>13</v>
      </c>
      <c r="N19" t="n">
        <v>66.19</v>
      </c>
      <c r="O19" t="n">
        <v>32378.93</v>
      </c>
      <c r="P19" t="n">
        <v>101.98</v>
      </c>
      <c r="Q19" t="n">
        <v>1650.7</v>
      </c>
      <c r="R19" t="n">
        <v>36.09</v>
      </c>
      <c r="S19" t="n">
        <v>27.2</v>
      </c>
      <c r="T19" t="n">
        <v>4660.47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99.04868278848423</v>
      </c>
      <c r="AB19" t="n">
        <v>135.5227775106327</v>
      </c>
      <c r="AC19" t="n">
        <v>122.588673832467</v>
      </c>
      <c r="AD19" t="n">
        <v>99048.68278848424</v>
      </c>
      <c r="AE19" t="n">
        <v>135522.7775106327</v>
      </c>
      <c r="AF19" t="n">
        <v>1.916416800021706e-06</v>
      </c>
      <c r="AG19" t="n">
        <v>0.2433333333333333</v>
      </c>
      <c r="AH19" t="n">
        <v>122588.673832467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8.557</v>
      </c>
      <c r="E20" t="n">
        <v>11.69</v>
      </c>
      <c r="F20" t="n">
        <v>8.15</v>
      </c>
      <c r="G20" t="n">
        <v>32.59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9</v>
      </c>
      <c r="N20" t="n">
        <v>66.40000000000001</v>
      </c>
      <c r="O20" t="n">
        <v>32436.11</v>
      </c>
      <c r="P20" t="n">
        <v>100.56</v>
      </c>
      <c r="Q20" t="n">
        <v>1650.77</v>
      </c>
      <c r="R20" t="n">
        <v>36.31</v>
      </c>
      <c r="S20" t="n">
        <v>27.2</v>
      </c>
      <c r="T20" t="n">
        <v>4767.19</v>
      </c>
      <c r="U20" t="n">
        <v>0.75</v>
      </c>
      <c r="V20" t="n">
        <v>0.96</v>
      </c>
      <c r="W20" t="n">
        <v>0.14</v>
      </c>
      <c r="X20" t="n">
        <v>0.29</v>
      </c>
      <c r="Y20" t="n">
        <v>1</v>
      </c>
      <c r="Z20" t="n">
        <v>10</v>
      </c>
      <c r="AA20" t="n">
        <v>98.27880264116038</v>
      </c>
      <c r="AB20" t="n">
        <v>134.4693935283497</v>
      </c>
      <c r="AC20" t="n">
        <v>121.6358233390191</v>
      </c>
      <c r="AD20" t="n">
        <v>98278.80264116038</v>
      </c>
      <c r="AE20" t="n">
        <v>134469.3935283497</v>
      </c>
      <c r="AF20" t="n">
        <v>1.914559741957169e-06</v>
      </c>
      <c r="AG20" t="n">
        <v>0.2435416666666667</v>
      </c>
      <c r="AH20" t="n">
        <v>121635.8233390191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8.6081</v>
      </c>
      <c r="E21" t="n">
        <v>11.62</v>
      </c>
      <c r="F21" t="n">
        <v>8.130000000000001</v>
      </c>
      <c r="G21" t="n">
        <v>34.83</v>
      </c>
      <c r="H21" t="n">
        <v>0.39</v>
      </c>
      <c r="I21" t="n">
        <v>14</v>
      </c>
      <c r="J21" t="n">
        <v>261.56</v>
      </c>
      <c r="K21" t="n">
        <v>59.19</v>
      </c>
      <c r="L21" t="n">
        <v>5.75</v>
      </c>
      <c r="M21" t="n">
        <v>2</v>
      </c>
      <c r="N21" t="n">
        <v>66.62</v>
      </c>
      <c r="O21" t="n">
        <v>32493.38</v>
      </c>
      <c r="P21" t="n">
        <v>99.61</v>
      </c>
      <c r="Q21" t="n">
        <v>1650.64</v>
      </c>
      <c r="R21" t="n">
        <v>35.37</v>
      </c>
      <c r="S21" t="n">
        <v>27.2</v>
      </c>
      <c r="T21" t="n">
        <v>4302.27</v>
      </c>
      <c r="U21" t="n">
        <v>0.77</v>
      </c>
      <c r="V21" t="n">
        <v>0.96</v>
      </c>
      <c r="W21" t="n">
        <v>0.15</v>
      </c>
      <c r="X21" t="n">
        <v>0.27</v>
      </c>
      <c r="Y21" t="n">
        <v>1</v>
      </c>
      <c r="Z21" t="n">
        <v>10</v>
      </c>
      <c r="AA21" t="n">
        <v>97.02726955794168</v>
      </c>
      <c r="AB21" t="n">
        <v>132.7569907501479</v>
      </c>
      <c r="AC21" t="n">
        <v>120.0868498785959</v>
      </c>
      <c r="AD21" t="n">
        <v>97027.26955794168</v>
      </c>
      <c r="AE21" t="n">
        <v>132756.9907501479</v>
      </c>
      <c r="AF21" t="n">
        <v>1.925992954860524e-06</v>
      </c>
      <c r="AG21" t="n">
        <v>0.2420833333333333</v>
      </c>
      <c r="AH21" t="n">
        <v>120086.8498785959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8.6046</v>
      </c>
      <c r="E22" t="n">
        <v>11.62</v>
      </c>
      <c r="F22" t="n">
        <v>8.130000000000001</v>
      </c>
      <c r="G22" t="n">
        <v>34.85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99.78</v>
      </c>
      <c r="Q22" t="n">
        <v>1650.69</v>
      </c>
      <c r="R22" t="n">
        <v>35.47</v>
      </c>
      <c r="S22" t="n">
        <v>27.2</v>
      </c>
      <c r="T22" t="n">
        <v>4350.68</v>
      </c>
      <c r="U22" t="n">
        <v>0.77</v>
      </c>
      <c r="V22" t="n">
        <v>0.96</v>
      </c>
      <c r="W22" t="n">
        <v>0.15</v>
      </c>
      <c r="X22" t="n">
        <v>0.28</v>
      </c>
      <c r="Y22" t="n">
        <v>1</v>
      </c>
      <c r="Z22" t="n">
        <v>10</v>
      </c>
      <c r="AA22" t="n">
        <v>97.17316197472569</v>
      </c>
      <c r="AB22" t="n">
        <v>132.9566071911109</v>
      </c>
      <c r="AC22" t="n">
        <v>120.2674152065969</v>
      </c>
      <c r="AD22" t="n">
        <v>97173.16197472569</v>
      </c>
      <c r="AE22" t="n">
        <v>132956.6071911109</v>
      </c>
      <c r="AF22" t="n">
        <v>1.925209858086322e-06</v>
      </c>
      <c r="AG22" t="n">
        <v>0.2420833333333333</v>
      </c>
      <c r="AH22" t="n">
        <v>120267.4152065969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7.2092</v>
      </c>
      <c r="E2" t="n">
        <v>13.87</v>
      </c>
      <c r="F2" t="n">
        <v>9.33</v>
      </c>
      <c r="G2" t="n">
        <v>7.57</v>
      </c>
      <c r="H2" t="n">
        <v>0.12</v>
      </c>
      <c r="I2" t="n">
        <v>74</v>
      </c>
      <c r="J2" t="n">
        <v>150.44</v>
      </c>
      <c r="K2" t="n">
        <v>49.1</v>
      </c>
      <c r="L2" t="n">
        <v>1</v>
      </c>
      <c r="M2" t="n">
        <v>72</v>
      </c>
      <c r="N2" t="n">
        <v>25.34</v>
      </c>
      <c r="O2" t="n">
        <v>18787.76</v>
      </c>
      <c r="P2" t="n">
        <v>101.54</v>
      </c>
      <c r="Q2" t="n">
        <v>1650.97</v>
      </c>
      <c r="R2" t="n">
        <v>73.45</v>
      </c>
      <c r="S2" t="n">
        <v>27.2</v>
      </c>
      <c r="T2" t="n">
        <v>23041.75</v>
      </c>
      <c r="U2" t="n">
        <v>0.37</v>
      </c>
      <c r="V2" t="n">
        <v>0.84</v>
      </c>
      <c r="W2" t="n">
        <v>0.23</v>
      </c>
      <c r="X2" t="n">
        <v>1.48</v>
      </c>
      <c r="Y2" t="n">
        <v>1</v>
      </c>
      <c r="Z2" t="n">
        <v>10</v>
      </c>
      <c r="AA2" t="n">
        <v>113.8891938856883</v>
      </c>
      <c r="AB2" t="n">
        <v>155.8282195109591</v>
      </c>
      <c r="AC2" t="n">
        <v>140.9561929471556</v>
      </c>
      <c r="AD2" t="n">
        <v>113889.1938856883</v>
      </c>
      <c r="AE2" t="n">
        <v>155828.2195109591</v>
      </c>
      <c r="AF2" t="n">
        <v>1.757301385704415e-06</v>
      </c>
      <c r="AG2" t="n">
        <v>0.2889583333333333</v>
      </c>
      <c r="AH2" t="n">
        <v>140956.1929471556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7.7576</v>
      </c>
      <c r="E3" t="n">
        <v>12.89</v>
      </c>
      <c r="F3" t="n">
        <v>8.93</v>
      </c>
      <c r="G3" t="n">
        <v>9.75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94.17</v>
      </c>
      <c r="Q3" t="n">
        <v>1650.85</v>
      </c>
      <c r="R3" t="n">
        <v>60.94</v>
      </c>
      <c r="S3" t="n">
        <v>27.2</v>
      </c>
      <c r="T3" t="n">
        <v>16884.26</v>
      </c>
      <c r="U3" t="n">
        <v>0.45</v>
      </c>
      <c r="V3" t="n">
        <v>0.88</v>
      </c>
      <c r="W3" t="n">
        <v>0.19</v>
      </c>
      <c r="X3" t="n">
        <v>1.08</v>
      </c>
      <c r="Y3" t="n">
        <v>1</v>
      </c>
      <c r="Z3" t="n">
        <v>10</v>
      </c>
      <c r="AA3" t="n">
        <v>99.4115271448978</v>
      </c>
      <c r="AB3" t="n">
        <v>136.0192371666407</v>
      </c>
      <c r="AC3" t="n">
        <v>123.0377520756913</v>
      </c>
      <c r="AD3" t="n">
        <v>99411.5271448978</v>
      </c>
      <c r="AE3" t="n">
        <v>136019.2371666407</v>
      </c>
      <c r="AF3" t="n">
        <v>1.890978365108551e-06</v>
      </c>
      <c r="AG3" t="n">
        <v>0.2685416666666667</v>
      </c>
      <c r="AH3" t="n">
        <v>123037.7520756913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8.1107</v>
      </c>
      <c r="E4" t="n">
        <v>12.33</v>
      </c>
      <c r="F4" t="n">
        <v>8.710000000000001</v>
      </c>
      <c r="G4" t="n">
        <v>11.88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88.81999999999999</v>
      </c>
      <c r="Q4" t="n">
        <v>1650.74</v>
      </c>
      <c r="R4" t="n">
        <v>53.87</v>
      </c>
      <c r="S4" t="n">
        <v>27.2</v>
      </c>
      <c r="T4" t="n">
        <v>13401.4</v>
      </c>
      <c r="U4" t="n">
        <v>0.5</v>
      </c>
      <c r="V4" t="n">
        <v>0.9</v>
      </c>
      <c r="W4" t="n">
        <v>0.18</v>
      </c>
      <c r="X4" t="n">
        <v>0.85</v>
      </c>
      <c r="Y4" t="n">
        <v>1</v>
      </c>
      <c r="Z4" t="n">
        <v>10</v>
      </c>
      <c r="AA4" t="n">
        <v>90.84342019565612</v>
      </c>
      <c r="AB4" t="n">
        <v>124.2959752404933</v>
      </c>
      <c r="AC4" t="n">
        <v>112.4333418140702</v>
      </c>
      <c r="AD4" t="n">
        <v>90843.42019565612</v>
      </c>
      <c r="AE4" t="n">
        <v>124295.9752404933</v>
      </c>
      <c r="AF4" t="n">
        <v>1.977049374276313e-06</v>
      </c>
      <c r="AG4" t="n">
        <v>0.256875</v>
      </c>
      <c r="AH4" t="n">
        <v>112433.3418140702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8.477399999999999</v>
      </c>
      <c r="E5" t="n">
        <v>11.8</v>
      </c>
      <c r="F5" t="n">
        <v>8.449999999999999</v>
      </c>
      <c r="G5" t="n">
        <v>14.49</v>
      </c>
      <c r="H5" t="n">
        <v>0.2</v>
      </c>
      <c r="I5" t="n">
        <v>35</v>
      </c>
      <c r="J5" t="n">
        <v>151.48</v>
      </c>
      <c r="K5" t="n">
        <v>49.1</v>
      </c>
      <c r="L5" t="n">
        <v>1.75</v>
      </c>
      <c r="M5" t="n">
        <v>33</v>
      </c>
      <c r="N5" t="n">
        <v>25.64</v>
      </c>
      <c r="O5" t="n">
        <v>18916.54</v>
      </c>
      <c r="P5" t="n">
        <v>82.70999999999999</v>
      </c>
      <c r="Q5" t="n">
        <v>1650.73</v>
      </c>
      <c r="R5" t="n">
        <v>46.02</v>
      </c>
      <c r="S5" t="n">
        <v>27.2</v>
      </c>
      <c r="T5" t="n">
        <v>9524.68</v>
      </c>
      <c r="U5" t="n">
        <v>0.59</v>
      </c>
      <c r="V5" t="n">
        <v>0.93</v>
      </c>
      <c r="W5" t="n">
        <v>0.15</v>
      </c>
      <c r="X5" t="n">
        <v>0.6</v>
      </c>
      <c r="Y5" t="n">
        <v>1</v>
      </c>
      <c r="Z5" t="n">
        <v>10</v>
      </c>
      <c r="AA5" t="n">
        <v>82.24646050719277</v>
      </c>
      <c r="AB5" t="n">
        <v>112.5332357236498</v>
      </c>
      <c r="AC5" t="n">
        <v>101.7932216476019</v>
      </c>
      <c r="AD5" t="n">
        <v>82246.46050719277</v>
      </c>
      <c r="AE5" t="n">
        <v>112533.2357236498</v>
      </c>
      <c r="AF5" t="n">
        <v>2.066435494530684e-06</v>
      </c>
      <c r="AG5" t="n">
        <v>0.2458333333333333</v>
      </c>
      <c r="AH5" t="n">
        <v>101793.2216476019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8.5794</v>
      </c>
      <c r="E6" t="n">
        <v>11.66</v>
      </c>
      <c r="F6" t="n">
        <v>8.460000000000001</v>
      </c>
      <c r="G6" t="n">
        <v>16.93</v>
      </c>
      <c r="H6" t="n">
        <v>0.23</v>
      </c>
      <c r="I6" t="n">
        <v>30</v>
      </c>
      <c r="J6" t="n">
        <v>151.83</v>
      </c>
      <c r="K6" t="n">
        <v>49.1</v>
      </c>
      <c r="L6" t="n">
        <v>2</v>
      </c>
      <c r="M6" t="n">
        <v>28</v>
      </c>
      <c r="N6" t="n">
        <v>25.73</v>
      </c>
      <c r="O6" t="n">
        <v>18959.54</v>
      </c>
      <c r="P6" t="n">
        <v>79.91</v>
      </c>
      <c r="Q6" t="n">
        <v>1650.78</v>
      </c>
      <c r="R6" t="n">
        <v>46.25</v>
      </c>
      <c r="S6" t="n">
        <v>27.2</v>
      </c>
      <c r="T6" t="n">
        <v>9661.23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79.54303420452365</v>
      </c>
      <c r="AB6" t="n">
        <v>108.8342885895887</v>
      </c>
      <c r="AC6" t="n">
        <v>98.44729683650951</v>
      </c>
      <c r="AD6" t="n">
        <v>79543.03420452365</v>
      </c>
      <c r="AE6" t="n">
        <v>108834.2885895887</v>
      </c>
      <c r="AF6" t="n">
        <v>2.091298827680249e-06</v>
      </c>
      <c r="AG6" t="n">
        <v>0.2429166666666667</v>
      </c>
      <c r="AH6" t="n">
        <v>98447.29683650951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8.7912</v>
      </c>
      <c r="E7" t="n">
        <v>11.38</v>
      </c>
      <c r="F7" t="n">
        <v>8.33</v>
      </c>
      <c r="G7" t="n">
        <v>20</v>
      </c>
      <c r="H7" t="n">
        <v>0.26</v>
      </c>
      <c r="I7" t="n">
        <v>25</v>
      </c>
      <c r="J7" t="n">
        <v>152.18</v>
      </c>
      <c r="K7" t="n">
        <v>49.1</v>
      </c>
      <c r="L7" t="n">
        <v>2.25</v>
      </c>
      <c r="M7" t="n">
        <v>21</v>
      </c>
      <c r="N7" t="n">
        <v>25.83</v>
      </c>
      <c r="O7" t="n">
        <v>19002.56</v>
      </c>
      <c r="P7" t="n">
        <v>75.25</v>
      </c>
      <c r="Q7" t="n">
        <v>1650.69</v>
      </c>
      <c r="R7" t="n">
        <v>42.23</v>
      </c>
      <c r="S7" t="n">
        <v>27.2</v>
      </c>
      <c r="T7" t="n">
        <v>7677.17</v>
      </c>
      <c r="U7" t="n">
        <v>0.64</v>
      </c>
      <c r="V7" t="n">
        <v>0.9399999999999999</v>
      </c>
      <c r="W7" t="n">
        <v>0.15</v>
      </c>
      <c r="X7" t="n">
        <v>0.48</v>
      </c>
      <c r="Y7" t="n">
        <v>1</v>
      </c>
      <c r="Z7" t="n">
        <v>10</v>
      </c>
      <c r="AA7" t="n">
        <v>74.38794558855405</v>
      </c>
      <c r="AB7" t="n">
        <v>101.7808689187639</v>
      </c>
      <c r="AC7" t="n">
        <v>92.06704563952927</v>
      </c>
      <c r="AD7" t="n">
        <v>74387.94558855405</v>
      </c>
      <c r="AE7" t="n">
        <v>101780.8689187639</v>
      </c>
      <c r="AF7" t="n">
        <v>2.142926807690819e-06</v>
      </c>
      <c r="AG7" t="n">
        <v>0.2370833333333333</v>
      </c>
      <c r="AH7" t="n">
        <v>92067.04563952927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8.7979</v>
      </c>
      <c r="E8" t="n">
        <v>11.37</v>
      </c>
      <c r="F8" t="n">
        <v>8.359999999999999</v>
      </c>
      <c r="G8" t="n">
        <v>20.89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</v>
      </c>
      <c r="N8" t="n">
        <v>25.93</v>
      </c>
      <c r="O8" t="n">
        <v>19045.63</v>
      </c>
      <c r="P8" t="n">
        <v>73.16</v>
      </c>
      <c r="Q8" t="n">
        <v>1650.87</v>
      </c>
      <c r="R8" t="n">
        <v>42.15</v>
      </c>
      <c r="S8" t="n">
        <v>27.2</v>
      </c>
      <c r="T8" t="n">
        <v>7645.39</v>
      </c>
      <c r="U8" t="n">
        <v>0.65</v>
      </c>
      <c r="V8" t="n">
        <v>0.9399999999999999</v>
      </c>
      <c r="W8" t="n">
        <v>0.17</v>
      </c>
      <c r="X8" t="n">
        <v>0.5</v>
      </c>
      <c r="Y8" t="n">
        <v>1</v>
      </c>
      <c r="Z8" t="n">
        <v>10</v>
      </c>
      <c r="AA8" t="n">
        <v>73.13038751129804</v>
      </c>
      <c r="AB8" t="n">
        <v>100.0602224779162</v>
      </c>
      <c r="AC8" t="n">
        <v>90.51061528005316</v>
      </c>
      <c r="AD8" t="n">
        <v>73130.38751129805</v>
      </c>
      <c r="AE8" t="n">
        <v>100060.2224779162</v>
      </c>
      <c r="AF8" t="n">
        <v>2.14455998741731e-06</v>
      </c>
      <c r="AG8" t="n">
        <v>0.236875</v>
      </c>
      <c r="AH8" t="n">
        <v>90510.61528005316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8.847200000000001</v>
      </c>
      <c r="E9" t="n">
        <v>11.3</v>
      </c>
      <c r="F9" t="n">
        <v>8.32</v>
      </c>
      <c r="G9" t="n">
        <v>21.71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72.91</v>
      </c>
      <c r="Q9" t="n">
        <v>1650.85</v>
      </c>
      <c r="R9" t="n">
        <v>41.02</v>
      </c>
      <c r="S9" t="n">
        <v>27.2</v>
      </c>
      <c r="T9" t="n">
        <v>7082.21</v>
      </c>
      <c r="U9" t="n">
        <v>0.66</v>
      </c>
      <c r="V9" t="n">
        <v>0.9399999999999999</v>
      </c>
      <c r="W9" t="n">
        <v>0.17</v>
      </c>
      <c r="X9" t="n">
        <v>0.47</v>
      </c>
      <c r="Y9" t="n">
        <v>1</v>
      </c>
      <c r="Z9" t="n">
        <v>10</v>
      </c>
      <c r="AA9" t="n">
        <v>72.45733347830297</v>
      </c>
      <c r="AB9" t="n">
        <v>99.13932025692455</v>
      </c>
      <c r="AC9" t="n">
        <v>89.67760267453822</v>
      </c>
      <c r="AD9" t="n">
        <v>72457.33347830297</v>
      </c>
      <c r="AE9" t="n">
        <v>99139.32025692455</v>
      </c>
      <c r="AF9" t="n">
        <v>2.156577265106267e-06</v>
      </c>
      <c r="AG9" t="n">
        <v>0.2354166666666667</v>
      </c>
      <c r="AH9" t="n">
        <v>89677.60267453823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6.4529</v>
      </c>
      <c r="E2" t="n">
        <v>15.5</v>
      </c>
      <c r="F2" t="n">
        <v>9.68</v>
      </c>
      <c r="G2" t="n">
        <v>6.45</v>
      </c>
      <c r="H2" t="n">
        <v>0.1</v>
      </c>
      <c r="I2" t="n">
        <v>90</v>
      </c>
      <c r="J2" t="n">
        <v>185.69</v>
      </c>
      <c r="K2" t="n">
        <v>53.44</v>
      </c>
      <c r="L2" t="n">
        <v>1</v>
      </c>
      <c r="M2" t="n">
        <v>88</v>
      </c>
      <c r="N2" t="n">
        <v>36.26</v>
      </c>
      <c r="O2" t="n">
        <v>23136.14</v>
      </c>
      <c r="P2" t="n">
        <v>124.07</v>
      </c>
      <c r="Q2" t="n">
        <v>1651.24</v>
      </c>
      <c r="R2" t="n">
        <v>84.26000000000001</v>
      </c>
      <c r="S2" t="n">
        <v>27.2</v>
      </c>
      <c r="T2" t="n">
        <v>28366.98</v>
      </c>
      <c r="U2" t="n">
        <v>0.32</v>
      </c>
      <c r="V2" t="n">
        <v>0.8100000000000001</v>
      </c>
      <c r="W2" t="n">
        <v>0.25</v>
      </c>
      <c r="X2" t="n">
        <v>1.82</v>
      </c>
      <c r="Y2" t="n">
        <v>1</v>
      </c>
      <c r="Z2" t="n">
        <v>10</v>
      </c>
      <c r="AA2" t="n">
        <v>151.5195016896432</v>
      </c>
      <c r="AB2" t="n">
        <v>207.3156667803185</v>
      </c>
      <c r="AC2" t="n">
        <v>187.5297505122298</v>
      </c>
      <c r="AD2" t="n">
        <v>151519.5016896432</v>
      </c>
      <c r="AE2" t="n">
        <v>207315.6667803185</v>
      </c>
      <c r="AF2" t="n">
        <v>1.518244845967662e-06</v>
      </c>
      <c r="AG2" t="n">
        <v>0.3229166666666667</v>
      </c>
      <c r="AH2" t="n">
        <v>187529.7505122297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7.0381</v>
      </c>
      <c r="E3" t="n">
        <v>14.21</v>
      </c>
      <c r="F3" t="n">
        <v>9.210000000000001</v>
      </c>
      <c r="G3" t="n">
        <v>8.130000000000001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115.81</v>
      </c>
      <c r="Q3" t="n">
        <v>1650.96</v>
      </c>
      <c r="R3" t="n">
        <v>69.51000000000001</v>
      </c>
      <c r="S3" t="n">
        <v>27.2</v>
      </c>
      <c r="T3" t="n">
        <v>21103.18</v>
      </c>
      <c r="U3" t="n">
        <v>0.39</v>
      </c>
      <c r="V3" t="n">
        <v>0.85</v>
      </c>
      <c r="W3" t="n">
        <v>0.22</v>
      </c>
      <c r="X3" t="n">
        <v>1.35</v>
      </c>
      <c r="Y3" t="n">
        <v>1</v>
      </c>
      <c r="Z3" t="n">
        <v>10</v>
      </c>
      <c r="AA3" t="n">
        <v>130.7152386226553</v>
      </c>
      <c r="AB3" t="n">
        <v>178.8503562327698</v>
      </c>
      <c r="AC3" t="n">
        <v>161.7811292520159</v>
      </c>
      <c r="AD3" t="n">
        <v>130715.2386226553</v>
      </c>
      <c r="AE3" t="n">
        <v>178850.3562327698</v>
      </c>
      <c r="AF3" t="n">
        <v>1.655931294519518e-06</v>
      </c>
      <c r="AG3" t="n">
        <v>0.2960416666666667</v>
      </c>
      <c r="AH3" t="n">
        <v>161781.1292520158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7.4649</v>
      </c>
      <c r="E4" t="n">
        <v>13.4</v>
      </c>
      <c r="F4" t="n">
        <v>8.92</v>
      </c>
      <c r="G4" t="n">
        <v>9.91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109.92</v>
      </c>
      <c r="Q4" t="n">
        <v>1650.98</v>
      </c>
      <c r="R4" t="n">
        <v>60.45</v>
      </c>
      <c r="S4" t="n">
        <v>27.2</v>
      </c>
      <c r="T4" t="n">
        <v>16641.22</v>
      </c>
      <c r="U4" t="n">
        <v>0.45</v>
      </c>
      <c r="V4" t="n">
        <v>0.88</v>
      </c>
      <c r="W4" t="n">
        <v>0.19</v>
      </c>
      <c r="X4" t="n">
        <v>1.06</v>
      </c>
      <c r="Y4" t="n">
        <v>1</v>
      </c>
      <c r="Z4" t="n">
        <v>10</v>
      </c>
      <c r="AA4" t="n">
        <v>117.9042718025697</v>
      </c>
      <c r="AB4" t="n">
        <v>161.3218262495697</v>
      </c>
      <c r="AC4" t="n">
        <v>145.9254975689605</v>
      </c>
      <c r="AD4" t="n">
        <v>117904.2718025697</v>
      </c>
      <c r="AE4" t="n">
        <v>161321.8262495697</v>
      </c>
      <c r="AF4" t="n">
        <v>1.756349230681399e-06</v>
      </c>
      <c r="AG4" t="n">
        <v>0.2791666666666667</v>
      </c>
      <c r="AH4" t="n">
        <v>145925.4975689604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7.805</v>
      </c>
      <c r="E5" t="n">
        <v>12.81</v>
      </c>
      <c r="F5" t="n">
        <v>8.710000000000001</v>
      </c>
      <c r="G5" t="n">
        <v>11.87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105.02</v>
      </c>
      <c r="Q5" t="n">
        <v>1651</v>
      </c>
      <c r="R5" t="n">
        <v>53.68</v>
      </c>
      <c r="S5" t="n">
        <v>27.2</v>
      </c>
      <c r="T5" t="n">
        <v>13307.63</v>
      </c>
      <c r="U5" t="n">
        <v>0.51</v>
      </c>
      <c r="V5" t="n">
        <v>0.9</v>
      </c>
      <c r="W5" t="n">
        <v>0.18</v>
      </c>
      <c r="X5" t="n">
        <v>0.85</v>
      </c>
      <c r="Y5" t="n">
        <v>1</v>
      </c>
      <c r="Z5" t="n">
        <v>10</v>
      </c>
      <c r="AA5" t="n">
        <v>108.6332140055331</v>
      </c>
      <c r="AB5" t="n">
        <v>148.6367559614671</v>
      </c>
      <c r="AC5" t="n">
        <v>134.4510725855423</v>
      </c>
      <c r="AD5" t="n">
        <v>108633.2140055331</v>
      </c>
      <c r="AE5" t="n">
        <v>148636.7559614671</v>
      </c>
      <c r="AF5" t="n">
        <v>1.836368303054068e-06</v>
      </c>
      <c r="AG5" t="n">
        <v>0.266875</v>
      </c>
      <c r="AH5" t="n">
        <v>134451.0725855423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8.120699999999999</v>
      </c>
      <c r="E6" t="n">
        <v>12.31</v>
      </c>
      <c r="F6" t="n">
        <v>8.470000000000001</v>
      </c>
      <c r="G6" t="n">
        <v>13.73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99.47</v>
      </c>
      <c r="Q6" t="n">
        <v>1650.84</v>
      </c>
      <c r="R6" t="n">
        <v>46.01</v>
      </c>
      <c r="S6" t="n">
        <v>27.2</v>
      </c>
      <c r="T6" t="n">
        <v>9508.120000000001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99.88896807979461</v>
      </c>
      <c r="AB6" t="n">
        <v>136.6724929169737</v>
      </c>
      <c r="AC6" t="n">
        <v>123.6286620140629</v>
      </c>
      <c r="AD6" t="n">
        <v>99888.96807979461</v>
      </c>
      <c r="AE6" t="n">
        <v>136672.4929169737</v>
      </c>
      <c r="AF6" t="n">
        <v>1.910646518720202e-06</v>
      </c>
      <c r="AG6" t="n">
        <v>0.2564583333333333</v>
      </c>
      <c r="AH6" t="n">
        <v>123628.6620140629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8.167199999999999</v>
      </c>
      <c r="E7" t="n">
        <v>12.24</v>
      </c>
      <c r="F7" t="n">
        <v>8.550000000000001</v>
      </c>
      <c r="G7" t="n">
        <v>15.54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98.53</v>
      </c>
      <c r="Q7" t="n">
        <v>1650.76</v>
      </c>
      <c r="R7" t="n">
        <v>49.01</v>
      </c>
      <c r="S7" t="n">
        <v>27.2</v>
      </c>
      <c r="T7" t="n">
        <v>11029.77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98.98993375932507</v>
      </c>
      <c r="AB7" t="n">
        <v>135.4423944971129</v>
      </c>
      <c r="AC7" t="n">
        <v>122.5159624609392</v>
      </c>
      <c r="AD7" t="n">
        <v>98989.93375932507</v>
      </c>
      <c r="AE7" t="n">
        <v>135442.3944971129</v>
      </c>
      <c r="AF7" t="n">
        <v>1.92158708580438e-06</v>
      </c>
      <c r="AG7" t="n">
        <v>0.255</v>
      </c>
      <c r="AH7" t="n">
        <v>122515.9624609392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8.389799999999999</v>
      </c>
      <c r="E8" t="n">
        <v>11.92</v>
      </c>
      <c r="F8" t="n">
        <v>8.41</v>
      </c>
      <c r="G8" t="n">
        <v>18.02</v>
      </c>
      <c r="H8" t="n">
        <v>0.24</v>
      </c>
      <c r="I8" t="n">
        <v>28</v>
      </c>
      <c r="J8" t="n">
        <v>187.97</v>
      </c>
      <c r="K8" t="n">
        <v>53.44</v>
      </c>
      <c r="L8" t="n">
        <v>2.5</v>
      </c>
      <c r="M8" t="n">
        <v>26</v>
      </c>
      <c r="N8" t="n">
        <v>37.03</v>
      </c>
      <c r="O8" t="n">
        <v>23416.52</v>
      </c>
      <c r="P8" t="n">
        <v>94.11</v>
      </c>
      <c r="Q8" t="n">
        <v>1650.79</v>
      </c>
      <c r="R8" t="n">
        <v>44.64</v>
      </c>
      <c r="S8" t="n">
        <v>27.2</v>
      </c>
      <c r="T8" t="n">
        <v>8868.290000000001</v>
      </c>
      <c r="U8" t="n">
        <v>0.61</v>
      </c>
      <c r="V8" t="n">
        <v>0.93</v>
      </c>
      <c r="W8" t="n">
        <v>0.15</v>
      </c>
      <c r="X8" t="n">
        <v>0.5600000000000001</v>
      </c>
      <c r="Y8" t="n">
        <v>1</v>
      </c>
      <c r="Z8" t="n">
        <v>10</v>
      </c>
      <c r="AA8" t="n">
        <v>93.05181083442625</v>
      </c>
      <c r="AB8" t="n">
        <v>127.3175927397759</v>
      </c>
      <c r="AC8" t="n">
        <v>115.1665803800891</v>
      </c>
      <c r="AD8" t="n">
        <v>93051.81083442624</v>
      </c>
      <c r="AE8" t="n">
        <v>127317.592739776</v>
      </c>
      <c r="AF8" t="n">
        <v>1.9739606392009e-06</v>
      </c>
      <c r="AG8" t="n">
        <v>0.2483333333333333</v>
      </c>
      <c r="AH8" t="n">
        <v>115166.5803800891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8.5191</v>
      </c>
      <c r="E9" t="n">
        <v>11.74</v>
      </c>
      <c r="F9" t="n">
        <v>8.34</v>
      </c>
      <c r="G9" t="n">
        <v>20.01</v>
      </c>
      <c r="H9" t="n">
        <v>0.26</v>
      </c>
      <c r="I9" t="n">
        <v>25</v>
      </c>
      <c r="J9" t="n">
        <v>188.35</v>
      </c>
      <c r="K9" t="n">
        <v>53.44</v>
      </c>
      <c r="L9" t="n">
        <v>2.75</v>
      </c>
      <c r="M9" t="n">
        <v>23</v>
      </c>
      <c r="N9" t="n">
        <v>37.16</v>
      </c>
      <c r="O9" t="n">
        <v>23463.4</v>
      </c>
      <c r="P9" t="n">
        <v>90.81</v>
      </c>
      <c r="Q9" t="n">
        <v>1650.79</v>
      </c>
      <c r="R9" t="n">
        <v>42.34</v>
      </c>
      <c r="S9" t="n">
        <v>27.2</v>
      </c>
      <c r="T9" t="n">
        <v>7732.19</v>
      </c>
      <c r="U9" t="n">
        <v>0.64</v>
      </c>
      <c r="V9" t="n">
        <v>0.9399999999999999</v>
      </c>
      <c r="W9" t="n">
        <v>0.15</v>
      </c>
      <c r="X9" t="n">
        <v>0.49</v>
      </c>
      <c r="Y9" t="n">
        <v>1</v>
      </c>
      <c r="Z9" t="n">
        <v>10</v>
      </c>
      <c r="AA9" t="n">
        <v>89.31582378363325</v>
      </c>
      <c r="AB9" t="n">
        <v>122.2058504367673</v>
      </c>
      <c r="AC9" t="n">
        <v>110.5426955881026</v>
      </c>
      <c r="AD9" t="n">
        <v>89315.82378363326</v>
      </c>
      <c r="AE9" t="n">
        <v>122205.8504367673</v>
      </c>
      <c r="AF9" t="n">
        <v>2.004382474125293e-06</v>
      </c>
      <c r="AG9" t="n">
        <v>0.2445833333333333</v>
      </c>
      <c r="AH9" t="n">
        <v>110542.6955881026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8.649699999999999</v>
      </c>
      <c r="E10" t="n">
        <v>11.56</v>
      </c>
      <c r="F10" t="n">
        <v>8.27</v>
      </c>
      <c r="G10" t="n">
        <v>22.56</v>
      </c>
      <c r="H10" t="n">
        <v>0.28</v>
      </c>
      <c r="I10" t="n">
        <v>22</v>
      </c>
      <c r="J10" t="n">
        <v>188.73</v>
      </c>
      <c r="K10" t="n">
        <v>53.44</v>
      </c>
      <c r="L10" t="n">
        <v>3</v>
      </c>
      <c r="M10" t="n">
        <v>20</v>
      </c>
      <c r="N10" t="n">
        <v>37.29</v>
      </c>
      <c r="O10" t="n">
        <v>23510.33</v>
      </c>
      <c r="P10" t="n">
        <v>87.39</v>
      </c>
      <c r="Q10" t="n">
        <v>1650.8</v>
      </c>
      <c r="R10" t="n">
        <v>40.28</v>
      </c>
      <c r="S10" t="n">
        <v>27.2</v>
      </c>
      <c r="T10" t="n">
        <v>6720.02</v>
      </c>
      <c r="U10" t="n">
        <v>0.68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85.60310070680211</v>
      </c>
      <c r="AB10" t="n">
        <v>117.1259389292673</v>
      </c>
      <c r="AC10" t="n">
        <v>105.9476037051762</v>
      </c>
      <c r="AD10" t="n">
        <v>85603.10070680211</v>
      </c>
      <c r="AE10" t="n">
        <v>117125.9389292673</v>
      </c>
      <c r="AF10" t="n">
        <v>2.035110174366018e-06</v>
      </c>
      <c r="AG10" t="n">
        <v>0.2408333333333333</v>
      </c>
      <c r="AH10" t="n">
        <v>105947.6037051762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8.7349</v>
      </c>
      <c r="E11" t="n">
        <v>11.45</v>
      </c>
      <c r="F11" t="n">
        <v>8.24</v>
      </c>
      <c r="G11" t="n">
        <v>24.71</v>
      </c>
      <c r="H11" t="n">
        <v>0.3</v>
      </c>
      <c r="I11" t="n">
        <v>20</v>
      </c>
      <c r="J11" t="n">
        <v>189.11</v>
      </c>
      <c r="K11" t="n">
        <v>53.44</v>
      </c>
      <c r="L11" t="n">
        <v>3.25</v>
      </c>
      <c r="M11" t="n">
        <v>14</v>
      </c>
      <c r="N11" t="n">
        <v>37.42</v>
      </c>
      <c r="O11" t="n">
        <v>23557.3</v>
      </c>
      <c r="P11" t="n">
        <v>84.06</v>
      </c>
      <c r="Q11" t="n">
        <v>1650.81</v>
      </c>
      <c r="R11" t="n">
        <v>38.97</v>
      </c>
      <c r="S11" t="n">
        <v>27.2</v>
      </c>
      <c r="T11" t="n">
        <v>6073.21</v>
      </c>
      <c r="U11" t="n">
        <v>0.7</v>
      </c>
      <c r="V11" t="n">
        <v>0.95</v>
      </c>
      <c r="W11" t="n">
        <v>0.15</v>
      </c>
      <c r="X11" t="n">
        <v>0.38</v>
      </c>
      <c r="Y11" t="n">
        <v>1</v>
      </c>
      <c r="Z11" t="n">
        <v>10</v>
      </c>
      <c r="AA11" t="n">
        <v>82.60912945621918</v>
      </c>
      <c r="AB11" t="n">
        <v>113.0294553795323</v>
      </c>
      <c r="AC11" t="n">
        <v>102.2420827959758</v>
      </c>
      <c r="AD11" t="n">
        <v>82609.12945621918</v>
      </c>
      <c r="AE11" t="n">
        <v>113029.4553795323</v>
      </c>
      <c r="AF11" t="n">
        <v>2.055156116636385e-06</v>
      </c>
      <c r="AG11" t="n">
        <v>0.2385416666666667</v>
      </c>
      <c r="AH11" t="n">
        <v>102242.0827959758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8.75</v>
      </c>
      <c r="E12" t="n">
        <v>11.43</v>
      </c>
      <c r="F12" t="n">
        <v>8.25</v>
      </c>
      <c r="G12" t="n">
        <v>26.06</v>
      </c>
      <c r="H12" t="n">
        <v>0.33</v>
      </c>
      <c r="I12" t="n">
        <v>19</v>
      </c>
      <c r="J12" t="n">
        <v>189.49</v>
      </c>
      <c r="K12" t="n">
        <v>53.44</v>
      </c>
      <c r="L12" t="n">
        <v>3.5</v>
      </c>
      <c r="M12" t="n">
        <v>3</v>
      </c>
      <c r="N12" t="n">
        <v>37.55</v>
      </c>
      <c r="O12" t="n">
        <v>23604.32</v>
      </c>
      <c r="P12" t="n">
        <v>82.86</v>
      </c>
      <c r="Q12" t="n">
        <v>1650.86</v>
      </c>
      <c r="R12" t="n">
        <v>39.2</v>
      </c>
      <c r="S12" t="n">
        <v>27.2</v>
      </c>
      <c r="T12" t="n">
        <v>6191.14</v>
      </c>
      <c r="U12" t="n">
        <v>0.6899999999999999</v>
      </c>
      <c r="V12" t="n">
        <v>0.95</v>
      </c>
      <c r="W12" t="n">
        <v>0.16</v>
      </c>
      <c r="X12" t="n">
        <v>0.4</v>
      </c>
      <c r="Y12" t="n">
        <v>1</v>
      </c>
      <c r="Z12" t="n">
        <v>10</v>
      </c>
      <c r="AA12" t="n">
        <v>81.75649367863009</v>
      </c>
      <c r="AB12" t="n">
        <v>111.8628414929998</v>
      </c>
      <c r="AC12" t="n">
        <v>101.1868089014207</v>
      </c>
      <c r="AD12" t="n">
        <v>81756.4936786301</v>
      </c>
      <c r="AE12" t="n">
        <v>111862.8414929998</v>
      </c>
      <c r="AF12" t="n">
        <v>2.058708859926086e-06</v>
      </c>
      <c r="AG12" t="n">
        <v>0.238125</v>
      </c>
      <c r="AH12" t="n">
        <v>101186.8089014207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8.74</v>
      </c>
      <c r="E13" t="n">
        <v>11.44</v>
      </c>
      <c r="F13" t="n">
        <v>8.27</v>
      </c>
      <c r="G13" t="n">
        <v>26.1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83.05</v>
      </c>
      <c r="Q13" t="n">
        <v>1650.85</v>
      </c>
      <c r="R13" t="n">
        <v>39.64</v>
      </c>
      <c r="S13" t="n">
        <v>27.2</v>
      </c>
      <c r="T13" t="n">
        <v>6411.96</v>
      </c>
      <c r="U13" t="n">
        <v>0.6899999999999999</v>
      </c>
      <c r="V13" t="n">
        <v>0.95</v>
      </c>
      <c r="W13" t="n">
        <v>0.16</v>
      </c>
      <c r="X13" t="n">
        <v>0.41</v>
      </c>
      <c r="Y13" t="n">
        <v>1</v>
      </c>
      <c r="Z13" t="n">
        <v>10</v>
      </c>
      <c r="AA13" t="n">
        <v>82.03318708182536</v>
      </c>
      <c r="AB13" t="n">
        <v>112.2414256141028</v>
      </c>
      <c r="AC13" t="n">
        <v>101.5292614853519</v>
      </c>
      <c r="AD13" t="n">
        <v>82033.18708182537</v>
      </c>
      <c r="AE13" t="n">
        <v>112241.4256141028</v>
      </c>
      <c r="AF13" t="n">
        <v>2.056356049800456e-06</v>
      </c>
      <c r="AG13" t="n">
        <v>0.2383333333333333</v>
      </c>
      <c r="AH13" t="n">
        <v>101529.2614853519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8.044</v>
      </c>
      <c r="E2" t="n">
        <v>12.43</v>
      </c>
      <c r="F2" t="n">
        <v>8.99</v>
      </c>
      <c r="G2" t="n">
        <v>9.460000000000001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77.61</v>
      </c>
      <c r="Q2" t="n">
        <v>1650.92</v>
      </c>
      <c r="R2" t="n">
        <v>62.48</v>
      </c>
      <c r="S2" t="n">
        <v>27.2</v>
      </c>
      <c r="T2" t="n">
        <v>17644.91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81.39418101969973</v>
      </c>
      <c r="AB2" t="n">
        <v>111.3671093289451</v>
      </c>
      <c r="AC2" t="n">
        <v>100.7383887193387</v>
      </c>
      <c r="AD2" t="n">
        <v>81394.18101969972</v>
      </c>
      <c r="AE2" t="n">
        <v>111367.1093289451</v>
      </c>
      <c r="AF2" t="n">
        <v>2.047504197596085e-06</v>
      </c>
      <c r="AG2" t="n">
        <v>0.2589583333333333</v>
      </c>
      <c r="AH2" t="n">
        <v>100738.3887193387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8.5129</v>
      </c>
      <c r="E3" t="n">
        <v>11.75</v>
      </c>
      <c r="F3" t="n">
        <v>8.66</v>
      </c>
      <c r="G3" t="n">
        <v>12.37</v>
      </c>
      <c r="H3" t="n">
        <v>0.19</v>
      </c>
      <c r="I3" t="n">
        <v>42</v>
      </c>
      <c r="J3" t="n">
        <v>116.37</v>
      </c>
      <c r="K3" t="n">
        <v>43.4</v>
      </c>
      <c r="L3" t="n">
        <v>1.25</v>
      </c>
      <c r="M3" t="n">
        <v>40</v>
      </c>
      <c r="N3" t="n">
        <v>16.72</v>
      </c>
      <c r="O3" t="n">
        <v>14585.96</v>
      </c>
      <c r="P3" t="n">
        <v>70.31999999999999</v>
      </c>
      <c r="Q3" t="n">
        <v>1650.92</v>
      </c>
      <c r="R3" t="n">
        <v>52.29</v>
      </c>
      <c r="S3" t="n">
        <v>27.2</v>
      </c>
      <c r="T3" t="n">
        <v>12620.74</v>
      </c>
      <c r="U3" t="n">
        <v>0.52</v>
      </c>
      <c r="V3" t="n">
        <v>0.9</v>
      </c>
      <c r="W3" t="n">
        <v>0.18</v>
      </c>
      <c r="X3" t="n">
        <v>0.8100000000000001</v>
      </c>
      <c r="Y3" t="n">
        <v>1</v>
      </c>
      <c r="Z3" t="n">
        <v>10</v>
      </c>
      <c r="AA3" t="n">
        <v>71.43081638392546</v>
      </c>
      <c r="AB3" t="n">
        <v>97.73479428165993</v>
      </c>
      <c r="AC3" t="n">
        <v>88.40712268708782</v>
      </c>
      <c r="AD3" t="n">
        <v>71430.81638392546</v>
      </c>
      <c r="AE3" t="n">
        <v>97734.79428165992</v>
      </c>
      <c r="AF3" t="n">
        <v>2.166857096434077e-06</v>
      </c>
      <c r="AG3" t="n">
        <v>0.2447916666666667</v>
      </c>
      <c r="AH3" t="n">
        <v>88407.12268708782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8.744</v>
      </c>
      <c r="E4" t="n">
        <v>11.44</v>
      </c>
      <c r="F4" t="n">
        <v>8.56</v>
      </c>
      <c r="G4" t="n">
        <v>15.57</v>
      </c>
      <c r="H4" t="n">
        <v>0.23</v>
      </c>
      <c r="I4" t="n">
        <v>33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65.62</v>
      </c>
      <c r="Q4" t="n">
        <v>1650.9</v>
      </c>
      <c r="R4" t="n">
        <v>49.09</v>
      </c>
      <c r="S4" t="n">
        <v>27.2</v>
      </c>
      <c r="T4" t="n">
        <v>11070.44</v>
      </c>
      <c r="U4" t="n">
        <v>0.55</v>
      </c>
      <c r="V4" t="n">
        <v>0.91</v>
      </c>
      <c r="W4" t="n">
        <v>0.18</v>
      </c>
      <c r="X4" t="n">
        <v>0.71</v>
      </c>
      <c r="Y4" t="n">
        <v>1</v>
      </c>
      <c r="Z4" t="n">
        <v>10</v>
      </c>
      <c r="AA4" t="n">
        <v>66.39248978994335</v>
      </c>
      <c r="AB4" t="n">
        <v>90.84113356049514</v>
      </c>
      <c r="AC4" t="n">
        <v>82.1713832698352</v>
      </c>
      <c r="AD4" t="n">
        <v>66392.48978994336</v>
      </c>
      <c r="AE4" t="n">
        <v>90841.13356049513</v>
      </c>
      <c r="AF4" t="n">
        <v>2.225680843334183e-06</v>
      </c>
      <c r="AG4" t="n">
        <v>0.2383333333333333</v>
      </c>
      <c r="AH4" t="n">
        <v>82171.38326983521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64.06</v>
      </c>
      <c r="Q5" t="n">
        <v>1650.8</v>
      </c>
      <c r="R5" t="n">
        <v>46.28</v>
      </c>
      <c r="S5" t="n">
        <v>27.2</v>
      </c>
      <c r="T5" t="n">
        <v>9675.030000000001</v>
      </c>
      <c r="U5" t="n">
        <v>0.59</v>
      </c>
      <c r="V5" t="n">
        <v>0.92</v>
      </c>
      <c r="W5" t="n">
        <v>0.19</v>
      </c>
      <c r="X5" t="n">
        <v>0.65</v>
      </c>
      <c r="Y5" t="n">
        <v>1</v>
      </c>
      <c r="Z5" t="n">
        <v>10</v>
      </c>
      <c r="AA5" t="n">
        <v>64.64370995628546</v>
      </c>
      <c r="AB5" t="n">
        <v>88.44837584136437</v>
      </c>
      <c r="AC5" t="n">
        <v>80.00698698916096</v>
      </c>
      <c r="AD5" t="n">
        <v>64643.70995628546</v>
      </c>
      <c r="AE5" t="n">
        <v>88448.37584136437</v>
      </c>
      <c r="AF5" t="n">
        <v>2.247469301727299e-06</v>
      </c>
      <c r="AG5" t="n">
        <v>0.2360416666666667</v>
      </c>
      <c r="AH5" t="n">
        <v>80006.98698916097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8.6707</v>
      </c>
      <c r="E2" t="n">
        <v>11.53</v>
      </c>
      <c r="F2" t="n">
        <v>8.76</v>
      </c>
      <c r="G2" t="n">
        <v>11.95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14</v>
      </c>
      <c r="N2" t="n">
        <v>11.32</v>
      </c>
      <c r="O2" t="n">
        <v>11317.98</v>
      </c>
      <c r="P2" t="n">
        <v>57.35</v>
      </c>
      <c r="Q2" t="n">
        <v>1651.05</v>
      </c>
      <c r="R2" t="n">
        <v>54.5</v>
      </c>
      <c r="S2" t="n">
        <v>27.2</v>
      </c>
      <c r="T2" t="n">
        <v>13717.43</v>
      </c>
      <c r="U2" t="n">
        <v>0.5</v>
      </c>
      <c r="V2" t="n">
        <v>0.89</v>
      </c>
      <c r="W2" t="n">
        <v>0.21</v>
      </c>
      <c r="X2" t="n">
        <v>0.91</v>
      </c>
      <c r="Y2" t="n">
        <v>1</v>
      </c>
      <c r="Z2" t="n">
        <v>10</v>
      </c>
      <c r="AA2" t="n">
        <v>59.40242531409753</v>
      </c>
      <c r="AB2" t="n">
        <v>81.27701896476735</v>
      </c>
      <c r="AC2" t="n">
        <v>73.5200543478015</v>
      </c>
      <c r="AD2" t="n">
        <v>59402.42531409753</v>
      </c>
      <c r="AE2" t="n">
        <v>81277.01896476735</v>
      </c>
      <c r="AF2" t="n">
        <v>2.298986577507148e-06</v>
      </c>
      <c r="AG2" t="n">
        <v>0.2402083333333333</v>
      </c>
      <c r="AH2" t="n">
        <v>73520.0543478015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8.692500000000001</v>
      </c>
      <c r="E3" t="n">
        <v>11.5</v>
      </c>
      <c r="F3" t="n">
        <v>8.75</v>
      </c>
      <c r="G3" t="n">
        <v>12.21</v>
      </c>
      <c r="H3" t="n">
        <v>0.24</v>
      </c>
      <c r="I3" t="n">
        <v>43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56.94</v>
      </c>
      <c r="Q3" t="n">
        <v>1651.08</v>
      </c>
      <c r="R3" t="n">
        <v>53.54</v>
      </c>
      <c r="S3" t="n">
        <v>27.2</v>
      </c>
      <c r="T3" t="n">
        <v>13240.75</v>
      </c>
      <c r="U3" t="n">
        <v>0.51</v>
      </c>
      <c r="V3" t="n">
        <v>0.89</v>
      </c>
      <c r="W3" t="n">
        <v>0.23</v>
      </c>
      <c r="X3" t="n">
        <v>0.9</v>
      </c>
      <c r="Y3" t="n">
        <v>1</v>
      </c>
      <c r="Z3" t="n">
        <v>10</v>
      </c>
      <c r="AA3" t="n">
        <v>58.97702158341782</v>
      </c>
      <c r="AB3" t="n">
        <v>80.69496281296361</v>
      </c>
      <c r="AC3" t="n">
        <v>72.99354881820479</v>
      </c>
      <c r="AD3" t="n">
        <v>58977.02158341782</v>
      </c>
      <c r="AE3" t="n">
        <v>80694.96281296361</v>
      </c>
      <c r="AF3" t="n">
        <v>2.304766722984405e-06</v>
      </c>
      <c r="AG3" t="n">
        <v>0.2395833333333333</v>
      </c>
      <c r="AH3" t="n">
        <v>72993.54881820478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4.9825</v>
      </c>
      <c r="E15" t="n">
        <v>20.07</v>
      </c>
      <c r="F15" t="n">
        <v>10.48</v>
      </c>
      <c r="G15" t="n">
        <v>4.91</v>
      </c>
      <c r="H15" t="n">
        <v>0.06</v>
      </c>
      <c r="I15" t="n">
        <v>128</v>
      </c>
      <c r="J15" t="n">
        <v>274.09</v>
      </c>
      <c r="K15" t="n">
        <v>60.56</v>
      </c>
      <c r="L15" t="n">
        <v>1</v>
      </c>
      <c r="M15" t="n">
        <v>126</v>
      </c>
      <c r="N15" t="n">
        <v>72.53</v>
      </c>
      <c r="O15" t="n">
        <v>34038.11</v>
      </c>
      <c r="P15" t="n">
        <v>176.92</v>
      </c>
      <c r="Q15" t="n">
        <v>1651.22</v>
      </c>
      <c r="R15" t="n">
        <v>109.56</v>
      </c>
      <c r="S15" t="n">
        <v>27.2</v>
      </c>
      <c r="T15" t="n">
        <v>40825.74</v>
      </c>
      <c r="U15" t="n">
        <v>0.25</v>
      </c>
      <c r="V15" t="n">
        <v>0.75</v>
      </c>
      <c r="W15" t="n">
        <v>0.31</v>
      </c>
      <c r="X15" t="n">
        <v>2.63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5.6705</v>
      </c>
      <c r="E16" t="n">
        <v>17.64</v>
      </c>
      <c r="F16" t="n">
        <v>9.77</v>
      </c>
      <c r="G16" t="n">
        <v>6.17</v>
      </c>
      <c r="H16" t="n">
        <v>0.08</v>
      </c>
      <c r="I16" t="n">
        <v>95</v>
      </c>
      <c r="J16" t="n">
        <v>274.57</v>
      </c>
      <c r="K16" t="n">
        <v>60.56</v>
      </c>
      <c r="L16" t="n">
        <v>1.25</v>
      </c>
      <c r="M16" t="n">
        <v>93</v>
      </c>
      <c r="N16" t="n">
        <v>72.76000000000001</v>
      </c>
      <c r="O16" t="n">
        <v>34097.72</v>
      </c>
      <c r="P16" t="n">
        <v>163.38</v>
      </c>
      <c r="Q16" t="n">
        <v>1651.17</v>
      </c>
      <c r="R16" t="n">
        <v>87.38</v>
      </c>
      <c r="S16" t="n">
        <v>27.2</v>
      </c>
      <c r="T16" t="n">
        <v>29902.74</v>
      </c>
      <c r="U16" t="n">
        <v>0.31</v>
      </c>
      <c r="V16" t="n">
        <v>0.8</v>
      </c>
      <c r="W16" t="n">
        <v>0.25</v>
      </c>
      <c r="X16" t="n">
        <v>1.92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6.1863</v>
      </c>
      <c r="E17" t="n">
        <v>16.16</v>
      </c>
      <c r="F17" t="n">
        <v>9.35</v>
      </c>
      <c r="G17" t="n">
        <v>7.48</v>
      </c>
      <c r="H17" t="n">
        <v>0.1</v>
      </c>
      <c r="I17" t="n">
        <v>75</v>
      </c>
      <c r="J17" t="n">
        <v>275.05</v>
      </c>
      <c r="K17" t="n">
        <v>60.56</v>
      </c>
      <c r="L17" t="n">
        <v>1.5</v>
      </c>
      <c r="M17" t="n">
        <v>73</v>
      </c>
      <c r="N17" t="n">
        <v>73</v>
      </c>
      <c r="O17" t="n">
        <v>34157.42</v>
      </c>
      <c r="P17" t="n">
        <v>154.84</v>
      </c>
      <c r="Q17" t="n">
        <v>1651.22</v>
      </c>
      <c r="R17" t="n">
        <v>73.94</v>
      </c>
      <c r="S17" t="n">
        <v>27.2</v>
      </c>
      <c r="T17" t="n">
        <v>23281.58</v>
      </c>
      <c r="U17" t="n">
        <v>0.37</v>
      </c>
      <c r="V17" t="n">
        <v>0.84</v>
      </c>
      <c r="W17" t="n">
        <v>0.22</v>
      </c>
      <c r="X17" t="n">
        <v>1.49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6.5311</v>
      </c>
      <c r="E18" t="n">
        <v>15.31</v>
      </c>
      <c r="F18" t="n">
        <v>9.119999999999999</v>
      </c>
      <c r="G18" t="n">
        <v>8.69</v>
      </c>
      <c r="H18" t="n">
        <v>0.11</v>
      </c>
      <c r="I18" t="n">
        <v>63</v>
      </c>
      <c r="J18" t="n">
        <v>275.54</v>
      </c>
      <c r="K18" t="n">
        <v>60.56</v>
      </c>
      <c r="L18" t="n">
        <v>1.75</v>
      </c>
      <c r="M18" t="n">
        <v>61</v>
      </c>
      <c r="N18" t="n">
        <v>73.23</v>
      </c>
      <c r="O18" t="n">
        <v>34217.22</v>
      </c>
      <c r="P18" t="n">
        <v>149.72</v>
      </c>
      <c r="Q18" t="n">
        <v>1650.88</v>
      </c>
      <c r="R18" t="n">
        <v>66.83</v>
      </c>
      <c r="S18" t="n">
        <v>27.2</v>
      </c>
      <c r="T18" t="n">
        <v>19789.82</v>
      </c>
      <c r="U18" t="n">
        <v>0.41</v>
      </c>
      <c r="V18" t="n">
        <v>0.86</v>
      </c>
      <c r="W18" t="n">
        <v>0.21</v>
      </c>
      <c r="X18" t="n">
        <v>1.27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6.8666</v>
      </c>
      <c r="E19" t="n">
        <v>14.56</v>
      </c>
      <c r="F19" t="n">
        <v>8.890000000000001</v>
      </c>
      <c r="G19" t="n">
        <v>10.07</v>
      </c>
      <c r="H19" t="n">
        <v>0.13</v>
      </c>
      <c r="I19" t="n">
        <v>53</v>
      </c>
      <c r="J19" t="n">
        <v>276.02</v>
      </c>
      <c r="K19" t="n">
        <v>60.56</v>
      </c>
      <c r="L19" t="n">
        <v>2</v>
      </c>
      <c r="M19" t="n">
        <v>51</v>
      </c>
      <c r="N19" t="n">
        <v>73.47</v>
      </c>
      <c r="O19" t="n">
        <v>34277.1</v>
      </c>
      <c r="P19" t="n">
        <v>144.59</v>
      </c>
      <c r="Q19" t="n">
        <v>1651.1</v>
      </c>
      <c r="R19" t="n">
        <v>59.82</v>
      </c>
      <c r="S19" t="n">
        <v>27.2</v>
      </c>
      <c r="T19" t="n">
        <v>16333.34</v>
      </c>
      <c r="U19" t="n">
        <v>0.45</v>
      </c>
      <c r="V19" t="n">
        <v>0.88</v>
      </c>
      <c r="W19" t="n">
        <v>0.19</v>
      </c>
      <c r="X19" t="n">
        <v>1.04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7.1169</v>
      </c>
      <c r="E20" t="n">
        <v>14.05</v>
      </c>
      <c r="F20" t="n">
        <v>8.75</v>
      </c>
      <c r="G20" t="n">
        <v>11.41</v>
      </c>
      <c r="H20" t="n">
        <v>0.14</v>
      </c>
      <c r="I20" t="n">
        <v>46</v>
      </c>
      <c r="J20" t="n">
        <v>276.51</v>
      </c>
      <c r="K20" t="n">
        <v>60.56</v>
      </c>
      <c r="L20" t="n">
        <v>2.25</v>
      </c>
      <c r="M20" t="n">
        <v>44</v>
      </c>
      <c r="N20" t="n">
        <v>73.70999999999999</v>
      </c>
      <c r="O20" t="n">
        <v>34337.08</v>
      </c>
      <c r="P20" t="n">
        <v>140.83</v>
      </c>
      <c r="Q20" t="n">
        <v>1650.75</v>
      </c>
      <c r="R20" t="n">
        <v>55.01</v>
      </c>
      <c r="S20" t="n">
        <v>27.2</v>
      </c>
      <c r="T20" t="n">
        <v>13963.29</v>
      </c>
      <c r="U20" t="n">
        <v>0.49</v>
      </c>
      <c r="V20" t="n">
        <v>0.89</v>
      </c>
      <c r="W20" t="n">
        <v>0.18</v>
      </c>
      <c r="X20" t="n">
        <v>0.89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7.3088</v>
      </c>
      <c r="E21" t="n">
        <v>13.68</v>
      </c>
      <c r="F21" t="n">
        <v>8.640000000000001</v>
      </c>
      <c r="G21" t="n">
        <v>12.64</v>
      </c>
      <c r="H21" t="n">
        <v>0.16</v>
      </c>
      <c r="I21" t="n">
        <v>41</v>
      </c>
      <c r="J21" t="n">
        <v>277</v>
      </c>
      <c r="K21" t="n">
        <v>60.56</v>
      </c>
      <c r="L21" t="n">
        <v>2.5</v>
      </c>
      <c r="M21" t="n">
        <v>39</v>
      </c>
      <c r="N21" t="n">
        <v>73.94</v>
      </c>
      <c r="O21" t="n">
        <v>34397.15</v>
      </c>
      <c r="P21" t="n">
        <v>137.77</v>
      </c>
      <c r="Q21" t="n">
        <v>1650.87</v>
      </c>
      <c r="R21" t="n">
        <v>51.65</v>
      </c>
      <c r="S21" t="n">
        <v>27.2</v>
      </c>
      <c r="T21" t="n">
        <v>12306.37</v>
      </c>
      <c r="U21" t="n">
        <v>0.53</v>
      </c>
      <c r="V21" t="n">
        <v>0.9</v>
      </c>
      <c r="W21" t="n">
        <v>0.17</v>
      </c>
      <c r="X21" t="n">
        <v>0.79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7.5627</v>
      </c>
      <c r="E22" t="n">
        <v>13.22</v>
      </c>
      <c r="F22" t="n">
        <v>8.44</v>
      </c>
      <c r="G22" t="n">
        <v>14.07</v>
      </c>
      <c r="H22" t="n">
        <v>0.18</v>
      </c>
      <c r="I22" t="n">
        <v>36</v>
      </c>
      <c r="J22" t="n">
        <v>277.48</v>
      </c>
      <c r="K22" t="n">
        <v>60.56</v>
      </c>
      <c r="L22" t="n">
        <v>2.75</v>
      </c>
      <c r="M22" t="n">
        <v>34</v>
      </c>
      <c r="N22" t="n">
        <v>74.18000000000001</v>
      </c>
      <c r="O22" t="n">
        <v>34457.31</v>
      </c>
      <c r="P22" t="n">
        <v>133.01</v>
      </c>
      <c r="Q22" t="n">
        <v>1650.88</v>
      </c>
      <c r="R22" t="n">
        <v>45.4</v>
      </c>
      <c r="S22" t="n">
        <v>27.2</v>
      </c>
      <c r="T22" t="n">
        <v>9210.1</v>
      </c>
      <c r="U22" t="n">
        <v>0.6</v>
      </c>
      <c r="V22" t="n">
        <v>0.93</v>
      </c>
      <c r="W22" t="n">
        <v>0.15</v>
      </c>
      <c r="X22" t="n">
        <v>0.59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7.5246</v>
      </c>
      <c r="E23" t="n">
        <v>13.29</v>
      </c>
      <c r="F23" t="n">
        <v>8.609999999999999</v>
      </c>
      <c r="G23" t="n">
        <v>15.2</v>
      </c>
      <c r="H23" t="n">
        <v>0.19</v>
      </c>
      <c r="I23" t="n">
        <v>34</v>
      </c>
      <c r="J23" t="n">
        <v>277.97</v>
      </c>
      <c r="K23" t="n">
        <v>60.56</v>
      </c>
      <c r="L23" t="n">
        <v>3</v>
      </c>
      <c r="M23" t="n">
        <v>32</v>
      </c>
      <c r="N23" t="n">
        <v>74.42</v>
      </c>
      <c r="O23" t="n">
        <v>34517.57</v>
      </c>
      <c r="P23" t="n">
        <v>134.67</v>
      </c>
      <c r="Q23" t="n">
        <v>1650.79</v>
      </c>
      <c r="R23" t="n">
        <v>51.66</v>
      </c>
      <c r="S23" t="n">
        <v>27.2</v>
      </c>
      <c r="T23" t="n">
        <v>12347.52</v>
      </c>
      <c r="U23" t="n">
        <v>0.53</v>
      </c>
      <c r="V23" t="n">
        <v>0.91</v>
      </c>
      <c r="W23" t="n">
        <v>0.15</v>
      </c>
      <c r="X23" t="n">
        <v>0.76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7.7335</v>
      </c>
      <c r="E24" t="n">
        <v>12.93</v>
      </c>
      <c r="F24" t="n">
        <v>8.460000000000001</v>
      </c>
      <c r="G24" t="n">
        <v>16.93</v>
      </c>
      <c r="H24" t="n">
        <v>0.21</v>
      </c>
      <c r="I24" t="n">
        <v>30</v>
      </c>
      <c r="J24" t="n">
        <v>278.46</v>
      </c>
      <c r="K24" t="n">
        <v>60.56</v>
      </c>
      <c r="L24" t="n">
        <v>3.25</v>
      </c>
      <c r="M24" t="n">
        <v>28</v>
      </c>
      <c r="N24" t="n">
        <v>74.66</v>
      </c>
      <c r="O24" t="n">
        <v>34577.92</v>
      </c>
      <c r="P24" t="n">
        <v>130.61</v>
      </c>
      <c r="Q24" t="n">
        <v>1650.9</v>
      </c>
      <c r="R24" t="n">
        <v>46.33</v>
      </c>
      <c r="S24" t="n">
        <v>27.2</v>
      </c>
      <c r="T24" t="n">
        <v>9703.68</v>
      </c>
      <c r="U24" t="n">
        <v>0.59</v>
      </c>
      <c r="V24" t="n">
        <v>0.92</v>
      </c>
      <c r="W24" t="n">
        <v>0.16</v>
      </c>
      <c r="X24" t="n">
        <v>0.61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7.8288</v>
      </c>
      <c r="E25" t="n">
        <v>12.77</v>
      </c>
      <c r="F25" t="n">
        <v>8.41</v>
      </c>
      <c r="G25" t="n">
        <v>18.02</v>
      </c>
      <c r="H25" t="n">
        <v>0.22</v>
      </c>
      <c r="I25" t="n">
        <v>28</v>
      </c>
      <c r="J25" t="n">
        <v>278.95</v>
      </c>
      <c r="K25" t="n">
        <v>60.56</v>
      </c>
      <c r="L25" t="n">
        <v>3.5</v>
      </c>
      <c r="M25" t="n">
        <v>26</v>
      </c>
      <c r="N25" t="n">
        <v>74.90000000000001</v>
      </c>
      <c r="O25" t="n">
        <v>34638.36</v>
      </c>
      <c r="P25" t="n">
        <v>128.45</v>
      </c>
      <c r="Q25" t="n">
        <v>1650.73</v>
      </c>
      <c r="R25" t="n">
        <v>44.64</v>
      </c>
      <c r="S25" t="n">
        <v>27.2</v>
      </c>
      <c r="T25" t="n">
        <v>8865.709999999999</v>
      </c>
      <c r="U25" t="n">
        <v>0.61</v>
      </c>
      <c r="V25" t="n">
        <v>0.93</v>
      </c>
      <c r="W25" t="n">
        <v>0.15</v>
      </c>
      <c r="X25" t="n">
        <v>0.5600000000000001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7.9748</v>
      </c>
      <c r="E26" t="n">
        <v>12.54</v>
      </c>
      <c r="F26" t="n">
        <v>8.33</v>
      </c>
      <c r="G26" t="n">
        <v>20</v>
      </c>
      <c r="H26" t="n">
        <v>0.24</v>
      </c>
      <c r="I26" t="n">
        <v>25</v>
      </c>
      <c r="J26" t="n">
        <v>279.44</v>
      </c>
      <c r="K26" t="n">
        <v>60.56</v>
      </c>
      <c r="L26" t="n">
        <v>3.75</v>
      </c>
      <c r="M26" t="n">
        <v>23</v>
      </c>
      <c r="N26" t="n">
        <v>75.14</v>
      </c>
      <c r="O26" t="n">
        <v>34698.9</v>
      </c>
      <c r="P26" t="n">
        <v>125.8</v>
      </c>
      <c r="Q26" t="n">
        <v>1651.01</v>
      </c>
      <c r="R26" t="n">
        <v>42.19</v>
      </c>
      <c r="S26" t="n">
        <v>27.2</v>
      </c>
      <c r="T26" t="n">
        <v>7656.57</v>
      </c>
      <c r="U26" t="n">
        <v>0.64</v>
      </c>
      <c r="V26" t="n">
        <v>0.9399999999999999</v>
      </c>
      <c r="W26" t="n">
        <v>0.15</v>
      </c>
      <c r="X26" t="n">
        <v>0.48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8.0107</v>
      </c>
      <c r="E27" t="n">
        <v>12.48</v>
      </c>
      <c r="F27" t="n">
        <v>8.33</v>
      </c>
      <c r="G27" t="n">
        <v>20.82</v>
      </c>
      <c r="H27" t="n">
        <v>0.25</v>
      </c>
      <c r="I27" t="n">
        <v>24</v>
      </c>
      <c r="J27" t="n">
        <v>279.94</v>
      </c>
      <c r="K27" t="n">
        <v>60.56</v>
      </c>
      <c r="L27" t="n">
        <v>4</v>
      </c>
      <c r="M27" t="n">
        <v>22</v>
      </c>
      <c r="N27" t="n">
        <v>75.38</v>
      </c>
      <c r="O27" t="n">
        <v>34759.54</v>
      </c>
      <c r="P27" t="n">
        <v>124.07</v>
      </c>
      <c r="Q27" t="n">
        <v>1650.73</v>
      </c>
      <c r="R27" t="n">
        <v>42.18</v>
      </c>
      <c r="S27" t="n">
        <v>27.2</v>
      </c>
      <c r="T27" t="n">
        <v>7655.73</v>
      </c>
      <c r="U27" t="n">
        <v>0.64</v>
      </c>
      <c r="V27" t="n">
        <v>0.9399999999999999</v>
      </c>
      <c r="W27" t="n">
        <v>0.15</v>
      </c>
      <c r="X27" t="n">
        <v>0.48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8.115600000000001</v>
      </c>
      <c r="E28" t="n">
        <v>12.32</v>
      </c>
      <c r="F28" t="n">
        <v>8.27</v>
      </c>
      <c r="G28" t="n">
        <v>22.56</v>
      </c>
      <c r="H28" t="n">
        <v>0.27</v>
      </c>
      <c r="I28" t="n">
        <v>22</v>
      </c>
      <c r="J28" t="n">
        <v>280.43</v>
      </c>
      <c r="K28" t="n">
        <v>60.56</v>
      </c>
      <c r="L28" t="n">
        <v>4.25</v>
      </c>
      <c r="M28" t="n">
        <v>20</v>
      </c>
      <c r="N28" t="n">
        <v>75.62</v>
      </c>
      <c r="O28" t="n">
        <v>34820.27</v>
      </c>
      <c r="P28" t="n">
        <v>121.93</v>
      </c>
      <c r="Q28" t="n">
        <v>1650.72</v>
      </c>
      <c r="R28" t="n">
        <v>40.23</v>
      </c>
      <c r="S28" t="n">
        <v>27.2</v>
      </c>
      <c r="T28" t="n">
        <v>6691.18</v>
      </c>
      <c r="U28" t="n">
        <v>0.68</v>
      </c>
      <c r="V28" t="n">
        <v>0.95</v>
      </c>
      <c r="W28" t="n">
        <v>0.14</v>
      </c>
      <c r="X28" t="n">
        <v>0.42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8.218400000000001</v>
      </c>
      <c r="E29" t="n">
        <v>12.17</v>
      </c>
      <c r="F29" t="n">
        <v>8.220000000000001</v>
      </c>
      <c r="G29" t="n">
        <v>24.67</v>
      </c>
      <c r="H29" t="n">
        <v>0.29</v>
      </c>
      <c r="I29" t="n">
        <v>20</v>
      </c>
      <c r="J29" t="n">
        <v>280.92</v>
      </c>
      <c r="K29" t="n">
        <v>60.56</v>
      </c>
      <c r="L29" t="n">
        <v>4.5</v>
      </c>
      <c r="M29" t="n">
        <v>18</v>
      </c>
      <c r="N29" t="n">
        <v>75.87</v>
      </c>
      <c r="O29" t="n">
        <v>34881.09</v>
      </c>
      <c r="P29" t="n">
        <v>119.23</v>
      </c>
      <c r="Q29" t="n">
        <v>1650.64</v>
      </c>
      <c r="R29" t="n">
        <v>38.72</v>
      </c>
      <c r="S29" t="n">
        <v>27.2</v>
      </c>
      <c r="T29" t="n">
        <v>5949.57</v>
      </c>
      <c r="U29" t="n">
        <v>0.7</v>
      </c>
      <c r="V29" t="n">
        <v>0.95</v>
      </c>
      <c r="W29" t="n">
        <v>0.14</v>
      </c>
      <c r="X29" t="n">
        <v>0.37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8.2827</v>
      </c>
      <c r="E30" t="n">
        <v>12.07</v>
      </c>
      <c r="F30" t="n">
        <v>8.18</v>
      </c>
      <c r="G30" t="n">
        <v>25.83</v>
      </c>
      <c r="H30" t="n">
        <v>0.3</v>
      </c>
      <c r="I30" t="n">
        <v>19</v>
      </c>
      <c r="J30" t="n">
        <v>281.41</v>
      </c>
      <c r="K30" t="n">
        <v>60.56</v>
      </c>
      <c r="L30" t="n">
        <v>4.75</v>
      </c>
      <c r="M30" t="n">
        <v>17</v>
      </c>
      <c r="N30" t="n">
        <v>76.11</v>
      </c>
      <c r="O30" t="n">
        <v>34942.02</v>
      </c>
      <c r="P30" t="n">
        <v>117.1</v>
      </c>
      <c r="Q30" t="n">
        <v>1650.64</v>
      </c>
      <c r="R30" t="n">
        <v>37.2</v>
      </c>
      <c r="S30" t="n">
        <v>27.2</v>
      </c>
      <c r="T30" t="n">
        <v>5192.03</v>
      </c>
      <c r="U30" t="n">
        <v>0.73</v>
      </c>
      <c r="V30" t="n">
        <v>0.96</v>
      </c>
      <c r="W30" t="n">
        <v>0.14</v>
      </c>
      <c r="X30" t="n">
        <v>0.33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8.286</v>
      </c>
      <c r="E31" t="n">
        <v>12.07</v>
      </c>
      <c r="F31" t="n">
        <v>8.23</v>
      </c>
      <c r="G31" t="n">
        <v>27.43</v>
      </c>
      <c r="H31" t="n">
        <v>0.32</v>
      </c>
      <c r="I31" t="n">
        <v>18</v>
      </c>
      <c r="J31" t="n">
        <v>281.91</v>
      </c>
      <c r="K31" t="n">
        <v>60.56</v>
      </c>
      <c r="L31" t="n">
        <v>5</v>
      </c>
      <c r="M31" t="n">
        <v>16</v>
      </c>
      <c r="N31" t="n">
        <v>76.34999999999999</v>
      </c>
      <c r="O31" t="n">
        <v>35003.04</v>
      </c>
      <c r="P31" t="n">
        <v>116.45</v>
      </c>
      <c r="Q31" t="n">
        <v>1650.75</v>
      </c>
      <c r="R31" t="n">
        <v>39.41</v>
      </c>
      <c r="S31" t="n">
        <v>27.2</v>
      </c>
      <c r="T31" t="n">
        <v>6302.34</v>
      </c>
      <c r="U31" t="n">
        <v>0.6899999999999999</v>
      </c>
      <c r="V31" t="n">
        <v>0.95</v>
      </c>
      <c r="W31" t="n">
        <v>0.13</v>
      </c>
      <c r="X31" t="n">
        <v>0.37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8.345499999999999</v>
      </c>
      <c r="E32" t="n">
        <v>11.98</v>
      </c>
      <c r="F32" t="n">
        <v>8.19</v>
      </c>
      <c r="G32" t="n">
        <v>28.92</v>
      </c>
      <c r="H32" t="n">
        <v>0.33</v>
      </c>
      <c r="I32" t="n">
        <v>17</v>
      </c>
      <c r="J32" t="n">
        <v>282.4</v>
      </c>
      <c r="K32" t="n">
        <v>60.56</v>
      </c>
      <c r="L32" t="n">
        <v>5.25</v>
      </c>
      <c r="M32" t="n">
        <v>15</v>
      </c>
      <c r="N32" t="n">
        <v>76.59999999999999</v>
      </c>
      <c r="O32" t="n">
        <v>35064.15</v>
      </c>
      <c r="P32" t="n">
        <v>114.33</v>
      </c>
      <c r="Q32" t="n">
        <v>1650.64</v>
      </c>
      <c r="R32" t="n">
        <v>38</v>
      </c>
      <c r="S32" t="n">
        <v>27.2</v>
      </c>
      <c r="T32" t="n">
        <v>5602.62</v>
      </c>
      <c r="U32" t="n">
        <v>0.72</v>
      </c>
      <c r="V32" t="n">
        <v>0.95</v>
      </c>
      <c r="W32" t="n">
        <v>0.13</v>
      </c>
      <c r="X32" t="n">
        <v>0.34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8.401999999999999</v>
      </c>
      <c r="E33" t="n">
        <v>11.9</v>
      </c>
      <c r="F33" t="n">
        <v>8.17</v>
      </c>
      <c r="G33" t="n">
        <v>30.62</v>
      </c>
      <c r="H33" t="n">
        <v>0.35</v>
      </c>
      <c r="I33" t="n">
        <v>16</v>
      </c>
      <c r="J33" t="n">
        <v>282.9</v>
      </c>
      <c r="K33" t="n">
        <v>60.56</v>
      </c>
      <c r="L33" t="n">
        <v>5.5</v>
      </c>
      <c r="M33" t="n">
        <v>14</v>
      </c>
      <c r="N33" t="n">
        <v>76.84999999999999</v>
      </c>
      <c r="O33" t="n">
        <v>35125.37</v>
      </c>
      <c r="P33" t="n">
        <v>111.98</v>
      </c>
      <c r="Q33" t="n">
        <v>1650.8</v>
      </c>
      <c r="R33" t="n">
        <v>37.07</v>
      </c>
      <c r="S33" t="n">
        <v>27.2</v>
      </c>
      <c r="T33" t="n">
        <v>5143.69</v>
      </c>
      <c r="U33" t="n">
        <v>0.73</v>
      </c>
      <c r="V33" t="n">
        <v>0.96</v>
      </c>
      <c r="W33" t="n">
        <v>0.13</v>
      </c>
      <c r="X33" t="n">
        <v>0.31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8.457100000000001</v>
      </c>
      <c r="E34" t="n">
        <v>11.82</v>
      </c>
      <c r="F34" t="n">
        <v>8.140000000000001</v>
      </c>
      <c r="G34" t="n">
        <v>32.56</v>
      </c>
      <c r="H34" t="n">
        <v>0.36</v>
      </c>
      <c r="I34" t="n">
        <v>15</v>
      </c>
      <c r="J34" t="n">
        <v>283.4</v>
      </c>
      <c r="K34" t="n">
        <v>60.56</v>
      </c>
      <c r="L34" t="n">
        <v>5.75</v>
      </c>
      <c r="M34" t="n">
        <v>13</v>
      </c>
      <c r="N34" t="n">
        <v>77.09</v>
      </c>
      <c r="O34" t="n">
        <v>35186.68</v>
      </c>
      <c r="P34" t="n">
        <v>109.67</v>
      </c>
      <c r="Q34" t="n">
        <v>1650.64</v>
      </c>
      <c r="R34" t="n">
        <v>36.22</v>
      </c>
      <c r="S34" t="n">
        <v>27.2</v>
      </c>
      <c r="T34" t="n">
        <v>4724.71</v>
      </c>
      <c r="U34" t="n">
        <v>0.75</v>
      </c>
      <c r="V34" t="n">
        <v>0.96</v>
      </c>
      <c r="W34" t="n">
        <v>0.13</v>
      </c>
      <c r="X34" t="n">
        <v>0.29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8.5108</v>
      </c>
      <c r="E35" t="n">
        <v>11.75</v>
      </c>
      <c r="F35" t="n">
        <v>8.119999999999999</v>
      </c>
      <c r="G35" t="n">
        <v>34.79</v>
      </c>
      <c r="H35" t="n">
        <v>0.38</v>
      </c>
      <c r="I35" t="n">
        <v>14</v>
      </c>
      <c r="J35" t="n">
        <v>283.9</v>
      </c>
      <c r="K35" t="n">
        <v>60.56</v>
      </c>
      <c r="L35" t="n">
        <v>6</v>
      </c>
      <c r="M35" t="n">
        <v>11</v>
      </c>
      <c r="N35" t="n">
        <v>77.34</v>
      </c>
      <c r="O35" t="n">
        <v>35248.1</v>
      </c>
      <c r="P35" t="n">
        <v>107.75</v>
      </c>
      <c r="Q35" t="n">
        <v>1650.68</v>
      </c>
      <c r="R35" t="n">
        <v>35.46</v>
      </c>
      <c r="S35" t="n">
        <v>27.2</v>
      </c>
      <c r="T35" t="n">
        <v>4349.05</v>
      </c>
      <c r="U35" t="n">
        <v>0.77</v>
      </c>
      <c r="V35" t="n">
        <v>0.96</v>
      </c>
      <c r="W35" t="n">
        <v>0.13</v>
      </c>
      <c r="X35" t="n">
        <v>0.26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8.504</v>
      </c>
      <c r="E36" t="n">
        <v>11.76</v>
      </c>
      <c r="F36" t="n">
        <v>8.130000000000001</v>
      </c>
      <c r="G36" t="n">
        <v>34.83</v>
      </c>
      <c r="H36" t="n">
        <v>0.39</v>
      </c>
      <c r="I36" t="n">
        <v>14</v>
      </c>
      <c r="J36" t="n">
        <v>284.4</v>
      </c>
      <c r="K36" t="n">
        <v>60.56</v>
      </c>
      <c r="L36" t="n">
        <v>6.25</v>
      </c>
      <c r="M36" t="n">
        <v>9</v>
      </c>
      <c r="N36" t="n">
        <v>77.59</v>
      </c>
      <c r="O36" t="n">
        <v>35309.61</v>
      </c>
      <c r="P36" t="n">
        <v>106.44</v>
      </c>
      <c r="Q36" t="n">
        <v>1650.72</v>
      </c>
      <c r="R36" t="n">
        <v>35.62</v>
      </c>
      <c r="S36" t="n">
        <v>27.2</v>
      </c>
      <c r="T36" t="n">
        <v>4429.04</v>
      </c>
      <c r="U36" t="n">
        <v>0.76</v>
      </c>
      <c r="V36" t="n">
        <v>0.96</v>
      </c>
      <c r="W36" t="n">
        <v>0.14</v>
      </c>
      <c r="X36" t="n">
        <v>0.27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8.552899999999999</v>
      </c>
      <c r="E37" t="n">
        <v>11.69</v>
      </c>
      <c r="F37" t="n">
        <v>8.109999999999999</v>
      </c>
      <c r="G37" t="n">
        <v>37.44</v>
      </c>
      <c r="H37" t="n">
        <v>0.41</v>
      </c>
      <c r="I37" t="n">
        <v>13</v>
      </c>
      <c r="J37" t="n">
        <v>284.89</v>
      </c>
      <c r="K37" t="n">
        <v>60.56</v>
      </c>
      <c r="L37" t="n">
        <v>6.5</v>
      </c>
      <c r="M37" t="n">
        <v>1</v>
      </c>
      <c r="N37" t="n">
        <v>77.84</v>
      </c>
      <c r="O37" t="n">
        <v>35371.22</v>
      </c>
      <c r="P37" t="n">
        <v>105.16</v>
      </c>
      <c r="Q37" t="n">
        <v>1650.7</v>
      </c>
      <c r="R37" t="n">
        <v>34.97</v>
      </c>
      <c r="S37" t="n">
        <v>27.2</v>
      </c>
      <c r="T37" t="n">
        <v>4107.2</v>
      </c>
      <c r="U37" t="n">
        <v>0.78</v>
      </c>
      <c r="V37" t="n">
        <v>0.96</v>
      </c>
      <c r="W37" t="n">
        <v>0.14</v>
      </c>
      <c r="X37" t="n">
        <v>0.26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8.554500000000001</v>
      </c>
      <c r="E38" t="n">
        <v>11.69</v>
      </c>
      <c r="F38" t="n">
        <v>8.109999999999999</v>
      </c>
      <c r="G38" t="n">
        <v>37.43</v>
      </c>
      <c r="H38" t="n">
        <v>0.42</v>
      </c>
      <c r="I38" t="n">
        <v>13</v>
      </c>
      <c r="J38" t="n">
        <v>285.39</v>
      </c>
      <c r="K38" t="n">
        <v>60.56</v>
      </c>
      <c r="L38" t="n">
        <v>6.75</v>
      </c>
      <c r="M38" t="n">
        <v>0</v>
      </c>
      <c r="N38" t="n">
        <v>78.09</v>
      </c>
      <c r="O38" t="n">
        <v>35432.93</v>
      </c>
      <c r="P38" t="n">
        <v>105.13</v>
      </c>
      <c r="Q38" t="n">
        <v>1650.7</v>
      </c>
      <c r="R38" t="n">
        <v>34.88</v>
      </c>
      <c r="S38" t="n">
        <v>27.2</v>
      </c>
      <c r="T38" t="n">
        <v>4063.5</v>
      </c>
      <c r="U38" t="n">
        <v>0.78</v>
      </c>
      <c r="V38" t="n">
        <v>0.96</v>
      </c>
      <c r="W38" t="n">
        <v>0.14</v>
      </c>
      <c r="X38" t="n">
        <v>0.26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8.6707</v>
      </c>
      <c r="E39" t="n">
        <v>11.53</v>
      </c>
      <c r="F39" t="n">
        <v>8.76</v>
      </c>
      <c r="G39" t="n">
        <v>11.95</v>
      </c>
      <c r="H39" t="n">
        <v>0.2</v>
      </c>
      <c r="I39" t="n">
        <v>44</v>
      </c>
      <c r="J39" t="n">
        <v>89.87</v>
      </c>
      <c r="K39" t="n">
        <v>37.55</v>
      </c>
      <c r="L39" t="n">
        <v>1</v>
      </c>
      <c r="M39" t="n">
        <v>14</v>
      </c>
      <c r="N39" t="n">
        <v>11.32</v>
      </c>
      <c r="O39" t="n">
        <v>11317.98</v>
      </c>
      <c r="P39" t="n">
        <v>57.35</v>
      </c>
      <c r="Q39" t="n">
        <v>1651.05</v>
      </c>
      <c r="R39" t="n">
        <v>54.5</v>
      </c>
      <c r="S39" t="n">
        <v>27.2</v>
      </c>
      <c r="T39" t="n">
        <v>13717.43</v>
      </c>
      <c r="U39" t="n">
        <v>0.5</v>
      </c>
      <c r="V39" t="n">
        <v>0.89</v>
      </c>
      <c r="W39" t="n">
        <v>0.21</v>
      </c>
      <c r="X39" t="n">
        <v>0.91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8.692500000000001</v>
      </c>
      <c r="E40" t="n">
        <v>11.5</v>
      </c>
      <c r="F40" t="n">
        <v>8.75</v>
      </c>
      <c r="G40" t="n">
        <v>12.21</v>
      </c>
      <c r="H40" t="n">
        <v>0.24</v>
      </c>
      <c r="I40" t="n">
        <v>43</v>
      </c>
      <c r="J40" t="n">
        <v>90.18000000000001</v>
      </c>
      <c r="K40" t="n">
        <v>37.55</v>
      </c>
      <c r="L40" t="n">
        <v>1.25</v>
      </c>
      <c r="M40" t="n">
        <v>0</v>
      </c>
      <c r="N40" t="n">
        <v>11.37</v>
      </c>
      <c r="O40" t="n">
        <v>11355.7</v>
      </c>
      <c r="P40" t="n">
        <v>56.94</v>
      </c>
      <c r="Q40" t="n">
        <v>1651.08</v>
      </c>
      <c r="R40" t="n">
        <v>53.54</v>
      </c>
      <c r="S40" t="n">
        <v>27.2</v>
      </c>
      <c r="T40" t="n">
        <v>13240.75</v>
      </c>
      <c r="U40" t="n">
        <v>0.51</v>
      </c>
      <c r="V40" t="n">
        <v>0.89</v>
      </c>
      <c r="W40" t="n">
        <v>0.23</v>
      </c>
      <c r="X40" t="n">
        <v>0.9</v>
      </c>
      <c r="Y40" t="n">
        <v>1</v>
      </c>
      <c r="Z40" t="n">
        <v>10</v>
      </c>
    </row>
    <row r="41">
      <c r="A41" t="n">
        <v>0</v>
      </c>
      <c r="B41" t="n">
        <v>125</v>
      </c>
      <c r="C41" t="inlineStr">
        <is>
          <t xml:space="preserve">CONCLUIDO	</t>
        </is>
      </c>
      <c r="D41" t="n">
        <v>5.4382</v>
      </c>
      <c r="E41" t="n">
        <v>18.39</v>
      </c>
      <c r="F41" t="n">
        <v>10.2</v>
      </c>
      <c r="G41" t="n">
        <v>5.32</v>
      </c>
      <c r="H41" t="n">
        <v>0.07000000000000001</v>
      </c>
      <c r="I41" t="n">
        <v>115</v>
      </c>
      <c r="J41" t="n">
        <v>242.64</v>
      </c>
      <c r="K41" t="n">
        <v>58.47</v>
      </c>
      <c r="L41" t="n">
        <v>1</v>
      </c>
      <c r="M41" t="n">
        <v>113</v>
      </c>
      <c r="N41" t="n">
        <v>58.17</v>
      </c>
      <c r="O41" t="n">
        <v>30160.1</v>
      </c>
      <c r="P41" t="n">
        <v>158.35</v>
      </c>
      <c r="Q41" t="n">
        <v>1651.57</v>
      </c>
      <c r="R41" t="n">
        <v>100.55</v>
      </c>
      <c r="S41" t="n">
        <v>27.2</v>
      </c>
      <c r="T41" t="n">
        <v>36389.91</v>
      </c>
      <c r="U41" t="n">
        <v>0.27</v>
      </c>
      <c r="V41" t="n">
        <v>0.77</v>
      </c>
      <c r="W41" t="n">
        <v>0.29</v>
      </c>
      <c r="X41" t="n">
        <v>2.34</v>
      </c>
      <c r="Y41" t="n">
        <v>1</v>
      </c>
      <c r="Z41" t="n">
        <v>10</v>
      </c>
    </row>
    <row r="42">
      <c r="A42" t="n">
        <v>1</v>
      </c>
      <c r="B42" t="n">
        <v>125</v>
      </c>
      <c r="C42" t="inlineStr">
        <is>
          <t xml:space="preserve">CONCLUIDO	</t>
        </is>
      </c>
      <c r="D42" t="n">
        <v>6.0914</v>
      </c>
      <c r="E42" t="n">
        <v>16.42</v>
      </c>
      <c r="F42" t="n">
        <v>9.6</v>
      </c>
      <c r="G42" t="n">
        <v>6.7</v>
      </c>
      <c r="H42" t="n">
        <v>0.09</v>
      </c>
      <c r="I42" t="n">
        <v>86</v>
      </c>
      <c r="J42" t="n">
        <v>243.08</v>
      </c>
      <c r="K42" t="n">
        <v>58.47</v>
      </c>
      <c r="L42" t="n">
        <v>1.25</v>
      </c>
      <c r="M42" t="n">
        <v>84</v>
      </c>
      <c r="N42" t="n">
        <v>58.36</v>
      </c>
      <c r="O42" t="n">
        <v>30214.33</v>
      </c>
      <c r="P42" t="n">
        <v>147.3</v>
      </c>
      <c r="Q42" t="n">
        <v>1651.1</v>
      </c>
      <c r="R42" t="n">
        <v>81.68000000000001</v>
      </c>
      <c r="S42" t="n">
        <v>27.2</v>
      </c>
      <c r="T42" t="n">
        <v>27098.48</v>
      </c>
      <c r="U42" t="n">
        <v>0.33</v>
      </c>
      <c r="V42" t="n">
        <v>0.8100000000000001</v>
      </c>
      <c r="W42" t="n">
        <v>0.25</v>
      </c>
      <c r="X42" t="n">
        <v>1.74</v>
      </c>
      <c r="Y42" t="n">
        <v>1</v>
      </c>
      <c r="Z42" t="n">
        <v>10</v>
      </c>
    </row>
    <row r="43">
      <c r="A43" t="n">
        <v>2</v>
      </c>
      <c r="B43" t="n">
        <v>125</v>
      </c>
      <c r="C43" t="inlineStr">
        <is>
          <t xml:space="preserve">CONCLUIDO	</t>
        </is>
      </c>
      <c r="D43" t="n">
        <v>6.5926</v>
      </c>
      <c r="E43" t="n">
        <v>15.17</v>
      </c>
      <c r="F43" t="n">
        <v>9.199999999999999</v>
      </c>
      <c r="G43" t="n">
        <v>8.119999999999999</v>
      </c>
      <c r="H43" t="n">
        <v>0.11</v>
      </c>
      <c r="I43" t="n">
        <v>68</v>
      </c>
      <c r="J43" t="n">
        <v>243.52</v>
      </c>
      <c r="K43" t="n">
        <v>58.47</v>
      </c>
      <c r="L43" t="n">
        <v>1.5</v>
      </c>
      <c r="M43" t="n">
        <v>66</v>
      </c>
      <c r="N43" t="n">
        <v>58.55</v>
      </c>
      <c r="O43" t="n">
        <v>30268.64</v>
      </c>
      <c r="P43" t="n">
        <v>139.5</v>
      </c>
      <c r="Q43" t="n">
        <v>1650.87</v>
      </c>
      <c r="R43" t="n">
        <v>69.18000000000001</v>
      </c>
      <c r="S43" t="n">
        <v>27.2</v>
      </c>
      <c r="T43" t="n">
        <v>20938.41</v>
      </c>
      <c r="U43" t="n">
        <v>0.39</v>
      </c>
      <c r="V43" t="n">
        <v>0.85</v>
      </c>
      <c r="W43" t="n">
        <v>0.22</v>
      </c>
      <c r="X43" t="n">
        <v>1.35</v>
      </c>
      <c r="Y43" t="n">
        <v>1</v>
      </c>
      <c r="Z43" t="n">
        <v>10</v>
      </c>
    </row>
    <row r="44">
      <c r="A44" t="n">
        <v>3</v>
      </c>
      <c r="B44" t="n">
        <v>125</v>
      </c>
      <c r="C44" t="inlineStr">
        <is>
          <t xml:space="preserve">CONCLUIDO	</t>
        </is>
      </c>
      <c r="D44" t="n">
        <v>6.9649</v>
      </c>
      <c r="E44" t="n">
        <v>14.36</v>
      </c>
      <c r="F44" t="n">
        <v>8.960000000000001</v>
      </c>
      <c r="G44" t="n">
        <v>9.6</v>
      </c>
      <c r="H44" t="n">
        <v>0.13</v>
      </c>
      <c r="I44" t="n">
        <v>56</v>
      </c>
      <c r="J44" t="n">
        <v>243.96</v>
      </c>
      <c r="K44" t="n">
        <v>58.47</v>
      </c>
      <c r="L44" t="n">
        <v>1.75</v>
      </c>
      <c r="M44" t="n">
        <v>54</v>
      </c>
      <c r="N44" t="n">
        <v>58.74</v>
      </c>
      <c r="O44" t="n">
        <v>30323.01</v>
      </c>
      <c r="P44" t="n">
        <v>134.2</v>
      </c>
      <c r="Q44" t="n">
        <v>1650.85</v>
      </c>
      <c r="R44" t="n">
        <v>61.64</v>
      </c>
      <c r="S44" t="n">
        <v>27.2</v>
      </c>
      <c r="T44" t="n">
        <v>17225.79</v>
      </c>
      <c r="U44" t="n">
        <v>0.44</v>
      </c>
      <c r="V44" t="n">
        <v>0.87</v>
      </c>
      <c r="W44" t="n">
        <v>0.2</v>
      </c>
      <c r="X44" t="n">
        <v>1.1</v>
      </c>
      <c r="Y44" t="n">
        <v>1</v>
      </c>
      <c r="Z44" t="n">
        <v>10</v>
      </c>
    </row>
    <row r="45">
      <c r="A45" t="n">
        <v>4</v>
      </c>
      <c r="B45" t="n">
        <v>125</v>
      </c>
      <c r="C45" t="inlineStr">
        <is>
          <t xml:space="preserve">CONCLUIDO	</t>
        </is>
      </c>
      <c r="D45" t="n">
        <v>7.2355</v>
      </c>
      <c r="E45" t="n">
        <v>13.82</v>
      </c>
      <c r="F45" t="n">
        <v>8.800000000000001</v>
      </c>
      <c r="G45" t="n">
        <v>11</v>
      </c>
      <c r="H45" t="n">
        <v>0.15</v>
      </c>
      <c r="I45" t="n">
        <v>48</v>
      </c>
      <c r="J45" t="n">
        <v>244.41</v>
      </c>
      <c r="K45" t="n">
        <v>58.47</v>
      </c>
      <c r="L45" t="n">
        <v>2</v>
      </c>
      <c r="M45" t="n">
        <v>46</v>
      </c>
      <c r="N45" t="n">
        <v>58.93</v>
      </c>
      <c r="O45" t="n">
        <v>30377.45</v>
      </c>
      <c r="P45" t="n">
        <v>130.23</v>
      </c>
      <c r="Q45" t="n">
        <v>1650.82</v>
      </c>
      <c r="R45" t="n">
        <v>56.68</v>
      </c>
      <c r="S45" t="n">
        <v>27.2</v>
      </c>
      <c r="T45" t="n">
        <v>14786.18</v>
      </c>
      <c r="U45" t="n">
        <v>0.48</v>
      </c>
      <c r="V45" t="n">
        <v>0.89</v>
      </c>
      <c r="W45" t="n">
        <v>0.18</v>
      </c>
      <c r="X45" t="n">
        <v>0.9399999999999999</v>
      </c>
      <c r="Y45" t="n">
        <v>1</v>
      </c>
      <c r="Z45" t="n">
        <v>10</v>
      </c>
    </row>
    <row r="46">
      <c r="A46" t="n">
        <v>5</v>
      </c>
      <c r="B46" t="n">
        <v>125</v>
      </c>
      <c r="C46" t="inlineStr">
        <is>
          <t xml:space="preserve">CONCLUIDO	</t>
        </is>
      </c>
      <c r="D46" t="n">
        <v>7.4605</v>
      </c>
      <c r="E46" t="n">
        <v>13.4</v>
      </c>
      <c r="F46" t="n">
        <v>8.66</v>
      </c>
      <c r="G46" t="n">
        <v>12.38</v>
      </c>
      <c r="H46" t="n">
        <v>0.16</v>
      </c>
      <c r="I46" t="n">
        <v>42</v>
      </c>
      <c r="J46" t="n">
        <v>244.85</v>
      </c>
      <c r="K46" t="n">
        <v>58.47</v>
      </c>
      <c r="L46" t="n">
        <v>2.25</v>
      </c>
      <c r="M46" t="n">
        <v>40</v>
      </c>
      <c r="N46" t="n">
        <v>59.12</v>
      </c>
      <c r="O46" t="n">
        <v>30431.96</v>
      </c>
      <c r="P46" t="n">
        <v>126.62</v>
      </c>
      <c r="Q46" t="n">
        <v>1650.83</v>
      </c>
      <c r="R46" t="n">
        <v>52.45</v>
      </c>
      <c r="S46" t="n">
        <v>27.2</v>
      </c>
      <c r="T46" t="n">
        <v>12702.36</v>
      </c>
      <c r="U46" t="n">
        <v>0.52</v>
      </c>
      <c r="V46" t="n">
        <v>0.9</v>
      </c>
      <c r="W46" t="n">
        <v>0.18</v>
      </c>
      <c r="X46" t="n">
        <v>0.8100000000000001</v>
      </c>
      <c r="Y46" t="n">
        <v>1</v>
      </c>
      <c r="Z46" t="n">
        <v>10</v>
      </c>
    </row>
    <row r="47">
      <c r="A47" t="n">
        <v>6</v>
      </c>
      <c r="B47" t="n">
        <v>125</v>
      </c>
      <c r="C47" t="inlineStr">
        <is>
          <t xml:space="preserve">CONCLUIDO	</t>
        </is>
      </c>
      <c r="D47" t="n">
        <v>7.7569</v>
      </c>
      <c r="E47" t="n">
        <v>12.89</v>
      </c>
      <c r="F47" t="n">
        <v>8.43</v>
      </c>
      <c r="G47" t="n">
        <v>14.06</v>
      </c>
      <c r="H47" t="n">
        <v>0.18</v>
      </c>
      <c r="I47" t="n">
        <v>36</v>
      </c>
      <c r="J47" t="n">
        <v>245.29</v>
      </c>
      <c r="K47" t="n">
        <v>58.47</v>
      </c>
      <c r="L47" t="n">
        <v>2.5</v>
      </c>
      <c r="M47" t="n">
        <v>34</v>
      </c>
      <c r="N47" t="n">
        <v>59.32</v>
      </c>
      <c r="O47" t="n">
        <v>30486.54</v>
      </c>
      <c r="P47" t="n">
        <v>121.44</v>
      </c>
      <c r="Q47" t="n">
        <v>1650.64</v>
      </c>
      <c r="R47" t="n">
        <v>45.15</v>
      </c>
      <c r="S47" t="n">
        <v>27.2</v>
      </c>
      <c r="T47" t="n">
        <v>9085.18</v>
      </c>
      <c r="U47" t="n">
        <v>0.6</v>
      </c>
      <c r="V47" t="n">
        <v>0.93</v>
      </c>
      <c r="W47" t="n">
        <v>0.16</v>
      </c>
      <c r="X47" t="n">
        <v>0.58</v>
      </c>
      <c r="Y47" t="n">
        <v>1</v>
      </c>
      <c r="Z47" t="n">
        <v>10</v>
      </c>
    </row>
    <row r="48">
      <c r="A48" t="n">
        <v>7</v>
      </c>
      <c r="B48" t="n">
        <v>125</v>
      </c>
      <c r="C48" t="inlineStr">
        <is>
          <t xml:space="preserve">CONCLUIDO	</t>
        </is>
      </c>
      <c r="D48" t="n">
        <v>7.7434</v>
      </c>
      <c r="E48" t="n">
        <v>12.91</v>
      </c>
      <c r="F48" t="n">
        <v>8.6</v>
      </c>
      <c r="G48" t="n">
        <v>15.63</v>
      </c>
      <c r="H48" t="n">
        <v>0.2</v>
      </c>
      <c r="I48" t="n">
        <v>33</v>
      </c>
      <c r="J48" t="n">
        <v>245.73</v>
      </c>
      <c r="K48" t="n">
        <v>58.47</v>
      </c>
      <c r="L48" t="n">
        <v>2.75</v>
      </c>
      <c r="M48" t="n">
        <v>31</v>
      </c>
      <c r="N48" t="n">
        <v>59.51</v>
      </c>
      <c r="O48" t="n">
        <v>30541.19</v>
      </c>
      <c r="P48" t="n">
        <v>122.62</v>
      </c>
      <c r="Q48" t="n">
        <v>1650.7</v>
      </c>
      <c r="R48" t="n">
        <v>50.94</v>
      </c>
      <c r="S48" t="n">
        <v>27.2</v>
      </c>
      <c r="T48" t="n">
        <v>11990.9</v>
      </c>
      <c r="U48" t="n">
        <v>0.53</v>
      </c>
      <c r="V48" t="n">
        <v>0.91</v>
      </c>
      <c r="W48" t="n">
        <v>0.16</v>
      </c>
      <c r="X48" t="n">
        <v>0.75</v>
      </c>
      <c r="Y48" t="n">
        <v>1</v>
      </c>
      <c r="Z48" t="n">
        <v>10</v>
      </c>
    </row>
    <row r="49">
      <c r="A49" t="n">
        <v>8</v>
      </c>
      <c r="B49" t="n">
        <v>125</v>
      </c>
      <c r="C49" t="inlineStr">
        <is>
          <t xml:space="preserve">CONCLUIDO	</t>
        </is>
      </c>
      <c r="D49" t="n">
        <v>7.9177</v>
      </c>
      <c r="E49" t="n">
        <v>12.63</v>
      </c>
      <c r="F49" t="n">
        <v>8.460000000000001</v>
      </c>
      <c r="G49" t="n">
        <v>16.91</v>
      </c>
      <c r="H49" t="n">
        <v>0.22</v>
      </c>
      <c r="I49" t="n">
        <v>30</v>
      </c>
      <c r="J49" t="n">
        <v>246.18</v>
      </c>
      <c r="K49" t="n">
        <v>58.47</v>
      </c>
      <c r="L49" t="n">
        <v>3</v>
      </c>
      <c r="M49" t="n">
        <v>28</v>
      </c>
      <c r="N49" t="n">
        <v>59.7</v>
      </c>
      <c r="O49" t="n">
        <v>30595.91</v>
      </c>
      <c r="P49" t="n">
        <v>118.64</v>
      </c>
      <c r="Q49" t="n">
        <v>1650.8</v>
      </c>
      <c r="R49" t="n">
        <v>46.05</v>
      </c>
      <c r="S49" t="n">
        <v>27.2</v>
      </c>
      <c r="T49" t="n">
        <v>9562.879999999999</v>
      </c>
      <c r="U49" t="n">
        <v>0.59</v>
      </c>
      <c r="V49" t="n">
        <v>0.92</v>
      </c>
      <c r="W49" t="n">
        <v>0.16</v>
      </c>
      <c r="X49" t="n">
        <v>0.6</v>
      </c>
      <c r="Y49" t="n">
        <v>1</v>
      </c>
      <c r="Z49" t="n">
        <v>10</v>
      </c>
    </row>
    <row r="50">
      <c r="A50" t="n">
        <v>9</v>
      </c>
      <c r="B50" t="n">
        <v>125</v>
      </c>
      <c r="C50" t="inlineStr">
        <is>
          <t xml:space="preserve">CONCLUIDO	</t>
        </is>
      </c>
      <c r="D50" t="n">
        <v>8.055300000000001</v>
      </c>
      <c r="E50" t="n">
        <v>12.41</v>
      </c>
      <c r="F50" t="n">
        <v>8.380000000000001</v>
      </c>
      <c r="G50" t="n">
        <v>18.63</v>
      </c>
      <c r="H50" t="n">
        <v>0.23</v>
      </c>
      <c r="I50" t="n">
        <v>27</v>
      </c>
      <c r="J50" t="n">
        <v>246.62</v>
      </c>
      <c r="K50" t="n">
        <v>58.47</v>
      </c>
      <c r="L50" t="n">
        <v>3.25</v>
      </c>
      <c r="M50" t="n">
        <v>25</v>
      </c>
      <c r="N50" t="n">
        <v>59.9</v>
      </c>
      <c r="O50" t="n">
        <v>30650.7</v>
      </c>
      <c r="P50" t="n">
        <v>116</v>
      </c>
      <c r="Q50" t="n">
        <v>1650.82</v>
      </c>
      <c r="R50" t="n">
        <v>43.89</v>
      </c>
      <c r="S50" t="n">
        <v>27.2</v>
      </c>
      <c r="T50" t="n">
        <v>8498.85</v>
      </c>
      <c r="U50" t="n">
        <v>0.62</v>
      </c>
      <c r="V50" t="n">
        <v>0.93</v>
      </c>
      <c r="W50" t="n">
        <v>0.15</v>
      </c>
      <c r="X50" t="n">
        <v>0.53</v>
      </c>
      <c r="Y50" t="n">
        <v>1</v>
      </c>
      <c r="Z50" t="n">
        <v>10</v>
      </c>
    </row>
    <row r="51">
      <c r="A51" t="n">
        <v>10</v>
      </c>
      <c r="B51" t="n">
        <v>125</v>
      </c>
      <c r="C51" t="inlineStr">
        <is>
          <t xml:space="preserve">CONCLUIDO	</t>
        </is>
      </c>
      <c r="D51" t="n">
        <v>8.139799999999999</v>
      </c>
      <c r="E51" t="n">
        <v>12.29</v>
      </c>
      <c r="F51" t="n">
        <v>8.35</v>
      </c>
      <c r="G51" t="n">
        <v>20.03</v>
      </c>
      <c r="H51" t="n">
        <v>0.25</v>
      </c>
      <c r="I51" t="n">
        <v>25</v>
      </c>
      <c r="J51" t="n">
        <v>247.07</v>
      </c>
      <c r="K51" t="n">
        <v>58.47</v>
      </c>
      <c r="L51" t="n">
        <v>3.5</v>
      </c>
      <c r="M51" t="n">
        <v>23</v>
      </c>
      <c r="N51" t="n">
        <v>60.09</v>
      </c>
      <c r="O51" t="n">
        <v>30705.56</v>
      </c>
      <c r="P51" t="n">
        <v>113.63</v>
      </c>
      <c r="Q51" t="n">
        <v>1650.69</v>
      </c>
      <c r="R51" t="n">
        <v>42.67</v>
      </c>
      <c r="S51" t="n">
        <v>27.2</v>
      </c>
      <c r="T51" t="n">
        <v>7899.77</v>
      </c>
      <c r="U51" t="n">
        <v>0.64</v>
      </c>
      <c r="V51" t="n">
        <v>0.9399999999999999</v>
      </c>
      <c r="W51" t="n">
        <v>0.15</v>
      </c>
      <c r="X51" t="n">
        <v>0.49</v>
      </c>
      <c r="Y51" t="n">
        <v>1</v>
      </c>
      <c r="Z51" t="n">
        <v>10</v>
      </c>
    </row>
    <row r="52">
      <c r="A52" t="n">
        <v>11</v>
      </c>
      <c r="B52" t="n">
        <v>125</v>
      </c>
      <c r="C52" t="inlineStr">
        <is>
          <t xml:space="preserve">CONCLUIDO	</t>
        </is>
      </c>
      <c r="D52" t="n">
        <v>8.235900000000001</v>
      </c>
      <c r="E52" t="n">
        <v>12.14</v>
      </c>
      <c r="F52" t="n">
        <v>8.300000000000001</v>
      </c>
      <c r="G52" t="n">
        <v>21.65</v>
      </c>
      <c r="H52" t="n">
        <v>0.27</v>
      </c>
      <c r="I52" t="n">
        <v>23</v>
      </c>
      <c r="J52" t="n">
        <v>247.51</v>
      </c>
      <c r="K52" t="n">
        <v>58.47</v>
      </c>
      <c r="L52" t="n">
        <v>3.75</v>
      </c>
      <c r="M52" t="n">
        <v>21</v>
      </c>
      <c r="N52" t="n">
        <v>60.29</v>
      </c>
      <c r="O52" t="n">
        <v>30760.49</v>
      </c>
      <c r="P52" t="n">
        <v>111.36</v>
      </c>
      <c r="Q52" t="n">
        <v>1650.73</v>
      </c>
      <c r="R52" t="n">
        <v>41.23</v>
      </c>
      <c r="S52" t="n">
        <v>27.2</v>
      </c>
      <c r="T52" t="n">
        <v>7189.9</v>
      </c>
      <c r="U52" t="n">
        <v>0.66</v>
      </c>
      <c r="V52" t="n">
        <v>0.9399999999999999</v>
      </c>
      <c r="W52" t="n">
        <v>0.14</v>
      </c>
      <c r="X52" t="n">
        <v>0.45</v>
      </c>
      <c r="Y52" t="n">
        <v>1</v>
      </c>
      <c r="Z52" t="n">
        <v>10</v>
      </c>
    </row>
    <row r="53">
      <c r="A53" t="n">
        <v>12</v>
      </c>
      <c r="B53" t="n">
        <v>125</v>
      </c>
      <c r="C53" t="inlineStr">
        <is>
          <t xml:space="preserve">CONCLUIDO	</t>
        </is>
      </c>
      <c r="D53" t="n">
        <v>8.331799999999999</v>
      </c>
      <c r="E53" t="n">
        <v>12</v>
      </c>
      <c r="F53" t="n">
        <v>8.25</v>
      </c>
      <c r="G53" t="n">
        <v>23.58</v>
      </c>
      <c r="H53" t="n">
        <v>0.29</v>
      </c>
      <c r="I53" t="n">
        <v>21</v>
      </c>
      <c r="J53" t="n">
        <v>247.96</v>
      </c>
      <c r="K53" t="n">
        <v>58.47</v>
      </c>
      <c r="L53" t="n">
        <v>4</v>
      </c>
      <c r="M53" t="n">
        <v>19</v>
      </c>
      <c r="N53" t="n">
        <v>60.48</v>
      </c>
      <c r="O53" t="n">
        <v>30815.5</v>
      </c>
      <c r="P53" t="n">
        <v>108.72</v>
      </c>
      <c r="Q53" t="n">
        <v>1650.77</v>
      </c>
      <c r="R53" t="n">
        <v>39.61</v>
      </c>
      <c r="S53" t="n">
        <v>27.2</v>
      </c>
      <c r="T53" t="n">
        <v>6387.56</v>
      </c>
      <c r="U53" t="n">
        <v>0.6899999999999999</v>
      </c>
      <c r="V53" t="n">
        <v>0.95</v>
      </c>
      <c r="W53" t="n">
        <v>0.14</v>
      </c>
      <c r="X53" t="n">
        <v>0.4</v>
      </c>
      <c r="Y53" t="n">
        <v>1</v>
      </c>
      <c r="Z53" t="n">
        <v>10</v>
      </c>
    </row>
    <row r="54">
      <c r="A54" t="n">
        <v>13</v>
      </c>
      <c r="B54" t="n">
        <v>125</v>
      </c>
      <c r="C54" t="inlineStr">
        <is>
          <t xml:space="preserve">CONCLUIDO	</t>
        </is>
      </c>
      <c r="D54" t="n">
        <v>8.4436</v>
      </c>
      <c r="E54" t="n">
        <v>11.84</v>
      </c>
      <c r="F54" t="n">
        <v>8.19</v>
      </c>
      <c r="G54" t="n">
        <v>25.86</v>
      </c>
      <c r="H54" t="n">
        <v>0.3</v>
      </c>
      <c r="I54" t="n">
        <v>19</v>
      </c>
      <c r="J54" t="n">
        <v>248.4</v>
      </c>
      <c r="K54" t="n">
        <v>58.47</v>
      </c>
      <c r="L54" t="n">
        <v>4.25</v>
      </c>
      <c r="M54" t="n">
        <v>17</v>
      </c>
      <c r="N54" t="n">
        <v>60.68</v>
      </c>
      <c r="O54" t="n">
        <v>30870.57</v>
      </c>
      <c r="P54" t="n">
        <v>105.63</v>
      </c>
      <c r="Q54" t="n">
        <v>1650.8</v>
      </c>
      <c r="R54" t="n">
        <v>37.49</v>
      </c>
      <c r="S54" t="n">
        <v>27.2</v>
      </c>
      <c r="T54" t="n">
        <v>5339.62</v>
      </c>
      <c r="U54" t="n">
        <v>0.73</v>
      </c>
      <c r="V54" t="n">
        <v>0.95</v>
      </c>
      <c r="W54" t="n">
        <v>0.14</v>
      </c>
      <c r="X54" t="n">
        <v>0.34</v>
      </c>
      <c r="Y54" t="n">
        <v>1</v>
      </c>
      <c r="Z54" t="n">
        <v>10</v>
      </c>
    </row>
    <row r="55">
      <c r="A55" t="n">
        <v>14</v>
      </c>
      <c r="B55" t="n">
        <v>125</v>
      </c>
      <c r="C55" t="inlineStr">
        <is>
          <t xml:space="preserve">CONCLUIDO	</t>
        </is>
      </c>
      <c r="D55" t="n">
        <v>8.4368</v>
      </c>
      <c r="E55" t="n">
        <v>11.85</v>
      </c>
      <c r="F55" t="n">
        <v>8.25</v>
      </c>
      <c r="G55" t="n">
        <v>27.49</v>
      </c>
      <c r="H55" t="n">
        <v>0.32</v>
      </c>
      <c r="I55" t="n">
        <v>18</v>
      </c>
      <c r="J55" t="n">
        <v>248.85</v>
      </c>
      <c r="K55" t="n">
        <v>58.47</v>
      </c>
      <c r="L55" t="n">
        <v>4.5</v>
      </c>
      <c r="M55" t="n">
        <v>16</v>
      </c>
      <c r="N55" t="n">
        <v>60.88</v>
      </c>
      <c r="O55" t="n">
        <v>30925.72</v>
      </c>
      <c r="P55" t="n">
        <v>104.72</v>
      </c>
      <c r="Q55" t="n">
        <v>1650.94</v>
      </c>
      <c r="R55" t="n">
        <v>40.12</v>
      </c>
      <c r="S55" t="n">
        <v>27.2</v>
      </c>
      <c r="T55" t="n">
        <v>6659.05</v>
      </c>
      <c r="U55" t="n">
        <v>0.68</v>
      </c>
      <c r="V55" t="n">
        <v>0.95</v>
      </c>
      <c r="W55" t="n">
        <v>0.13</v>
      </c>
      <c r="X55" t="n">
        <v>0.39</v>
      </c>
      <c r="Y55" t="n">
        <v>1</v>
      </c>
      <c r="Z55" t="n">
        <v>10</v>
      </c>
    </row>
    <row r="56">
      <c r="A56" t="n">
        <v>15</v>
      </c>
      <c r="B56" t="n">
        <v>125</v>
      </c>
      <c r="C56" t="inlineStr">
        <is>
          <t xml:space="preserve">CONCLUIDO	</t>
        </is>
      </c>
      <c r="D56" t="n">
        <v>8.514699999999999</v>
      </c>
      <c r="E56" t="n">
        <v>11.74</v>
      </c>
      <c r="F56" t="n">
        <v>8.18</v>
      </c>
      <c r="G56" t="n">
        <v>28.89</v>
      </c>
      <c r="H56" t="n">
        <v>0.34</v>
      </c>
      <c r="I56" t="n">
        <v>17</v>
      </c>
      <c r="J56" t="n">
        <v>249.3</v>
      </c>
      <c r="K56" t="n">
        <v>58.47</v>
      </c>
      <c r="L56" t="n">
        <v>4.75</v>
      </c>
      <c r="M56" t="n">
        <v>15</v>
      </c>
      <c r="N56" t="n">
        <v>61.07</v>
      </c>
      <c r="O56" t="n">
        <v>30980.93</v>
      </c>
      <c r="P56" t="n">
        <v>101.2</v>
      </c>
      <c r="Q56" t="n">
        <v>1650.81</v>
      </c>
      <c r="R56" t="n">
        <v>37.6</v>
      </c>
      <c r="S56" t="n">
        <v>27.2</v>
      </c>
      <c r="T56" t="n">
        <v>5402.32</v>
      </c>
      <c r="U56" t="n">
        <v>0.72</v>
      </c>
      <c r="V56" t="n">
        <v>0.96</v>
      </c>
      <c r="W56" t="n">
        <v>0.14</v>
      </c>
      <c r="X56" t="n">
        <v>0.33</v>
      </c>
      <c r="Y56" t="n">
        <v>1</v>
      </c>
      <c r="Z56" t="n">
        <v>10</v>
      </c>
    </row>
    <row r="57">
      <c r="A57" t="n">
        <v>16</v>
      </c>
      <c r="B57" t="n">
        <v>125</v>
      </c>
      <c r="C57" t="inlineStr">
        <is>
          <t xml:space="preserve">CONCLUIDO	</t>
        </is>
      </c>
      <c r="D57" t="n">
        <v>8.561199999999999</v>
      </c>
      <c r="E57" t="n">
        <v>11.68</v>
      </c>
      <c r="F57" t="n">
        <v>8.17</v>
      </c>
      <c r="G57" t="n">
        <v>30.63</v>
      </c>
      <c r="H57" t="n">
        <v>0.36</v>
      </c>
      <c r="I57" t="n">
        <v>16</v>
      </c>
      <c r="J57" t="n">
        <v>249.75</v>
      </c>
      <c r="K57" t="n">
        <v>58.47</v>
      </c>
      <c r="L57" t="n">
        <v>5</v>
      </c>
      <c r="M57" t="n">
        <v>12</v>
      </c>
      <c r="N57" t="n">
        <v>61.27</v>
      </c>
      <c r="O57" t="n">
        <v>31036.22</v>
      </c>
      <c r="P57" t="n">
        <v>98.66</v>
      </c>
      <c r="Q57" t="n">
        <v>1650.7</v>
      </c>
      <c r="R57" t="n">
        <v>37.01</v>
      </c>
      <c r="S57" t="n">
        <v>27.2</v>
      </c>
      <c r="T57" t="n">
        <v>5113.12</v>
      </c>
      <c r="U57" t="n">
        <v>0.73</v>
      </c>
      <c r="V57" t="n">
        <v>0.96</v>
      </c>
      <c r="W57" t="n">
        <v>0.14</v>
      </c>
      <c r="X57" t="n">
        <v>0.31</v>
      </c>
      <c r="Y57" t="n">
        <v>1</v>
      </c>
      <c r="Z57" t="n">
        <v>10</v>
      </c>
    </row>
    <row r="58">
      <c r="A58" t="n">
        <v>17</v>
      </c>
      <c r="B58" t="n">
        <v>125</v>
      </c>
      <c r="C58" t="inlineStr">
        <is>
          <t xml:space="preserve">CONCLUIDO	</t>
        </is>
      </c>
      <c r="D58" t="n">
        <v>8.6098</v>
      </c>
      <c r="E58" t="n">
        <v>11.61</v>
      </c>
      <c r="F58" t="n">
        <v>8.15</v>
      </c>
      <c r="G58" t="n">
        <v>32.6</v>
      </c>
      <c r="H58" t="n">
        <v>0.37</v>
      </c>
      <c r="I58" t="n">
        <v>15</v>
      </c>
      <c r="J58" t="n">
        <v>250.2</v>
      </c>
      <c r="K58" t="n">
        <v>58.47</v>
      </c>
      <c r="L58" t="n">
        <v>5.25</v>
      </c>
      <c r="M58" t="n">
        <v>5</v>
      </c>
      <c r="N58" t="n">
        <v>61.47</v>
      </c>
      <c r="O58" t="n">
        <v>31091.59</v>
      </c>
      <c r="P58" t="n">
        <v>97.2</v>
      </c>
      <c r="Q58" t="n">
        <v>1650.91</v>
      </c>
      <c r="R58" t="n">
        <v>36.15</v>
      </c>
      <c r="S58" t="n">
        <v>27.2</v>
      </c>
      <c r="T58" t="n">
        <v>4686.5</v>
      </c>
      <c r="U58" t="n">
        <v>0.75</v>
      </c>
      <c r="V58" t="n">
        <v>0.96</v>
      </c>
      <c r="W58" t="n">
        <v>0.14</v>
      </c>
      <c r="X58" t="n">
        <v>0.3</v>
      </c>
      <c r="Y58" t="n">
        <v>1</v>
      </c>
      <c r="Z58" t="n">
        <v>10</v>
      </c>
    </row>
    <row r="59">
      <c r="A59" t="n">
        <v>18</v>
      </c>
      <c r="B59" t="n">
        <v>125</v>
      </c>
      <c r="C59" t="inlineStr">
        <is>
          <t xml:space="preserve">CONCLUIDO	</t>
        </is>
      </c>
      <c r="D59" t="n">
        <v>8.603400000000001</v>
      </c>
      <c r="E59" t="n">
        <v>11.62</v>
      </c>
      <c r="F59" t="n">
        <v>8.16</v>
      </c>
      <c r="G59" t="n">
        <v>32.63</v>
      </c>
      <c r="H59" t="n">
        <v>0.39</v>
      </c>
      <c r="I59" t="n">
        <v>15</v>
      </c>
      <c r="J59" t="n">
        <v>250.64</v>
      </c>
      <c r="K59" t="n">
        <v>58.47</v>
      </c>
      <c r="L59" t="n">
        <v>5.5</v>
      </c>
      <c r="M59" t="n">
        <v>0</v>
      </c>
      <c r="N59" t="n">
        <v>61.67</v>
      </c>
      <c r="O59" t="n">
        <v>31147.02</v>
      </c>
      <c r="P59" t="n">
        <v>97.09999999999999</v>
      </c>
      <c r="Q59" t="n">
        <v>1650.76</v>
      </c>
      <c r="R59" t="n">
        <v>36.29</v>
      </c>
      <c r="S59" t="n">
        <v>27.2</v>
      </c>
      <c r="T59" t="n">
        <v>4756.76</v>
      </c>
      <c r="U59" t="n">
        <v>0.75</v>
      </c>
      <c r="V59" t="n">
        <v>0.96</v>
      </c>
      <c r="W59" t="n">
        <v>0.15</v>
      </c>
      <c r="X59" t="n">
        <v>0.3</v>
      </c>
      <c r="Y59" t="n">
        <v>1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8.512700000000001</v>
      </c>
      <c r="E60" t="n">
        <v>11.75</v>
      </c>
      <c r="F60" t="n">
        <v>9.029999999999999</v>
      </c>
      <c r="G60" t="n">
        <v>9.68</v>
      </c>
      <c r="H60" t="n">
        <v>0.24</v>
      </c>
      <c r="I60" t="n">
        <v>56</v>
      </c>
      <c r="J60" t="n">
        <v>71.52</v>
      </c>
      <c r="K60" t="n">
        <v>32.27</v>
      </c>
      <c r="L60" t="n">
        <v>1</v>
      </c>
      <c r="M60" t="n">
        <v>0</v>
      </c>
      <c r="N60" t="n">
        <v>8.25</v>
      </c>
      <c r="O60" t="n">
        <v>9054.6</v>
      </c>
      <c r="P60" t="n">
        <v>51.37</v>
      </c>
      <c r="Q60" t="n">
        <v>1651.06</v>
      </c>
      <c r="R60" t="n">
        <v>61.62</v>
      </c>
      <c r="S60" t="n">
        <v>27.2</v>
      </c>
      <c r="T60" t="n">
        <v>17216.64</v>
      </c>
      <c r="U60" t="n">
        <v>0.44</v>
      </c>
      <c r="V60" t="n">
        <v>0.87</v>
      </c>
      <c r="W60" t="n">
        <v>0.27</v>
      </c>
      <c r="X60" t="n">
        <v>1.18</v>
      </c>
      <c r="Y60" t="n">
        <v>1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7.606</v>
      </c>
      <c r="E61" t="n">
        <v>13.15</v>
      </c>
      <c r="F61" t="n">
        <v>10.22</v>
      </c>
      <c r="G61" t="n">
        <v>5.52</v>
      </c>
      <c r="H61" t="n">
        <v>0.43</v>
      </c>
      <c r="I61" t="n">
        <v>111</v>
      </c>
      <c r="J61" t="n">
        <v>39.78</v>
      </c>
      <c r="K61" t="n">
        <v>19.54</v>
      </c>
      <c r="L61" t="n">
        <v>1</v>
      </c>
      <c r="M61" t="n">
        <v>0</v>
      </c>
      <c r="N61" t="n">
        <v>4.24</v>
      </c>
      <c r="O61" t="n">
        <v>5140</v>
      </c>
      <c r="P61" t="n">
        <v>40.18</v>
      </c>
      <c r="Q61" t="n">
        <v>1651.53</v>
      </c>
      <c r="R61" t="n">
        <v>96.23</v>
      </c>
      <c r="S61" t="n">
        <v>27.2</v>
      </c>
      <c r="T61" t="n">
        <v>34250.21</v>
      </c>
      <c r="U61" t="n">
        <v>0.28</v>
      </c>
      <c r="V61" t="n">
        <v>0.77</v>
      </c>
      <c r="W61" t="n">
        <v>0.43</v>
      </c>
      <c r="X61" t="n">
        <v>2.36</v>
      </c>
      <c r="Y61" t="n">
        <v>1</v>
      </c>
      <c r="Z61" t="n">
        <v>10</v>
      </c>
    </row>
    <row r="62">
      <c r="A62" t="n">
        <v>0</v>
      </c>
      <c r="B62" t="n">
        <v>70</v>
      </c>
      <c r="C62" t="inlineStr">
        <is>
          <t xml:space="preserve">CONCLUIDO	</t>
        </is>
      </c>
      <c r="D62" t="n">
        <v>7.4086</v>
      </c>
      <c r="E62" t="n">
        <v>13.5</v>
      </c>
      <c r="F62" t="n">
        <v>9.25</v>
      </c>
      <c r="G62" t="n">
        <v>7.93</v>
      </c>
      <c r="H62" t="n">
        <v>0.12</v>
      </c>
      <c r="I62" t="n">
        <v>70</v>
      </c>
      <c r="J62" t="n">
        <v>141.81</v>
      </c>
      <c r="K62" t="n">
        <v>47.83</v>
      </c>
      <c r="L62" t="n">
        <v>1</v>
      </c>
      <c r="M62" t="n">
        <v>68</v>
      </c>
      <c r="N62" t="n">
        <v>22.98</v>
      </c>
      <c r="O62" t="n">
        <v>17723.39</v>
      </c>
      <c r="P62" t="n">
        <v>95.79000000000001</v>
      </c>
      <c r="Q62" t="n">
        <v>1651.11</v>
      </c>
      <c r="R62" t="n">
        <v>70.65000000000001</v>
      </c>
      <c r="S62" t="n">
        <v>27.2</v>
      </c>
      <c r="T62" t="n">
        <v>21663.45</v>
      </c>
      <c r="U62" t="n">
        <v>0.38</v>
      </c>
      <c r="V62" t="n">
        <v>0.85</v>
      </c>
      <c r="W62" t="n">
        <v>0.22</v>
      </c>
      <c r="X62" t="n">
        <v>1.39</v>
      </c>
      <c r="Y62" t="n">
        <v>1</v>
      </c>
      <c r="Z62" t="n">
        <v>10</v>
      </c>
    </row>
    <row r="63">
      <c r="A63" t="n">
        <v>1</v>
      </c>
      <c r="B63" t="n">
        <v>70</v>
      </c>
      <c r="C63" t="inlineStr">
        <is>
          <t xml:space="preserve">CONCLUIDO	</t>
        </is>
      </c>
      <c r="D63" t="n">
        <v>7.9341</v>
      </c>
      <c r="E63" t="n">
        <v>12.6</v>
      </c>
      <c r="F63" t="n">
        <v>8.869999999999999</v>
      </c>
      <c r="G63" t="n">
        <v>10.24</v>
      </c>
      <c r="H63" t="n">
        <v>0.16</v>
      </c>
      <c r="I63" t="n">
        <v>52</v>
      </c>
      <c r="J63" t="n">
        <v>142.15</v>
      </c>
      <c r="K63" t="n">
        <v>47.83</v>
      </c>
      <c r="L63" t="n">
        <v>1.25</v>
      </c>
      <c r="M63" t="n">
        <v>50</v>
      </c>
      <c r="N63" t="n">
        <v>23.07</v>
      </c>
      <c r="O63" t="n">
        <v>17765.46</v>
      </c>
      <c r="P63" t="n">
        <v>88.73</v>
      </c>
      <c r="Q63" t="n">
        <v>1650.8</v>
      </c>
      <c r="R63" t="n">
        <v>58.99</v>
      </c>
      <c r="S63" t="n">
        <v>27.2</v>
      </c>
      <c r="T63" t="n">
        <v>15923.97</v>
      </c>
      <c r="U63" t="n">
        <v>0.46</v>
      </c>
      <c r="V63" t="n">
        <v>0.88</v>
      </c>
      <c r="W63" t="n">
        <v>0.19</v>
      </c>
      <c r="X63" t="n">
        <v>1.02</v>
      </c>
      <c r="Y63" t="n">
        <v>1</v>
      </c>
      <c r="Z63" t="n">
        <v>10</v>
      </c>
    </row>
    <row r="64">
      <c r="A64" t="n">
        <v>2</v>
      </c>
      <c r="B64" t="n">
        <v>70</v>
      </c>
      <c r="C64" t="inlineStr">
        <is>
          <t xml:space="preserve">CONCLUIDO	</t>
        </is>
      </c>
      <c r="D64" t="n">
        <v>8.3055</v>
      </c>
      <c r="E64" t="n">
        <v>12.04</v>
      </c>
      <c r="F64" t="n">
        <v>8.630000000000001</v>
      </c>
      <c r="G64" t="n">
        <v>12.63</v>
      </c>
      <c r="H64" t="n">
        <v>0.19</v>
      </c>
      <c r="I64" t="n">
        <v>41</v>
      </c>
      <c r="J64" t="n">
        <v>142.49</v>
      </c>
      <c r="K64" t="n">
        <v>47.83</v>
      </c>
      <c r="L64" t="n">
        <v>1.5</v>
      </c>
      <c r="M64" t="n">
        <v>39</v>
      </c>
      <c r="N64" t="n">
        <v>23.16</v>
      </c>
      <c r="O64" t="n">
        <v>17807.56</v>
      </c>
      <c r="P64" t="n">
        <v>83.15000000000001</v>
      </c>
      <c r="Q64" t="n">
        <v>1650.8</v>
      </c>
      <c r="R64" t="n">
        <v>51.24</v>
      </c>
      <c r="S64" t="n">
        <v>27.2</v>
      </c>
      <c r="T64" t="n">
        <v>12104.82</v>
      </c>
      <c r="U64" t="n">
        <v>0.53</v>
      </c>
      <c r="V64" t="n">
        <v>0.91</v>
      </c>
      <c r="W64" t="n">
        <v>0.17</v>
      </c>
      <c r="X64" t="n">
        <v>0.77</v>
      </c>
      <c r="Y64" t="n">
        <v>1</v>
      </c>
      <c r="Z64" t="n">
        <v>10</v>
      </c>
    </row>
    <row r="65">
      <c r="A65" t="n">
        <v>3</v>
      </c>
      <c r="B65" t="n">
        <v>70</v>
      </c>
      <c r="C65" t="inlineStr">
        <is>
          <t xml:space="preserve">CONCLUIDO	</t>
        </is>
      </c>
      <c r="D65" t="n">
        <v>8.4864</v>
      </c>
      <c r="E65" t="n">
        <v>11.78</v>
      </c>
      <c r="F65" t="n">
        <v>8.57</v>
      </c>
      <c r="G65" t="n">
        <v>15.13</v>
      </c>
      <c r="H65" t="n">
        <v>0.22</v>
      </c>
      <c r="I65" t="n">
        <v>34</v>
      </c>
      <c r="J65" t="n">
        <v>142.83</v>
      </c>
      <c r="K65" t="n">
        <v>47.83</v>
      </c>
      <c r="L65" t="n">
        <v>1.75</v>
      </c>
      <c r="M65" t="n">
        <v>32</v>
      </c>
      <c r="N65" t="n">
        <v>23.25</v>
      </c>
      <c r="O65" t="n">
        <v>17849.7</v>
      </c>
      <c r="P65" t="n">
        <v>78.93000000000001</v>
      </c>
      <c r="Q65" t="n">
        <v>1650.83</v>
      </c>
      <c r="R65" t="n">
        <v>50.08</v>
      </c>
      <c r="S65" t="n">
        <v>27.2</v>
      </c>
      <c r="T65" t="n">
        <v>11558.01</v>
      </c>
      <c r="U65" t="n">
        <v>0.54</v>
      </c>
      <c r="V65" t="n">
        <v>0.91</v>
      </c>
      <c r="W65" t="n">
        <v>0.16</v>
      </c>
      <c r="X65" t="n">
        <v>0.72</v>
      </c>
      <c r="Y65" t="n">
        <v>1</v>
      </c>
      <c r="Z65" t="n">
        <v>10</v>
      </c>
    </row>
    <row r="66">
      <c r="A66" t="n">
        <v>4</v>
      </c>
      <c r="B66" t="n">
        <v>70</v>
      </c>
      <c r="C66" t="inlineStr">
        <is>
          <t xml:space="preserve">CONCLUIDO	</t>
        </is>
      </c>
      <c r="D66" t="n">
        <v>8.7357</v>
      </c>
      <c r="E66" t="n">
        <v>11.45</v>
      </c>
      <c r="F66" t="n">
        <v>8.41</v>
      </c>
      <c r="G66" t="n">
        <v>18.02</v>
      </c>
      <c r="H66" t="n">
        <v>0.25</v>
      </c>
      <c r="I66" t="n">
        <v>28</v>
      </c>
      <c r="J66" t="n">
        <v>143.17</v>
      </c>
      <c r="K66" t="n">
        <v>47.83</v>
      </c>
      <c r="L66" t="n">
        <v>2</v>
      </c>
      <c r="M66" t="n">
        <v>25</v>
      </c>
      <c r="N66" t="n">
        <v>23.34</v>
      </c>
      <c r="O66" t="n">
        <v>17891.86</v>
      </c>
      <c r="P66" t="n">
        <v>73.73999999999999</v>
      </c>
      <c r="Q66" t="n">
        <v>1650.64</v>
      </c>
      <c r="R66" t="n">
        <v>44.6</v>
      </c>
      <c r="S66" t="n">
        <v>27.2</v>
      </c>
      <c r="T66" t="n">
        <v>8848.35</v>
      </c>
      <c r="U66" t="n">
        <v>0.61</v>
      </c>
      <c r="V66" t="n">
        <v>0.93</v>
      </c>
      <c r="W66" t="n">
        <v>0.16</v>
      </c>
      <c r="X66" t="n">
        <v>0.5600000000000001</v>
      </c>
      <c r="Y66" t="n">
        <v>1</v>
      </c>
      <c r="Z66" t="n">
        <v>10</v>
      </c>
    </row>
    <row r="67">
      <c r="A67" t="n">
        <v>5</v>
      </c>
      <c r="B67" t="n">
        <v>70</v>
      </c>
      <c r="C67" t="inlineStr">
        <is>
          <t xml:space="preserve">CONCLUIDO	</t>
        </is>
      </c>
      <c r="D67" t="n">
        <v>8.8294</v>
      </c>
      <c r="E67" t="n">
        <v>11.33</v>
      </c>
      <c r="F67" t="n">
        <v>8.380000000000001</v>
      </c>
      <c r="G67" t="n">
        <v>20.1</v>
      </c>
      <c r="H67" t="n">
        <v>0.28</v>
      </c>
      <c r="I67" t="n">
        <v>25</v>
      </c>
      <c r="J67" t="n">
        <v>143.51</v>
      </c>
      <c r="K67" t="n">
        <v>47.83</v>
      </c>
      <c r="L67" t="n">
        <v>2.25</v>
      </c>
      <c r="M67" t="n">
        <v>3</v>
      </c>
      <c r="N67" t="n">
        <v>23.44</v>
      </c>
      <c r="O67" t="n">
        <v>17934.06</v>
      </c>
      <c r="P67" t="n">
        <v>71.13</v>
      </c>
      <c r="Q67" t="n">
        <v>1650.9</v>
      </c>
      <c r="R67" t="n">
        <v>42.81</v>
      </c>
      <c r="S67" t="n">
        <v>27.2</v>
      </c>
      <c r="T67" t="n">
        <v>7967.75</v>
      </c>
      <c r="U67" t="n">
        <v>0.64</v>
      </c>
      <c r="V67" t="n">
        <v>0.93</v>
      </c>
      <c r="W67" t="n">
        <v>0.17</v>
      </c>
      <c r="X67" t="n">
        <v>0.52</v>
      </c>
      <c r="Y67" t="n">
        <v>1</v>
      </c>
      <c r="Z67" t="n">
        <v>10</v>
      </c>
    </row>
    <row r="68">
      <c r="A68" t="n">
        <v>6</v>
      </c>
      <c r="B68" t="n">
        <v>70</v>
      </c>
      <c r="C68" t="inlineStr">
        <is>
          <t xml:space="preserve">CONCLUIDO	</t>
        </is>
      </c>
      <c r="D68" t="n">
        <v>8.823499999999999</v>
      </c>
      <c r="E68" t="n">
        <v>11.33</v>
      </c>
      <c r="F68" t="n">
        <v>8.380000000000001</v>
      </c>
      <c r="G68" t="n">
        <v>20.12</v>
      </c>
      <c r="H68" t="n">
        <v>0.31</v>
      </c>
      <c r="I68" t="n">
        <v>25</v>
      </c>
      <c r="J68" t="n">
        <v>143.86</v>
      </c>
      <c r="K68" t="n">
        <v>47.83</v>
      </c>
      <c r="L68" t="n">
        <v>2.5</v>
      </c>
      <c r="M68" t="n">
        <v>0</v>
      </c>
      <c r="N68" t="n">
        <v>23.53</v>
      </c>
      <c r="O68" t="n">
        <v>17976.29</v>
      </c>
      <c r="P68" t="n">
        <v>71.31</v>
      </c>
      <c r="Q68" t="n">
        <v>1650.9</v>
      </c>
      <c r="R68" t="n">
        <v>42.91</v>
      </c>
      <c r="S68" t="n">
        <v>27.2</v>
      </c>
      <c r="T68" t="n">
        <v>8017.16</v>
      </c>
      <c r="U68" t="n">
        <v>0.63</v>
      </c>
      <c r="V68" t="n">
        <v>0.93</v>
      </c>
      <c r="W68" t="n">
        <v>0.18</v>
      </c>
      <c r="X68" t="n">
        <v>0.53</v>
      </c>
      <c r="Y68" t="n">
        <v>1</v>
      </c>
      <c r="Z68" t="n">
        <v>10</v>
      </c>
    </row>
    <row r="69">
      <c r="A69" t="n">
        <v>0</v>
      </c>
      <c r="B69" t="n">
        <v>90</v>
      </c>
      <c r="C69" t="inlineStr">
        <is>
          <t xml:space="preserve">CONCLUIDO	</t>
        </is>
      </c>
      <c r="D69" t="n">
        <v>6.6361</v>
      </c>
      <c r="E69" t="n">
        <v>15.07</v>
      </c>
      <c r="F69" t="n">
        <v>9.59</v>
      </c>
      <c r="G69" t="n">
        <v>6.69</v>
      </c>
      <c r="H69" t="n">
        <v>0.1</v>
      </c>
      <c r="I69" t="n">
        <v>86</v>
      </c>
      <c r="J69" t="n">
        <v>176.73</v>
      </c>
      <c r="K69" t="n">
        <v>52.44</v>
      </c>
      <c r="L69" t="n">
        <v>1</v>
      </c>
      <c r="M69" t="n">
        <v>84</v>
      </c>
      <c r="N69" t="n">
        <v>33.29</v>
      </c>
      <c r="O69" t="n">
        <v>22031.19</v>
      </c>
      <c r="P69" t="n">
        <v>118.41</v>
      </c>
      <c r="Q69" t="n">
        <v>1651.06</v>
      </c>
      <c r="R69" t="n">
        <v>81.36</v>
      </c>
      <c r="S69" t="n">
        <v>27.2</v>
      </c>
      <c r="T69" t="n">
        <v>26938.77</v>
      </c>
      <c r="U69" t="n">
        <v>0.33</v>
      </c>
      <c r="V69" t="n">
        <v>0.82</v>
      </c>
      <c r="W69" t="n">
        <v>0.25</v>
      </c>
      <c r="X69" t="n">
        <v>1.74</v>
      </c>
      <c r="Y69" t="n">
        <v>1</v>
      </c>
      <c r="Z69" t="n">
        <v>10</v>
      </c>
    </row>
    <row r="70">
      <c r="A70" t="n">
        <v>1</v>
      </c>
      <c r="B70" t="n">
        <v>90</v>
      </c>
      <c r="C70" t="inlineStr">
        <is>
          <t xml:space="preserve">CONCLUIDO	</t>
        </is>
      </c>
      <c r="D70" t="n">
        <v>7.1964</v>
      </c>
      <c r="E70" t="n">
        <v>13.9</v>
      </c>
      <c r="F70" t="n">
        <v>9.16</v>
      </c>
      <c r="G70" t="n">
        <v>8.460000000000001</v>
      </c>
      <c r="H70" t="n">
        <v>0.13</v>
      </c>
      <c r="I70" t="n">
        <v>65</v>
      </c>
      <c r="J70" t="n">
        <v>177.1</v>
      </c>
      <c r="K70" t="n">
        <v>52.44</v>
      </c>
      <c r="L70" t="n">
        <v>1.25</v>
      </c>
      <c r="M70" t="n">
        <v>63</v>
      </c>
      <c r="N70" t="n">
        <v>33.41</v>
      </c>
      <c r="O70" t="n">
        <v>22076.81</v>
      </c>
      <c r="P70" t="n">
        <v>110.77</v>
      </c>
      <c r="Q70" t="n">
        <v>1650.74</v>
      </c>
      <c r="R70" t="n">
        <v>67.97</v>
      </c>
      <c r="S70" t="n">
        <v>27.2</v>
      </c>
      <c r="T70" t="n">
        <v>20347.2</v>
      </c>
      <c r="U70" t="n">
        <v>0.4</v>
      </c>
      <c r="V70" t="n">
        <v>0.85</v>
      </c>
      <c r="W70" t="n">
        <v>0.22</v>
      </c>
      <c r="X70" t="n">
        <v>1.31</v>
      </c>
      <c r="Y70" t="n">
        <v>1</v>
      </c>
      <c r="Z70" t="n">
        <v>10</v>
      </c>
    </row>
    <row r="71">
      <c r="A71" t="n">
        <v>2</v>
      </c>
      <c r="B71" t="n">
        <v>90</v>
      </c>
      <c r="C71" t="inlineStr">
        <is>
          <t xml:space="preserve">CONCLUIDO	</t>
        </is>
      </c>
      <c r="D71" t="n">
        <v>7.6386</v>
      </c>
      <c r="E71" t="n">
        <v>13.09</v>
      </c>
      <c r="F71" t="n">
        <v>8.859999999999999</v>
      </c>
      <c r="G71" t="n">
        <v>10.42</v>
      </c>
      <c r="H71" t="n">
        <v>0.15</v>
      </c>
      <c r="I71" t="n">
        <v>51</v>
      </c>
      <c r="J71" t="n">
        <v>177.47</v>
      </c>
      <c r="K71" t="n">
        <v>52.44</v>
      </c>
      <c r="L71" t="n">
        <v>1.5</v>
      </c>
      <c r="M71" t="n">
        <v>49</v>
      </c>
      <c r="N71" t="n">
        <v>33.53</v>
      </c>
      <c r="O71" t="n">
        <v>22122.46</v>
      </c>
      <c r="P71" t="n">
        <v>104.7</v>
      </c>
      <c r="Q71" t="n">
        <v>1650.9</v>
      </c>
      <c r="R71" t="n">
        <v>58.27</v>
      </c>
      <c r="S71" t="n">
        <v>27.2</v>
      </c>
      <c r="T71" t="n">
        <v>15568.98</v>
      </c>
      <c r="U71" t="n">
        <v>0.47</v>
      </c>
      <c r="V71" t="n">
        <v>0.88</v>
      </c>
      <c r="W71" t="n">
        <v>0.2</v>
      </c>
      <c r="X71" t="n">
        <v>1</v>
      </c>
      <c r="Y71" t="n">
        <v>1</v>
      </c>
      <c r="Z71" t="n">
        <v>10</v>
      </c>
    </row>
    <row r="72">
      <c r="A72" t="n">
        <v>3</v>
      </c>
      <c r="B72" t="n">
        <v>90</v>
      </c>
      <c r="C72" t="inlineStr">
        <is>
          <t xml:space="preserve">CONCLUIDO	</t>
        </is>
      </c>
      <c r="D72" t="n">
        <v>7.9553</v>
      </c>
      <c r="E72" t="n">
        <v>12.57</v>
      </c>
      <c r="F72" t="n">
        <v>8.66</v>
      </c>
      <c r="G72" t="n">
        <v>12.37</v>
      </c>
      <c r="H72" t="n">
        <v>0.17</v>
      </c>
      <c r="I72" t="n">
        <v>42</v>
      </c>
      <c r="J72" t="n">
        <v>177.84</v>
      </c>
      <c r="K72" t="n">
        <v>52.44</v>
      </c>
      <c r="L72" t="n">
        <v>1.75</v>
      </c>
      <c r="M72" t="n">
        <v>40</v>
      </c>
      <c r="N72" t="n">
        <v>33.65</v>
      </c>
      <c r="O72" t="n">
        <v>22168.15</v>
      </c>
      <c r="P72" t="n">
        <v>99.81</v>
      </c>
      <c r="Q72" t="n">
        <v>1651.1</v>
      </c>
      <c r="R72" t="n">
        <v>51.97</v>
      </c>
      <c r="S72" t="n">
        <v>27.2</v>
      </c>
      <c r="T72" t="n">
        <v>12463.24</v>
      </c>
      <c r="U72" t="n">
        <v>0.52</v>
      </c>
      <c r="V72" t="n">
        <v>0.9</v>
      </c>
      <c r="W72" t="n">
        <v>0.18</v>
      </c>
      <c r="X72" t="n">
        <v>0.8</v>
      </c>
      <c r="Y72" t="n">
        <v>1</v>
      </c>
      <c r="Z72" t="n">
        <v>10</v>
      </c>
    </row>
    <row r="73">
      <c r="A73" t="n">
        <v>4</v>
      </c>
      <c r="B73" t="n">
        <v>90</v>
      </c>
      <c r="C73" t="inlineStr">
        <is>
          <t xml:space="preserve">CONCLUIDO	</t>
        </is>
      </c>
      <c r="D73" t="n">
        <v>8.2584</v>
      </c>
      <c r="E73" t="n">
        <v>12.11</v>
      </c>
      <c r="F73" t="n">
        <v>8.44</v>
      </c>
      <c r="G73" t="n">
        <v>14.48</v>
      </c>
      <c r="H73" t="n">
        <v>0.2</v>
      </c>
      <c r="I73" t="n">
        <v>35</v>
      </c>
      <c r="J73" t="n">
        <v>178.21</v>
      </c>
      <c r="K73" t="n">
        <v>52.44</v>
      </c>
      <c r="L73" t="n">
        <v>2</v>
      </c>
      <c r="M73" t="n">
        <v>33</v>
      </c>
      <c r="N73" t="n">
        <v>33.77</v>
      </c>
      <c r="O73" t="n">
        <v>22213.89</v>
      </c>
      <c r="P73" t="n">
        <v>94.53</v>
      </c>
      <c r="Q73" t="n">
        <v>1650.7</v>
      </c>
      <c r="R73" t="n">
        <v>45.77</v>
      </c>
      <c r="S73" t="n">
        <v>27.2</v>
      </c>
      <c r="T73" t="n">
        <v>9399</v>
      </c>
      <c r="U73" t="n">
        <v>0.59</v>
      </c>
      <c r="V73" t="n">
        <v>0.93</v>
      </c>
      <c r="W73" t="n">
        <v>0.15</v>
      </c>
      <c r="X73" t="n">
        <v>0.59</v>
      </c>
      <c r="Y73" t="n">
        <v>1</v>
      </c>
      <c r="Z73" t="n">
        <v>10</v>
      </c>
    </row>
    <row r="74">
      <c r="A74" t="n">
        <v>5</v>
      </c>
      <c r="B74" t="n">
        <v>90</v>
      </c>
      <c r="C74" t="inlineStr">
        <is>
          <t xml:space="preserve">CONCLUIDO	</t>
        </is>
      </c>
      <c r="D74" t="n">
        <v>8.329700000000001</v>
      </c>
      <c r="E74" t="n">
        <v>12.01</v>
      </c>
      <c r="F74" t="n">
        <v>8.48</v>
      </c>
      <c r="G74" t="n">
        <v>16.42</v>
      </c>
      <c r="H74" t="n">
        <v>0.22</v>
      </c>
      <c r="I74" t="n">
        <v>31</v>
      </c>
      <c r="J74" t="n">
        <v>178.59</v>
      </c>
      <c r="K74" t="n">
        <v>52.44</v>
      </c>
      <c r="L74" t="n">
        <v>2.25</v>
      </c>
      <c r="M74" t="n">
        <v>29</v>
      </c>
      <c r="N74" t="n">
        <v>33.89</v>
      </c>
      <c r="O74" t="n">
        <v>22259.66</v>
      </c>
      <c r="P74" t="n">
        <v>92.94</v>
      </c>
      <c r="Q74" t="n">
        <v>1650.72</v>
      </c>
      <c r="R74" t="n">
        <v>46.99</v>
      </c>
      <c r="S74" t="n">
        <v>27.2</v>
      </c>
      <c r="T74" t="n">
        <v>10026.45</v>
      </c>
      <c r="U74" t="n">
        <v>0.58</v>
      </c>
      <c r="V74" t="n">
        <v>0.92</v>
      </c>
      <c r="W74" t="n">
        <v>0.16</v>
      </c>
      <c r="X74" t="n">
        <v>0.63</v>
      </c>
      <c r="Y74" t="n">
        <v>1</v>
      </c>
      <c r="Z74" t="n">
        <v>10</v>
      </c>
    </row>
    <row r="75">
      <c r="A75" t="n">
        <v>6</v>
      </c>
      <c r="B75" t="n">
        <v>90</v>
      </c>
      <c r="C75" t="inlineStr">
        <is>
          <t xml:space="preserve">CONCLUIDO	</t>
        </is>
      </c>
      <c r="D75" t="n">
        <v>8.4954</v>
      </c>
      <c r="E75" t="n">
        <v>11.77</v>
      </c>
      <c r="F75" t="n">
        <v>8.390000000000001</v>
      </c>
      <c r="G75" t="n">
        <v>18.65</v>
      </c>
      <c r="H75" t="n">
        <v>0.25</v>
      </c>
      <c r="I75" t="n">
        <v>27</v>
      </c>
      <c r="J75" t="n">
        <v>178.96</v>
      </c>
      <c r="K75" t="n">
        <v>52.44</v>
      </c>
      <c r="L75" t="n">
        <v>2.5</v>
      </c>
      <c r="M75" t="n">
        <v>25</v>
      </c>
      <c r="N75" t="n">
        <v>34.02</v>
      </c>
      <c r="O75" t="n">
        <v>22305.48</v>
      </c>
      <c r="P75" t="n">
        <v>89.11</v>
      </c>
      <c r="Q75" t="n">
        <v>1650.8</v>
      </c>
      <c r="R75" t="n">
        <v>44.07</v>
      </c>
      <c r="S75" t="n">
        <v>27.2</v>
      </c>
      <c r="T75" t="n">
        <v>8587.84</v>
      </c>
      <c r="U75" t="n">
        <v>0.62</v>
      </c>
      <c r="V75" t="n">
        <v>0.93</v>
      </c>
      <c r="W75" t="n">
        <v>0.15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90</v>
      </c>
      <c r="C76" t="inlineStr">
        <is>
          <t xml:space="preserve">CONCLUIDO	</t>
        </is>
      </c>
      <c r="D76" t="n">
        <v>8.6691</v>
      </c>
      <c r="E76" t="n">
        <v>11.54</v>
      </c>
      <c r="F76" t="n">
        <v>8.300000000000001</v>
      </c>
      <c r="G76" t="n">
        <v>21.64</v>
      </c>
      <c r="H76" t="n">
        <v>0.27</v>
      </c>
      <c r="I76" t="n">
        <v>23</v>
      </c>
      <c r="J76" t="n">
        <v>179.33</v>
      </c>
      <c r="K76" t="n">
        <v>52.44</v>
      </c>
      <c r="L76" t="n">
        <v>2.75</v>
      </c>
      <c r="M76" t="n">
        <v>21</v>
      </c>
      <c r="N76" t="n">
        <v>34.14</v>
      </c>
      <c r="O76" t="n">
        <v>22351.34</v>
      </c>
      <c r="P76" t="n">
        <v>84.42</v>
      </c>
      <c r="Q76" t="n">
        <v>1650.78</v>
      </c>
      <c r="R76" t="n">
        <v>41.09</v>
      </c>
      <c r="S76" t="n">
        <v>27.2</v>
      </c>
      <c r="T76" t="n">
        <v>7118.78</v>
      </c>
      <c r="U76" t="n">
        <v>0.66</v>
      </c>
      <c r="V76" t="n">
        <v>0.9399999999999999</v>
      </c>
      <c r="W76" t="n">
        <v>0.14</v>
      </c>
      <c r="X76" t="n">
        <v>0.44</v>
      </c>
      <c r="Y76" t="n">
        <v>1</v>
      </c>
      <c r="Z76" t="n">
        <v>10</v>
      </c>
    </row>
    <row r="77">
      <c r="A77" t="n">
        <v>8</v>
      </c>
      <c r="B77" t="n">
        <v>90</v>
      </c>
      <c r="C77" t="inlineStr">
        <is>
          <t xml:space="preserve">CONCLUIDO	</t>
        </is>
      </c>
      <c r="D77" t="n">
        <v>8.753399999999999</v>
      </c>
      <c r="E77" t="n">
        <v>11.42</v>
      </c>
      <c r="F77" t="n">
        <v>8.26</v>
      </c>
      <c r="G77" t="n">
        <v>23.59</v>
      </c>
      <c r="H77" t="n">
        <v>0.3</v>
      </c>
      <c r="I77" t="n">
        <v>21</v>
      </c>
      <c r="J77" t="n">
        <v>179.7</v>
      </c>
      <c r="K77" t="n">
        <v>52.44</v>
      </c>
      <c r="L77" t="n">
        <v>3</v>
      </c>
      <c r="M77" t="n">
        <v>14</v>
      </c>
      <c r="N77" t="n">
        <v>34.26</v>
      </c>
      <c r="O77" t="n">
        <v>22397.24</v>
      </c>
      <c r="P77" t="n">
        <v>82.04000000000001</v>
      </c>
      <c r="Q77" t="n">
        <v>1650.68</v>
      </c>
      <c r="R77" t="n">
        <v>39.66</v>
      </c>
      <c r="S77" t="n">
        <v>27.2</v>
      </c>
      <c r="T77" t="n">
        <v>6412.28</v>
      </c>
      <c r="U77" t="n">
        <v>0.6899999999999999</v>
      </c>
      <c r="V77" t="n">
        <v>0.95</v>
      </c>
      <c r="W77" t="n">
        <v>0.15</v>
      </c>
      <c r="X77" t="n">
        <v>0.4</v>
      </c>
      <c r="Y77" t="n">
        <v>1</v>
      </c>
      <c r="Z77" t="n">
        <v>10</v>
      </c>
    </row>
    <row r="78">
      <c r="A78" t="n">
        <v>9</v>
      </c>
      <c r="B78" t="n">
        <v>90</v>
      </c>
      <c r="C78" t="inlineStr">
        <is>
          <t xml:space="preserve">CONCLUIDO	</t>
        </is>
      </c>
      <c r="D78" t="n">
        <v>8.780900000000001</v>
      </c>
      <c r="E78" t="n">
        <v>11.39</v>
      </c>
      <c r="F78" t="n">
        <v>8.26</v>
      </c>
      <c r="G78" t="n">
        <v>24.77</v>
      </c>
      <c r="H78" t="n">
        <v>0.32</v>
      </c>
      <c r="I78" t="n">
        <v>20</v>
      </c>
      <c r="J78" t="n">
        <v>180.07</v>
      </c>
      <c r="K78" t="n">
        <v>52.44</v>
      </c>
      <c r="L78" t="n">
        <v>3.25</v>
      </c>
      <c r="M78" t="n">
        <v>3</v>
      </c>
      <c r="N78" t="n">
        <v>34.38</v>
      </c>
      <c r="O78" t="n">
        <v>22443.18</v>
      </c>
      <c r="P78" t="n">
        <v>80.31999999999999</v>
      </c>
      <c r="Q78" t="n">
        <v>1650.78</v>
      </c>
      <c r="R78" t="n">
        <v>39.26</v>
      </c>
      <c r="S78" t="n">
        <v>27.2</v>
      </c>
      <c r="T78" t="n">
        <v>6220.07</v>
      </c>
      <c r="U78" t="n">
        <v>0.6899999999999999</v>
      </c>
      <c r="V78" t="n">
        <v>0.95</v>
      </c>
      <c r="W78" t="n">
        <v>0.16</v>
      </c>
      <c r="X78" t="n">
        <v>0.4</v>
      </c>
      <c r="Y78" t="n">
        <v>1</v>
      </c>
      <c r="Z78" t="n">
        <v>10</v>
      </c>
    </row>
    <row r="79">
      <c r="A79" t="n">
        <v>10</v>
      </c>
      <c r="B79" t="n">
        <v>90</v>
      </c>
      <c r="C79" t="inlineStr">
        <is>
          <t xml:space="preserve">CONCLUIDO	</t>
        </is>
      </c>
      <c r="D79" t="n">
        <v>8.773899999999999</v>
      </c>
      <c r="E79" t="n">
        <v>11.4</v>
      </c>
      <c r="F79" t="n">
        <v>8.27</v>
      </c>
      <c r="G79" t="n">
        <v>24.8</v>
      </c>
      <c r="H79" t="n">
        <v>0.34</v>
      </c>
      <c r="I79" t="n">
        <v>20</v>
      </c>
      <c r="J79" t="n">
        <v>180.45</v>
      </c>
      <c r="K79" t="n">
        <v>52.44</v>
      </c>
      <c r="L79" t="n">
        <v>3.5</v>
      </c>
      <c r="M79" t="n">
        <v>0</v>
      </c>
      <c r="N79" t="n">
        <v>34.51</v>
      </c>
      <c r="O79" t="n">
        <v>22489.16</v>
      </c>
      <c r="P79" t="n">
        <v>80.48999999999999</v>
      </c>
      <c r="Q79" t="n">
        <v>1650.75</v>
      </c>
      <c r="R79" t="n">
        <v>39.46</v>
      </c>
      <c r="S79" t="n">
        <v>27.2</v>
      </c>
      <c r="T79" t="n">
        <v>6317.33</v>
      </c>
      <c r="U79" t="n">
        <v>0.6899999999999999</v>
      </c>
      <c r="V79" t="n">
        <v>0.95</v>
      </c>
      <c r="W79" t="n">
        <v>0.16</v>
      </c>
      <c r="X79" t="n">
        <v>0.41</v>
      </c>
      <c r="Y79" t="n">
        <v>1</v>
      </c>
      <c r="Z79" t="n">
        <v>10</v>
      </c>
    </row>
    <row r="80">
      <c r="A80" t="n">
        <v>0</v>
      </c>
      <c r="B80" t="n">
        <v>110</v>
      </c>
      <c r="C80" t="inlineStr">
        <is>
          <t xml:space="preserve">CONCLUIDO	</t>
        </is>
      </c>
      <c r="D80" t="n">
        <v>5.9336</v>
      </c>
      <c r="E80" t="n">
        <v>16.85</v>
      </c>
      <c r="F80" t="n">
        <v>9.93</v>
      </c>
      <c r="G80" t="n">
        <v>5.84</v>
      </c>
      <c r="H80" t="n">
        <v>0.08</v>
      </c>
      <c r="I80" t="n">
        <v>102</v>
      </c>
      <c r="J80" t="n">
        <v>213.37</v>
      </c>
      <c r="K80" t="n">
        <v>56.13</v>
      </c>
      <c r="L80" t="n">
        <v>1</v>
      </c>
      <c r="M80" t="n">
        <v>100</v>
      </c>
      <c r="N80" t="n">
        <v>46.25</v>
      </c>
      <c r="O80" t="n">
        <v>26550.29</v>
      </c>
      <c r="P80" t="n">
        <v>140.86</v>
      </c>
      <c r="Q80" t="n">
        <v>1651.12</v>
      </c>
      <c r="R80" t="n">
        <v>92.31999999999999</v>
      </c>
      <c r="S80" t="n">
        <v>27.2</v>
      </c>
      <c r="T80" t="n">
        <v>32336.24</v>
      </c>
      <c r="U80" t="n">
        <v>0.29</v>
      </c>
      <c r="V80" t="n">
        <v>0.79</v>
      </c>
      <c r="W80" t="n">
        <v>0.27</v>
      </c>
      <c r="X80" t="n">
        <v>2.08</v>
      </c>
      <c r="Y80" t="n">
        <v>1</v>
      </c>
      <c r="Z80" t="n">
        <v>10</v>
      </c>
    </row>
    <row r="81">
      <c r="A81" t="n">
        <v>1</v>
      </c>
      <c r="B81" t="n">
        <v>110</v>
      </c>
      <c r="C81" t="inlineStr">
        <is>
          <t xml:space="preserve">CONCLUIDO	</t>
        </is>
      </c>
      <c r="D81" t="n">
        <v>6.5482</v>
      </c>
      <c r="E81" t="n">
        <v>15.27</v>
      </c>
      <c r="F81" t="n">
        <v>9.41</v>
      </c>
      <c r="G81" t="n">
        <v>7.33</v>
      </c>
      <c r="H81" t="n">
        <v>0.1</v>
      </c>
      <c r="I81" t="n">
        <v>77</v>
      </c>
      <c r="J81" t="n">
        <v>213.78</v>
      </c>
      <c r="K81" t="n">
        <v>56.13</v>
      </c>
      <c r="L81" t="n">
        <v>1.25</v>
      </c>
      <c r="M81" t="n">
        <v>75</v>
      </c>
      <c r="N81" t="n">
        <v>46.4</v>
      </c>
      <c r="O81" t="n">
        <v>26600.32</v>
      </c>
      <c r="P81" t="n">
        <v>131.53</v>
      </c>
      <c r="Q81" t="n">
        <v>1651.02</v>
      </c>
      <c r="R81" t="n">
        <v>75.70999999999999</v>
      </c>
      <c r="S81" t="n">
        <v>27.2</v>
      </c>
      <c r="T81" t="n">
        <v>24156.51</v>
      </c>
      <c r="U81" t="n">
        <v>0.36</v>
      </c>
      <c r="V81" t="n">
        <v>0.83</v>
      </c>
      <c r="W81" t="n">
        <v>0.23</v>
      </c>
      <c r="X81" t="n">
        <v>1.55</v>
      </c>
      <c r="Y81" t="n">
        <v>1</v>
      </c>
      <c r="Z81" t="n">
        <v>10</v>
      </c>
    </row>
    <row r="82">
      <c r="A82" t="n">
        <v>2</v>
      </c>
      <c r="B82" t="n">
        <v>110</v>
      </c>
      <c r="C82" t="inlineStr">
        <is>
          <t xml:space="preserve">CONCLUIDO	</t>
        </is>
      </c>
      <c r="D82" t="n">
        <v>7.0133</v>
      </c>
      <c r="E82" t="n">
        <v>14.26</v>
      </c>
      <c r="F82" t="n">
        <v>9.07</v>
      </c>
      <c r="G82" t="n">
        <v>8.92</v>
      </c>
      <c r="H82" t="n">
        <v>0.12</v>
      </c>
      <c r="I82" t="n">
        <v>61</v>
      </c>
      <c r="J82" t="n">
        <v>214.19</v>
      </c>
      <c r="K82" t="n">
        <v>56.13</v>
      </c>
      <c r="L82" t="n">
        <v>1.5</v>
      </c>
      <c r="M82" t="n">
        <v>59</v>
      </c>
      <c r="N82" t="n">
        <v>46.56</v>
      </c>
      <c r="O82" t="n">
        <v>26650.41</v>
      </c>
      <c r="P82" t="n">
        <v>124.87</v>
      </c>
      <c r="Q82" t="n">
        <v>1650.82</v>
      </c>
      <c r="R82" t="n">
        <v>65.14</v>
      </c>
      <c r="S82" t="n">
        <v>27.2</v>
      </c>
      <c r="T82" t="n">
        <v>18952.65</v>
      </c>
      <c r="U82" t="n">
        <v>0.42</v>
      </c>
      <c r="V82" t="n">
        <v>0.86</v>
      </c>
      <c r="W82" t="n">
        <v>0.21</v>
      </c>
      <c r="X82" t="n">
        <v>1.22</v>
      </c>
      <c r="Y82" t="n">
        <v>1</v>
      </c>
      <c r="Z82" t="n">
        <v>10</v>
      </c>
    </row>
    <row r="83">
      <c r="A83" t="n">
        <v>3</v>
      </c>
      <c r="B83" t="n">
        <v>110</v>
      </c>
      <c r="C83" t="inlineStr">
        <is>
          <t xml:space="preserve">CONCLUIDO	</t>
        </is>
      </c>
      <c r="D83" t="n">
        <v>7.3807</v>
      </c>
      <c r="E83" t="n">
        <v>13.55</v>
      </c>
      <c r="F83" t="n">
        <v>8.82</v>
      </c>
      <c r="G83" t="n">
        <v>10.59</v>
      </c>
      <c r="H83" t="n">
        <v>0.14</v>
      </c>
      <c r="I83" t="n">
        <v>50</v>
      </c>
      <c r="J83" t="n">
        <v>214.59</v>
      </c>
      <c r="K83" t="n">
        <v>56.13</v>
      </c>
      <c r="L83" t="n">
        <v>1.75</v>
      </c>
      <c r="M83" t="n">
        <v>48</v>
      </c>
      <c r="N83" t="n">
        <v>46.72</v>
      </c>
      <c r="O83" t="n">
        <v>26700.55</v>
      </c>
      <c r="P83" t="n">
        <v>119.5</v>
      </c>
      <c r="Q83" t="n">
        <v>1650.91</v>
      </c>
      <c r="R83" t="n">
        <v>57.55</v>
      </c>
      <c r="S83" t="n">
        <v>27.2</v>
      </c>
      <c r="T83" t="n">
        <v>15211.05</v>
      </c>
      <c r="U83" t="n">
        <v>0.47</v>
      </c>
      <c r="V83" t="n">
        <v>0.89</v>
      </c>
      <c r="W83" t="n">
        <v>0.18</v>
      </c>
      <c r="X83" t="n">
        <v>0.97</v>
      </c>
      <c r="Y83" t="n">
        <v>1</v>
      </c>
      <c r="Z83" t="n">
        <v>10</v>
      </c>
    </row>
    <row r="84">
      <c r="A84" t="n">
        <v>4</v>
      </c>
      <c r="B84" t="n">
        <v>110</v>
      </c>
      <c r="C84" t="inlineStr">
        <is>
          <t xml:space="preserve">CONCLUIDO	</t>
        </is>
      </c>
      <c r="D84" t="n">
        <v>7.6223</v>
      </c>
      <c r="E84" t="n">
        <v>13.12</v>
      </c>
      <c r="F84" t="n">
        <v>8.69</v>
      </c>
      <c r="G84" t="n">
        <v>12.13</v>
      </c>
      <c r="H84" t="n">
        <v>0.17</v>
      </c>
      <c r="I84" t="n">
        <v>43</v>
      </c>
      <c r="J84" t="n">
        <v>215</v>
      </c>
      <c r="K84" t="n">
        <v>56.13</v>
      </c>
      <c r="L84" t="n">
        <v>2</v>
      </c>
      <c r="M84" t="n">
        <v>41</v>
      </c>
      <c r="N84" t="n">
        <v>46.87</v>
      </c>
      <c r="O84" t="n">
        <v>26750.75</v>
      </c>
      <c r="P84" t="n">
        <v>115.85</v>
      </c>
      <c r="Q84" t="n">
        <v>1650.79</v>
      </c>
      <c r="R84" t="n">
        <v>53.23</v>
      </c>
      <c r="S84" t="n">
        <v>27.2</v>
      </c>
      <c r="T84" t="n">
        <v>13089.67</v>
      </c>
      <c r="U84" t="n">
        <v>0.51</v>
      </c>
      <c r="V84" t="n">
        <v>0.9</v>
      </c>
      <c r="W84" t="n">
        <v>0.18</v>
      </c>
      <c r="X84" t="n">
        <v>0.84</v>
      </c>
      <c r="Y84" t="n">
        <v>1</v>
      </c>
      <c r="Z84" t="n">
        <v>10</v>
      </c>
    </row>
    <row r="85">
      <c r="A85" t="n">
        <v>5</v>
      </c>
      <c r="B85" t="n">
        <v>110</v>
      </c>
      <c r="C85" t="inlineStr">
        <is>
          <t xml:space="preserve">CONCLUIDO	</t>
        </is>
      </c>
      <c r="D85" t="n">
        <v>7.9581</v>
      </c>
      <c r="E85" t="n">
        <v>12.57</v>
      </c>
      <c r="F85" t="n">
        <v>8.43</v>
      </c>
      <c r="G85" t="n">
        <v>14.06</v>
      </c>
      <c r="H85" t="n">
        <v>0.19</v>
      </c>
      <c r="I85" t="n">
        <v>36</v>
      </c>
      <c r="J85" t="n">
        <v>215.41</v>
      </c>
      <c r="K85" t="n">
        <v>56.13</v>
      </c>
      <c r="L85" t="n">
        <v>2.25</v>
      </c>
      <c r="M85" t="n">
        <v>34</v>
      </c>
      <c r="N85" t="n">
        <v>47.03</v>
      </c>
      <c r="O85" t="n">
        <v>26801</v>
      </c>
      <c r="P85" t="n">
        <v>109.96</v>
      </c>
      <c r="Q85" t="n">
        <v>1651.22</v>
      </c>
      <c r="R85" t="n">
        <v>44.93</v>
      </c>
      <c r="S85" t="n">
        <v>27.2</v>
      </c>
      <c r="T85" t="n">
        <v>8971</v>
      </c>
      <c r="U85" t="n">
        <v>0.61</v>
      </c>
      <c r="V85" t="n">
        <v>0.93</v>
      </c>
      <c r="W85" t="n">
        <v>0.16</v>
      </c>
      <c r="X85" t="n">
        <v>0.58</v>
      </c>
      <c r="Y85" t="n">
        <v>1</v>
      </c>
      <c r="Z85" t="n">
        <v>10</v>
      </c>
    </row>
    <row r="86">
      <c r="A86" t="n">
        <v>6</v>
      </c>
      <c r="B86" t="n">
        <v>110</v>
      </c>
      <c r="C86" t="inlineStr">
        <is>
          <t xml:space="preserve">CONCLUIDO	</t>
        </is>
      </c>
      <c r="D86" t="n">
        <v>7.9444</v>
      </c>
      <c r="E86" t="n">
        <v>12.59</v>
      </c>
      <c r="F86" t="n">
        <v>8.58</v>
      </c>
      <c r="G86" t="n">
        <v>15.6</v>
      </c>
      <c r="H86" t="n">
        <v>0.21</v>
      </c>
      <c r="I86" t="n">
        <v>33</v>
      </c>
      <c r="J86" t="n">
        <v>215.82</v>
      </c>
      <c r="K86" t="n">
        <v>56.13</v>
      </c>
      <c r="L86" t="n">
        <v>2.5</v>
      </c>
      <c r="M86" t="n">
        <v>31</v>
      </c>
      <c r="N86" t="n">
        <v>47.19</v>
      </c>
      <c r="O86" t="n">
        <v>26851.31</v>
      </c>
      <c r="P86" t="n">
        <v>110.81</v>
      </c>
      <c r="Q86" t="n">
        <v>1650.67</v>
      </c>
      <c r="R86" t="n">
        <v>50.21</v>
      </c>
      <c r="S86" t="n">
        <v>27.2</v>
      </c>
      <c r="T86" t="n">
        <v>11627.68</v>
      </c>
      <c r="U86" t="n">
        <v>0.54</v>
      </c>
      <c r="V86" t="n">
        <v>0.91</v>
      </c>
      <c r="W86" t="n">
        <v>0.16</v>
      </c>
      <c r="X86" t="n">
        <v>0.73</v>
      </c>
      <c r="Y86" t="n">
        <v>1</v>
      </c>
      <c r="Z86" t="n">
        <v>10</v>
      </c>
    </row>
    <row r="87">
      <c r="A87" t="n">
        <v>7</v>
      </c>
      <c r="B87" t="n">
        <v>110</v>
      </c>
      <c r="C87" t="inlineStr">
        <is>
          <t xml:space="preserve">CONCLUIDO	</t>
        </is>
      </c>
      <c r="D87" t="n">
        <v>8.149800000000001</v>
      </c>
      <c r="E87" t="n">
        <v>12.27</v>
      </c>
      <c r="F87" t="n">
        <v>8.43</v>
      </c>
      <c r="G87" t="n">
        <v>17.45</v>
      </c>
      <c r="H87" t="n">
        <v>0.23</v>
      </c>
      <c r="I87" t="n">
        <v>29</v>
      </c>
      <c r="J87" t="n">
        <v>216.22</v>
      </c>
      <c r="K87" t="n">
        <v>56.13</v>
      </c>
      <c r="L87" t="n">
        <v>2.75</v>
      </c>
      <c r="M87" t="n">
        <v>27</v>
      </c>
      <c r="N87" t="n">
        <v>47.35</v>
      </c>
      <c r="O87" t="n">
        <v>26901.66</v>
      </c>
      <c r="P87" t="n">
        <v>106.63</v>
      </c>
      <c r="Q87" t="n">
        <v>1650.75</v>
      </c>
      <c r="R87" t="n">
        <v>45.44</v>
      </c>
      <c r="S87" t="n">
        <v>27.2</v>
      </c>
      <c r="T87" t="n">
        <v>9263.459999999999</v>
      </c>
      <c r="U87" t="n">
        <v>0.6</v>
      </c>
      <c r="V87" t="n">
        <v>0.93</v>
      </c>
      <c r="W87" t="n">
        <v>0.15</v>
      </c>
      <c r="X87" t="n">
        <v>0.58</v>
      </c>
      <c r="Y87" t="n">
        <v>1</v>
      </c>
      <c r="Z87" t="n">
        <v>10</v>
      </c>
    </row>
    <row r="88">
      <c r="A88" t="n">
        <v>8</v>
      </c>
      <c r="B88" t="n">
        <v>110</v>
      </c>
      <c r="C88" t="inlineStr">
        <is>
          <t xml:space="preserve">CONCLUIDO	</t>
        </is>
      </c>
      <c r="D88" t="n">
        <v>8.2873</v>
      </c>
      <c r="E88" t="n">
        <v>12.07</v>
      </c>
      <c r="F88" t="n">
        <v>8.359999999999999</v>
      </c>
      <c r="G88" t="n">
        <v>19.28</v>
      </c>
      <c r="H88" t="n">
        <v>0.25</v>
      </c>
      <c r="I88" t="n">
        <v>26</v>
      </c>
      <c r="J88" t="n">
        <v>216.63</v>
      </c>
      <c r="K88" t="n">
        <v>56.13</v>
      </c>
      <c r="L88" t="n">
        <v>3</v>
      </c>
      <c r="M88" t="n">
        <v>24</v>
      </c>
      <c r="N88" t="n">
        <v>47.51</v>
      </c>
      <c r="O88" t="n">
        <v>26952.08</v>
      </c>
      <c r="P88" t="n">
        <v>103.37</v>
      </c>
      <c r="Q88" t="n">
        <v>1650.64</v>
      </c>
      <c r="R88" t="n">
        <v>43.04</v>
      </c>
      <c r="S88" t="n">
        <v>27.2</v>
      </c>
      <c r="T88" t="n">
        <v>8080.04</v>
      </c>
      <c r="U88" t="n">
        <v>0.63</v>
      </c>
      <c r="V88" t="n">
        <v>0.9399999999999999</v>
      </c>
      <c r="W88" t="n">
        <v>0.15</v>
      </c>
      <c r="X88" t="n">
        <v>0.5</v>
      </c>
      <c r="Y88" t="n">
        <v>1</v>
      </c>
      <c r="Z88" t="n">
        <v>10</v>
      </c>
    </row>
    <row r="89">
      <c r="A89" t="n">
        <v>9</v>
      </c>
      <c r="B89" t="n">
        <v>110</v>
      </c>
      <c r="C89" t="inlineStr">
        <is>
          <t xml:space="preserve">CONCLUIDO	</t>
        </is>
      </c>
      <c r="D89" t="n">
        <v>8.361800000000001</v>
      </c>
      <c r="E89" t="n">
        <v>11.96</v>
      </c>
      <c r="F89" t="n">
        <v>8.33</v>
      </c>
      <c r="G89" t="n">
        <v>20.83</v>
      </c>
      <c r="H89" t="n">
        <v>0.27</v>
      </c>
      <c r="I89" t="n">
        <v>24</v>
      </c>
      <c r="J89" t="n">
        <v>217.04</v>
      </c>
      <c r="K89" t="n">
        <v>56.13</v>
      </c>
      <c r="L89" t="n">
        <v>3.25</v>
      </c>
      <c r="M89" t="n">
        <v>22</v>
      </c>
      <c r="N89" t="n">
        <v>47.66</v>
      </c>
      <c r="O89" t="n">
        <v>27002.55</v>
      </c>
      <c r="P89" t="n">
        <v>100.81</v>
      </c>
      <c r="Q89" t="n">
        <v>1650.93</v>
      </c>
      <c r="R89" t="n">
        <v>42.33</v>
      </c>
      <c r="S89" t="n">
        <v>27.2</v>
      </c>
      <c r="T89" t="n">
        <v>7732.37</v>
      </c>
      <c r="U89" t="n">
        <v>0.64</v>
      </c>
      <c r="V89" t="n">
        <v>0.9399999999999999</v>
      </c>
      <c r="W89" t="n">
        <v>0.15</v>
      </c>
      <c r="X89" t="n">
        <v>0.48</v>
      </c>
      <c r="Y89" t="n">
        <v>1</v>
      </c>
      <c r="Z89" t="n">
        <v>10</v>
      </c>
    </row>
    <row r="90">
      <c r="A90" t="n">
        <v>10</v>
      </c>
      <c r="B90" t="n">
        <v>110</v>
      </c>
      <c r="C90" t="inlineStr">
        <is>
          <t xml:space="preserve">CONCLUIDO	</t>
        </is>
      </c>
      <c r="D90" t="n">
        <v>8.5131</v>
      </c>
      <c r="E90" t="n">
        <v>11.75</v>
      </c>
      <c r="F90" t="n">
        <v>8.25</v>
      </c>
      <c r="G90" t="n">
        <v>23.56</v>
      </c>
      <c r="H90" t="n">
        <v>0.29</v>
      </c>
      <c r="I90" t="n">
        <v>21</v>
      </c>
      <c r="J90" t="n">
        <v>217.45</v>
      </c>
      <c r="K90" t="n">
        <v>56.13</v>
      </c>
      <c r="L90" t="n">
        <v>3.5</v>
      </c>
      <c r="M90" t="n">
        <v>19</v>
      </c>
      <c r="N90" t="n">
        <v>47.82</v>
      </c>
      <c r="O90" t="n">
        <v>27053.07</v>
      </c>
      <c r="P90" t="n">
        <v>97.7</v>
      </c>
      <c r="Q90" t="n">
        <v>1650.87</v>
      </c>
      <c r="R90" t="n">
        <v>39.37</v>
      </c>
      <c r="S90" t="n">
        <v>27.2</v>
      </c>
      <c r="T90" t="n">
        <v>6266.35</v>
      </c>
      <c r="U90" t="n">
        <v>0.6899999999999999</v>
      </c>
      <c r="V90" t="n">
        <v>0.95</v>
      </c>
      <c r="W90" t="n">
        <v>0.14</v>
      </c>
      <c r="X90" t="n">
        <v>0.39</v>
      </c>
      <c r="Y90" t="n">
        <v>1</v>
      </c>
      <c r="Z90" t="n">
        <v>10</v>
      </c>
    </row>
    <row r="91">
      <c r="A91" t="n">
        <v>11</v>
      </c>
      <c r="B91" t="n">
        <v>110</v>
      </c>
      <c r="C91" t="inlineStr">
        <is>
          <t xml:space="preserve">CONCLUIDO	</t>
        </is>
      </c>
      <c r="D91" t="n">
        <v>8.617800000000001</v>
      </c>
      <c r="E91" t="n">
        <v>11.6</v>
      </c>
      <c r="F91" t="n">
        <v>8.19</v>
      </c>
      <c r="G91" t="n">
        <v>25.86</v>
      </c>
      <c r="H91" t="n">
        <v>0.31</v>
      </c>
      <c r="I91" t="n">
        <v>19</v>
      </c>
      <c r="J91" t="n">
        <v>217.86</v>
      </c>
      <c r="K91" t="n">
        <v>56.13</v>
      </c>
      <c r="L91" t="n">
        <v>3.75</v>
      </c>
      <c r="M91" t="n">
        <v>17</v>
      </c>
      <c r="N91" t="n">
        <v>47.98</v>
      </c>
      <c r="O91" t="n">
        <v>27103.65</v>
      </c>
      <c r="P91" t="n">
        <v>94.17</v>
      </c>
      <c r="Q91" t="n">
        <v>1650.64</v>
      </c>
      <c r="R91" t="n">
        <v>37.54</v>
      </c>
      <c r="S91" t="n">
        <v>27.2</v>
      </c>
      <c r="T91" t="n">
        <v>5361.25</v>
      </c>
      <c r="U91" t="n">
        <v>0.72</v>
      </c>
      <c r="V91" t="n">
        <v>0.95</v>
      </c>
      <c r="W91" t="n">
        <v>0.14</v>
      </c>
      <c r="X91" t="n">
        <v>0.34</v>
      </c>
      <c r="Y91" t="n">
        <v>1</v>
      </c>
      <c r="Z91" t="n">
        <v>10</v>
      </c>
    </row>
    <row r="92">
      <c r="A92" t="n">
        <v>12</v>
      </c>
      <c r="B92" t="n">
        <v>110</v>
      </c>
      <c r="C92" t="inlineStr">
        <is>
          <t xml:space="preserve">CONCLUIDO	</t>
        </is>
      </c>
      <c r="D92" t="n">
        <v>8.600300000000001</v>
      </c>
      <c r="E92" t="n">
        <v>11.63</v>
      </c>
      <c r="F92" t="n">
        <v>8.25</v>
      </c>
      <c r="G92" t="n">
        <v>27.52</v>
      </c>
      <c r="H92" t="n">
        <v>0.33</v>
      </c>
      <c r="I92" t="n">
        <v>18</v>
      </c>
      <c r="J92" t="n">
        <v>218.27</v>
      </c>
      <c r="K92" t="n">
        <v>56.13</v>
      </c>
      <c r="L92" t="n">
        <v>4</v>
      </c>
      <c r="M92" t="n">
        <v>15</v>
      </c>
      <c r="N92" t="n">
        <v>48.15</v>
      </c>
      <c r="O92" t="n">
        <v>27154.29</v>
      </c>
      <c r="P92" t="n">
        <v>93.02</v>
      </c>
      <c r="Q92" t="n">
        <v>1650.8</v>
      </c>
      <c r="R92" t="n">
        <v>40.28</v>
      </c>
      <c r="S92" t="n">
        <v>27.2</v>
      </c>
      <c r="T92" t="n">
        <v>6738.56</v>
      </c>
      <c r="U92" t="n">
        <v>0.68</v>
      </c>
      <c r="V92" t="n">
        <v>0.95</v>
      </c>
      <c r="W92" t="n">
        <v>0.13</v>
      </c>
      <c r="X92" t="n">
        <v>0.4</v>
      </c>
      <c r="Y92" t="n">
        <v>1</v>
      </c>
      <c r="Z92" t="n">
        <v>10</v>
      </c>
    </row>
    <row r="93">
      <c r="A93" t="n">
        <v>13</v>
      </c>
      <c r="B93" t="n">
        <v>110</v>
      </c>
      <c r="C93" t="inlineStr">
        <is>
          <t xml:space="preserve">CONCLUIDO	</t>
        </is>
      </c>
      <c r="D93" t="n">
        <v>8.684699999999999</v>
      </c>
      <c r="E93" t="n">
        <v>11.51</v>
      </c>
      <c r="F93" t="n">
        <v>8.18</v>
      </c>
      <c r="G93" t="n">
        <v>28.88</v>
      </c>
      <c r="H93" t="n">
        <v>0.35</v>
      </c>
      <c r="I93" t="n">
        <v>17</v>
      </c>
      <c r="J93" t="n">
        <v>218.68</v>
      </c>
      <c r="K93" t="n">
        <v>56.13</v>
      </c>
      <c r="L93" t="n">
        <v>4.25</v>
      </c>
      <c r="M93" t="n">
        <v>7</v>
      </c>
      <c r="N93" t="n">
        <v>48.31</v>
      </c>
      <c r="O93" t="n">
        <v>27204.98</v>
      </c>
      <c r="P93" t="n">
        <v>89.93000000000001</v>
      </c>
      <c r="Q93" t="n">
        <v>1650.78</v>
      </c>
      <c r="R93" t="n">
        <v>37.25</v>
      </c>
      <c r="S93" t="n">
        <v>27.2</v>
      </c>
      <c r="T93" t="n">
        <v>5226.51</v>
      </c>
      <c r="U93" t="n">
        <v>0.73</v>
      </c>
      <c r="V93" t="n">
        <v>0.96</v>
      </c>
      <c r="W93" t="n">
        <v>0.15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110</v>
      </c>
      <c r="C94" t="inlineStr">
        <is>
          <t xml:space="preserve">CONCLUIDO	</t>
        </is>
      </c>
      <c r="D94" t="n">
        <v>8.667400000000001</v>
      </c>
      <c r="E94" t="n">
        <v>11.54</v>
      </c>
      <c r="F94" t="n">
        <v>8.210000000000001</v>
      </c>
      <c r="G94" t="n">
        <v>28.97</v>
      </c>
      <c r="H94" t="n">
        <v>0.36</v>
      </c>
      <c r="I94" t="n">
        <v>17</v>
      </c>
      <c r="J94" t="n">
        <v>219.09</v>
      </c>
      <c r="K94" t="n">
        <v>56.13</v>
      </c>
      <c r="L94" t="n">
        <v>4.5</v>
      </c>
      <c r="M94" t="n">
        <v>0</v>
      </c>
      <c r="N94" t="n">
        <v>48.47</v>
      </c>
      <c r="O94" t="n">
        <v>27255.72</v>
      </c>
      <c r="P94" t="n">
        <v>89.42</v>
      </c>
      <c r="Q94" t="n">
        <v>1650.64</v>
      </c>
      <c r="R94" t="n">
        <v>37.79</v>
      </c>
      <c r="S94" t="n">
        <v>27.2</v>
      </c>
      <c r="T94" t="n">
        <v>5495.97</v>
      </c>
      <c r="U94" t="n">
        <v>0.72</v>
      </c>
      <c r="V94" t="n">
        <v>0.95</v>
      </c>
      <c r="W94" t="n">
        <v>0.15</v>
      </c>
      <c r="X94" t="n">
        <v>0.35</v>
      </c>
      <c r="Y94" t="n">
        <v>1</v>
      </c>
      <c r="Z94" t="n">
        <v>10</v>
      </c>
    </row>
    <row r="95">
      <c r="A95" t="n">
        <v>0</v>
      </c>
      <c r="B95" t="n">
        <v>150</v>
      </c>
      <c r="C95" t="inlineStr">
        <is>
          <t xml:space="preserve">CONCLUIDO	</t>
        </is>
      </c>
      <c r="D95" t="n">
        <v>4.6789</v>
      </c>
      <c r="E95" t="n">
        <v>21.37</v>
      </c>
      <c r="F95" t="n">
        <v>10.71</v>
      </c>
      <c r="G95" t="n">
        <v>4.66</v>
      </c>
      <c r="H95" t="n">
        <v>0.06</v>
      </c>
      <c r="I95" t="n">
        <v>138</v>
      </c>
      <c r="J95" t="n">
        <v>296.65</v>
      </c>
      <c r="K95" t="n">
        <v>61.82</v>
      </c>
      <c r="L95" t="n">
        <v>1</v>
      </c>
      <c r="M95" t="n">
        <v>136</v>
      </c>
      <c r="N95" t="n">
        <v>83.83</v>
      </c>
      <c r="O95" t="n">
        <v>36821.52</v>
      </c>
      <c r="P95" t="n">
        <v>190.52</v>
      </c>
      <c r="Q95" t="n">
        <v>1651.62</v>
      </c>
      <c r="R95" t="n">
        <v>116.48</v>
      </c>
      <c r="S95" t="n">
        <v>27.2</v>
      </c>
      <c r="T95" t="n">
        <v>44235.6</v>
      </c>
      <c r="U95" t="n">
        <v>0.23</v>
      </c>
      <c r="V95" t="n">
        <v>0.73</v>
      </c>
      <c r="W95" t="n">
        <v>0.33</v>
      </c>
      <c r="X95" t="n">
        <v>2.85</v>
      </c>
      <c r="Y95" t="n">
        <v>1</v>
      </c>
      <c r="Z95" t="n">
        <v>10</v>
      </c>
    </row>
    <row r="96">
      <c r="A96" t="n">
        <v>1</v>
      </c>
      <c r="B96" t="n">
        <v>150</v>
      </c>
      <c r="C96" t="inlineStr">
        <is>
          <t xml:space="preserve">CONCLUIDO	</t>
        </is>
      </c>
      <c r="D96" t="n">
        <v>5.3754</v>
      </c>
      <c r="E96" t="n">
        <v>18.6</v>
      </c>
      <c r="F96" t="n">
        <v>9.94</v>
      </c>
      <c r="G96" t="n">
        <v>5.85</v>
      </c>
      <c r="H96" t="n">
        <v>0.07000000000000001</v>
      </c>
      <c r="I96" t="n">
        <v>102</v>
      </c>
      <c r="J96" t="n">
        <v>297.17</v>
      </c>
      <c r="K96" t="n">
        <v>61.82</v>
      </c>
      <c r="L96" t="n">
        <v>1.25</v>
      </c>
      <c r="M96" t="n">
        <v>100</v>
      </c>
      <c r="N96" t="n">
        <v>84.09999999999999</v>
      </c>
      <c r="O96" t="n">
        <v>36885.7</v>
      </c>
      <c r="P96" t="n">
        <v>175.46</v>
      </c>
      <c r="Q96" t="n">
        <v>1650.91</v>
      </c>
      <c r="R96" t="n">
        <v>92.16</v>
      </c>
      <c r="S96" t="n">
        <v>27.2</v>
      </c>
      <c r="T96" t="n">
        <v>32258.55</v>
      </c>
      <c r="U96" t="n">
        <v>0.3</v>
      </c>
      <c r="V96" t="n">
        <v>0.79</v>
      </c>
      <c r="W96" t="n">
        <v>0.28</v>
      </c>
      <c r="X96" t="n">
        <v>2.09</v>
      </c>
      <c r="Y96" t="n">
        <v>1</v>
      </c>
      <c r="Z96" t="n">
        <v>10</v>
      </c>
    </row>
    <row r="97">
      <c r="A97" t="n">
        <v>2</v>
      </c>
      <c r="B97" t="n">
        <v>150</v>
      </c>
      <c r="C97" t="inlineStr">
        <is>
          <t xml:space="preserve">CONCLUIDO	</t>
        </is>
      </c>
      <c r="D97" t="n">
        <v>5.8855</v>
      </c>
      <c r="E97" t="n">
        <v>16.99</v>
      </c>
      <c r="F97" t="n">
        <v>9.49</v>
      </c>
      <c r="G97" t="n">
        <v>7.03</v>
      </c>
      <c r="H97" t="n">
        <v>0.09</v>
      </c>
      <c r="I97" t="n">
        <v>81</v>
      </c>
      <c r="J97" t="n">
        <v>297.7</v>
      </c>
      <c r="K97" t="n">
        <v>61.82</v>
      </c>
      <c r="L97" t="n">
        <v>1.5</v>
      </c>
      <c r="M97" t="n">
        <v>79</v>
      </c>
      <c r="N97" t="n">
        <v>84.37</v>
      </c>
      <c r="O97" t="n">
        <v>36949.99</v>
      </c>
      <c r="P97" t="n">
        <v>166.34</v>
      </c>
      <c r="Q97" t="n">
        <v>1650.99</v>
      </c>
      <c r="R97" t="n">
        <v>78.31999999999999</v>
      </c>
      <c r="S97" t="n">
        <v>27.2</v>
      </c>
      <c r="T97" t="n">
        <v>25443.09</v>
      </c>
      <c r="U97" t="n">
        <v>0.35</v>
      </c>
      <c r="V97" t="n">
        <v>0.82</v>
      </c>
      <c r="W97" t="n">
        <v>0.24</v>
      </c>
      <c r="X97" t="n">
        <v>1.64</v>
      </c>
      <c r="Y97" t="n">
        <v>1</v>
      </c>
      <c r="Z97" t="n">
        <v>10</v>
      </c>
    </row>
    <row r="98">
      <c r="A98" t="n">
        <v>3</v>
      </c>
      <c r="B98" t="n">
        <v>150</v>
      </c>
      <c r="C98" t="inlineStr">
        <is>
          <t xml:space="preserve">CONCLUIDO	</t>
        </is>
      </c>
      <c r="D98" t="n">
        <v>6.2791</v>
      </c>
      <c r="E98" t="n">
        <v>15.93</v>
      </c>
      <c r="F98" t="n">
        <v>9.210000000000001</v>
      </c>
      <c r="G98" t="n">
        <v>8.24</v>
      </c>
      <c r="H98" t="n">
        <v>0.1</v>
      </c>
      <c r="I98" t="n">
        <v>67</v>
      </c>
      <c r="J98" t="n">
        <v>298.22</v>
      </c>
      <c r="K98" t="n">
        <v>61.82</v>
      </c>
      <c r="L98" t="n">
        <v>1.75</v>
      </c>
      <c r="M98" t="n">
        <v>65</v>
      </c>
      <c r="N98" t="n">
        <v>84.65000000000001</v>
      </c>
      <c r="O98" t="n">
        <v>37014.39</v>
      </c>
      <c r="P98" t="n">
        <v>159.97</v>
      </c>
      <c r="Q98" t="n">
        <v>1651.05</v>
      </c>
      <c r="R98" t="n">
        <v>69.48999999999999</v>
      </c>
      <c r="S98" t="n">
        <v>27.2</v>
      </c>
      <c r="T98" t="n">
        <v>21097.41</v>
      </c>
      <c r="U98" t="n">
        <v>0.39</v>
      </c>
      <c r="V98" t="n">
        <v>0.85</v>
      </c>
      <c r="W98" t="n">
        <v>0.21</v>
      </c>
      <c r="X98" t="n">
        <v>1.35</v>
      </c>
      <c r="Y98" t="n">
        <v>1</v>
      </c>
      <c r="Z98" t="n">
        <v>10</v>
      </c>
    </row>
    <row r="99">
      <c r="A99" t="n">
        <v>4</v>
      </c>
      <c r="B99" t="n">
        <v>150</v>
      </c>
      <c r="C99" t="inlineStr">
        <is>
          <t xml:space="preserve">CONCLUIDO	</t>
        </is>
      </c>
      <c r="D99" t="n">
        <v>6.5988</v>
      </c>
      <c r="E99" t="n">
        <v>15.15</v>
      </c>
      <c r="F99" t="n">
        <v>8.99</v>
      </c>
      <c r="G99" t="n">
        <v>9.460000000000001</v>
      </c>
      <c r="H99" t="n">
        <v>0.12</v>
      </c>
      <c r="I99" t="n">
        <v>57</v>
      </c>
      <c r="J99" t="n">
        <v>298.74</v>
      </c>
      <c r="K99" t="n">
        <v>61.82</v>
      </c>
      <c r="L99" t="n">
        <v>2</v>
      </c>
      <c r="M99" t="n">
        <v>55</v>
      </c>
      <c r="N99" t="n">
        <v>84.92</v>
      </c>
      <c r="O99" t="n">
        <v>37078.91</v>
      </c>
      <c r="P99" t="n">
        <v>154.99</v>
      </c>
      <c r="Q99" t="n">
        <v>1650.91</v>
      </c>
      <c r="R99" t="n">
        <v>62.59</v>
      </c>
      <c r="S99" t="n">
        <v>27.2</v>
      </c>
      <c r="T99" t="n">
        <v>17699.57</v>
      </c>
      <c r="U99" t="n">
        <v>0.43</v>
      </c>
      <c r="V99" t="n">
        <v>0.87</v>
      </c>
      <c r="W99" t="n">
        <v>0.2</v>
      </c>
      <c r="X99" t="n">
        <v>1.14</v>
      </c>
      <c r="Y99" t="n">
        <v>1</v>
      </c>
      <c r="Z99" t="n">
        <v>10</v>
      </c>
    </row>
    <row r="100">
      <c r="A100" t="n">
        <v>5</v>
      </c>
      <c r="B100" t="n">
        <v>150</v>
      </c>
      <c r="C100" t="inlineStr">
        <is>
          <t xml:space="preserve">CONCLUIDO	</t>
        </is>
      </c>
      <c r="D100" t="n">
        <v>6.8817</v>
      </c>
      <c r="E100" t="n">
        <v>14.53</v>
      </c>
      <c r="F100" t="n">
        <v>8.81</v>
      </c>
      <c r="G100" t="n">
        <v>10.79</v>
      </c>
      <c r="H100" t="n">
        <v>0.13</v>
      </c>
      <c r="I100" t="n">
        <v>49</v>
      </c>
      <c r="J100" t="n">
        <v>299.26</v>
      </c>
      <c r="K100" t="n">
        <v>61.82</v>
      </c>
      <c r="L100" t="n">
        <v>2.25</v>
      </c>
      <c r="M100" t="n">
        <v>47</v>
      </c>
      <c r="N100" t="n">
        <v>85.19</v>
      </c>
      <c r="O100" t="n">
        <v>37143.54</v>
      </c>
      <c r="P100" t="n">
        <v>150.63</v>
      </c>
      <c r="Q100" t="n">
        <v>1650.77</v>
      </c>
      <c r="R100" t="n">
        <v>57.06</v>
      </c>
      <c r="S100" t="n">
        <v>27.2</v>
      </c>
      <c r="T100" t="n">
        <v>14971.08</v>
      </c>
      <c r="U100" t="n">
        <v>0.48</v>
      </c>
      <c r="V100" t="n">
        <v>0.89</v>
      </c>
      <c r="W100" t="n">
        <v>0.19</v>
      </c>
      <c r="X100" t="n">
        <v>0.96</v>
      </c>
      <c r="Y100" t="n">
        <v>1</v>
      </c>
      <c r="Z100" t="n">
        <v>10</v>
      </c>
    </row>
    <row r="101">
      <c r="A101" t="n">
        <v>6</v>
      </c>
      <c r="B101" t="n">
        <v>150</v>
      </c>
      <c r="C101" t="inlineStr">
        <is>
          <t xml:space="preserve">CONCLUIDO	</t>
        </is>
      </c>
      <c r="D101" t="n">
        <v>7.0633</v>
      </c>
      <c r="E101" t="n">
        <v>14.16</v>
      </c>
      <c r="F101" t="n">
        <v>8.720000000000001</v>
      </c>
      <c r="G101" t="n">
        <v>11.89</v>
      </c>
      <c r="H101" t="n">
        <v>0.15</v>
      </c>
      <c r="I101" t="n">
        <v>44</v>
      </c>
      <c r="J101" t="n">
        <v>299.79</v>
      </c>
      <c r="K101" t="n">
        <v>61.82</v>
      </c>
      <c r="L101" t="n">
        <v>2.5</v>
      </c>
      <c r="M101" t="n">
        <v>42</v>
      </c>
      <c r="N101" t="n">
        <v>85.47</v>
      </c>
      <c r="O101" t="n">
        <v>37208.42</v>
      </c>
      <c r="P101" t="n">
        <v>147.73</v>
      </c>
      <c r="Q101" t="n">
        <v>1650.97</v>
      </c>
      <c r="R101" t="n">
        <v>53.98</v>
      </c>
      <c r="S101" t="n">
        <v>27.2</v>
      </c>
      <c r="T101" t="n">
        <v>13455.63</v>
      </c>
      <c r="U101" t="n">
        <v>0.5</v>
      </c>
      <c r="V101" t="n">
        <v>0.9</v>
      </c>
      <c r="W101" t="n">
        <v>0.18</v>
      </c>
      <c r="X101" t="n">
        <v>0.86</v>
      </c>
      <c r="Y101" t="n">
        <v>1</v>
      </c>
      <c r="Z101" t="n">
        <v>10</v>
      </c>
    </row>
    <row r="102">
      <c r="A102" t="n">
        <v>7</v>
      </c>
      <c r="B102" t="n">
        <v>150</v>
      </c>
      <c r="C102" t="inlineStr">
        <is>
          <t xml:space="preserve">CONCLUIDO	</t>
        </is>
      </c>
      <c r="D102" t="n">
        <v>7.2755</v>
      </c>
      <c r="E102" t="n">
        <v>13.74</v>
      </c>
      <c r="F102" t="n">
        <v>8.58</v>
      </c>
      <c r="G102" t="n">
        <v>13.2</v>
      </c>
      <c r="H102" t="n">
        <v>0.16</v>
      </c>
      <c r="I102" t="n">
        <v>39</v>
      </c>
      <c r="J102" t="n">
        <v>300.32</v>
      </c>
      <c r="K102" t="n">
        <v>61.82</v>
      </c>
      <c r="L102" t="n">
        <v>2.75</v>
      </c>
      <c r="M102" t="n">
        <v>37</v>
      </c>
      <c r="N102" t="n">
        <v>85.73999999999999</v>
      </c>
      <c r="O102" t="n">
        <v>37273.29</v>
      </c>
      <c r="P102" t="n">
        <v>144.16</v>
      </c>
      <c r="Q102" t="n">
        <v>1650.79</v>
      </c>
      <c r="R102" t="n">
        <v>49.69</v>
      </c>
      <c r="S102" t="n">
        <v>27.2</v>
      </c>
      <c r="T102" t="n">
        <v>11339.17</v>
      </c>
      <c r="U102" t="n">
        <v>0.55</v>
      </c>
      <c r="V102" t="n">
        <v>0.91</v>
      </c>
      <c r="W102" t="n">
        <v>0.17</v>
      </c>
      <c r="X102" t="n">
        <v>0.73</v>
      </c>
      <c r="Y102" t="n">
        <v>1</v>
      </c>
      <c r="Z102" t="n">
        <v>10</v>
      </c>
    </row>
    <row r="103">
      <c r="A103" t="n">
        <v>8</v>
      </c>
      <c r="B103" t="n">
        <v>150</v>
      </c>
      <c r="C103" t="inlineStr">
        <is>
          <t xml:space="preserve">CONCLUIDO	</t>
        </is>
      </c>
      <c r="D103" t="n">
        <v>7.4556</v>
      </c>
      <c r="E103" t="n">
        <v>13.41</v>
      </c>
      <c r="F103" t="n">
        <v>8.470000000000001</v>
      </c>
      <c r="G103" t="n">
        <v>14.52</v>
      </c>
      <c r="H103" t="n">
        <v>0.18</v>
      </c>
      <c r="I103" t="n">
        <v>35</v>
      </c>
      <c r="J103" t="n">
        <v>300.84</v>
      </c>
      <c r="K103" t="n">
        <v>61.82</v>
      </c>
      <c r="L103" t="n">
        <v>3</v>
      </c>
      <c r="M103" t="n">
        <v>33</v>
      </c>
      <c r="N103" t="n">
        <v>86.02</v>
      </c>
      <c r="O103" t="n">
        <v>37338.27</v>
      </c>
      <c r="P103" t="n">
        <v>140.89</v>
      </c>
      <c r="Q103" t="n">
        <v>1650.89</v>
      </c>
      <c r="R103" t="n">
        <v>46.89</v>
      </c>
      <c r="S103" t="n">
        <v>27.2</v>
      </c>
      <c r="T103" t="n">
        <v>9956.690000000001</v>
      </c>
      <c r="U103" t="n">
        <v>0.58</v>
      </c>
      <c r="V103" t="n">
        <v>0.92</v>
      </c>
      <c r="W103" t="n">
        <v>0.14</v>
      </c>
      <c r="X103" t="n">
        <v>0.62</v>
      </c>
      <c r="Y103" t="n">
        <v>1</v>
      </c>
      <c r="Z103" t="n">
        <v>10</v>
      </c>
    </row>
    <row r="104">
      <c r="A104" t="n">
        <v>9</v>
      </c>
      <c r="B104" t="n">
        <v>150</v>
      </c>
      <c r="C104" t="inlineStr">
        <is>
          <t xml:space="preserve">CONCLUIDO	</t>
        </is>
      </c>
      <c r="D104" t="n">
        <v>7.5218</v>
      </c>
      <c r="E104" t="n">
        <v>13.29</v>
      </c>
      <c r="F104" t="n">
        <v>8.52</v>
      </c>
      <c r="G104" t="n">
        <v>15.97</v>
      </c>
      <c r="H104" t="n">
        <v>0.19</v>
      </c>
      <c r="I104" t="n">
        <v>32</v>
      </c>
      <c r="J104" t="n">
        <v>301.37</v>
      </c>
      <c r="K104" t="n">
        <v>61.82</v>
      </c>
      <c r="L104" t="n">
        <v>3.25</v>
      </c>
      <c r="M104" t="n">
        <v>30</v>
      </c>
      <c r="N104" t="n">
        <v>86.3</v>
      </c>
      <c r="O104" t="n">
        <v>37403.38</v>
      </c>
      <c r="P104" t="n">
        <v>140.63</v>
      </c>
      <c r="Q104" t="n">
        <v>1650.76</v>
      </c>
      <c r="R104" t="n">
        <v>48.27</v>
      </c>
      <c r="S104" t="n">
        <v>27.2</v>
      </c>
      <c r="T104" t="n">
        <v>10661.21</v>
      </c>
      <c r="U104" t="n">
        <v>0.5600000000000001</v>
      </c>
      <c r="V104" t="n">
        <v>0.92</v>
      </c>
      <c r="W104" t="n">
        <v>0.16</v>
      </c>
      <c r="X104" t="n">
        <v>0.67</v>
      </c>
      <c r="Y104" t="n">
        <v>1</v>
      </c>
      <c r="Z104" t="n">
        <v>10</v>
      </c>
    </row>
    <row r="105">
      <c r="A105" t="n">
        <v>10</v>
      </c>
      <c r="B105" t="n">
        <v>150</v>
      </c>
      <c r="C105" t="inlineStr">
        <is>
          <t xml:space="preserve">CONCLUIDO	</t>
        </is>
      </c>
      <c r="D105" t="n">
        <v>7.6232</v>
      </c>
      <c r="E105" t="n">
        <v>13.12</v>
      </c>
      <c r="F105" t="n">
        <v>8.449999999999999</v>
      </c>
      <c r="G105" t="n">
        <v>16.91</v>
      </c>
      <c r="H105" t="n">
        <v>0.21</v>
      </c>
      <c r="I105" t="n">
        <v>30</v>
      </c>
      <c r="J105" t="n">
        <v>301.9</v>
      </c>
      <c r="K105" t="n">
        <v>61.82</v>
      </c>
      <c r="L105" t="n">
        <v>3.5</v>
      </c>
      <c r="M105" t="n">
        <v>28</v>
      </c>
      <c r="N105" t="n">
        <v>86.58</v>
      </c>
      <c r="O105" t="n">
        <v>37468.6</v>
      </c>
      <c r="P105" t="n">
        <v>138.3</v>
      </c>
      <c r="Q105" t="n">
        <v>1650.78</v>
      </c>
      <c r="R105" t="n">
        <v>46.07</v>
      </c>
      <c r="S105" t="n">
        <v>27.2</v>
      </c>
      <c r="T105" t="n">
        <v>9574.25</v>
      </c>
      <c r="U105" t="n">
        <v>0.59</v>
      </c>
      <c r="V105" t="n">
        <v>0.92</v>
      </c>
      <c r="W105" t="n">
        <v>0.16</v>
      </c>
      <c r="X105" t="n">
        <v>0.6</v>
      </c>
      <c r="Y105" t="n">
        <v>1</v>
      </c>
      <c r="Z105" t="n">
        <v>10</v>
      </c>
    </row>
    <row r="106">
      <c r="A106" t="n">
        <v>11</v>
      </c>
      <c r="B106" t="n">
        <v>150</v>
      </c>
      <c r="C106" t="inlineStr">
        <is>
          <t xml:space="preserve">CONCLUIDO	</t>
        </is>
      </c>
      <c r="D106" t="n">
        <v>7.7656</v>
      </c>
      <c r="E106" t="n">
        <v>12.88</v>
      </c>
      <c r="F106" t="n">
        <v>8.380000000000001</v>
      </c>
      <c r="G106" t="n">
        <v>18.62</v>
      </c>
      <c r="H106" t="n">
        <v>0.22</v>
      </c>
      <c r="I106" t="n">
        <v>27</v>
      </c>
      <c r="J106" t="n">
        <v>302.43</v>
      </c>
      <c r="K106" t="n">
        <v>61.82</v>
      </c>
      <c r="L106" t="n">
        <v>3.75</v>
      </c>
      <c r="M106" t="n">
        <v>25</v>
      </c>
      <c r="N106" t="n">
        <v>86.86</v>
      </c>
      <c r="O106" t="n">
        <v>37533.94</v>
      </c>
      <c r="P106" t="n">
        <v>135.74</v>
      </c>
      <c r="Q106" t="n">
        <v>1650.84</v>
      </c>
      <c r="R106" t="n">
        <v>43.71</v>
      </c>
      <c r="S106" t="n">
        <v>27.2</v>
      </c>
      <c r="T106" t="n">
        <v>8410.110000000001</v>
      </c>
      <c r="U106" t="n">
        <v>0.62</v>
      </c>
      <c r="V106" t="n">
        <v>0.93</v>
      </c>
      <c r="W106" t="n">
        <v>0.15</v>
      </c>
      <c r="X106" t="n">
        <v>0.53</v>
      </c>
      <c r="Y106" t="n">
        <v>1</v>
      </c>
      <c r="Z106" t="n">
        <v>10</v>
      </c>
    </row>
    <row r="107">
      <c r="A107" t="n">
        <v>12</v>
      </c>
      <c r="B107" t="n">
        <v>150</v>
      </c>
      <c r="C107" t="inlineStr">
        <is>
          <t xml:space="preserve">CONCLUIDO	</t>
        </is>
      </c>
      <c r="D107" t="n">
        <v>7.8608</v>
      </c>
      <c r="E107" t="n">
        <v>12.72</v>
      </c>
      <c r="F107" t="n">
        <v>8.34</v>
      </c>
      <c r="G107" t="n">
        <v>20</v>
      </c>
      <c r="H107" t="n">
        <v>0.24</v>
      </c>
      <c r="I107" t="n">
        <v>25</v>
      </c>
      <c r="J107" t="n">
        <v>302.96</v>
      </c>
      <c r="K107" t="n">
        <v>61.82</v>
      </c>
      <c r="L107" t="n">
        <v>4</v>
      </c>
      <c r="M107" t="n">
        <v>23</v>
      </c>
      <c r="N107" t="n">
        <v>87.14</v>
      </c>
      <c r="O107" t="n">
        <v>37599.4</v>
      </c>
      <c r="P107" t="n">
        <v>133.93</v>
      </c>
      <c r="Q107" t="n">
        <v>1651.01</v>
      </c>
      <c r="R107" t="n">
        <v>42.28</v>
      </c>
      <c r="S107" t="n">
        <v>27.2</v>
      </c>
      <c r="T107" t="n">
        <v>7700.84</v>
      </c>
      <c r="U107" t="n">
        <v>0.64</v>
      </c>
      <c r="V107" t="n">
        <v>0.9399999999999999</v>
      </c>
      <c r="W107" t="n">
        <v>0.15</v>
      </c>
      <c r="X107" t="n">
        <v>0.48</v>
      </c>
      <c r="Y107" t="n">
        <v>1</v>
      </c>
      <c r="Z107" t="n">
        <v>10</v>
      </c>
    </row>
    <row r="108">
      <c r="A108" t="n">
        <v>13</v>
      </c>
      <c r="B108" t="n">
        <v>150</v>
      </c>
      <c r="C108" t="inlineStr">
        <is>
          <t xml:space="preserve">CONCLUIDO	</t>
        </is>
      </c>
      <c r="D108" t="n">
        <v>7.9039</v>
      </c>
      <c r="E108" t="n">
        <v>12.65</v>
      </c>
      <c r="F108" t="n">
        <v>8.32</v>
      </c>
      <c r="G108" t="n">
        <v>20.8</v>
      </c>
      <c r="H108" t="n">
        <v>0.25</v>
      </c>
      <c r="I108" t="n">
        <v>24</v>
      </c>
      <c r="J108" t="n">
        <v>303.49</v>
      </c>
      <c r="K108" t="n">
        <v>61.82</v>
      </c>
      <c r="L108" t="n">
        <v>4.25</v>
      </c>
      <c r="M108" t="n">
        <v>22</v>
      </c>
      <c r="N108" t="n">
        <v>87.42</v>
      </c>
      <c r="O108" t="n">
        <v>37664.98</v>
      </c>
      <c r="P108" t="n">
        <v>132</v>
      </c>
      <c r="Q108" t="n">
        <v>1650.78</v>
      </c>
      <c r="R108" t="n">
        <v>41.9</v>
      </c>
      <c r="S108" t="n">
        <v>27.2</v>
      </c>
      <c r="T108" t="n">
        <v>7517.59</v>
      </c>
      <c r="U108" t="n">
        <v>0.65</v>
      </c>
      <c r="V108" t="n">
        <v>0.9399999999999999</v>
      </c>
      <c r="W108" t="n">
        <v>0.15</v>
      </c>
      <c r="X108" t="n">
        <v>0.47</v>
      </c>
      <c r="Y108" t="n">
        <v>1</v>
      </c>
      <c r="Z108" t="n">
        <v>10</v>
      </c>
    </row>
    <row r="109">
      <c r="A109" t="n">
        <v>14</v>
      </c>
      <c r="B109" t="n">
        <v>150</v>
      </c>
      <c r="C109" t="inlineStr">
        <is>
          <t xml:space="preserve">CONCLUIDO	</t>
        </is>
      </c>
      <c r="D109" t="n">
        <v>8.0039</v>
      </c>
      <c r="E109" t="n">
        <v>12.49</v>
      </c>
      <c r="F109" t="n">
        <v>8.27</v>
      </c>
      <c r="G109" t="n">
        <v>22.57</v>
      </c>
      <c r="H109" t="n">
        <v>0.26</v>
      </c>
      <c r="I109" t="n">
        <v>22</v>
      </c>
      <c r="J109" t="n">
        <v>304.03</v>
      </c>
      <c r="K109" t="n">
        <v>61.82</v>
      </c>
      <c r="L109" t="n">
        <v>4.5</v>
      </c>
      <c r="M109" t="n">
        <v>20</v>
      </c>
      <c r="N109" t="n">
        <v>87.7</v>
      </c>
      <c r="O109" t="n">
        <v>37730.68</v>
      </c>
      <c r="P109" t="n">
        <v>130.33</v>
      </c>
      <c r="Q109" t="n">
        <v>1650.64</v>
      </c>
      <c r="R109" t="n">
        <v>40.47</v>
      </c>
      <c r="S109" t="n">
        <v>27.2</v>
      </c>
      <c r="T109" t="n">
        <v>6811.59</v>
      </c>
      <c r="U109" t="n">
        <v>0.67</v>
      </c>
      <c r="V109" t="n">
        <v>0.9399999999999999</v>
      </c>
      <c r="W109" t="n">
        <v>0.14</v>
      </c>
      <c r="X109" t="n">
        <v>0.42</v>
      </c>
      <c r="Y109" t="n">
        <v>1</v>
      </c>
      <c r="Z109" t="n">
        <v>10</v>
      </c>
    </row>
    <row r="110">
      <c r="A110" t="n">
        <v>15</v>
      </c>
      <c r="B110" t="n">
        <v>150</v>
      </c>
      <c r="C110" t="inlineStr">
        <is>
          <t xml:space="preserve">CONCLUIDO	</t>
        </is>
      </c>
      <c r="D110" t="n">
        <v>8.054399999999999</v>
      </c>
      <c r="E110" t="n">
        <v>12.42</v>
      </c>
      <c r="F110" t="n">
        <v>8.25</v>
      </c>
      <c r="G110" t="n">
        <v>23.58</v>
      </c>
      <c r="H110" t="n">
        <v>0.28</v>
      </c>
      <c r="I110" t="n">
        <v>21</v>
      </c>
      <c r="J110" t="n">
        <v>304.56</v>
      </c>
      <c r="K110" t="n">
        <v>61.82</v>
      </c>
      <c r="L110" t="n">
        <v>4.75</v>
      </c>
      <c r="M110" t="n">
        <v>19</v>
      </c>
      <c r="N110" t="n">
        <v>87.98999999999999</v>
      </c>
      <c r="O110" t="n">
        <v>37796.51</v>
      </c>
      <c r="P110" t="n">
        <v>128.51</v>
      </c>
      <c r="Q110" t="n">
        <v>1650.64</v>
      </c>
      <c r="R110" t="n">
        <v>39.67</v>
      </c>
      <c r="S110" t="n">
        <v>27.2</v>
      </c>
      <c r="T110" t="n">
        <v>6416.76</v>
      </c>
      <c r="U110" t="n">
        <v>0.6899999999999999</v>
      </c>
      <c r="V110" t="n">
        <v>0.95</v>
      </c>
      <c r="W110" t="n">
        <v>0.14</v>
      </c>
      <c r="X110" t="n">
        <v>0.4</v>
      </c>
      <c r="Y110" t="n">
        <v>1</v>
      </c>
      <c r="Z110" t="n">
        <v>10</v>
      </c>
    </row>
    <row r="111">
      <c r="A111" t="n">
        <v>16</v>
      </c>
      <c r="B111" t="n">
        <v>150</v>
      </c>
      <c r="C111" t="inlineStr">
        <is>
          <t xml:space="preserve">CONCLUIDO	</t>
        </is>
      </c>
      <c r="D111" t="n">
        <v>8.1059</v>
      </c>
      <c r="E111" t="n">
        <v>12.34</v>
      </c>
      <c r="F111" t="n">
        <v>8.23</v>
      </c>
      <c r="G111" t="n">
        <v>24.68</v>
      </c>
      <c r="H111" t="n">
        <v>0.29</v>
      </c>
      <c r="I111" t="n">
        <v>20</v>
      </c>
      <c r="J111" t="n">
        <v>305.09</v>
      </c>
      <c r="K111" t="n">
        <v>61.82</v>
      </c>
      <c r="L111" t="n">
        <v>5</v>
      </c>
      <c r="M111" t="n">
        <v>18</v>
      </c>
      <c r="N111" t="n">
        <v>88.27</v>
      </c>
      <c r="O111" t="n">
        <v>37862.45</v>
      </c>
      <c r="P111" t="n">
        <v>126.53</v>
      </c>
      <c r="Q111" t="n">
        <v>1650.7</v>
      </c>
      <c r="R111" t="n">
        <v>38.85</v>
      </c>
      <c r="S111" t="n">
        <v>27.2</v>
      </c>
      <c r="T111" t="n">
        <v>6014.48</v>
      </c>
      <c r="U111" t="n">
        <v>0.7</v>
      </c>
      <c r="V111" t="n">
        <v>0.95</v>
      </c>
      <c r="W111" t="n">
        <v>0.14</v>
      </c>
      <c r="X111" t="n">
        <v>0.38</v>
      </c>
      <c r="Y111" t="n">
        <v>1</v>
      </c>
      <c r="Z111" t="n">
        <v>10</v>
      </c>
    </row>
    <row r="112">
      <c r="A112" t="n">
        <v>17</v>
      </c>
      <c r="B112" t="n">
        <v>150</v>
      </c>
      <c r="C112" t="inlineStr">
        <is>
          <t xml:space="preserve">CONCLUIDO	</t>
        </is>
      </c>
      <c r="D112" t="n">
        <v>8.245200000000001</v>
      </c>
      <c r="E112" t="n">
        <v>12.13</v>
      </c>
      <c r="F112" t="n">
        <v>8.130000000000001</v>
      </c>
      <c r="G112" t="n">
        <v>27.1</v>
      </c>
      <c r="H112" t="n">
        <v>0.31</v>
      </c>
      <c r="I112" t="n">
        <v>18</v>
      </c>
      <c r="J112" t="n">
        <v>305.63</v>
      </c>
      <c r="K112" t="n">
        <v>61.82</v>
      </c>
      <c r="L112" t="n">
        <v>5.25</v>
      </c>
      <c r="M112" t="n">
        <v>16</v>
      </c>
      <c r="N112" t="n">
        <v>88.56</v>
      </c>
      <c r="O112" t="n">
        <v>37928.52</v>
      </c>
      <c r="P112" t="n">
        <v>123.39</v>
      </c>
      <c r="Q112" t="n">
        <v>1650.83</v>
      </c>
      <c r="R112" t="n">
        <v>35.95</v>
      </c>
      <c r="S112" t="n">
        <v>27.2</v>
      </c>
      <c r="T112" t="n">
        <v>4570.83</v>
      </c>
      <c r="U112" t="n">
        <v>0.76</v>
      </c>
      <c r="V112" t="n">
        <v>0.96</v>
      </c>
      <c r="W112" t="n">
        <v>0.13</v>
      </c>
      <c r="X112" t="n">
        <v>0.28</v>
      </c>
      <c r="Y112" t="n">
        <v>1</v>
      </c>
      <c r="Z112" t="n">
        <v>10</v>
      </c>
    </row>
    <row r="113">
      <c r="A113" t="n">
        <v>18</v>
      </c>
      <c r="B113" t="n">
        <v>150</v>
      </c>
      <c r="C113" t="inlineStr">
        <is>
          <t xml:space="preserve">CONCLUIDO	</t>
        </is>
      </c>
      <c r="D113" t="n">
        <v>8.2418</v>
      </c>
      <c r="E113" t="n">
        <v>12.13</v>
      </c>
      <c r="F113" t="n">
        <v>8.19</v>
      </c>
      <c r="G113" t="n">
        <v>28.91</v>
      </c>
      <c r="H113" t="n">
        <v>0.32</v>
      </c>
      <c r="I113" t="n">
        <v>17</v>
      </c>
      <c r="J113" t="n">
        <v>306.17</v>
      </c>
      <c r="K113" t="n">
        <v>61.82</v>
      </c>
      <c r="L113" t="n">
        <v>5.5</v>
      </c>
      <c r="M113" t="n">
        <v>15</v>
      </c>
      <c r="N113" t="n">
        <v>88.84</v>
      </c>
      <c r="O113" t="n">
        <v>37994.72</v>
      </c>
      <c r="P113" t="n">
        <v>122.86</v>
      </c>
      <c r="Q113" t="n">
        <v>1650.78</v>
      </c>
      <c r="R113" t="n">
        <v>37.96</v>
      </c>
      <c r="S113" t="n">
        <v>27.2</v>
      </c>
      <c r="T113" t="n">
        <v>5584.58</v>
      </c>
      <c r="U113" t="n">
        <v>0.72</v>
      </c>
      <c r="V113" t="n">
        <v>0.95</v>
      </c>
      <c r="W113" t="n">
        <v>0.13</v>
      </c>
      <c r="X113" t="n">
        <v>0.34</v>
      </c>
      <c r="Y113" t="n">
        <v>1</v>
      </c>
      <c r="Z113" t="n">
        <v>10</v>
      </c>
    </row>
    <row r="114">
      <c r="A114" t="n">
        <v>19</v>
      </c>
      <c r="B114" t="n">
        <v>150</v>
      </c>
      <c r="C114" t="inlineStr">
        <is>
          <t xml:space="preserve">CONCLUIDO	</t>
        </is>
      </c>
      <c r="D114" t="n">
        <v>8.3032</v>
      </c>
      <c r="E114" t="n">
        <v>12.04</v>
      </c>
      <c r="F114" t="n">
        <v>8.16</v>
      </c>
      <c r="G114" t="n">
        <v>30.59</v>
      </c>
      <c r="H114" t="n">
        <v>0.33</v>
      </c>
      <c r="I114" t="n">
        <v>16</v>
      </c>
      <c r="J114" t="n">
        <v>306.7</v>
      </c>
      <c r="K114" t="n">
        <v>61.82</v>
      </c>
      <c r="L114" t="n">
        <v>5.75</v>
      </c>
      <c r="M114" t="n">
        <v>14</v>
      </c>
      <c r="N114" t="n">
        <v>89.13</v>
      </c>
      <c r="O114" t="n">
        <v>38061.04</v>
      </c>
      <c r="P114" t="n">
        <v>120.58</v>
      </c>
      <c r="Q114" t="n">
        <v>1650.64</v>
      </c>
      <c r="R114" t="n">
        <v>36.76</v>
      </c>
      <c r="S114" t="n">
        <v>27.2</v>
      </c>
      <c r="T114" t="n">
        <v>4989.25</v>
      </c>
      <c r="U114" t="n">
        <v>0.74</v>
      </c>
      <c r="V114" t="n">
        <v>0.96</v>
      </c>
      <c r="W114" t="n">
        <v>0.13</v>
      </c>
      <c r="X114" t="n">
        <v>0.3</v>
      </c>
      <c r="Y114" t="n">
        <v>1</v>
      </c>
      <c r="Z114" t="n">
        <v>10</v>
      </c>
    </row>
    <row r="115">
      <c r="A115" t="n">
        <v>20</v>
      </c>
      <c r="B115" t="n">
        <v>150</v>
      </c>
      <c r="C115" t="inlineStr">
        <is>
          <t xml:space="preserve">CONCLUIDO	</t>
        </is>
      </c>
      <c r="D115" t="n">
        <v>8.3043</v>
      </c>
      <c r="E115" t="n">
        <v>12.04</v>
      </c>
      <c r="F115" t="n">
        <v>8.16</v>
      </c>
      <c r="G115" t="n">
        <v>30.58</v>
      </c>
      <c r="H115" t="n">
        <v>0.35</v>
      </c>
      <c r="I115" t="n">
        <v>16</v>
      </c>
      <c r="J115" t="n">
        <v>307.24</v>
      </c>
      <c r="K115" t="n">
        <v>61.82</v>
      </c>
      <c r="L115" t="n">
        <v>6</v>
      </c>
      <c r="M115" t="n">
        <v>14</v>
      </c>
      <c r="N115" t="n">
        <v>89.42</v>
      </c>
      <c r="O115" t="n">
        <v>38127.48</v>
      </c>
      <c r="P115" t="n">
        <v>119.57</v>
      </c>
      <c r="Q115" t="n">
        <v>1650.64</v>
      </c>
      <c r="R115" t="n">
        <v>36.87</v>
      </c>
      <c r="S115" t="n">
        <v>27.2</v>
      </c>
      <c r="T115" t="n">
        <v>5042.28</v>
      </c>
      <c r="U115" t="n">
        <v>0.74</v>
      </c>
      <c r="V115" t="n">
        <v>0.96</v>
      </c>
      <c r="W115" t="n">
        <v>0.13</v>
      </c>
      <c r="X115" t="n">
        <v>0.3</v>
      </c>
      <c r="Y115" t="n">
        <v>1</v>
      </c>
      <c r="Z115" t="n">
        <v>10</v>
      </c>
    </row>
    <row r="116">
      <c r="A116" t="n">
        <v>21</v>
      </c>
      <c r="B116" t="n">
        <v>150</v>
      </c>
      <c r="C116" t="inlineStr">
        <is>
          <t xml:space="preserve">CONCLUIDO	</t>
        </is>
      </c>
      <c r="D116" t="n">
        <v>8.355600000000001</v>
      </c>
      <c r="E116" t="n">
        <v>11.97</v>
      </c>
      <c r="F116" t="n">
        <v>8.140000000000001</v>
      </c>
      <c r="G116" t="n">
        <v>32.55</v>
      </c>
      <c r="H116" t="n">
        <v>0.36</v>
      </c>
      <c r="I116" t="n">
        <v>15</v>
      </c>
      <c r="J116" t="n">
        <v>307.78</v>
      </c>
      <c r="K116" t="n">
        <v>61.82</v>
      </c>
      <c r="L116" t="n">
        <v>6.25</v>
      </c>
      <c r="M116" t="n">
        <v>13</v>
      </c>
      <c r="N116" t="n">
        <v>89.70999999999999</v>
      </c>
      <c r="O116" t="n">
        <v>38194.05</v>
      </c>
      <c r="P116" t="n">
        <v>117.8</v>
      </c>
      <c r="Q116" t="n">
        <v>1650.64</v>
      </c>
      <c r="R116" t="n">
        <v>36.12</v>
      </c>
      <c r="S116" t="n">
        <v>27.2</v>
      </c>
      <c r="T116" t="n">
        <v>4674.19</v>
      </c>
      <c r="U116" t="n">
        <v>0.75</v>
      </c>
      <c r="V116" t="n">
        <v>0.96</v>
      </c>
      <c r="W116" t="n">
        <v>0.13</v>
      </c>
      <c r="X116" t="n">
        <v>0.28</v>
      </c>
      <c r="Y116" t="n">
        <v>1</v>
      </c>
      <c r="Z116" t="n">
        <v>10</v>
      </c>
    </row>
    <row r="117">
      <c r="A117" t="n">
        <v>22</v>
      </c>
      <c r="B117" t="n">
        <v>150</v>
      </c>
      <c r="C117" t="inlineStr">
        <is>
          <t xml:space="preserve">CONCLUIDO	</t>
        </is>
      </c>
      <c r="D117" t="n">
        <v>8.4114</v>
      </c>
      <c r="E117" t="n">
        <v>11.89</v>
      </c>
      <c r="F117" t="n">
        <v>8.109999999999999</v>
      </c>
      <c r="G117" t="n">
        <v>34.77</v>
      </c>
      <c r="H117" t="n">
        <v>0.38</v>
      </c>
      <c r="I117" t="n">
        <v>14</v>
      </c>
      <c r="J117" t="n">
        <v>308.32</v>
      </c>
      <c r="K117" t="n">
        <v>61.82</v>
      </c>
      <c r="L117" t="n">
        <v>6.5</v>
      </c>
      <c r="M117" t="n">
        <v>12</v>
      </c>
      <c r="N117" t="n">
        <v>90</v>
      </c>
      <c r="O117" t="n">
        <v>38260.74</v>
      </c>
      <c r="P117" t="n">
        <v>116.02</v>
      </c>
      <c r="Q117" t="n">
        <v>1650.64</v>
      </c>
      <c r="R117" t="n">
        <v>35.42</v>
      </c>
      <c r="S117" t="n">
        <v>27.2</v>
      </c>
      <c r="T117" t="n">
        <v>4330.19</v>
      </c>
      <c r="U117" t="n">
        <v>0.77</v>
      </c>
      <c r="V117" t="n">
        <v>0.96</v>
      </c>
      <c r="W117" t="n">
        <v>0.13</v>
      </c>
      <c r="X117" t="n">
        <v>0.26</v>
      </c>
      <c r="Y117" t="n">
        <v>1</v>
      </c>
      <c r="Z117" t="n">
        <v>10</v>
      </c>
    </row>
    <row r="118">
      <c r="A118" t="n">
        <v>23</v>
      </c>
      <c r="B118" t="n">
        <v>150</v>
      </c>
      <c r="C118" t="inlineStr">
        <is>
          <t xml:space="preserve">CONCLUIDO	</t>
        </is>
      </c>
      <c r="D118" t="n">
        <v>8.476599999999999</v>
      </c>
      <c r="E118" t="n">
        <v>11.8</v>
      </c>
      <c r="F118" t="n">
        <v>8.08</v>
      </c>
      <c r="G118" t="n">
        <v>37.28</v>
      </c>
      <c r="H118" t="n">
        <v>0.39</v>
      </c>
      <c r="I118" t="n">
        <v>13</v>
      </c>
      <c r="J118" t="n">
        <v>308.86</v>
      </c>
      <c r="K118" t="n">
        <v>61.82</v>
      </c>
      <c r="L118" t="n">
        <v>6.75</v>
      </c>
      <c r="M118" t="n">
        <v>10</v>
      </c>
      <c r="N118" t="n">
        <v>90.29000000000001</v>
      </c>
      <c r="O118" t="n">
        <v>38327.57</v>
      </c>
      <c r="P118" t="n">
        <v>113.06</v>
      </c>
      <c r="Q118" t="n">
        <v>1650.76</v>
      </c>
      <c r="R118" t="n">
        <v>34.18</v>
      </c>
      <c r="S118" t="n">
        <v>27.2</v>
      </c>
      <c r="T118" t="n">
        <v>3713.72</v>
      </c>
      <c r="U118" t="n">
        <v>0.8</v>
      </c>
      <c r="V118" t="n">
        <v>0.97</v>
      </c>
      <c r="W118" t="n">
        <v>0.13</v>
      </c>
      <c r="X118" t="n">
        <v>0.22</v>
      </c>
      <c r="Y118" t="n">
        <v>1</v>
      </c>
      <c r="Z118" t="n">
        <v>10</v>
      </c>
    </row>
    <row r="119">
      <c r="A119" t="n">
        <v>24</v>
      </c>
      <c r="B119" t="n">
        <v>150</v>
      </c>
      <c r="C119" t="inlineStr">
        <is>
          <t xml:space="preserve">CONCLUIDO	</t>
        </is>
      </c>
      <c r="D119" t="n">
        <v>8.4816</v>
      </c>
      <c r="E119" t="n">
        <v>11.79</v>
      </c>
      <c r="F119" t="n">
        <v>8.07</v>
      </c>
      <c r="G119" t="n">
        <v>37.25</v>
      </c>
      <c r="H119" t="n">
        <v>0.4</v>
      </c>
      <c r="I119" t="n">
        <v>13</v>
      </c>
      <c r="J119" t="n">
        <v>309.41</v>
      </c>
      <c r="K119" t="n">
        <v>61.82</v>
      </c>
      <c r="L119" t="n">
        <v>7</v>
      </c>
      <c r="M119" t="n">
        <v>8</v>
      </c>
      <c r="N119" t="n">
        <v>90.59</v>
      </c>
      <c r="O119" t="n">
        <v>38394.52</v>
      </c>
      <c r="P119" t="n">
        <v>111.78</v>
      </c>
      <c r="Q119" t="n">
        <v>1650.77</v>
      </c>
      <c r="R119" t="n">
        <v>33.56</v>
      </c>
      <c r="S119" t="n">
        <v>27.2</v>
      </c>
      <c r="T119" t="n">
        <v>3401.13</v>
      </c>
      <c r="U119" t="n">
        <v>0.8100000000000001</v>
      </c>
      <c r="V119" t="n">
        <v>0.97</v>
      </c>
      <c r="W119" t="n">
        <v>0.14</v>
      </c>
      <c r="X119" t="n">
        <v>0.22</v>
      </c>
      <c r="Y119" t="n">
        <v>1</v>
      </c>
      <c r="Z119" t="n">
        <v>10</v>
      </c>
    </row>
    <row r="120">
      <c r="A120" t="n">
        <v>25</v>
      </c>
      <c r="B120" t="n">
        <v>150</v>
      </c>
      <c r="C120" t="inlineStr">
        <is>
          <t xml:space="preserve">CONCLUIDO	</t>
        </is>
      </c>
      <c r="D120" t="n">
        <v>8.4802</v>
      </c>
      <c r="E120" t="n">
        <v>11.79</v>
      </c>
      <c r="F120" t="n">
        <v>8.07</v>
      </c>
      <c r="G120" t="n">
        <v>37.26</v>
      </c>
      <c r="H120" t="n">
        <v>0.42</v>
      </c>
      <c r="I120" t="n">
        <v>13</v>
      </c>
      <c r="J120" t="n">
        <v>309.95</v>
      </c>
      <c r="K120" t="n">
        <v>61.82</v>
      </c>
      <c r="L120" t="n">
        <v>7.25</v>
      </c>
      <c r="M120" t="n">
        <v>3</v>
      </c>
      <c r="N120" t="n">
        <v>90.88</v>
      </c>
      <c r="O120" t="n">
        <v>38461.6</v>
      </c>
      <c r="P120" t="n">
        <v>110.51</v>
      </c>
      <c r="Q120" t="n">
        <v>1650.89</v>
      </c>
      <c r="R120" t="n">
        <v>33.78</v>
      </c>
      <c r="S120" t="n">
        <v>27.2</v>
      </c>
      <c r="T120" t="n">
        <v>3514.84</v>
      </c>
      <c r="U120" t="n">
        <v>0.8</v>
      </c>
      <c r="V120" t="n">
        <v>0.97</v>
      </c>
      <c r="W120" t="n">
        <v>0.13</v>
      </c>
      <c r="X120" t="n">
        <v>0.22</v>
      </c>
      <c r="Y120" t="n">
        <v>1</v>
      </c>
      <c r="Z120" t="n">
        <v>10</v>
      </c>
    </row>
    <row r="121">
      <c r="A121" t="n">
        <v>26</v>
      </c>
      <c r="B121" t="n">
        <v>150</v>
      </c>
      <c r="C121" t="inlineStr">
        <is>
          <t xml:space="preserve">CONCLUIDO	</t>
        </is>
      </c>
      <c r="D121" t="n">
        <v>8.4565</v>
      </c>
      <c r="E121" t="n">
        <v>11.83</v>
      </c>
      <c r="F121" t="n">
        <v>8.109999999999999</v>
      </c>
      <c r="G121" t="n">
        <v>37.41</v>
      </c>
      <c r="H121" t="n">
        <v>0.43</v>
      </c>
      <c r="I121" t="n">
        <v>13</v>
      </c>
      <c r="J121" t="n">
        <v>310.5</v>
      </c>
      <c r="K121" t="n">
        <v>61.82</v>
      </c>
      <c r="L121" t="n">
        <v>7.5</v>
      </c>
      <c r="M121" t="n">
        <v>1</v>
      </c>
      <c r="N121" t="n">
        <v>91.18000000000001</v>
      </c>
      <c r="O121" t="n">
        <v>38528.81</v>
      </c>
      <c r="P121" t="n">
        <v>110.61</v>
      </c>
      <c r="Q121" t="n">
        <v>1650.82</v>
      </c>
      <c r="R121" t="n">
        <v>34.7</v>
      </c>
      <c r="S121" t="n">
        <v>27.2</v>
      </c>
      <c r="T121" t="n">
        <v>3973.45</v>
      </c>
      <c r="U121" t="n">
        <v>0.78</v>
      </c>
      <c r="V121" t="n">
        <v>0.96</v>
      </c>
      <c r="W121" t="n">
        <v>0.14</v>
      </c>
      <c r="X121" t="n">
        <v>0.25</v>
      </c>
      <c r="Y121" t="n">
        <v>1</v>
      </c>
      <c r="Z121" t="n">
        <v>10</v>
      </c>
    </row>
    <row r="122">
      <c r="A122" t="n">
        <v>27</v>
      </c>
      <c r="B122" t="n">
        <v>150</v>
      </c>
      <c r="C122" t="inlineStr">
        <is>
          <t xml:space="preserve">CONCLUIDO	</t>
        </is>
      </c>
      <c r="D122" t="n">
        <v>8.455500000000001</v>
      </c>
      <c r="E122" t="n">
        <v>11.83</v>
      </c>
      <c r="F122" t="n">
        <v>8.109999999999999</v>
      </c>
      <c r="G122" t="n">
        <v>37.42</v>
      </c>
      <c r="H122" t="n">
        <v>0.44</v>
      </c>
      <c r="I122" t="n">
        <v>13</v>
      </c>
      <c r="J122" t="n">
        <v>311.04</v>
      </c>
      <c r="K122" t="n">
        <v>61.82</v>
      </c>
      <c r="L122" t="n">
        <v>7.75</v>
      </c>
      <c r="M122" t="n">
        <v>0</v>
      </c>
      <c r="N122" t="n">
        <v>91.47</v>
      </c>
      <c r="O122" t="n">
        <v>38596.15</v>
      </c>
      <c r="P122" t="n">
        <v>110.82</v>
      </c>
      <c r="Q122" t="n">
        <v>1650.82</v>
      </c>
      <c r="R122" t="n">
        <v>34.7</v>
      </c>
      <c r="S122" t="n">
        <v>27.2</v>
      </c>
      <c r="T122" t="n">
        <v>3970.9</v>
      </c>
      <c r="U122" t="n">
        <v>0.78</v>
      </c>
      <c r="V122" t="n">
        <v>0.96</v>
      </c>
      <c r="W122" t="n">
        <v>0.14</v>
      </c>
      <c r="X122" t="n">
        <v>0.25</v>
      </c>
      <c r="Y122" t="n">
        <v>1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6.7147</v>
      </c>
      <c r="E123" t="n">
        <v>14.89</v>
      </c>
      <c r="F123" t="n">
        <v>11.4</v>
      </c>
      <c r="G123" t="n">
        <v>4.12</v>
      </c>
      <c r="H123" t="n">
        <v>0.64</v>
      </c>
      <c r="I123" t="n">
        <v>166</v>
      </c>
      <c r="J123" t="n">
        <v>26.11</v>
      </c>
      <c r="K123" t="n">
        <v>12.1</v>
      </c>
      <c r="L123" t="n">
        <v>1</v>
      </c>
      <c r="M123" t="n">
        <v>0</v>
      </c>
      <c r="N123" t="n">
        <v>3.01</v>
      </c>
      <c r="O123" t="n">
        <v>3454.41</v>
      </c>
      <c r="P123" t="n">
        <v>33.29</v>
      </c>
      <c r="Q123" t="n">
        <v>1651.46</v>
      </c>
      <c r="R123" t="n">
        <v>130.97</v>
      </c>
      <c r="S123" t="n">
        <v>27.2</v>
      </c>
      <c r="T123" t="n">
        <v>51345.13</v>
      </c>
      <c r="U123" t="n">
        <v>0.21</v>
      </c>
      <c r="V123" t="n">
        <v>0.6899999999999999</v>
      </c>
      <c r="W123" t="n">
        <v>0.59</v>
      </c>
      <c r="X123" t="n">
        <v>3.55</v>
      </c>
      <c r="Y123" t="n">
        <v>1</v>
      </c>
      <c r="Z123" t="n">
        <v>10</v>
      </c>
    </row>
    <row r="124">
      <c r="A124" t="n">
        <v>0</v>
      </c>
      <c r="B124" t="n">
        <v>45</v>
      </c>
      <c r="C124" t="inlineStr">
        <is>
          <t xml:space="preserve">CONCLUIDO	</t>
        </is>
      </c>
      <c r="D124" t="n">
        <v>8.5235</v>
      </c>
      <c r="E124" t="n">
        <v>11.73</v>
      </c>
      <c r="F124" t="n">
        <v>8.779999999999999</v>
      </c>
      <c r="G124" t="n">
        <v>11.21</v>
      </c>
      <c r="H124" t="n">
        <v>0.18</v>
      </c>
      <c r="I124" t="n">
        <v>47</v>
      </c>
      <c r="J124" t="n">
        <v>98.70999999999999</v>
      </c>
      <c r="K124" t="n">
        <v>39.72</v>
      </c>
      <c r="L124" t="n">
        <v>1</v>
      </c>
      <c r="M124" t="n">
        <v>45</v>
      </c>
      <c r="N124" t="n">
        <v>12.99</v>
      </c>
      <c r="O124" t="n">
        <v>12407.75</v>
      </c>
      <c r="P124" t="n">
        <v>63.49</v>
      </c>
      <c r="Q124" t="n">
        <v>1650.94</v>
      </c>
      <c r="R124" t="n">
        <v>55.94</v>
      </c>
      <c r="S124" t="n">
        <v>27.2</v>
      </c>
      <c r="T124" t="n">
        <v>14422.78</v>
      </c>
      <c r="U124" t="n">
        <v>0.49</v>
      </c>
      <c r="V124" t="n">
        <v>0.89</v>
      </c>
      <c r="W124" t="n">
        <v>0.18</v>
      </c>
      <c r="X124" t="n">
        <v>0.92</v>
      </c>
      <c r="Y124" t="n">
        <v>1</v>
      </c>
      <c r="Z124" t="n">
        <v>10</v>
      </c>
    </row>
    <row r="125">
      <c r="A125" t="n">
        <v>1</v>
      </c>
      <c r="B125" t="n">
        <v>45</v>
      </c>
      <c r="C125" t="inlineStr">
        <is>
          <t xml:space="preserve">CONCLUIDO	</t>
        </is>
      </c>
      <c r="D125" t="n">
        <v>8.76</v>
      </c>
      <c r="E125" t="n">
        <v>11.42</v>
      </c>
      <c r="F125" t="n">
        <v>8.65</v>
      </c>
      <c r="G125" t="n">
        <v>13.65</v>
      </c>
      <c r="H125" t="n">
        <v>0.22</v>
      </c>
      <c r="I125" t="n">
        <v>38</v>
      </c>
      <c r="J125" t="n">
        <v>99.02</v>
      </c>
      <c r="K125" t="n">
        <v>39.72</v>
      </c>
      <c r="L125" t="n">
        <v>1.25</v>
      </c>
      <c r="M125" t="n">
        <v>3</v>
      </c>
      <c r="N125" t="n">
        <v>13.05</v>
      </c>
      <c r="O125" t="n">
        <v>12446.14</v>
      </c>
      <c r="P125" t="n">
        <v>59.38</v>
      </c>
      <c r="Q125" t="n">
        <v>1650.64</v>
      </c>
      <c r="R125" t="n">
        <v>50.61</v>
      </c>
      <c r="S125" t="n">
        <v>27.2</v>
      </c>
      <c r="T125" t="n">
        <v>11805.25</v>
      </c>
      <c r="U125" t="n">
        <v>0.54</v>
      </c>
      <c r="V125" t="n">
        <v>0.9</v>
      </c>
      <c r="W125" t="n">
        <v>0.21</v>
      </c>
      <c r="X125" t="n">
        <v>0.79</v>
      </c>
      <c r="Y125" t="n">
        <v>1</v>
      </c>
      <c r="Z125" t="n">
        <v>10</v>
      </c>
    </row>
    <row r="126">
      <c r="A126" t="n">
        <v>2</v>
      </c>
      <c r="B126" t="n">
        <v>45</v>
      </c>
      <c r="C126" t="inlineStr">
        <is>
          <t xml:space="preserve">CONCLUIDO	</t>
        </is>
      </c>
      <c r="D126" t="n">
        <v>8.753399999999999</v>
      </c>
      <c r="E126" t="n">
        <v>11.42</v>
      </c>
      <c r="F126" t="n">
        <v>8.65</v>
      </c>
      <c r="G126" t="n">
        <v>13.67</v>
      </c>
      <c r="H126" t="n">
        <v>0.27</v>
      </c>
      <c r="I126" t="n">
        <v>38</v>
      </c>
      <c r="J126" t="n">
        <v>99.33</v>
      </c>
      <c r="K126" t="n">
        <v>39.72</v>
      </c>
      <c r="L126" t="n">
        <v>1.5</v>
      </c>
      <c r="M126" t="n">
        <v>0</v>
      </c>
      <c r="N126" t="n">
        <v>13.11</v>
      </c>
      <c r="O126" t="n">
        <v>12484.55</v>
      </c>
      <c r="P126" t="n">
        <v>59.69</v>
      </c>
      <c r="Q126" t="n">
        <v>1650.64</v>
      </c>
      <c r="R126" t="n">
        <v>50.9</v>
      </c>
      <c r="S126" t="n">
        <v>27.2</v>
      </c>
      <c r="T126" t="n">
        <v>11950.17</v>
      </c>
      <c r="U126" t="n">
        <v>0.53</v>
      </c>
      <c r="V126" t="n">
        <v>0.9</v>
      </c>
      <c r="W126" t="n">
        <v>0.21</v>
      </c>
      <c r="X126" t="n">
        <v>0.8</v>
      </c>
      <c r="Y126" t="n">
        <v>1</v>
      </c>
      <c r="Z126" t="n">
        <v>10</v>
      </c>
    </row>
    <row r="127">
      <c r="A127" t="n">
        <v>0</v>
      </c>
      <c r="B127" t="n">
        <v>105</v>
      </c>
      <c r="C127" t="inlineStr">
        <is>
          <t xml:space="preserve">CONCLUIDO	</t>
        </is>
      </c>
      <c r="D127" t="n">
        <v>6.103</v>
      </c>
      <c r="E127" t="n">
        <v>16.39</v>
      </c>
      <c r="F127" t="n">
        <v>9.85</v>
      </c>
      <c r="G127" t="n">
        <v>6.03</v>
      </c>
      <c r="H127" t="n">
        <v>0.09</v>
      </c>
      <c r="I127" t="n">
        <v>98</v>
      </c>
      <c r="J127" t="n">
        <v>204</v>
      </c>
      <c r="K127" t="n">
        <v>55.27</v>
      </c>
      <c r="L127" t="n">
        <v>1</v>
      </c>
      <c r="M127" t="n">
        <v>96</v>
      </c>
      <c r="N127" t="n">
        <v>42.72</v>
      </c>
      <c r="O127" t="n">
        <v>25393.6</v>
      </c>
      <c r="P127" t="n">
        <v>135.21</v>
      </c>
      <c r="Q127" t="n">
        <v>1651.09</v>
      </c>
      <c r="R127" t="n">
        <v>89.25</v>
      </c>
      <c r="S127" t="n">
        <v>27.2</v>
      </c>
      <c r="T127" t="n">
        <v>30824.14</v>
      </c>
      <c r="U127" t="n">
        <v>0.3</v>
      </c>
      <c r="V127" t="n">
        <v>0.79</v>
      </c>
      <c r="W127" t="n">
        <v>0.27</v>
      </c>
      <c r="X127" t="n">
        <v>1.99</v>
      </c>
      <c r="Y127" t="n">
        <v>1</v>
      </c>
      <c r="Z127" t="n">
        <v>10</v>
      </c>
    </row>
    <row r="128">
      <c r="A128" t="n">
        <v>1</v>
      </c>
      <c r="B128" t="n">
        <v>105</v>
      </c>
      <c r="C128" t="inlineStr">
        <is>
          <t xml:space="preserve">CONCLUIDO	</t>
        </is>
      </c>
      <c r="D128" t="n">
        <v>6.7401</v>
      </c>
      <c r="E128" t="n">
        <v>14.84</v>
      </c>
      <c r="F128" t="n">
        <v>9.31</v>
      </c>
      <c r="G128" t="n">
        <v>7.65</v>
      </c>
      <c r="H128" t="n">
        <v>0.11</v>
      </c>
      <c r="I128" t="n">
        <v>73</v>
      </c>
      <c r="J128" t="n">
        <v>204.39</v>
      </c>
      <c r="K128" t="n">
        <v>55.27</v>
      </c>
      <c r="L128" t="n">
        <v>1.25</v>
      </c>
      <c r="M128" t="n">
        <v>71</v>
      </c>
      <c r="N128" t="n">
        <v>42.87</v>
      </c>
      <c r="O128" t="n">
        <v>25442.42</v>
      </c>
      <c r="P128" t="n">
        <v>125.71</v>
      </c>
      <c r="Q128" t="n">
        <v>1651</v>
      </c>
      <c r="R128" t="n">
        <v>72.67</v>
      </c>
      <c r="S128" t="n">
        <v>27.2</v>
      </c>
      <c r="T128" t="n">
        <v>22659.47</v>
      </c>
      <c r="U128" t="n">
        <v>0.37</v>
      </c>
      <c r="V128" t="n">
        <v>0.84</v>
      </c>
      <c r="W128" t="n">
        <v>0.22</v>
      </c>
      <c r="X128" t="n">
        <v>1.46</v>
      </c>
      <c r="Y128" t="n">
        <v>1</v>
      </c>
      <c r="Z128" t="n">
        <v>10</v>
      </c>
    </row>
    <row r="129">
      <c r="A129" t="n">
        <v>2</v>
      </c>
      <c r="B129" t="n">
        <v>105</v>
      </c>
      <c r="C129" t="inlineStr">
        <is>
          <t xml:space="preserve">CONCLUIDO	</t>
        </is>
      </c>
      <c r="D129" t="n">
        <v>7.1495</v>
      </c>
      <c r="E129" t="n">
        <v>13.99</v>
      </c>
      <c r="F129" t="n">
        <v>9.029999999999999</v>
      </c>
      <c r="G129" t="n">
        <v>9.18</v>
      </c>
      <c r="H129" t="n">
        <v>0.13</v>
      </c>
      <c r="I129" t="n">
        <v>59</v>
      </c>
      <c r="J129" t="n">
        <v>204.79</v>
      </c>
      <c r="K129" t="n">
        <v>55.27</v>
      </c>
      <c r="L129" t="n">
        <v>1.5</v>
      </c>
      <c r="M129" t="n">
        <v>57</v>
      </c>
      <c r="N129" t="n">
        <v>43.02</v>
      </c>
      <c r="O129" t="n">
        <v>25491.3</v>
      </c>
      <c r="P129" t="n">
        <v>119.99</v>
      </c>
      <c r="Q129" t="n">
        <v>1650.91</v>
      </c>
      <c r="R129" t="n">
        <v>63.98</v>
      </c>
      <c r="S129" t="n">
        <v>27.2</v>
      </c>
      <c r="T129" t="n">
        <v>18381.31</v>
      </c>
      <c r="U129" t="n">
        <v>0.43</v>
      </c>
      <c r="V129" t="n">
        <v>0.87</v>
      </c>
      <c r="W129" t="n">
        <v>0.2</v>
      </c>
      <c r="X129" t="n">
        <v>1.18</v>
      </c>
      <c r="Y129" t="n">
        <v>1</v>
      </c>
      <c r="Z129" t="n">
        <v>10</v>
      </c>
    </row>
    <row r="130">
      <c r="A130" t="n">
        <v>3</v>
      </c>
      <c r="B130" t="n">
        <v>105</v>
      </c>
      <c r="C130" t="inlineStr">
        <is>
          <t xml:space="preserve">CONCLUIDO	</t>
        </is>
      </c>
      <c r="D130" t="n">
        <v>7.518</v>
      </c>
      <c r="E130" t="n">
        <v>13.3</v>
      </c>
      <c r="F130" t="n">
        <v>8.789999999999999</v>
      </c>
      <c r="G130" t="n">
        <v>10.99</v>
      </c>
      <c r="H130" t="n">
        <v>0.15</v>
      </c>
      <c r="I130" t="n">
        <v>48</v>
      </c>
      <c r="J130" t="n">
        <v>205.18</v>
      </c>
      <c r="K130" t="n">
        <v>55.27</v>
      </c>
      <c r="L130" t="n">
        <v>1.75</v>
      </c>
      <c r="M130" t="n">
        <v>46</v>
      </c>
      <c r="N130" t="n">
        <v>43.16</v>
      </c>
      <c r="O130" t="n">
        <v>25540.22</v>
      </c>
      <c r="P130" t="n">
        <v>114.76</v>
      </c>
      <c r="Q130" t="n">
        <v>1650.77</v>
      </c>
      <c r="R130" t="n">
        <v>56.51</v>
      </c>
      <c r="S130" t="n">
        <v>27.2</v>
      </c>
      <c r="T130" t="n">
        <v>14704.35</v>
      </c>
      <c r="U130" t="n">
        <v>0.48</v>
      </c>
      <c r="V130" t="n">
        <v>0.89</v>
      </c>
      <c r="W130" t="n">
        <v>0.18</v>
      </c>
      <c r="X130" t="n">
        <v>0.9399999999999999</v>
      </c>
      <c r="Y130" t="n">
        <v>1</v>
      </c>
      <c r="Z130" t="n">
        <v>10</v>
      </c>
    </row>
    <row r="131">
      <c r="A131" t="n">
        <v>4</v>
      </c>
      <c r="B131" t="n">
        <v>105</v>
      </c>
      <c r="C131" t="inlineStr">
        <is>
          <t xml:space="preserve">CONCLUIDO	</t>
        </is>
      </c>
      <c r="D131" t="n">
        <v>7.7755</v>
      </c>
      <c r="E131" t="n">
        <v>12.86</v>
      </c>
      <c r="F131" t="n">
        <v>8.630000000000001</v>
      </c>
      <c r="G131" t="n">
        <v>12.63</v>
      </c>
      <c r="H131" t="n">
        <v>0.17</v>
      </c>
      <c r="I131" t="n">
        <v>41</v>
      </c>
      <c r="J131" t="n">
        <v>205.58</v>
      </c>
      <c r="K131" t="n">
        <v>55.27</v>
      </c>
      <c r="L131" t="n">
        <v>2</v>
      </c>
      <c r="M131" t="n">
        <v>39</v>
      </c>
      <c r="N131" t="n">
        <v>43.31</v>
      </c>
      <c r="O131" t="n">
        <v>25589.2</v>
      </c>
      <c r="P131" t="n">
        <v>110.83</v>
      </c>
      <c r="Q131" t="n">
        <v>1650.83</v>
      </c>
      <c r="R131" t="n">
        <v>51.36</v>
      </c>
      <c r="S131" t="n">
        <v>27.2</v>
      </c>
      <c r="T131" t="n">
        <v>12164.26</v>
      </c>
      <c r="U131" t="n">
        <v>0.53</v>
      </c>
      <c r="V131" t="n">
        <v>0.91</v>
      </c>
      <c r="W131" t="n">
        <v>0.17</v>
      </c>
      <c r="X131" t="n">
        <v>0.78</v>
      </c>
      <c r="Y131" t="n">
        <v>1</v>
      </c>
      <c r="Z131" t="n">
        <v>10</v>
      </c>
    </row>
    <row r="132">
      <c r="A132" t="n">
        <v>5</v>
      </c>
      <c r="B132" t="n">
        <v>105</v>
      </c>
      <c r="C132" t="inlineStr">
        <is>
          <t xml:space="preserve">CONCLUIDO	</t>
        </is>
      </c>
      <c r="D132" t="n">
        <v>8.039099999999999</v>
      </c>
      <c r="E132" t="n">
        <v>12.44</v>
      </c>
      <c r="F132" t="n">
        <v>8.460000000000001</v>
      </c>
      <c r="G132" t="n">
        <v>14.49</v>
      </c>
      <c r="H132" t="n">
        <v>0.19</v>
      </c>
      <c r="I132" t="n">
        <v>35</v>
      </c>
      <c r="J132" t="n">
        <v>205.98</v>
      </c>
      <c r="K132" t="n">
        <v>55.27</v>
      </c>
      <c r="L132" t="n">
        <v>2.25</v>
      </c>
      <c r="M132" t="n">
        <v>33</v>
      </c>
      <c r="N132" t="n">
        <v>43.46</v>
      </c>
      <c r="O132" t="n">
        <v>25638.22</v>
      </c>
      <c r="P132" t="n">
        <v>106.08</v>
      </c>
      <c r="Q132" t="n">
        <v>1650.94</v>
      </c>
      <c r="R132" t="n">
        <v>46.14</v>
      </c>
      <c r="S132" t="n">
        <v>27.2</v>
      </c>
      <c r="T132" t="n">
        <v>9584.18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6</v>
      </c>
      <c r="B133" t="n">
        <v>105</v>
      </c>
      <c r="C133" t="inlineStr">
        <is>
          <t xml:space="preserve">CONCLUIDO	</t>
        </is>
      </c>
      <c r="D133" t="n">
        <v>8.1259</v>
      </c>
      <c r="E133" t="n">
        <v>12.31</v>
      </c>
      <c r="F133" t="n">
        <v>8.48</v>
      </c>
      <c r="G133" t="n">
        <v>16.42</v>
      </c>
      <c r="H133" t="n">
        <v>0.22</v>
      </c>
      <c r="I133" t="n">
        <v>31</v>
      </c>
      <c r="J133" t="n">
        <v>206.38</v>
      </c>
      <c r="K133" t="n">
        <v>55.27</v>
      </c>
      <c r="L133" t="n">
        <v>2.5</v>
      </c>
      <c r="M133" t="n">
        <v>29</v>
      </c>
      <c r="N133" t="n">
        <v>43.6</v>
      </c>
      <c r="O133" t="n">
        <v>25687.3</v>
      </c>
      <c r="P133" t="n">
        <v>104.64</v>
      </c>
      <c r="Q133" t="n">
        <v>1650.73</v>
      </c>
      <c r="R133" t="n">
        <v>47.17</v>
      </c>
      <c r="S133" t="n">
        <v>27.2</v>
      </c>
      <c r="T133" t="n">
        <v>10119.55</v>
      </c>
      <c r="U133" t="n">
        <v>0.58</v>
      </c>
      <c r="V133" t="n">
        <v>0.92</v>
      </c>
      <c r="W133" t="n">
        <v>0.15</v>
      </c>
      <c r="X133" t="n">
        <v>0.63</v>
      </c>
      <c r="Y133" t="n">
        <v>1</v>
      </c>
      <c r="Z133" t="n">
        <v>10</v>
      </c>
    </row>
    <row r="134">
      <c r="A134" t="n">
        <v>7</v>
      </c>
      <c r="B134" t="n">
        <v>105</v>
      </c>
      <c r="C134" t="inlineStr">
        <is>
          <t xml:space="preserve">CONCLUIDO	</t>
        </is>
      </c>
      <c r="D134" t="n">
        <v>8.2605</v>
      </c>
      <c r="E134" t="n">
        <v>12.11</v>
      </c>
      <c r="F134" t="n">
        <v>8.41</v>
      </c>
      <c r="G134" t="n">
        <v>18.01</v>
      </c>
      <c r="H134" t="n">
        <v>0.24</v>
      </c>
      <c r="I134" t="n">
        <v>28</v>
      </c>
      <c r="J134" t="n">
        <v>206.78</v>
      </c>
      <c r="K134" t="n">
        <v>55.27</v>
      </c>
      <c r="L134" t="n">
        <v>2.75</v>
      </c>
      <c r="M134" t="n">
        <v>26</v>
      </c>
      <c r="N134" t="n">
        <v>43.75</v>
      </c>
      <c r="O134" t="n">
        <v>25736.42</v>
      </c>
      <c r="P134" t="n">
        <v>101.51</v>
      </c>
      <c r="Q134" t="n">
        <v>1650.76</v>
      </c>
      <c r="R134" t="n">
        <v>44.49</v>
      </c>
      <c r="S134" t="n">
        <v>27.2</v>
      </c>
      <c r="T134" t="n">
        <v>8792.719999999999</v>
      </c>
      <c r="U134" t="n">
        <v>0.61</v>
      </c>
      <c r="V134" t="n">
        <v>0.93</v>
      </c>
      <c r="W134" t="n">
        <v>0.15</v>
      </c>
      <c r="X134" t="n">
        <v>0.55</v>
      </c>
      <c r="Y134" t="n">
        <v>1</v>
      </c>
      <c r="Z134" t="n">
        <v>10</v>
      </c>
    </row>
    <row r="135">
      <c r="A135" t="n">
        <v>8</v>
      </c>
      <c r="B135" t="n">
        <v>105</v>
      </c>
      <c r="C135" t="inlineStr">
        <is>
          <t xml:space="preserve">CONCLUIDO	</t>
        </is>
      </c>
      <c r="D135" t="n">
        <v>8.3912</v>
      </c>
      <c r="E135" t="n">
        <v>11.92</v>
      </c>
      <c r="F135" t="n">
        <v>8.34</v>
      </c>
      <c r="G135" t="n">
        <v>20.01</v>
      </c>
      <c r="H135" t="n">
        <v>0.26</v>
      </c>
      <c r="I135" t="n">
        <v>25</v>
      </c>
      <c r="J135" t="n">
        <v>207.17</v>
      </c>
      <c r="K135" t="n">
        <v>55.27</v>
      </c>
      <c r="L135" t="n">
        <v>3</v>
      </c>
      <c r="M135" t="n">
        <v>23</v>
      </c>
      <c r="N135" t="n">
        <v>43.9</v>
      </c>
      <c r="O135" t="n">
        <v>25785.6</v>
      </c>
      <c r="P135" t="n">
        <v>98.3</v>
      </c>
      <c r="Q135" t="n">
        <v>1650.69</v>
      </c>
      <c r="R135" t="n">
        <v>42.42</v>
      </c>
      <c r="S135" t="n">
        <v>27.2</v>
      </c>
      <c r="T135" t="n">
        <v>7770.95</v>
      </c>
      <c r="U135" t="n">
        <v>0.64</v>
      </c>
      <c r="V135" t="n">
        <v>0.9399999999999999</v>
      </c>
      <c r="W135" t="n">
        <v>0.15</v>
      </c>
      <c r="X135" t="n">
        <v>0.49</v>
      </c>
      <c r="Y135" t="n">
        <v>1</v>
      </c>
      <c r="Z135" t="n">
        <v>10</v>
      </c>
    </row>
    <row r="136">
      <c r="A136" t="n">
        <v>9</v>
      </c>
      <c r="B136" t="n">
        <v>105</v>
      </c>
      <c r="C136" t="inlineStr">
        <is>
          <t xml:space="preserve">CONCLUIDO	</t>
        </is>
      </c>
      <c r="D136" t="n">
        <v>8.529</v>
      </c>
      <c r="E136" t="n">
        <v>11.72</v>
      </c>
      <c r="F136" t="n">
        <v>8.27</v>
      </c>
      <c r="G136" t="n">
        <v>22.55</v>
      </c>
      <c r="H136" t="n">
        <v>0.28</v>
      </c>
      <c r="I136" t="n">
        <v>22</v>
      </c>
      <c r="J136" t="n">
        <v>207.57</v>
      </c>
      <c r="K136" t="n">
        <v>55.27</v>
      </c>
      <c r="L136" t="n">
        <v>3.25</v>
      </c>
      <c r="M136" t="n">
        <v>20</v>
      </c>
      <c r="N136" t="n">
        <v>44.05</v>
      </c>
      <c r="O136" t="n">
        <v>25834.83</v>
      </c>
      <c r="P136" t="n">
        <v>95.23</v>
      </c>
      <c r="Q136" t="n">
        <v>1650.73</v>
      </c>
      <c r="R136" t="n">
        <v>40.18</v>
      </c>
      <c r="S136" t="n">
        <v>27.2</v>
      </c>
      <c r="T136" t="n">
        <v>6666.6</v>
      </c>
      <c r="U136" t="n">
        <v>0.68</v>
      </c>
      <c r="V136" t="n">
        <v>0.95</v>
      </c>
      <c r="W136" t="n">
        <v>0.14</v>
      </c>
      <c r="X136" t="n">
        <v>0.41</v>
      </c>
      <c r="Y136" t="n">
        <v>1</v>
      </c>
      <c r="Z136" t="n">
        <v>10</v>
      </c>
    </row>
    <row r="137">
      <c r="A137" t="n">
        <v>10</v>
      </c>
      <c r="B137" t="n">
        <v>105</v>
      </c>
      <c r="C137" t="inlineStr">
        <is>
          <t xml:space="preserve">CONCLUIDO	</t>
        </is>
      </c>
      <c r="D137" t="n">
        <v>8.616400000000001</v>
      </c>
      <c r="E137" t="n">
        <v>11.61</v>
      </c>
      <c r="F137" t="n">
        <v>8.23</v>
      </c>
      <c r="G137" t="n">
        <v>24.69</v>
      </c>
      <c r="H137" t="n">
        <v>0.3</v>
      </c>
      <c r="I137" t="n">
        <v>20</v>
      </c>
      <c r="J137" t="n">
        <v>207.97</v>
      </c>
      <c r="K137" t="n">
        <v>55.27</v>
      </c>
      <c r="L137" t="n">
        <v>3.5</v>
      </c>
      <c r="M137" t="n">
        <v>18</v>
      </c>
      <c r="N137" t="n">
        <v>44.2</v>
      </c>
      <c r="O137" t="n">
        <v>25884.1</v>
      </c>
      <c r="P137" t="n">
        <v>91.94</v>
      </c>
      <c r="Q137" t="n">
        <v>1650.78</v>
      </c>
      <c r="R137" t="n">
        <v>38.88</v>
      </c>
      <c r="S137" t="n">
        <v>27.2</v>
      </c>
      <c r="T137" t="n">
        <v>6030.04</v>
      </c>
      <c r="U137" t="n">
        <v>0.7</v>
      </c>
      <c r="V137" t="n">
        <v>0.95</v>
      </c>
      <c r="W137" t="n">
        <v>0.14</v>
      </c>
      <c r="X137" t="n">
        <v>0.38</v>
      </c>
      <c r="Y137" t="n">
        <v>1</v>
      </c>
      <c r="Z137" t="n">
        <v>10</v>
      </c>
    </row>
    <row r="138">
      <c r="A138" t="n">
        <v>11</v>
      </c>
      <c r="B138" t="n">
        <v>105</v>
      </c>
      <c r="C138" t="inlineStr">
        <is>
          <t xml:space="preserve">CONCLUIDO	</t>
        </is>
      </c>
      <c r="D138" t="n">
        <v>8.754</v>
      </c>
      <c r="E138" t="n">
        <v>11.42</v>
      </c>
      <c r="F138" t="n">
        <v>8.130000000000001</v>
      </c>
      <c r="G138" t="n">
        <v>27.1</v>
      </c>
      <c r="H138" t="n">
        <v>0.32</v>
      </c>
      <c r="I138" t="n">
        <v>18</v>
      </c>
      <c r="J138" t="n">
        <v>208.37</v>
      </c>
      <c r="K138" t="n">
        <v>55.27</v>
      </c>
      <c r="L138" t="n">
        <v>3.75</v>
      </c>
      <c r="M138" t="n">
        <v>14</v>
      </c>
      <c r="N138" t="n">
        <v>44.35</v>
      </c>
      <c r="O138" t="n">
        <v>25933.43</v>
      </c>
      <c r="P138" t="n">
        <v>87.94</v>
      </c>
      <c r="Q138" t="n">
        <v>1650.86</v>
      </c>
      <c r="R138" t="n">
        <v>35.73</v>
      </c>
      <c r="S138" t="n">
        <v>27.2</v>
      </c>
      <c r="T138" t="n">
        <v>4464.08</v>
      </c>
      <c r="U138" t="n">
        <v>0.76</v>
      </c>
      <c r="V138" t="n">
        <v>0.96</v>
      </c>
      <c r="W138" t="n">
        <v>0.13</v>
      </c>
      <c r="X138" t="n">
        <v>0.28</v>
      </c>
      <c r="Y138" t="n">
        <v>1</v>
      </c>
      <c r="Z138" t="n">
        <v>10</v>
      </c>
    </row>
    <row r="139">
      <c r="A139" t="n">
        <v>12</v>
      </c>
      <c r="B139" t="n">
        <v>105</v>
      </c>
      <c r="C139" t="inlineStr">
        <is>
          <t xml:space="preserve">CONCLUIDO	</t>
        </is>
      </c>
      <c r="D139" t="n">
        <v>8.729799999999999</v>
      </c>
      <c r="E139" t="n">
        <v>11.46</v>
      </c>
      <c r="F139" t="n">
        <v>8.199999999999999</v>
      </c>
      <c r="G139" t="n">
        <v>28.94</v>
      </c>
      <c r="H139" t="n">
        <v>0.34</v>
      </c>
      <c r="I139" t="n">
        <v>17</v>
      </c>
      <c r="J139" t="n">
        <v>208.77</v>
      </c>
      <c r="K139" t="n">
        <v>55.27</v>
      </c>
      <c r="L139" t="n">
        <v>4</v>
      </c>
      <c r="M139" t="n">
        <v>6</v>
      </c>
      <c r="N139" t="n">
        <v>44.5</v>
      </c>
      <c r="O139" t="n">
        <v>25982.82</v>
      </c>
      <c r="P139" t="n">
        <v>87.13</v>
      </c>
      <c r="Q139" t="n">
        <v>1650.68</v>
      </c>
      <c r="R139" t="n">
        <v>37.87</v>
      </c>
      <c r="S139" t="n">
        <v>27.2</v>
      </c>
      <c r="T139" t="n">
        <v>5536.57</v>
      </c>
      <c r="U139" t="n">
        <v>0.72</v>
      </c>
      <c r="V139" t="n">
        <v>0.95</v>
      </c>
      <c r="W139" t="n">
        <v>0.15</v>
      </c>
      <c r="X139" t="n">
        <v>0.35</v>
      </c>
      <c r="Y139" t="n">
        <v>1</v>
      </c>
      <c r="Z139" t="n">
        <v>10</v>
      </c>
    </row>
    <row r="140">
      <c r="A140" t="n">
        <v>13</v>
      </c>
      <c r="B140" t="n">
        <v>105</v>
      </c>
      <c r="C140" t="inlineStr">
        <is>
          <t xml:space="preserve">CONCLUIDO	</t>
        </is>
      </c>
      <c r="D140" t="n">
        <v>8.744</v>
      </c>
      <c r="E140" t="n">
        <v>11.44</v>
      </c>
      <c r="F140" t="n">
        <v>8.18</v>
      </c>
      <c r="G140" t="n">
        <v>28.88</v>
      </c>
      <c r="H140" t="n">
        <v>0.36</v>
      </c>
      <c r="I140" t="n">
        <v>17</v>
      </c>
      <c r="J140" t="n">
        <v>209.17</v>
      </c>
      <c r="K140" t="n">
        <v>55.27</v>
      </c>
      <c r="L140" t="n">
        <v>4.25</v>
      </c>
      <c r="M140" t="n">
        <v>0</v>
      </c>
      <c r="N140" t="n">
        <v>44.65</v>
      </c>
      <c r="O140" t="n">
        <v>26032.25</v>
      </c>
      <c r="P140" t="n">
        <v>86.98</v>
      </c>
      <c r="Q140" t="n">
        <v>1650.69</v>
      </c>
      <c r="R140" t="n">
        <v>36.9</v>
      </c>
      <c r="S140" t="n">
        <v>27.2</v>
      </c>
      <c r="T140" t="n">
        <v>5051.51</v>
      </c>
      <c r="U140" t="n">
        <v>0.74</v>
      </c>
      <c r="V140" t="n">
        <v>0.96</v>
      </c>
      <c r="W140" t="n">
        <v>0.15</v>
      </c>
      <c r="X140" t="n">
        <v>0.33</v>
      </c>
      <c r="Y140" t="n">
        <v>1</v>
      </c>
      <c r="Z140" t="n">
        <v>10</v>
      </c>
    </row>
    <row r="141">
      <c r="A141" t="n">
        <v>0</v>
      </c>
      <c r="B141" t="n">
        <v>60</v>
      </c>
      <c r="C141" t="inlineStr">
        <is>
          <t xml:space="preserve">CONCLUIDO	</t>
        </is>
      </c>
      <c r="D141" t="n">
        <v>7.8015</v>
      </c>
      <c r="E141" t="n">
        <v>12.82</v>
      </c>
      <c r="F141" t="n">
        <v>9.1</v>
      </c>
      <c r="G141" t="n">
        <v>8.81</v>
      </c>
      <c r="H141" t="n">
        <v>0.14</v>
      </c>
      <c r="I141" t="n">
        <v>62</v>
      </c>
      <c r="J141" t="n">
        <v>124.63</v>
      </c>
      <c r="K141" t="n">
        <v>45</v>
      </c>
      <c r="L141" t="n">
        <v>1</v>
      </c>
      <c r="M141" t="n">
        <v>60</v>
      </c>
      <c r="N141" t="n">
        <v>18.64</v>
      </c>
      <c r="O141" t="n">
        <v>15605.44</v>
      </c>
      <c r="P141" t="n">
        <v>84.18000000000001</v>
      </c>
      <c r="Q141" t="n">
        <v>1651.13</v>
      </c>
      <c r="R141" t="n">
        <v>66.02</v>
      </c>
      <c r="S141" t="n">
        <v>27.2</v>
      </c>
      <c r="T141" t="n">
        <v>19386.83</v>
      </c>
      <c r="U141" t="n">
        <v>0.41</v>
      </c>
      <c r="V141" t="n">
        <v>0.86</v>
      </c>
      <c r="W141" t="n">
        <v>0.21</v>
      </c>
      <c r="X141" t="n">
        <v>1.25</v>
      </c>
      <c r="Y141" t="n">
        <v>1</v>
      </c>
      <c r="Z141" t="n">
        <v>10</v>
      </c>
    </row>
    <row r="142">
      <c r="A142" t="n">
        <v>1</v>
      </c>
      <c r="B142" t="n">
        <v>60</v>
      </c>
      <c r="C142" t="inlineStr">
        <is>
          <t xml:space="preserve">CONCLUIDO	</t>
        </is>
      </c>
      <c r="D142" t="n">
        <v>8.336</v>
      </c>
      <c r="E142" t="n">
        <v>12</v>
      </c>
      <c r="F142" t="n">
        <v>8.710000000000001</v>
      </c>
      <c r="G142" t="n">
        <v>11.62</v>
      </c>
      <c r="H142" t="n">
        <v>0.18</v>
      </c>
      <c r="I142" t="n">
        <v>45</v>
      </c>
      <c r="J142" t="n">
        <v>124.96</v>
      </c>
      <c r="K142" t="n">
        <v>45</v>
      </c>
      <c r="L142" t="n">
        <v>1.25</v>
      </c>
      <c r="M142" t="n">
        <v>43</v>
      </c>
      <c r="N142" t="n">
        <v>18.71</v>
      </c>
      <c r="O142" t="n">
        <v>15645.96</v>
      </c>
      <c r="P142" t="n">
        <v>76.70999999999999</v>
      </c>
      <c r="Q142" t="n">
        <v>1651</v>
      </c>
      <c r="R142" t="n">
        <v>54</v>
      </c>
      <c r="S142" t="n">
        <v>27.2</v>
      </c>
      <c r="T142" t="n">
        <v>13464.18</v>
      </c>
      <c r="U142" t="n">
        <v>0.5</v>
      </c>
      <c r="V142" t="n">
        <v>0.9</v>
      </c>
      <c r="W142" t="n">
        <v>0.18</v>
      </c>
      <c r="X142" t="n">
        <v>0.86</v>
      </c>
      <c r="Y142" t="n">
        <v>1</v>
      </c>
      <c r="Z142" t="n">
        <v>10</v>
      </c>
    </row>
    <row r="143">
      <c r="A143" t="n">
        <v>2</v>
      </c>
      <c r="B143" t="n">
        <v>60</v>
      </c>
      <c r="C143" t="inlineStr">
        <is>
          <t xml:space="preserve">CONCLUIDO	</t>
        </is>
      </c>
      <c r="D143" t="n">
        <v>8.674099999999999</v>
      </c>
      <c r="E143" t="n">
        <v>11.53</v>
      </c>
      <c r="F143" t="n">
        <v>8.5</v>
      </c>
      <c r="G143" t="n">
        <v>14.57</v>
      </c>
      <c r="H143" t="n">
        <v>0.21</v>
      </c>
      <c r="I143" t="n">
        <v>35</v>
      </c>
      <c r="J143" t="n">
        <v>125.29</v>
      </c>
      <c r="K143" t="n">
        <v>45</v>
      </c>
      <c r="L143" t="n">
        <v>1.5</v>
      </c>
      <c r="M143" t="n">
        <v>32</v>
      </c>
      <c r="N143" t="n">
        <v>18.79</v>
      </c>
      <c r="O143" t="n">
        <v>15686.51</v>
      </c>
      <c r="P143" t="n">
        <v>70.42</v>
      </c>
      <c r="Q143" t="n">
        <v>1650.81</v>
      </c>
      <c r="R143" t="n">
        <v>47.97</v>
      </c>
      <c r="S143" t="n">
        <v>27.2</v>
      </c>
      <c r="T143" t="n">
        <v>10498.48</v>
      </c>
      <c r="U143" t="n">
        <v>0.57</v>
      </c>
      <c r="V143" t="n">
        <v>0.92</v>
      </c>
      <c r="W143" t="n">
        <v>0.14</v>
      </c>
      <c r="X143" t="n">
        <v>0.65</v>
      </c>
      <c r="Y143" t="n">
        <v>1</v>
      </c>
      <c r="Z143" t="n">
        <v>10</v>
      </c>
    </row>
    <row r="144">
      <c r="A144" t="n">
        <v>3</v>
      </c>
      <c r="B144" t="n">
        <v>60</v>
      </c>
      <c r="C144" t="inlineStr">
        <is>
          <t xml:space="preserve">CONCLUIDO	</t>
        </is>
      </c>
      <c r="D144" t="n">
        <v>8.8344</v>
      </c>
      <c r="E144" t="n">
        <v>11.32</v>
      </c>
      <c r="F144" t="n">
        <v>8.449999999999999</v>
      </c>
      <c r="G144" t="n">
        <v>17.47</v>
      </c>
      <c r="H144" t="n">
        <v>0.25</v>
      </c>
      <c r="I144" t="n">
        <v>29</v>
      </c>
      <c r="J144" t="n">
        <v>125.62</v>
      </c>
      <c r="K144" t="n">
        <v>45</v>
      </c>
      <c r="L144" t="n">
        <v>1.75</v>
      </c>
      <c r="M144" t="n">
        <v>11</v>
      </c>
      <c r="N144" t="n">
        <v>18.87</v>
      </c>
      <c r="O144" t="n">
        <v>15727.09</v>
      </c>
      <c r="P144" t="n">
        <v>66.3</v>
      </c>
      <c r="Q144" t="n">
        <v>1650.73</v>
      </c>
      <c r="R144" t="n">
        <v>45.17</v>
      </c>
      <c r="S144" t="n">
        <v>27.2</v>
      </c>
      <c r="T144" t="n">
        <v>9128.700000000001</v>
      </c>
      <c r="U144" t="n">
        <v>0.6</v>
      </c>
      <c r="V144" t="n">
        <v>0.93</v>
      </c>
      <c r="W144" t="n">
        <v>0.17</v>
      </c>
      <c r="X144" t="n">
        <v>0.59</v>
      </c>
      <c r="Y144" t="n">
        <v>1</v>
      </c>
      <c r="Z144" t="n">
        <v>10</v>
      </c>
    </row>
    <row r="145">
      <c r="A145" t="n">
        <v>4</v>
      </c>
      <c r="B145" t="n">
        <v>60</v>
      </c>
      <c r="C145" t="inlineStr">
        <is>
          <t xml:space="preserve">CONCLUIDO	</t>
        </is>
      </c>
      <c r="D145" t="n">
        <v>8.8285</v>
      </c>
      <c r="E145" t="n">
        <v>11.33</v>
      </c>
      <c r="F145" t="n">
        <v>8.449999999999999</v>
      </c>
      <c r="G145" t="n">
        <v>17.49</v>
      </c>
      <c r="H145" t="n">
        <v>0.28</v>
      </c>
      <c r="I145" t="n">
        <v>29</v>
      </c>
      <c r="J145" t="n">
        <v>125.95</v>
      </c>
      <c r="K145" t="n">
        <v>45</v>
      </c>
      <c r="L145" t="n">
        <v>2</v>
      </c>
      <c r="M145" t="n">
        <v>0</v>
      </c>
      <c r="N145" t="n">
        <v>18.95</v>
      </c>
      <c r="O145" t="n">
        <v>15767.7</v>
      </c>
      <c r="P145" t="n">
        <v>66.63</v>
      </c>
      <c r="Q145" t="n">
        <v>1651.04</v>
      </c>
      <c r="R145" t="n">
        <v>44.82</v>
      </c>
      <c r="S145" t="n">
        <v>27.2</v>
      </c>
      <c r="T145" t="n">
        <v>8953.690000000001</v>
      </c>
      <c r="U145" t="n">
        <v>0.61</v>
      </c>
      <c r="V145" t="n">
        <v>0.92</v>
      </c>
      <c r="W145" t="n">
        <v>0.19</v>
      </c>
      <c r="X145" t="n">
        <v>0.6</v>
      </c>
      <c r="Y145" t="n">
        <v>1</v>
      </c>
      <c r="Z145" t="n">
        <v>10</v>
      </c>
    </row>
    <row r="146">
      <c r="A146" t="n">
        <v>0</v>
      </c>
      <c r="B146" t="n">
        <v>135</v>
      </c>
      <c r="C146" t="inlineStr">
        <is>
          <t xml:space="preserve">CONCLUIDO	</t>
        </is>
      </c>
      <c r="D146" t="n">
        <v>5.1211</v>
      </c>
      <c r="E146" t="n">
        <v>19.53</v>
      </c>
      <c r="F146" t="n">
        <v>10.41</v>
      </c>
      <c r="G146" t="n">
        <v>5.03</v>
      </c>
      <c r="H146" t="n">
        <v>0.07000000000000001</v>
      </c>
      <c r="I146" t="n">
        <v>124</v>
      </c>
      <c r="J146" t="n">
        <v>263.32</v>
      </c>
      <c r="K146" t="n">
        <v>59.89</v>
      </c>
      <c r="L146" t="n">
        <v>1</v>
      </c>
      <c r="M146" t="n">
        <v>122</v>
      </c>
      <c r="N146" t="n">
        <v>67.43000000000001</v>
      </c>
      <c r="O146" t="n">
        <v>32710.1</v>
      </c>
      <c r="P146" t="n">
        <v>170.84</v>
      </c>
      <c r="Q146" t="n">
        <v>1651.49</v>
      </c>
      <c r="R146" t="n">
        <v>107.01</v>
      </c>
      <c r="S146" t="n">
        <v>27.2</v>
      </c>
      <c r="T146" t="n">
        <v>39573.08</v>
      </c>
      <c r="U146" t="n">
        <v>0.25</v>
      </c>
      <c r="V146" t="n">
        <v>0.75</v>
      </c>
      <c r="W146" t="n">
        <v>0.31</v>
      </c>
      <c r="X146" t="n">
        <v>2.55</v>
      </c>
      <c r="Y146" t="n">
        <v>1</v>
      </c>
      <c r="Z146" t="n">
        <v>10</v>
      </c>
    </row>
    <row r="147">
      <c r="A147" t="n">
        <v>1</v>
      </c>
      <c r="B147" t="n">
        <v>135</v>
      </c>
      <c r="C147" t="inlineStr">
        <is>
          <t xml:space="preserve">CONCLUIDO	</t>
        </is>
      </c>
      <c r="D147" t="n">
        <v>5.809</v>
      </c>
      <c r="E147" t="n">
        <v>17.21</v>
      </c>
      <c r="F147" t="n">
        <v>9.710000000000001</v>
      </c>
      <c r="G147" t="n">
        <v>6.33</v>
      </c>
      <c r="H147" t="n">
        <v>0.08</v>
      </c>
      <c r="I147" t="n">
        <v>92</v>
      </c>
      <c r="J147" t="n">
        <v>263.79</v>
      </c>
      <c r="K147" t="n">
        <v>59.89</v>
      </c>
      <c r="L147" t="n">
        <v>1.25</v>
      </c>
      <c r="M147" t="n">
        <v>90</v>
      </c>
      <c r="N147" t="n">
        <v>67.65000000000001</v>
      </c>
      <c r="O147" t="n">
        <v>32767.75</v>
      </c>
      <c r="P147" t="n">
        <v>157.89</v>
      </c>
      <c r="Q147" t="n">
        <v>1651.03</v>
      </c>
      <c r="R147" t="n">
        <v>85.38</v>
      </c>
      <c r="S147" t="n">
        <v>27.2</v>
      </c>
      <c r="T147" t="n">
        <v>28918.35</v>
      </c>
      <c r="U147" t="n">
        <v>0.32</v>
      </c>
      <c r="V147" t="n">
        <v>0.8100000000000001</v>
      </c>
      <c r="W147" t="n">
        <v>0.25</v>
      </c>
      <c r="X147" t="n">
        <v>1.86</v>
      </c>
      <c r="Y147" t="n">
        <v>1</v>
      </c>
      <c r="Z147" t="n">
        <v>10</v>
      </c>
    </row>
    <row r="148">
      <c r="A148" t="n">
        <v>2</v>
      </c>
      <c r="B148" t="n">
        <v>135</v>
      </c>
      <c r="C148" t="inlineStr">
        <is>
          <t xml:space="preserve">CONCLUIDO	</t>
        </is>
      </c>
      <c r="D148" t="n">
        <v>6.3036</v>
      </c>
      <c r="E148" t="n">
        <v>15.86</v>
      </c>
      <c r="F148" t="n">
        <v>9.32</v>
      </c>
      <c r="G148" t="n">
        <v>7.66</v>
      </c>
      <c r="H148" t="n">
        <v>0.1</v>
      </c>
      <c r="I148" t="n">
        <v>73</v>
      </c>
      <c r="J148" t="n">
        <v>264.25</v>
      </c>
      <c r="K148" t="n">
        <v>59.89</v>
      </c>
      <c r="L148" t="n">
        <v>1.5</v>
      </c>
      <c r="M148" t="n">
        <v>71</v>
      </c>
      <c r="N148" t="n">
        <v>67.87</v>
      </c>
      <c r="O148" t="n">
        <v>32825.49</v>
      </c>
      <c r="P148" t="n">
        <v>150.05</v>
      </c>
      <c r="Q148" t="n">
        <v>1651.04</v>
      </c>
      <c r="R148" t="n">
        <v>73.03</v>
      </c>
      <c r="S148" t="n">
        <v>27.2</v>
      </c>
      <c r="T148" t="n">
        <v>22836.86</v>
      </c>
      <c r="U148" t="n">
        <v>0.37</v>
      </c>
      <c r="V148" t="n">
        <v>0.84</v>
      </c>
      <c r="W148" t="n">
        <v>0.22</v>
      </c>
      <c r="X148" t="n">
        <v>1.47</v>
      </c>
      <c r="Y148" t="n">
        <v>1</v>
      </c>
      <c r="Z148" t="n">
        <v>10</v>
      </c>
    </row>
    <row r="149">
      <c r="A149" t="n">
        <v>3</v>
      </c>
      <c r="B149" t="n">
        <v>135</v>
      </c>
      <c r="C149" t="inlineStr">
        <is>
          <t xml:space="preserve">CONCLUIDO	</t>
        </is>
      </c>
      <c r="D149" t="n">
        <v>6.6994</v>
      </c>
      <c r="E149" t="n">
        <v>14.93</v>
      </c>
      <c r="F149" t="n">
        <v>9.039999999999999</v>
      </c>
      <c r="G149" t="n">
        <v>9.039999999999999</v>
      </c>
      <c r="H149" t="n">
        <v>0.12</v>
      </c>
      <c r="I149" t="n">
        <v>60</v>
      </c>
      <c r="J149" t="n">
        <v>264.72</v>
      </c>
      <c r="K149" t="n">
        <v>59.89</v>
      </c>
      <c r="L149" t="n">
        <v>1.75</v>
      </c>
      <c r="M149" t="n">
        <v>58</v>
      </c>
      <c r="N149" t="n">
        <v>68.09</v>
      </c>
      <c r="O149" t="n">
        <v>32883.31</v>
      </c>
      <c r="P149" t="n">
        <v>144.1</v>
      </c>
      <c r="Q149" t="n">
        <v>1650.82</v>
      </c>
      <c r="R149" t="n">
        <v>64.22</v>
      </c>
      <c r="S149" t="n">
        <v>27.2</v>
      </c>
      <c r="T149" t="n">
        <v>18498.78</v>
      </c>
      <c r="U149" t="n">
        <v>0.42</v>
      </c>
      <c r="V149" t="n">
        <v>0.86</v>
      </c>
      <c r="W149" t="n">
        <v>0.2</v>
      </c>
      <c r="X149" t="n">
        <v>1.19</v>
      </c>
      <c r="Y149" t="n">
        <v>1</v>
      </c>
      <c r="Z149" t="n">
        <v>10</v>
      </c>
    </row>
    <row r="150">
      <c r="A150" t="n">
        <v>4</v>
      </c>
      <c r="B150" t="n">
        <v>135</v>
      </c>
      <c r="C150" t="inlineStr">
        <is>
          <t xml:space="preserve">CONCLUIDO	</t>
        </is>
      </c>
      <c r="D150" t="n">
        <v>6.9978</v>
      </c>
      <c r="E150" t="n">
        <v>14.29</v>
      </c>
      <c r="F150" t="n">
        <v>8.859999999999999</v>
      </c>
      <c r="G150" t="n">
        <v>10.42</v>
      </c>
      <c r="H150" t="n">
        <v>0.13</v>
      </c>
      <c r="I150" t="n">
        <v>51</v>
      </c>
      <c r="J150" t="n">
        <v>265.19</v>
      </c>
      <c r="K150" t="n">
        <v>59.89</v>
      </c>
      <c r="L150" t="n">
        <v>2</v>
      </c>
      <c r="M150" t="n">
        <v>49</v>
      </c>
      <c r="N150" t="n">
        <v>68.31</v>
      </c>
      <c r="O150" t="n">
        <v>32941.21</v>
      </c>
      <c r="P150" t="n">
        <v>139.7</v>
      </c>
      <c r="Q150" t="n">
        <v>1651.12</v>
      </c>
      <c r="R150" t="n">
        <v>58.38</v>
      </c>
      <c r="S150" t="n">
        <v>27.2</v>
      </c>
      <c r="T150" t="n">
        <v>15624.07</v>
      </c>
      <c r="U150" t="n">
        <v>0.47</v>
      </c>
      <c r="V150" t="n">
        <v>0.88</v>
      </c>
      <c r="W150" t="n">
        <v>0.19</v>
      </c>
      <c r="X150" t="n">
        <v>1</v>
      </c>
      <c r="Y150" t="n">
        <v>1</v>
      </c>
      <c r="Z150" t="n">
        <v>10</v>
      </c>
    </row>
    <row r="151">
      <c r="A151" t="n">
        <v>5</v>
      </c>
      <c r="B151" t="n">
        <v>135</v>
      </c>
      <c r="C151" t="inlineStr">
        <is>
          <t xml:space="preserve">CONCLUIDO	</t>
        </is>
      </c>
      <c r="D151" t="n">
        <v>7.2169</v>
      </c>
      <c r="E151" t="n">
        <v>13.86</v>
      </c>
      <c r="F151" t="n">
        <v>8.73</v>
      </c>
      <c r="G151" t="n">
        <v>11.64</v>
      </c>
      <c r="H151" t="n">
        <v>0.15</v>
      </c>
      <c r="I151" t="n">
        <v>45</v>
      </c>
      <c r="J151" t="n">
        <v>265.66</v>
      </c>
      <c r="K151" t="n">
        <v>59.89</v>
      </c>
      <c r="L151" t="n">
        <v>2.25</v>
      </c>
      <c r="M151" t="n">
        <v>43</v>
      </c>
      <c r="N151" t="n">
        <v>68.53</v>
      </c>
      <c r="O151" t="n">
        <v>32999.19</v>
      </c>
      <c r="P151" t="n">
        <v>136.28</v>
      </c>
      <c r="Q151" t="n">
        <v>1650.88</v>
      </c>
      <c r="R151" t="n">
        <v>54.5</v>
      </c>
      <c r="S151" t="n">
        <v>27.2</v>
      </c>
      <c r="T151" t="n">
        <v>13710.68</v>
      </c>
      <c r="U151" t="n">
        <v>0.5</v>
      </c>
      <c r="V151" t="n">
        <v>0.9</v>
      </c>
      <c r="W151" t="n">
        <v>0.18</v>
      </c>
      <c r="X151" t="n">
        <v>0.87</v>
      </c>
      <c r="Y151" t="n">
        <v>1</v>
      </c>
      <c r="Z151" t="n">
        <v>10</v>
      </c>
    </row>
    <row r="152">
      <c r="A152" t="n">
        <v>6</v>
      </c>
      <c r="B152" t="n">
        <v>135</v>
      </c>
      <c r="C152" t="inlineStr">
        <is>
          <t xml:space="preserve">CONCLUIDO	</t>
        </is>
      </c>
      <c r="D152" t="n">
        <v>7.4608</v>
      </c>
      <c r="E152" t="n">
        <v>13.4</v>
      </c>
      <c r="F152" t="n">
        <v>8.58</v>
      </c>
      <c r="G152" t="n">
        <v>13.2</v>
      </c>
      <c r="H152" t="n">
        <v>0.17</v>
      </c>
      <c r="I152" t="n">
        <v>39</v>
      </c>
      <c r="J152" t="n">
        <v>266.13</v>
      </c>
      <c r="K152" t="n">
        <v>59.89</v>
      </c>
      <c r="L152" t="n">
        <v>2.5</v>
      </c>
      <c r="M152" t="n">
        <v>37</v>
      </c>
      <c r="N152" t="n">
        <v>68.75</v>
      </c>
      <c r="O152" t="n">
        <v>33057.26</v>
      </c>
      <c r="P152" t="n">
        <v>132.44</v>
      </c>
      <c r="Q152" t="n">
        <v>1650.7</v>
      </c>
      <c r="R152" t="n">
        <v>49.6</v>
      </c>
      <c r="S152" t="n">
        <v>27.2</v>
      </c>
      <c r="T152" t="n">
        <v>11293.41</v>
      </c>
      <c r="U152" t="n">
        <v>0.55</v>
      </c>
      <c r="V152" t="n">
        <v>0.91</v>
      </c>
      <c r="W152" t="n">
        <v>0.17</v>
      </c>
      <c r="X152" t="n">
        <v>0.73</v>
      </c>
      <c r="Y152" t="n">
        <v>1</v>
      </c>
      <c r="Z152" t="n">
        <v>10</v>
      </c>
    </row>
    <row r="153">
      <c r="A153" t="n">
        <v>7</v>
      </c>
      <c r="B153" t="n">
        <v>135</v>
      </c>
      <c r="C153" t="inlineStr">
        <is>
          <t xml:space="preserve">CONCLUIDO	</t>
        </is>
      </c>
      <c r="D153" t="n">
        <v>7.6339</v>
      </c>
      <c r="E153" t="n">
        <v>13.1</v>
      </c>
      <c r="F153" t="n">
        <v>8.48</v>
      </c>
      <c r="G153" t="n">
        <v>14.53</v>
      </c>
      <c r="H153" t="n">
        <v>0.18</v>
      </c>
      <c r="I153" t="n">
        <v>35</v>
      </c>
      <c r="J153" t="n">
        <v>266.6</v>
      </c>
      <c r="K153" t="n">
        <v>59.89</v>
      </c>
      <c r="L153" t="n">
        <v>2.75</v>
      </c>
      <c r="M153" t="n">
        <v>33</v>
      </c>
      <c r="N153" t="n">
        <v>68.97</v>
      </c>
      <c r="O153" t="n">
        <v>33115.41</v>
      </c>
      <c r="P153" t="n">
        <v>129.14</v>
      </c>
      <c r="Q153" t="n">
        <v>1650.64</v>
      </c>
      <c r="R153" t="n">
        <v>47.13</v>
      </c>
      <c r="S153" t="n">
        <v>27.2</v>
      </c>
      <c r="T153" t="n">
        <v>10077.81</v>
      </c>
      <c r="U153" t="n">
        <v>0.58</v>
      </c>
      <c r="V153" t="n">
        <v>0.92</v>
      </c>
      <c r="W153" t="n">
        <v>0.14</v>
      </c>
      <c r="X153" t="n">
        <v>0.62</v>
      </c>
      <c r="Y153" t="n">
        <v>1</v>
      </c>
      <c r="Z153" t="n">
        <v>10</v>
      </c>
    </row>
    <row r="154">
      <c r="A154" t="n">
        <v>8</v>
      </c>
      <c r="B154" t="n">
        <v>135</v>
      </c>
      <c r="C154" t="inlineStr">
        <is>
          <t xml:space="preserve">CONCLUIDO	</t>
        </is>
      </c>
      <c r="D154" t="n">
        <v>7.6961</v>
      </c>
      <c r="E154" t="n">
        <v>12.99</v>
      </c>
      <c r="F154" t="n">
        <v>8.52</v>
      </c>
      <c r="G154" t="n">
        <v>15.98</v>
      </c>
      <c r="H154" t="n">
        <v>0.2</v>
      </c>
      <c r="I154" t="n">
        <v>32</v>
      </c>
      <c r="J154" t="n">
        <v>267.08</v>
      </c>
      <c r="K154" t="n">
        <v>59.89</v>
      </c>
      <c r="L154" t="n">
        <v>3</v>
      </c>
      <c r="M154" t="n">
        <v>30</v>
      </c>
      <c r="N154" t="n">
        <v>69.19</v>
      </c>
      <c r="O154" t="n">
        <v>33173.65</v>
      </c>
      <c r="P154" t="n">
        <v>128.61</v>
      </c>
      <c r="Q154" t="n">
        <v>1650.71</v>
      </c>
      <c r="R154" t="n">
        <v>48.19</v>
      </c>
      <c r="S154" t="n">
        <v>27.2</v>
      </c>
      <c r="T154" t="n">
        <v>10624.13</v>
      </c>
      <c r="U154" t="n">
        <v>0.5600000000000001</v>
      </c>
      <c r="V154" t="n">
        <v>0.92</v>
      </c>
      <c r="W154" t="n">
        <v>0.16</v>
      </c>
      <c r="X154" t="n">
        <v>0.67</v>
      </c>
      <c r="Y154" t="n">
        <v>1</v>
      </c>
      <c r="Z154" t="n">
        <v>10</v>
      </c>
    </row>
    <row r="155">
      <c r="A155" t="n">
        <v>9</v>
      </c>
      <c r="B155" t="n">
        <v>135</v>
      </c>
      <c r="C155" t="inlineStr">
        <is>
          <t xml:space="preserve">CONCLUIDO	</t>
        </is>
      </c>
      <c r="D155" t="n">
        <v>7.8416</v>
      </c>
      <c r="E155" t="n">
        <v>12.75</v>
      </c>
      <c r="F155" t="n">
        <v>8.43</v>
      </c>
      <c r="G155" t="n">
        <v>17.45</v>
      </c>
      <c r="H155" t="n">
        <v>0.22</v>
      </c>
      <c r="I155" t="n">
        <v>29</v>
      </c>
      <c r="J155" t="n">
        <v>267.55</v>
      </c>
      <c r="K155" t="n">
        <v>59.89</v>
      </c>
      <c r="L155" t="n">
        <v>3.25</v>
      </c>
      <c r="M155" t="n">
        <v>27</v>
      </c>
      <c r="N155" t="n">
        <v>69.41</v>
      </c>
      <c r="O155" t="n">
        <v>33231.97</v>
      </c>
      <c r="P155" t="n">
        <v>125.84</v>
      </c>
      <c r="Q155" t="n">
        <v>1650.85</v>
      </c>
      <c r="R155" t="n">
        <v>45.46</v>
      </c>
      <c r="S155" t="n">
        <v>27.2</v>
      </c>
      <c r="T155" t="n">
        <v>9273.1</v>
      </c>
      <c r="U155" t="n">
        <v>0.6</v>
      </c>
      <c r="V155" t="n">
        <v>0.93</v>
      </c>
      <c r="W155" t="n">
        <v>0.15</v>
      </c>
      <c r="X155" t="n">
        <v>0.58</v>
      </c>
      <c r="Y155" t="n">
        <v>1</v>
      </c>
      <c r="Z155" t="n">
        <v>10</v>
      </c>
    </row>
    <row r="156">
      <c r="A156" t="n">
        <v>10</v>
      </c>
      <c r="B156" t="n">
        <v>135</v>
      </c>
      <c r="C156" t="inlineStr">
        <is>
          <t xml:space="preserve">CONCLUIDO	</t>
        </is>
      </c>
      <c r="D156" t="n">
        <v>7.9288</v>
      </c>
      <c r="E156" t="n">
        <v>12.61</v>
      </c>
      <c r="F156" t="n">
        <v>8.390000000000001</v>
      </c>
      <c r="G156" t="n">
        <v>18.65</v>
      </c>
      <c r="H156" t="n">
        <v>0.23</v>
      </c>
      <c r="I156" t="n">
        <v>27</v>
      </c>
      <c r="J156" t="n">
        <v>268.02</v>
      </c>
      <c r="K156" t="n">
        <v>59.89</v>
      </c>
      <c r="L156" t="n">
        <v>3.5</v>
      </c>
      <c r="M156" t="n">
        <v>25</v>
      </c>
      <c r="N156" t="n">
        <v>69.64</v>
      </c>
      <c r="O156" t="n">
        <v>33290.38</v>
      </c>
      <c r="P156" t="n">
        <v>123.72</v>
      </c>
      <c r="Q156" t="n">
        <v>1650.76</v>
      </c>
      <c r="R156" t="n">
        <v>44.16</v>
      </c>
      <c r="S156" t="n">
        <v>27.2</v>
      </c>
      <c r="T156" t="n">
        <v>8630.629999999999</v>
      </c>
      <c r="U156" t="n">
        <v>0.62</v>
      </c>
      <c r="V156" t="n">
        <v>0.93</v>
      </c>
      <c r="W156" t="n">
        <v>0.15</v>
      </c>
      <c r="X156" t="n">
        <v>0.54</v>
      </c>
      <c r="Y156" t="n">
        <v>1</v>
      </c>
      <c r="Z156" t="n">
        <v>10</v>
      </c>
    </row>
    <row r="157">
      <c r="A157" t="n">
        <v>11</v>
      </c>
      <c r="B157" t="n">
        <v>135</v>
      </c>
      <c r="C157" t="inlineStr">
        <is>
          <t xml:space="preserve">CONCLUIDO	</t>
        </is>
      </c>
      <c r="D157" t="n">
        <v>8.022600000000001</v>
      </c>
      <c r="E157" t="n">
        <v>12.46</v>
      </c>
      <c r="F157" t="n">
        <v>8.35</v>
      </c>
      <c r="G157" t="n">
        <v>20.03</v>
      </c>
      <c r="H157" t="n">
        <v>0.25</v>
      </c>
      <c r="I157" t="n">
        <v>25</v>
      </c>
      <c r="J157" t="n">
        <v>268.5</v>
      </c>
      <c r="K157" t="n">
        <v>59.89</v>
      </c>
      <c r="L157" t="n">
        <v>3.75</v>
      </c>
      <c r="M157" t="n">
        <v>23</v>
      </c>
      <c r="N157" t="n">
        <v>69.86</v>
      </c>
      <c r="O157" t="n">
        <v>33348.87</v>
      </c>
      <c r="P157" t="n">
        <v>121.34</v>
      </c>
      <c r="Q157" t="n">
        <v>1650.86</v>
      </c>
      <c r="R157" t="n">
        <v>42.79</v>
      </c>
      <c r="S157" t="n">
        <v>27.2</v>
      </c>
      <c r="T157" t="n">
        <v>7957.98</v>
      </c>
      <c r="U157" t="n">
        <v>0.64</v>
      </c>
      <c r="V157" t="n">
        <v>0.9399999999999999</v>
      </c>
      <c r="W157" t="n">
        <v>0.15</v>
      </c>
      <c r="X157" t="n">
        <v>0.49</v>
      </c>
      <c r="Y157" t="n">
        <v>1</v>
      </c>
      <c r="Z157" t="n">
        <v>10</v>
      </c>
    </row>
    <row r="158">
      <c r="A158" t="n">
        <v>12</v>
      </c>
      <c r="B158" t="n">
        <v>135</v>
      </c>
      <c r="C158" t="inlineStr">
        <is>
          <t xml:space="preserve">CONCLUIDO	</t>
        </is>
      </c>
      <c r="D158" t="n">
        <v>8.120699999999999</v>
      </c>
      <c r="E158" t="n">
        <v>12.31</v>
      </c>
      <c r="F158" t="n">
        <v>8.300000000000001</v>
      </c>
      <c r="G158" t="n">
        <v>21.65</v>
      </c>
      <c r="H158" t="n">
        <v>0.26</v>
      </c>
      <c r="I158" t="n">
        <v>23</v>
      </c>
      <c r="J158" t="n">
        <v>268.97</v>
      </c>
      <c r="K158" t="n">
        <v>59.89</v>
      </c>
      <c r="L158" t="n">
        <v>4</v>
      </c>
      <c r="M158" t="n">
        <v>21</v>
      </c>
      <c r="N158" t="n">
        <v>70.09</v>
      </c>
      <c r="O158" t="n">
        <v>33407.45</v>
      </c>
      <c r="P158" t="n">
        <v>119.38</v>
      </c>
      <c r="Q158" t="n">
        <v>1650.66</v>
      </c>
      <c r="R158" t="n">
        <v>41.19</v>
      </c>
      <c r="S158" t="n">
        <v>27.2</v>
      </c>
      <c r="T158" t="n">
        <v>7166.81</v>
      </c>
      <c r="U158" t="n">
        <v>0.66</v>
      </c>
      <c r="V158" t="n">
        <v>0.9399999999999999</v>
      </c>
      <c r="W158" t="n">
        <v>0.14</v>
      </c>
      <c r="X158" t="n">
        <v>0.45</v>
      </c>
      <c r="Y158" t="n">
        <v>1</v>
      </c>
      <c r="Z158" t="n">
        <v>10</v>
      </c>
    </row>
    <row r="159">
      <c r="A159" t="n">
        <v>13</v>
      </c>
      <c r="B159" t="n">
        <v>135</v>
      </c>
      <c r="C159" t="inlineStr">
        <is>
          <t xml:space="preserve">CONCLUIDO	</t>
        </is>
      </c>
      <c r="D159" t="n">
        <v>8.2188</v>
      </c>
      <c r="E159" t="n">
        <v>12.17</v>
      </c>
      <c r="F159" t="n">
        <v>8.25</v>
      </c>
      <c r="G159" t="n">
        <v>23.58</v>
      </c>
      <c r="H159" t="n">
        <v>0.28</v>
      </c>
      <c r="I159" t="n">
        <v>21</v>
      </c>
      <c r="J159" t="n">
        <v>269.45</v>
      </c>
      <c r="K159" t="n">
        <v>59.89</v>
      </c>
      <c r="L159" t="n">
        <v>4.25</v>
      </c>
      <c r="M159" t="n">
        <v>19</v>
      </c>
      <c r="N159" t="n">
        <v>70.31</v>
      </c>
      <c r="O159" t="n">
        <v>33466.11</v>
      </c>
      <c r="P159" t="n">
        <v>117.08</v>
      </c>
      <c r="Q159" t="n">
        <v>1650.73</v>
      </c>
      <c r="R159" t="n">
        <v>39.7</v>
      </c>
      <c r="S159" t="n">
        <v>27.2</v>
      </c>
      <c r="T159" t="n">
        <v>6433.89</v>
      </c>
      <c r="U159" t="n">
        <v>0.68</v>
      </c>
      <c r="V159" t="n">
        <v>0.95</v>
      </c>
      <c r="W159" t="n">
        <v>0.14</v>
      </c>
      <c r="X159" t="n">
        <v>0.4</v>
      </c>
      <c r="Y159" t="n">
        <v>1</v>
      </c>
      <c r="Z159" t="n">
        <v>10</v>
      </c>
    </row>
    <row r="160">
      <c r="A160" t="n">
        <v>14</v>
      </c>
      <c r="B160" t="n">
        <v>135</v>
      </c>
      <c r="C160" t="inlineStr">
        <is>
          <t xml:space="preserve">CONCLUIDO	</t>
        </is>
      </c>
      <c r="D160" t="n">
        <v>8.270899999999999</v>
      </c>
      <c r="E160" t="n">
        <v>12.09</v>
      </c>
      <c r="F160" t="n">
        <v>8.23</v>
      </c>
      <c r="G160" t="n">
        <v>24.68</v>
      </c>
      <c r="H160" t="n">
        <v>0.3</v>
      </c>
      <c r="I160" t="n">
        <v>20</v>
      </c>
      <c r="J160" t="n">
        <v>269.92</v>
      </c>
      <c r="K160" t="n">
        <v>59.89</v>
      </c>
      <c r="L160" t="n">
        <v>4.5</v>
      </c>
      <c r="M160" t="n">
        <v>18</v>
      </c>
      <c r="N160" t="n">
        <v>70.54000000000001</v>
      </c>
      <c r="O160" t="n">
        <v>33524.86</v>
      </c>
      <c r="P160" t="n">
        <v>114.65</v>
      </c>
      <c r="Q160" t="n">
        <v>1650.67</v>
      </c>
      <c r="R160" t="n">
        <v>38.86</v>
      </c>
      <c r="S160" t="n">
        <v>27.2</v>
      </c>
      <c r="T160" t="n">
        <v>6016.62</v>
      </c>
      <c r="U160" t="n">
        <v>0.7</v>
      </c>
      <c r="V160" t="n">
        <v>0.95</v>
      </c>
      <c r="W160" t="n">
        <v>0.14</v>
      </c>
      <c r="X160" t="n">
        <v>0.37</v>
      </c>
      <c r="Y160" t="n">
        <v>1</v>
      </c>
      <c r="Z160" t="n">
        <v>10</v>
      </c>
    </row>
    <row r="161">
      <c r="A161" t="n">
        <v>15</v>
      </c>
      <c r="B161" t="n">
        <v>135</v>
      </c>
      <c r="C161" t="inlineStr">
        <is>
          <t xml:space="preserve">CONCLUIDO	</t>
        </is>
      </c>
      <c r="D161" t="n">
        <v>8.3942</v>
      </c>
      <c r="E161" t="n">
        <v>11.91</v>
      </c>
      <c r="F161" t="n">
        <v>8.15</v>
      </c>
      <c r="G161" t="n">
        <v>27.17</v>
      </c>
      <c r="H161" t="n">
        <v>0.31</v>
      </c>
      <c r="I161" t="n">
        <v>18</v>
      </c>
      <c r="J161" t="n">
        <v>270.4</v>
      </c>
      <c r="K161" t="n">
        <v>59.89</v>
      </c>
      <c r="L161" t="n">
        <v>4.75</v>
      </c>
      <c r="M161" t="n">
        <v>16</v>
      </c>
      <c r="N161" t="n">
        <v>70.76000000000001</v>
      </c>
      <c r="O161" t="n">
        <v>33583.7</v>
      </c>
      <c r="P161" t="n">
        <v>111.48</v>
      </c>
      <c r="Q161" t="n">
        <v>1650.81</v>
      </c>
      <c r="R161" t="n">
        <v>36.64</v>
      </c>
      <c r="S161" t="n">
        <v>27.2</v>
      </c>
      <c r="T161" t="n">
        <v>4920.46</v>
      </c>
      <c r="U161" t="n">
        <v>0.74</v>
      </c>
      <c r="V161" t="n">
        <v>0.96</v>
      </c>
      <c r="W161" t="n">
        <v>0.13</v>
      </c>
      <c r="X161" t="n">
        <v>0.3</v>
      </c>
      <c r="Y161" t="n">
        <v>1</v>
      </c>
      <c r="Z161" t="n">
        <v>10</v>
      </c>
    </row>
    <row r="162">
      <c r="A162" t="n">
        <v>16</v>
      </c>
      <c r="B162" t="n">
        <v>135</v>
      </c>
      <c r="C162" t="inlineStr">
        <is>
          <t xml:space="preserve">CONCLUIDO	</t>
        </is>
      </c>
      <c r="D162" t="n">
        <v>8.3947</v>
      </c>
      <c r="E162" t="n">
        <v>11.91</v>
      </c>
      <c r="F162" t="n">
        <v>8.199999999999999</v>
      </c>
      <c r="G162" t="n">
        <v>28.94</v>
      </c>
      <c r="H162" t="n">
        <v>0.33</v>
      </c>
      <c r="I162" t="n">
        <v>17</v>
      </c>
      <c r="J162" t="n">
        <v>270.88</v>
      </c>
      <c r="K162" t="n">
        <v>59.89</v>
      </c>
      <c r="L162" t="n">
        <v>5</v>
      </c>
      <c r="M162" t="n">
        <v>15</v>
      </c>
      <c r="N162" t="n">
        <v>70.98999999999999</v>
      </c>
      <c r="O162" t="n">
        <v>33642.62</v>
      </c>
      <c r="P162" t="n">
        <v>110.92</v>
      </c>
      <c r="Q162" t="n">
        <v>1650.78</v>
      </c>
      <c r="R162" t="n">
        <v>38.12</v>
      </c>
      <c r="S162" t="n">
        <v>27.2</v>
      </c>
      <c r="T162" t="n">
        <v>5662.59</v>
      </c>
      <c r="U162" t="n">
        <v>0.71</v>
      </c>
      <c r="V162" t="n">
        <v>0.95</v>
      </c>
      <c r="W162" t="n">
        <v>0.14</v>
      </c>
      <c r="X162" t="n">
        <v>0.35</v>
      </c>
      <c r="Y162" t="n">
        <v>1</v>
      </c>
      <c r="Z162" t="n">
        <v>10</v>
      </c>
    </row>
    <row r="163">
      <c r="A163" t="n">
        <v>17</v>
      </c>
      <c r="B163" t="n">
        <v>135</v>
      </c>
      <c r="C163" t="inlineStr">
        <is>
          <t xml:space="preserve">CONCLUIDO	</t>
        </is>
      </c>
      <c r="D163" t="n">
        <v>8.457700000000001</v>
      </c>
      <c r="E163" t="n">
        <v>11.82</v>
      </c>
      <c r="F163" t="n">
        <v>8.16</v>
      </c>
      <c r="G163" t="n">
        <v>30.61</v>
      </c>
      <c r="H163" t="n">
        <v>0.34</v>
      </c>
      <c r="I163" t="n">
        <v>16</v>
      </c>
      <c r="J163" t="n">
        <v>271.36</v>
      </c>
      <c r="K163" t="n">
        <v>59.89</v>
      </c>
      <c r="L163" t="n">
        <v>5.25</v>
      </c>
      <c r="M163" t="n">
        <v>14</v>
      </c>
      <c r="N163" t="n">
        <v>71.22</v>
      </c>
      <c r="O163" t="n">
        <v>33701.64</v>
      </c>
      <c r="P163" t="n">
        <v>108.35</v>
      </c>
      <c r="Q163" t="n">
        <v>1650.78</v>
      </c>
      <c r="R163" t="n">
        <v>36.86</v>
      </c>
      <c r="S163" t="n">
        <v>27.2</v>
      </c>
      <c r="T163" t="n">
        <v>5035.88</v>
      </c>
      <c r="U163" t="n">
        <v>0.74</v>
      </c>
      <c r="V163" t="n">
        <v>0.96</v>
      </c>
      <c r="W163" t="n">
        <v>0.14</v>
      </c>
      <c r="X163" t="n">
        <v>0.31</v>
      </c>
      <c r="Y163" t="n">
        <v>1</v>
      </c>
      <c r="Z163" t="n">
        <v>10</v>
      </c>
    </row>
    <row r="164">
      <c r="A164" t="n">
        <v>18</v>
      </c>
      <c r="B164" t="n">
        <v>135</v>
      </c>
      <c r="C164" t="inlineStr">
        <is>
          <t xml:space="preserve">CONCLUIDO	</t>
        </is>
      </c>
      <c r="D164" t="n">
        <v>8.5078</v>
      </c>
      <c r="E164" t="n">
        <v>11.75</v>
      </c>
      <c r="F164" t="n">
        <v>8.140000000000001</v>
      </c>
      <c r="G164" t="n">
        <v>32.57</v>
      </c>
      <c r="H164" t="n">
        <v>0.36</v>
      </c>
      <c r="I164" t="n">
        <v>15</v>
      </c>
      <c r="J164" t="n">
        <v>271.84</v>
      </c>
      <c r="K164" t="n">
        <v>59.89</v>
      </c>
      <c r="L164" t="n">
        <v>5.5</v>
      </c>
      <c r="M164" t="n">
        <v>13</v>
      </c>
      <c r="N164" t="n">
        <v>71.45</v>
      </c>
      <c r="O164" t="n">
        <v>33760.74</v>
      </c>
      <c r="P164" t="n">
        <v>105.87</v>
      </c>
      <c r="Q164" t="n">
        <v>1650.71</v>
      </c>
      <c r="R164" t="n">
        <v>36.32</v>
      </c>
      <c r="S164" t="n">
        <v>27.2</v>
      </c>
      <c r="T164" t="n">
        <v>4772.94</v>
      </c>
      <c r="U164" t="n">
        <v>0.75</v>
      </c>
      <c r="V164" t="n">
        <v>0.96</v>
      </c>
      <c r="W164" t="n">
        <v>0.13</v>
      </c>
      <c r="X164" t="n">
        <v>0.29</v>
      </c>
      <c r="Y164" t="n">
        <v>1</v>
      </c>
      <c r="Z164" t="n">
        <v>10</v>
      </c>
    </row>
    <row r="165">
      <c r="A165" t="n">
        <v>19</v>
      </c>
      <c r="B165" t="n">
        <v>135</v>
      </c>
      <c r="C165" t="inlineStr">
        <is>
          <t xml:space="preserve">CONCLUIDO	</t>
        </is>
      </c>
      <c r="D165" t="n">
        <v>8.564500000000001</v>
      </c>
      <c r="E165" t="n">
        <v>11.68</v>
      </c>
      <c r="F165" t="n">
        <v>8.119999999999999</v>
      </c>
      <c r="G165" t="n">
        <v>34.78</v>
      </c>
      <c r="H165" t="n">
        <v>0.38</v>
      </c>
      <c r="I165" t="n">
        <v>14</v>
      </c>
      <c r="J165" t="n">
        <v>272.32</v>
      </c>
      <c r="K165" t="n">
        <v>59.89</v>
      </c>
      <c r="L165" t="n">
        <v>5.75</v>
      </c>
      <c r="M165" t="n">
        <v>10</v>
      </c>
      <c r="N165" t="n">
        <v>71.68000000000001</v>
      </c>
      <c r="O165" t="n">
        <v>33820.05</v>
      </c>
      <c r="P165" t="n">
        <v>103.48</v>
      </c>
      <c r="Q165" t="n">
        <v>1650.78</v>
      </c>
      <c r="R165" t="n">
        <v>35.32</v>
      </c>
      <c r="S165" t="n">
        <v>27.2</v>
      </c>
      <c r="T165" t="n">
        <v>4279.34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135</v>
      </c>
      <c r="C166" t="inlineStr">
        <is>
          <t xml:space="preserve">CONCLUIDO	</t>
        </is>
      </c>
      <c r="D166" t="n">
        <v>8.5533</v>
      </c>
      <c r="E166" t="n">
        <v>11.69</v>
      </c>
      <c r="F166" t="n">
        <v>8.130000000000001</v>
      </c>
      <c r="G166" t="n">
        <v>34.85</v>
      </c>
      <c r="H166" t="n">
        <v>0.39</v>
      </c>
      <c r="I166" t="n">
        <v>14</v>
      </c>
      <c r="J166" t="n">
        <v>272.8</v>
      </c>
      <c r="K166" t="n">
        <v>59.89</v>
      </c>
      <c r="L166" t="n">
        <v>6</v>
      </c>
      <c r="M166" t="n">
        <v>4</v>
      </c>
      <c r="N166" t="n">
        <v>71.91</v>
      </c>
      <c r="O166" t="n">
        <v>33879.33</v>
      </c>
      <c r="P166" t="n">
        <v>102.77</v>
      </c>
      <c r="Q166" t="n">
        <v>1650.64</v>
      </c>
      <c r="R166" t="n">
        <v>35.61</v>
      </c>
      <c r="S166" t="n">
        <v>27.2</v>
      </c>
      <c r="T166" t="n">
        <v>4421.74</v>
      </c>
      <c r="U166" t="n">
        <v>0.76</v>
      </c>
      <c r="V166" t="n">
        <v>0.96</v>
      </c>
      <c r="W166" t="n">
        <v>0.14</v>
      </c>
      <c r="X166" t="n">
        <v>0.28</v>
      </c>
      <c r="Y166" t="n">
        <v>1</v>
      </c>
      <c r="Z166" t="n">
        <v>10</v>
      </c>
    </row>
    <row r="167">
      <c r="A167" t="n">
        <v>21</v>
      </c>
      <c r="B167" t="n">
        <v>135</v>
      </c>
      <c r="C167" t="inlineStr">
        <is>
          <t xml:space="preserve">CONCLUIDO	</t>
        </is>
      </c>
      <c r="D167" t="n">
        <v>8.555300000000001</v>
      </c>
      <c r="E167" t="n">
        <v>11.69</v>
      </c>
      <c r="F167" t="n">
        <v>8.130000000000001</v>
      </c>
      <c r="G167" t="n">
        <v>34.83</v>
      </c>
      <c r="H167" t="n">
        <v>0.41</v>
      </c>
      <c r="I167" t="n">
        <v>14</v>
      </c>
      <c r="J167" t="n">
        <v>273.28</v>
      </c>
      <c r="K167" t="n">
        <v>59.89</v>
      </c>
      <c r="L167" t="n">
        <v>6.25</v>
      </c>
      <c r="M167" t="n">
        <v>1</v>
      </c>
      <c r="N167" t="n">
        <v>72.14</v>
      </c>
      <c r="O167" t="n">
        <v>33938.7</v>
      </c>
      <c r="P167" t="n">
        <v>102.68</v>
      </c>
      <c r="Q167" t="n">
        <v>1650.69</v>
      </c>
      <c r="R167" t="n">
        <v>35.38</v>
      </c>
      <c r="S167" t="n">
        <v>27.2</v>
      </c>
      <c r="T167" t="n">
        <v>4308.84</v>
      </c>
      <c r="U167" t="n">
        <v>0.77</v>
      </c>
      <c r="V167" t="n">
        <v>0.96</v>
      </c>
      <c r="W167" t="n">
        <v>0.15</v>
      </c>
      <c r="X167" t="n">
        <v>0.27</v>
      </c>
      <c r="Y167" t="n">
        <v>1</v>
      </c>
      <c r="Z167" t="n">
        <v>10</v>
      </c>
    </row>
    <row r="168">
      <c r="A168" t="n">
        <v>22</v>
      </c>
      <c r="B168" t="n">
        <v>135</v>
      </c>
      <c r="C168" t="inlineStr">
        <is>
          <t xml:space="preserve">CONCLUIDO	</t>
        </is>
      </c>
      <c r="D168" t="n">
        <v>8.553100000000001</v>
      </c>
      <c r="E168" t="n">
        <v>11.69</v>
      </c>
      <c r="F168" t="n">
        <v>8.130000000000001</v>
      </c>
      <c r="G168" t="n">
        <v>34.85</v>
      </c>
      <c r="H168" t="n">
        <v>0.42</v>
      </c>
      <c r="I168" t="n">
        <v>14</v>
      </c>
      <c r="J168" t="n">
        <v>273.76</v>
      </c>
      <c r="K168" t="n">
        <v>59.89</v>
      </c>
      <c r="L168" t="n">
        <v>6.5</v>
      </c>
      <c r="M168" t="n">
        <v>0</v>
      </c>
      <c r="N168" t="n">
        <v>72.37</v>
      </c>
      <c r="O168" t="n">
        <v>33998.16</v>
      </c>
      <c r="P168" t="n">
        <v>102.86</v>
      </c>
      <c r="Q168" t="n">
        <v>1650.75</v>
      </c>
      <c r="R168" t="n">
        <v>35.41</v>
      </c>
      <c r="S168" t="n">
        <v>27.2</v>
      </c>
      <c r="T168" t="n">
        <v>4321.11</v>
      </c>
      <c r="U168" t="n">
        <v>0.77</v>
      </c>
      <c r="V168" t="n">
        <v>0.96</v>
      </c>
      <c r="W168" t="n">
        <v>0.15</v>
      </c>
      <c r="X168" t="n">
        <v>0.28</v>
      </c>
      <c r="Y168" t="n">
        <v>1</v>
      </c>
      <c r="Z168" t="n">
        <v>10</v>
      </c>
    </row>
    <row r="169">
      <c r="A169" t="n">
        <v>0</v>
      </c>
      <c r="B169" t="n">
        <v>80</v>
      </c>
      <c r="C169" t="inlineStr">
        <is>
          <t xml:space="preserve">CONCLUIDO	</t>
        </is>
      </c>
      <c r="D169" t="n">
        <v>7.0136</v>
      </c>
      <c r="E169" t="n">
        <v>14.26</v>
      </c>
      <c r="F169" t="n">
        <v>9.42</v>
      </c>
      <c r="G169" t="n">
        <v>7.25</v>
      </c>
      <c r="H169" t="n">
        <v>0.11</v>
      </c>
      <c r="I169" t="n">
        <v>78</v>
      </c>
      <c r="J169" t="n">
        <v>159.12</v>
      </c>
      <c r="K169" t="n">
        <v>50.28</v>
      </c>
      <c r="L169" t="n">
        <v>1</v>
      </c>
      <c r="M169" t="n">
        <v>76</v>
      </c>
      <c r="N169" t="n">
        <v>27.84</v>
      </c>
      <c r="O169" t="n">
        <v>19859.16</v>
      </c>
      <c r="P169" t="n">
        <v>107.19</v>
      </c>
      <c r="Q169" t="n">
        <v>1650.98</v>
      </c>
      <c r="R169" t="n">
        <v>76.09999999999999</v>
      </c>
      <c r="S169" t="n">
        <v>27.2</v>
      </c>
      <c r="T169" t="n">
        <v>24347.67</v>
      </c>
      <c r="U169" t="n">
        <v>0.36</v>
      </c>
      <c r="V169" t="n">
        <v>0.83</v>
      </c>
      <c r="W169" t="n">
        <v>0.23</v>
      </c>
      <c r="X169" t="n">
        <v>1.57</v>
      </c>
      <c r="Y169" t="n">
        <v>1</v>
      </c>
      <c r="Z169" t="n">
        <v>10</v>
      </c>
    </row>
    <row r="170">
      <c r="A170" t="n">
        <v>1</v>
      </c>
      <c r="B170" t="n">
        <v>80</v>
      </c>
      <c r="C170" t="inlineStr">
        <is>
          <t xml:space="preserve">CONCLUIDO	</t>
        </is>
      </c>
      <c r="D170" t="n">
        <v>7.5431</v>
      </c>
      <c r="E170" t="n">
        <v>13.26</v>
      </c>
      <c r="F170" t="n">
        <v>9.029999999999999</v>
      </c>
      <c r="G170" t="n">
        <v>9.18</v>
      </c>
      <c r="H170" t="n">
        <v>0.14</v>
      </c>
      <c r="I170" t="n">
        <v>59</v>
      </c>
      <c r="J170" t="n">
        <v>159.48</v>
      </c>
      <c r="K170" t="n">
        <v>50.28</v>
      </c>
      <c r="L170" t="n">
        <v>1.25</v>
      </c>
      <c r="M170" t="n">
        <v>57</v>
      </c>
      <c r="N170" t="n">
        <v>27.95</v>
      </c>
      <c r="O170" t="n">
        <v>19902.91</v>
      </c>
      <c r="P170" t="n">
        <v>100.06</v>
      </c>
      <c r="Q170" t="n">
        <v>1651.21</v>
      </c>
      <c r="R170" t="n">
        <v>64</v>
      </c>
      <c r="S170" t="n">
        <v>27.2</v>
      </c>
      <c r="T170" t="n">
        <v>18390.84</v>
      </c>
      <c r="U170" t="n">
        <v>0.42</v>
      </c>
      <c r="V170" t="n">
        <v>0.87</v>
      </c>
      <c r="W170" t="n">
        <v>0.2</v>
      </c>
      <c r="X170" t="n">
        <v>1.18</v>
      </c>
      <c r="Y170" t="n">
        <v>1</v>
      </c>
      <c r="Z170" t="n">
        <v>10</v>
      </c>
    </row>
    <row r="171">
      <c r="A171" t="n">
        <v>2</v>
      </c>
      <c r="B171" t="n">
        <v>80</v>
      </c>
      <c r="C171" t="inlineStr">
        <is>
          <t xml:space="preserve">CONCLUIDO	</t>
        </is>
      </c>
      <c r="D171" t="n">
        <v>7.9658</v>
      </c>
      <c r="E171" t="n">
        <v>12.55</v>
      </c>
      <c r="F171" t="n">
        <v>8.75</v>
      </c>
      <c r="G171" t="n">
        <v>11.41</v>
      </c>
      <c r="H171" t="n">
        <v>0.17</v>
      </c>
      <c r="I171" t="n">
        <v>46</v>
      </c>
      <c r="J171" t="n">
        <v>159.83</v>
      </c>
      <c r="K171" t="n">
        <v>50.28</v>
      </c>
      <c r="L171" t="n">
        <v>1.5</v>
      </c>
      <c r="M171" t="n">
        <v>44</v>
      </c>
      <c r="N171" t="n">
        <v>28.05</v>
      </c>
      <c r="O171" t="n">
        <v>19946.71</v>
      </c>
      <c r="P171" t="n">
        <v>94.12</v>
      </c>
      <c r="Q171" t="n">
        <v>1650.87</v>
      </c>
      <c r="R171" t="n">
        <v>54.97</v>
      </c>
      <c r="S171" t="n">
        <v>27.2</v>
      </c>
      <c r="T171" t="n">
        <v>13942.94</v>
      </c>
      <c r="U171" t="n">
        <v>0.49</v>
      </c>
      <c r="V171" t="n">
        <v>0.89</v>
      </c>
      <c r="W171" t="n">
        <v>0.18</v>
      </c>
      <c r="X171" t="n">
        <v>0.89</v>
      </c>
      <c r="Y171" t="n">
        <v>1</v>
      </c>
      <c r="Z171" t="n">
        <v>10</v>
      </c>
    </row>
    <row r="172">
      <c r="A172" t="n">
        <v>3</v>
      </c>
      <c r="B172" t="n">
        <v>80</v>
      </c>
      <c r="C172" t="inlineStr">
        <is>
          <t xml:space="preserve">CONCLUIDO	</t>
        </is>
      </c>
      <c r="D172" t="n">
        <v>8.3422</v>
      </c>
      <c r="E172" t="n">
        <v>11.99</v>
      </c>
      <c r="F172" t="n">
        <v>8.470000000000001</v>
      </c>
      <c r="G172" t="n">
        <v>13.74</v>
      </c>
      <c r="H172" t="n">
        <v>0.19</v>
      </c>
      <c r="I172" t="n">
        <v>37</v>
      </c>
      <c r="J172" t="n">
        <v>160.19</v>
      </c>
      <c r="K172" t="n">
        <v>50.28</v>
      </c>
      <c r="L172" t="n">
        <v>1.75</v>
      </c>
      <c r="M172" t="n">
        <v>35</v>
      </c>
      <c r="N172" t="n">
        <v>28.16</v>
      </c>
      <c r="O172" t="n">
        <v>19990.53</v>
      </c>
      <c r="P172" t="n">
        <v>87.92</v>
      </c>
      <c r="Q172" t="n">
        <v>1650.97</v>
      </c>
      <c r="R172" t="n">
        <v>46.02</v>
      </c>
      <c r="S172" t="n">
        <v>27.2</v>
      </c>
      <c r="T172" t="n">
        <v>9515.290000000001</v>
      </c>
      <c r="U172" t="n">
        <v>0.59</v>
      </c>
      <c r="V172" t="n">
        <v>0.92</v>
      </c>
      <c r="W172" t="n">
        <v>0.17</v>
      </c>
      <c r="X172" t="n">
        <v>0.62</v>
      </c>
      <c r="Y172" t="n">
        <v>1</v>
      </c>
      <c r="Z172" t="n">
        <v>10</v>
      </c>
    </row>
    <row r="173">
      <c r="A173" t="n">
        <v>4</v>
      </c>
      <c r="B173" t="n">
        <v>80</v>
      </c>
      <c r="C173" t="inlineStr">
        <is>
          <t xml:space="preserve">CONCLUIDO	</t>
        </is>
      </c>
      <c r="D173" t="n">
        <v>8.418100000000001</v>
      </c>
      <c r="E173" t="n">
        <v>11.88</v>
      </c>
      <c r="F173" t="n">
        <v>8.52</v>
      </c>
      <c r="G173" t="n">
        <v>15.98</v>
      </c>
      <c r="H173" t="n">
        <v>0.22</v>
      </c>
      <c r="I173" t="n">
        <v>32</v>
      </c>
      <c r="J173" t="n">
        <v>160.54</v>
      </c>
      <c r="K173" t="n">
        <v>50.28</v>
      </c>
      <c r="L173" t="n">
        <v>2</v>
      </c>
      <c r="M173" t="n">
        <v>30</v>
      </c>
      <c r="N173" t="n">
        <v>28.26</v>
      </c>
      <c r="O173" t="n">
        <v>20034.4</v>
      </c>
      <c r="P173" t="n">
        <v>85.90000000000001</v>
      </c>
      <c r="Q173" t="n">
        <v>1650.69</v>
      </c>
      <c r="R173" t="n">
        <v>48.33</v>
      </c>
      <c r="S173" t="n">
        <v>27.2</v>
      </c>
      <c r="T173" t="n">
        <v>10694.91</v>
      </c>
      <c r="U173" t="n">
        <v>0.5600000000000001</v>
      </c>
      <c r="V173" t="n">
        <v>0.92</v>
      </c>
      <c r="W173" t="n">
        <v>0.16</v>
      </c>
      <c r="X173" t="n">
        <v>0.67</v>
      </c>
      <c r="Y173" t="n">
        <v>1</v>
      </c>
      <c r="Z173" t="n">
        <v>10</v>
      </c>
    </row>
    <row r="174">
      <c r="A174" t="n">
        <v>5</v>
      </c>
      <c r="B174" t="n">
        <v>80</v>
      </c>
      <c r="C174" t="inlineStr">
        <is>
          <t xml:space="preserve">CONCLUIDO	</t>
        </is>
      </c>
      <c r="D174" t="n">
        <v>8.6356</v>
      </c>
      <c r="E174" t="n">
        <v>11.58</v>
      </c>
      <c r="F174" t="n">
        <v>8.390000000000001</v>
      </c>
      <c r="G174" t="n">
        <v>18.63</v>
      </c>
      <c r="H174" t="n">
        <v>0.25</v>
      </c>
      <c r="I174" t="n">
        <v>27</v>
      </c>
      <c r="J174" t="n">
        <v>160.9</v>
      </c>
      <c r="K174" t="n">
        <v>50.28</v>
      </c>
      <c r="L174" t="n">
        <v>2.25</v>
      </c>
      <c r="M174" t="n">
        <v>25</v>
      </c>
      <c r="N174" t="n">
        <v>28.37</v>
      </c>
      <c r="O174" t="n">
        <v>20078.3</v>
      </c>
      <c r="P174" t="n">
        <v>81.3</v>
      </c>
      <c r="Q174" t="n">
        <v>1650.93</v>
      </c>
      <c r="R174" t="n">
        <v>43.86</v>
      </c>
      <c r="S174" t="n">
        <v>27.2</v>
      </c>
      <c r="T174" t="n">
        <v>8484.83</v>
      </c>
      <c r="U174" t="n">
        <v>0.62</v>
      </c>
      <c r="V174" t="n">
        <v>0.93</v>
      </c>
      <c r="W174" t="n">
        <v>0.15</v>
      </c>
      <c r="X174" t="n">
        <v>0.53</v>
      </c>
      <c r="Y174" t="n">
        <v>1</v>
      </c>
      <c r="Z174" t="n">
        <v>10</v>
      </c>
    </row>
    <row r="175">
      <c r="A175" t="n">
        <v>6</v>
      </c>
      <c r="B175" t="n">
        <v>80</v>
      </c>
      <c r="C175" t="inlineStr">
        <is>
          <t xml:space="preserve">CONCLUIDO	</t>
        </is>
      </c>
      <c r="D175" t="n">
        <v>8.805</v>
      </c>
      <c r="E175" t="n">
        <v>11.36</v>
      </c>
      <c r="F175" t="n">
        <v>8.289999999999999</v>
      </c>
      <c r="G175" t="n">
        <v>21.63</v>
      </c>
      <c r="H175" t="n">
        <v>0.27</v>
      </c>
      <c r="I175" t="n">
        <v>23</v>
      </c>
      <c r="J175" t="n">
        <v>161.26</v>
      </c>
      <c r="K175" t="n">
        <v>50.28</v>
      </c>
      <c r="L175" t="n">
        <v>2.5</v>
      </c>
      <c r="M175" t="n">
        <v>20</v>
      </c>
      <c r="N175" t="n">
        <v>28.48</v>
      </c>
      <c r="O175" t="n">
        <v>20122.23</v>
      </c>
      <c r="P175" t="n">
        <v>76.48</v>
      </c>
      <c r="Q175" t="n">
        <v>1650.75</v>
      </c>
      <c r="R175" t="n">
        <v>40.86</v>
      </c>
      <c r="S175" t="n">
        <v>27.2</v>
      </c>
      <c r="T175" t="n">
        <v>7002.45</v>
      </c>
      <c r="U175" t="n">
        <v>0.67</v>
      </c>
      <c r="V175" t="n">
        <v>0.9399999999999999</v>
      </c>
      <c r="W175" t="n">
        <v>0.15</v>
      </c>
      <c r="X175" t="n">
        <v>0.44</v>
      </c>
      <c r="Y175" t="n">
        <v>1</v>
      </c>
      <c r="Z175" t="n">
        <v>10</v>
      </c>
    </row>
    <row r="176">
      <c r="A176" t="n">
        <v>7</v>
      </c>
      <c r="B176" t="n">
        <v>80</v>
      </c>
      <c r="C176" t="inlineStr">
        <is>
          <t xml:space="preserve">CONCLUIDO	</t>
        </is>
      </c>
      <c r="D176" t="n">
        <v>8.819599999999999</v>
      </c>
      <c r="E176" t="n">
        <v>11.34</v>
      </c>
      <c r="F176" t="n">
        <v>8.300000000000001</v>
      </c>
      <c r="G176" t="n">
        <v>22.65</v>
      </c>
      <c r="H176" t="n">
        <v>0.3</v>
      </c>
      <c r="I176" t="n">
        <v>22</v>
      </c>
      <c r="J176" t="n">
        <v>161.61</v>
      </c>
      <c r="K176" t="n">
        <v>50.28</v>
      </c>
      <c r="L176" t="n">
        <v>2.75</v>
      </c>
      <c r="M176" t="n">
        <v>2</v>
      </c>
      <c r="N176" t="n">
        <v>28.58</v>
      </c>
      <c r="O176" t="n">
        <v>20166.2</v>
      </c>
      <c r="P176" t="n">
        <v>75.93000000000001</v>
      </c>
      <c r="Q176" t="n">
        <v>1650.86</v>
      </c>
      <c r="R176" t="n">
        <v>40.6</v>
      </c>
      <c r="S176" t="n">
        <v>27.2</v>
      </c>
      <c r="T176" t="n">
        <v>6878.12</v>
      </c>
      <c r="U176" t="n">
        <v>0.67</v>
      </c>
      <c r="V176" t="n">
        <v>0.9399999999999999</v>
      </c>
      <c r="W176" t="n">
        <v>0.17</v>
      </c>
      <c r="X176" t="n">
        <v>0.45</v>
      </c>
      <c r="Y176" t="n">
        <v>1</v>
      </c>
      <c r="Z176" t="n">
        <v>10</v>
      </c>
    </row>
    <row r="177">
      <c r="A177" t="n">
        <v>8</v>
      </c>
      <c r="B177" t="n">
        <v>80</v>
      </c>
      <c r="C177" t="inlineStr">
        <is>
          <t xml:space="preserve">CONCLUIDO	</t>
        </is>
      </c>
      <c r="D177" t="n">
        <v>8.821400000000001</v>
      </c>
      <c r="E177" t="n">
        <v>11.34</v>
      </c>
      <c r="F177" t="n">
        <v>8.300000000000001</v>
      </c>
      <c r="G177" t="n">
        <v>22.64</v>
      </c>
      <c r="H177" t="n">
        <v>0.33</v>
      </c>
      <c r="I177" t="n">
        <v>22</v>
      </c>
      <c r="J177" t="n">
        <v>161.97</v>
      </c>
      <c r="K177" t="n">
        <v>50.28</v>
      </c>
      <c r="L177" t="n">
        <v>3</v>
      </c>
      <c r="M177" t="n">
        <v>0</v>
      </c>
      <c r="N177" t="n">
        <v>28.69</v>
      </c>
      <c r="O177" t="n">
        <v>20210.21</v>
      </c>
      <c r="P177" t="n">
        <v>75.70999999999999</v>
      </c>
      <c r="Q177" t="n">
        <v>1650.64</v>
      </c>
      <c r="R177" t="n">
        <v>40.44</v>
      </c>
      <c r="S177" t="n">
        <v>27.2</v>
      </c>
      <c r="T177" t="n">
        <v>6795.93</v>
      </c>
      <c r="U177" t="n">
        <v>0.67</v>
      </c>
      <c r="V177" t="n">
        <v>0.9399999999999999</v>
      </c>
      <c r="W177" t="n">
        <v>0.17</v>
      </c>
      <c r="X177" t="n">
        <v>0.45</v>
      </c>
      <c r="Y177" t="n">
        <v>1</v>
      </c>
      <c r="Z177" t="n">
        <v>10</v>
      </c>
    </row>
    <row r="178">
      <c r="A178" t="n">
        <v>0</v>
      </c>
      <c r="B178" t="n">
        <v>115</v>
      </c>
      <c r="C178" t="inlineStr">
        <is>
          <t xml:space="preserve">CONCLUIDO	</t>
        </is>
      </c>
      <c r="D178" t="n">
        <v>5.775</v>
      </c>
      <c r="E178" t="n">
        <v>17.32</v>
      </c>
      <c r="F178" t="n">
        <v>10</v>
      </c>
      <c r="G178" t="n">
        <v>5.66</v>
      </c>
      <c r="H178" t="n">
        <v>0.08</v>
      </c>
      <c r="I178" t="n">
        <v>106</v>
      </c>
      <c r="J178" t="n">
        <v>222.93</v>
      </c>
      <c r="K178" t="n">
        <v>56.94</v>
      </c>
      <c r="L178" t="n">
        <v>1</v>
      </c>
      <c r="M178" t="n">
        <v>104</v>
      </c>
      <c r="N178" t="n">
        <v>49.99</v>
      </c>
      <c r="O178" t="n">
        <v>27728.69</v>
      </c>
      <c r="P178" t="n">
        <v>146.36</v>
      </c>
      <c r="Q178" t="n">
        <v>1651.17</v>
      </c>
      <c r="R178" t="n">
        <v>94.44</v>
      </c>
      <c r="S178" t="n">
        <v>27.2</v>
      </c>
      <c r="T178" t="n">
        <v>33379.03</v>
      </c>
      <c r="U178" t="n">
        <v>0.29</v>
      </c>
      <c r="V178" t="n">
        <v>0.78</v>
      </c>
      <c r="W178" t="n">
        <v>0.28</v>
      </c>
      <c r="X178" t="n">
        <v>2.15</v>
      </c>
      <c r="Y178" t="n">
        <v>1</v>
      </c>
      <c r="Z178" t="n">
        <v>10</v>
      </c>
    </row>
    <row r="179">
      <c r="A179" t="n">
        <v>1</v>
      </c>
      <c r="B179" t="n">
        <v>115</v>
      </c>
      <c r="C179" t="inlineStr">
        <is>
          <t xml:space="preserve">CONCLUIDO	</t>
        </is>
      </c>
      <c r="D179" t="n">
        <v>6.3914</v>
      </c>
      <c r="E179" t="n">
        <v>15.65</v>
      </c>
      <c r="F179" t="n">
        <v>9.470000000000001</v>
      </c>
      <c r="G179" t="n">
        <v>7.11</v>
      </c>
      <c r="H179" t="n">
        <v>0.1</v>
      </c>
      <c r="I179" t="n">
        <v>80</v>
      </c>
      <c r="J179" t="n">
        <v>223.35</v>
      </c>
      <c r="K179" t="n">
        <v>56.94</v>
      </c>
      <c r="L179" t="n">
        <v>1.25</v>
      </c>
      <c r="M179" t="n">
        <v>78</v>
      </c>
      <c r="N179" t="n">
        <v>50.15</v>
      </c>
      <c r="O179" t="n">
        <v>27780.03</v>
      </c>
      <c r="P179" t="n">
        <v>136.79</v>
      </c>
      <c r="Q179" t="n">
        <v>1651.08</v>
      </c>
      <c r="R179" t="n">
        <v>77.78</v>
      </c>
      <c r="S179" t="n">
        <v>27.2</v>
      </c>
      <c r="T179" t="n">
        <v>25180.22</v>
      </c>
      <c r="U179" t="n">
        <v>0.35</v>
      </c>
      <c r="V179" t="n">
        <v>0.83</v>
      </c>
      <c r="W179" t="n">
        <v>0.23</v>
      </c>
      <c r="X179" t="n">
        <v>1.62</v>
      </c>
      <c r="Y179" t="n">
        <v>1</v>
      </c>
      <c r="Z179" t="n">
        <v>10</v>
      </c>
    </row>
    <row r="180">
      <c r="A180" t="n">
        <v>2</v>
      </c>
      <c r="B180" t="n">
        <v>115</v>
      </c>
      <c r="C180" t="inlineStr">
        <is>
          <t xml:space="preserve">CONCLUIDO	</t>
        </is>
      </c>
      <c r="D180" t="n">
        <v>6.8751</v>
      </c>
      <c r="E180" t="n">
        <v>14.55</v>
      </c>
      <c r="F180" t="n">
        <v>9.119999999999999</v>
      </c>
      <c r="G180" t="n">
        <v>8.69</v>
      </c>
      <c r="H180" t="n">
        <v>0.12</v>
      </c>
      <c r="I180" t="n">
        <v>63</v>
      </c>
      <c r="J180" t="n">
        <v>223.76</v>
      </c>
      <c r="K180" t="n">
        <v>56.94</v>
      </c>
      <c r="L180" t="n">
        <v>1.5</v>
      </c>
      <c r="M180" t="n">
        <v>61</v>
      </c>
      <c r="N180" t="n">
        <v>50.32</v>
      </c>
      <c r="O180" t="n">
        <v>27831.42</v>
      </c>
      <c r="P180" t="n">
        <v>129.79</v>
      </c>
      <c r="Q180" t="n">
        <v>1651.02</v>
      </c>
      <c r="R180" t="n">
        <v>66.76000000000001</v>
      </c>
      <c r="S180" t="n">
        <v>27.2</v>
      </c>
      <c r="T180" t="n">
        <v>19750.54</v>
      </c>
      <c r="U180" t="n">
        <v>0.41</v>
      </c>
      <c r="V180" t="n">
        <v>0.86</v>
      </c>
      <c r="W180" t="n">
        <v>0.21</v>
      </c>
      <c r="X180" t="n">
        <v>1.26</v>
      </c>
      <c r="Y180" t="n">
        <v>1</v>
      </c>
      <c r="Z180" t="n">
        <v>10</v>
      </c>
    </row>
    <row r="181">
      <c r="A181" t="n">
        <v>3</v>
      </c>
      <c r="B181" t="n">
        <v>115</v>
      </c>
      <c r="C181" t="inlineStr">
        <is>
          <t xml:space="preserve">CONCLUIDO	</t>
        </is>
      </c>
      <c r="D181" t="n">
        <v>7.2375</v>
      </c>
      <c r="E181" t="n">
        <v>13.82</v>
      </c>
      <c r="F181" t="n">
        <v>8.869999999999999</v>
      </c>
      <c r="G181" t="n">
        <v>10.24</v>
      </c>
      <c r="H181" t="n">
        <v>0.14</v>
      </c>
      <c r="I181" t="n">
        <v>52</v>
      </c>
      <c r="J181" t="n">
        <v>224.18</v>
      </c>
      <c r="K181" t="n">
        <v>56.94</v>
      </c>
      <c r="L181" t="n">
        <v>1.75</v>
      </c>
      <c r="M181" t="n">
        <v>50</v>
      </c>
      <c r="N181" t="n">
        <v>50.49</v>
      </c>
      <c r="O181" t="n">
        <v>27882.87</v>
      </c>
      <c r="P181" t="n">
        <v>124.49</v>
      </c>
      <c r="Q181" t="n">
        <v>1651</v>
      </c>
      <c r="R181" t="n">
        <v>58.91</v>
      </c>
      <c r="S181" t="n">
        <v>27.2</v>
      </c>
      <c r="T181" t="n">
        <v>15881.1</v>
      </c>
      <c r="U181" t="n">
        <v>0.46</v>
      </c>
      <c r="V181" t="n">
        <v>0.88</v>
      </c>
      <c r="W181" t="n">
        <v>0.19</v>
      </c>
      <c r="X181" t="n">
        <v>1.02</v>
      </c>
      <c r="Y181" t="n">
        <v>1</v>
      </c>
      <c r="Z181" t="n">
        <v>10</v>
      </c>
    </row>
    <row r="182">
      <c r="A182" t="n">
        <v>4</v>
      </c>
      <c r="B182" t="n">
        <v>115</v>
      </c>
      <c r="C182" t="inlineStr">
        <is>
          <t xml:space="preserve">CONCLUIDO	</t>
        </is>
      </c>
      <c r="D182" t="n">
        <v>7.4785</v>
      </c>
      <c r="E182" t="n">
        <v>13.37</v>
      </c>
      <c r="F182" t="n">
        <v>8.74</v>
      </c>
      <c r="G182" t="n">
        <v>11.65</v>
      </c>
      <c r="H182" t="n">
        <v>0.16</v>
      </c>
      <c r="I182" t="n">
        <v>45</v>
      </c>
      <c r="J182" t="n">
        <v>224.6</v>
      </c>
      <c r="K182" t="n">
        <v>56.94</v>
      </c>
      <c r="L182" t="n">
        <v>2</v>
      </c>
      <c r="M182" t="n">
        <v>43</v>
      </c>
      <c r="N182" t="n">
        <v>50.65</v>
      </c>
      <c r="O182" t="n">
        <v>27934.37</v>
      </c>
      <c r="P182" t="n">
        <v>120.89</v>
      </c>
      <c r="Q182" t="n">
        <v>1651.03</v>
      </c>
      <c r="R182" t="n">
        <v>54.68</v>
      </c>
      <c r="S182" t="n">
        <v>27.2</v>
      </c>
      <c r="T182" t="n">
        <v>13804.47</v>
      </c>
      <c r="U182" t="n">
        <v>0.5</v>
      </c>
      <c r="V182" t="n">
        <v>0.9</v>
      </c>
      <c r="W182" t="n">
        <v>0.18</v>
      </c>
      <c r="X182" t="n">
        <v>0.88</v>
      </c>
      <c r="Y182" t="n">
        <v>1</v>
      </c>
      <c r="Z182" t="n">
        <v>10</v>
      </c>
    </row>
    <row r="183">
      <c r="A183" t="n">
        <v>5</v>
      </c>
      <c r="B183" t="n">
        <v>115</v>
      </c>
      <c r="C183" t="inlineStr">
        <is>
          <t xml:space="preserve">CONCLUIDO	</t>
        </is>
      </c>
      <c r="D183" t="n">
        <v>7.7776</v>
      </c>
      <c r="E183" t="n">
        <v>12.86</v>
      </c>
      <c r="F183" t="n">
        <v>8.529999999999999</v>
      </c>
      <c r="G183" t="n">
        <v>13.47</v>
      </c>
      <c r="H183" t="n">
        <v>0.18</v>
      </c>
      <c r="I183" t="n">
        <v>38</v>
      </c>
      <c r="J183" t="n">
        <v>225.01</v>
      </c>
      <c r="K183" t="n">
        <v>56.94</v>
      </c>
      <c r="L183" t="n">
        <v>2.25</v>
      </c>
      <c r="M183" t="n">
        <v>36</v>
      </c>
      <c r="N183" t="n">
        <v>50.82</v>
      </c>
      <c r="O183" t="n">
        <v>27985.94</v>
      </c>
      <c r="P183" t="n">
        <v>116.1</v>
      </c>
      <c r="Q183" t="n">
        <v>1650.92</v>
      </c>
      <c r="R183" t="n">
        <v>47.94</v>
      </c>
      <c r="S183" t="n">
        <v>27.2</v>
      </c>
      <c r="T183" t="n">
        <v>10468.41</v>
      </c>
      <c r="U183" t="n">
        <v>0.57</v>
      </c>
      <c r="V183" t="n">
        <v>0.92</v>
      </c>
      <c r="W183" t="n">
        <v>0.17</v>
      </c>
      <c r="X183" t="n">
        <v>0.67</v>
      </c>
      <c r="Y183" t="n">
        <v>1</v>
      </c>
      <c r="Z183" t="n">
        <v>10</v>
      </c>
    </row>
    <row r="184">
      <c r="A184" t="n">
        <v>6</v>
      </c>
      <c r="B184" t="n">
        <v>115</v>
      </c>
      <c r="C184" t="inlineStr">
        <is>
          <t xml:space="preserve">CONCLUIDO	</t>
        </is>
      </c>
      <c r="D184" t="n">
        <v>7.7782</v>
      </c>
      <c r="E184" t="n">
        <v>12.86</v>
      </c>
      <c r="F184" t="n">
        <v>8.66</v>
      </c>
      <c r="G184" t="n">
        <v>14.84</v>
      </c>
      <c r="H184" t="n">
        <v>0.2</v>
      </c>
      <c r="I184" t="n">
        <v>35</v>
      </c>
      <c r="J184" t="n">
        <v>225.43</v>
      </c>
      <c r="K184" t="n">
        <v>56.94</v>
      </c>
      <c r="L184" t="n">
        <v>2.5</v>
      </c>
      <c r="M184" t="n">
        <v>33</v>
      </c>
      <c r="N184" t="n">
        <v>50.99</v>
      </c>
      <c r="O184" t="n">
        <v>28037.57</v>
      </c>
      <c r="P184" t="n">
        <v>116.2</v>
      </c>
      <c r="Q184" t="n">
        <v>1650.71</v>
      </c>
      <c r="R184" t="n">
        <v>53.7</v>
      </c>
      <c r="S184" t="n">
        <v>27.2</v>
      </c>
      <c r="T184" t="n">
        <v>13362.05</v>
      </c>
      <c r="U184" t="n">
        <v>0.51</v>
      </c>
      <c r="V184" t="n">
        <v>0.9</v>
      </c>
      <c r="W184" t="n">
        <v>0.14</v>
      </c>
      <c r="X184" t="n">
        <v>0.8100000000000001</v>
      </c>
      <c r="Y184" t="n">
        <v>1</v>
      </c>
      <c r="Z184" t="n">
        <v>10</v>
      </c>
    </row>
    <row r="185">
      <c r="A185" t="n">
        <v>7</v>
      </c>
      <c r="B185" t="n">
        <v>115</v>
      </c>
      <c r="C185" t="inlineStr">
        <is>
          <t xml:space="preserve">CONCLUIDO	</t>
        </is>
      </c>
      <c r="D185" t="n">
        <v>8.0406</v>
      </c>
      <c r="E185" t="n">
        <v>12.44</v>
      </c>
      <c r="F185" t="n">
        <v>8.460000000000001</v>
      </c>
      <c r="G185" t="n">
        <v>16.92</v>
      </c>
      <c r="H185" t="n">
        <v>0.22</v>
      </c>
      <c r="I185" t="n">
        <v>30</v>
      </c>
      <c r="J185" t="n">
        <v>225.85</v>
      </c>
      <c r="K185" t="n">
        <v>56.94</v>
      </c>
      <c r="L185" t="n">
        <v>2.75</v>
      </c>
      <c r="M185" t="n">
        <v>28</v>
      </c>
      <c r="N185" t="n">
        <v>51.16</v>
      </c>
      <c r="O185" t="n">
        <v>28089.25</v>
      </c>
      <c r="P185" t="n">
        <v>111.29</v>
      </c>
      <c r="Q185" t="n">
        <v>1650.72</v>
      </c>
      <c r="R185" t="n">
        <v>46.15</v>
      </c>
      <c r="S185" t="n">
        <v>27.2</v>
      </c>
      <c r="T185" t="n">
        <v>9612.959999999999</v>
      </c>
      <c r="U185" t="n">
        <v>0.59</v>
      </c>
      <c r="V185" t="n">
        <v>0.92</v>
      </c>
      <c r="W185" t="n">
        <v>0.16</v>
      </c>
      <c r="X185" t="n">
        <v>0.61</v>
      </c>
      <c r="Y185" t="n">
        <v>1</v>
      </c>
      <c r="Z185" t="n">
        <v>10</v>
      </c>
    </row>
    <row r="186">
      <c r="A186" t="n">
        <v>8</v>
      </c>
      <c r="B186" t="n">
        <v>115</v>
      </c>
      <c r="C186" t="inlineStr">
        <is>
          <t xml:space="preserve">CONCLUIDO	</t>
        </is>
      </c>
      <c r="D186" t="n">
        <v>8.1775</v>
      </c>
      <c r="E186" t="n">
        <v>12.23</v>
      </c>
      <c r="F186" t="n">
        <v>8.380000000000001</v>
      </c>
      <c r="G186" t="n">
        <v>18.63</v>
      </c>
      <c r="H186" t="n">
        <v>0.24</v>
      </c>
      <c r="I186" t="n">
        <v>27</v>
      </c>
      <c r="J186" t="n">
        <v>226.27</v>
      </c>
      <c r="K186" t="n">
        <v>56.94</v>
      </c>
      <c r="L186" t="n">
        <v>3</v>
      </c>
      <c r="M186" t="n">
        <v>25</v>
      </c>
      <c r="N186" t="n">
        <v>51.33</v>
      </c>
      <c r="O186" t="n">
        <v>28140.99</v>
      </c>
      <c r="P186" t="n">
        <v>108.44</v>
      </c>
      <c r="Q186" t="n">
        <v>1650.8</v>
      </c>
      <c r="R186" t="n">
        <v>43.77</v>
      </c>
      <c r="S186" t="n">
        <v>27.2</v>
      </c>
      <c r="T186" t="n">
        <v>8439.950000000001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9</v>
      </c>
      <c r="B187" t="n">
        <v>115</v>
      </c>
      <c r="C187" t="inlineStr">
        <is>
          <t xml:space="preserve">CONCLUIDO	</t>
        </is>
      </c>
      <c r="D187" t="n">
        <v>8.2662</v>
      </c>
      <c r="E187" t="n">
        <v>12.1</v>
      </c>
      <c r="F187" t="n">
        <v>8.34</v>
      </c>
      <c r="G187" t="n">
        <v>20.01</v>
      </c>
      <c r="H187" t="n">
        <v>0.25</v>
      </c>
      <c r="I187" t="n">
        <v>25</v>
      </c>
      <c r="J187" t="n">
        <v>226.69</v>
      </c>
      <c r="K187" t="n">
        <v>56.94</v>
      </c>
      <c r="L187" t="n">
        <v>3.25</v>
      </c>
      <c r="M187" t="n">
        <v>23</v>
      </c>
      <c r="N187" t="n">
        <v>51.5</v>
      </c>
      <c r="O187" t="n">
        <v>28192.8</v>
      </c>
      <c r="P187" t="n">
        <v>105.79</v>
      </c>
      <c r="Q187" t="n">
        <v>1650.81</v>
      </c>
      <c r="R187" t="n">
        <v>42.51</v>
      </c>
      <c r="S187" t="n">
        <v>27.2</v>
      </c>
      <c r="T187" t="n">
        <v>7817.63</v>
      </c>
      <c r="U187" t="n">
        <v>0.64</v>
      </c>
      <c r="V187" t="n">
        <v>0.9399999999999999</v>
      </c>
      <c r="W187" t="n">
        <v>0.15</v>
      </c>
      <c r="X187" t="n">
        <v>0.49</v>
      </c>
      <c r="Y187" t="n">
        <v>1</v>
      </c>
      <c r="Z187" t="n">
        <v>10</v>
      </c>
    </row>
    <row r="188">
      <c r="A188" t="n">
        <v>10</v>
      </c>
      <c r="B188" t="n">
        <v>115</v>
      </c>
      <c r="C188" t="inlineStr">
        <is>
          <t xml:space="preserve">CONCLUIDO	</t>
        </is>
      </c>
      <c r="D188" t="n">
        <v>8.350899999999999</v>
      </c>
      <c r="E188" t="n">
        <v>11.97</v>
      </c>
      <c r="F188" t="n">
        <v>8.300000000000001</v>
      </c>
      <c r="G188" t="n">
        <v>21.66</v>
      </c>
      <c r="H188" t="n">
        <v>0.27</v>
      </c>
      <c r="I188" t="n">
        <v>23</v>
      </c>
      <c r="J188" t="n">
        <v>227.11</v>
      </c>
      <c r="K188" t="n">
        <v>56.94</v>
      </c>
      <c r="L188" t="n">
        <v>3.5</v>
      </c>
      <c r="M188" t="n">
        <v>21</v>
      </c>
      <c r="N188" t="n">
        <v>51.67</v>
      </c>
      <c r="O188" t="n">
        <v>28244.66</v>
      </c>
      <c r="P188" t="n">
        <v>103.72</v>
      </c>
      <c r="Q188" t="n">
        <v>1650.81</v>
      </c>
      <c r="R188" t="n">
        <v>41.29</v>
      </c>
      <c r="S188" t="n">
        <v>27.2</v>
      </c>
      <c r="T188" t="n">
        <v>7218.34</v>
      </c>
      <c r="U188" t="n">
        <v>0.66</v>
      </c>
      <c r="V188" t="n">
        <v>0.9399999999999999</v>
      </c>
      <c r="W188" t="n">
        <v>0.15</v>
      </c>
      <c r="X188" t="n">
        <v>0.45</v>
      </c>
      <c r="Y188" t="n">
        <v>1</v>
      </c>
      <c r="Z188" t="n">
        <v>10</v>
      </c>
    </row>
    <row r="189">
      <c r="A189" t="n">
        <v>11</v>
      </c>
      <c r="B189" t="n">
        <v>115</v>
      </c>
      <c r="C189" t="inlineStr">
        <is>
          <t xml:space="preserve">CONCLUIDO	</t>
        </is>
      </c>
      <c r="D189" t="n">
        <v>8.4434</v>
      </c>
      <c r="E189" t="n">
        <v>11.84</v>
      </c>
      <c r="F189" t="n">
        <v>8.26</v>
      </c>
      <c r="G189" t="n">
        <v>23.6</v>
      </c>
      <c r="H189" t="n">
        <v>0.29</v>
      </c>
      <c r="I189" t="n">
        <v>21</v>
      </c>
      <c r="J189" t="n">
        <v>227.53</v>
      </c>
      <c r="K189" t="n">
        <v>56.94</v>
      </c>
      <c r="L189" t="n">
        <v>3.75</v>
      </c>
      <c r="M189" t="n">
        <v>19</v>
      </c>
      <c r="N189" t="n">
        <v>51.84</v>
      </c>
      <c r="O189" t="n">
        <v>28296.58</v>
      </c>
      <c r="P189" t="n">
        <v>100.29</v>
      </c>
      <c r="Q189" t="n">
        <v>1650.64</v>
      </c>
      <c r="R189" t="n">
        <v>39.92</v>
      </c>
      <c r="S189" t="n">
        <v>27.2</v>
      </c>
      <c r="T189" t="n">
        <v>6543.09</v>
      </c>
      <c r="U189" t="n">
        <v>0.68</v>
      </c>
      <c r="V189" t="n">
        <v>0.95</v>
      </c>
      <c r="W189" t="n">
        <v>0.14</v>
      </c>
      <c r="X189" t="n">
        <v>0.41</v>
      </c>
      <c r="Y189" t="n">
        <v>1</v>
      </c>
      <c r="Z189" t="n">
        <v>10</v>
      </c>
    </row>
    <row r="190">
      <c r="A190" t="n">
        <v>12</v>
      </c>
      <c r="B190" t="n">
        <v>115</v>
      </c>
      <c r="C190" t="inlineStr">
        <is>
          <t xml:space="preserve">CONCLUIDO	</t>
        </is>
      </c>
      <c r="D190" t="n">
        <v>8.579000000000001</v>
      </c>
      <c r="E190" t="n">
        <v>11.66</v>
      </c>
      <c r="F190" t="n">
        <v>8.16</v>
      </c>
      <c r="G190" t="n">
        <v>25.77</v>
      </c>
      <c r="H190" t="n">
        <v>0.31</v>
      </c>
      <c r="I190" t="n">
        <v>19</v>
      </c>
      <c r="J190" t="n">
        <v>227.95</v>
      </c>
      <c r="K190" t="n">
        <v>56.94</v>
      </c>
      <c r="L190" t="n">
        <v>4</v>
      </c>
      <c r="M190" t="n">
        <v>17</v>
      </c>
      <c r="N190" t="n">
        <v>52.01</v>
      </c>
      <c r="O190" t="n">
        <v>28348.56</v>
      </c>
      <c r="P190" t="n">
        <v>96.73</v>
      </c>
      <c r="Q190" t="n">
        <v>1650.64</v>
      </c>
      <c r="R190" t="n">
        <v>36.73</v>
      </c>
      <c r="S190" t="n">
        <v>27.2</v>
      </c>
      <c r="T190" t="n">
        <v>4957.8</v>
      </c>
      <c r="U190" t="n">
        <v>0.74</v>
      </c>
      <c r="V190" t="n">
        <v>0.96</v>
      </c>
      <c r="W190" t="n">
        <v>0.14</v>
      </c>
      <c r="X190" t="n">
        <v>0.31</v>
      </c>
      <c r="Y190" t="n">
        <v>1</v>
      </c>
      <c r="Z190" t="n">
        <v>10</v>
      </c>
    </row>
    <row r="191">
      <c r="A191" t="n">
        <v>13</v>
      </c>
      <c r="B191" t="n">
        <v>115</v>
      </c>
      <c r="C191" t="inlineStr">
        <is>
          <t xml:space="preserve">CONCLUIDO	</t>
        </is>
      </c>
      <c r="D191" t="n">
        <v>8.6168</v>
      </c>
      <c r="E191" t="n">
        <v>11.61</v>
      </c>
      <c r="F191" t="n">
        <v>8.199999999999999</v>
      </c>
      <c r="G191" t="n">
        <v>28.94</v>
      </c>
      <c r="H191" t="n">
        <v>0.33</v>
      </c>
      <c r="I191" t="n">
        <v>17</v>
      </c>
      <c r="J191" t="n">
        <v>228.38</v>
      </c>
      <c r="K191" t="n">
        <v>56.94</v>
      </c>
      <c r="L191" t="n">
        <v>4.25</v>
      </c>
      <c r="M191" t="n">
        <v>15</v>
      </c>
      <c r="N191" t="n">
        <v>52.18</v>
      </c>
      <c r="O191" t="n">
        <v>28400.61</v>
      </c>
      <c r="P191" t="n">
        <v>94.88</v>
      </c>
      <c r="Q191" t="n">
        <v>1650.72</v>
      </c>
      <c r="R191" t="n">
        <v>38.22</v>
      </c>
      <c r="S191" t="n">
        <v>27.2</v>
      </c>
      <c r="T191" t="n">
        <v>5712.55</v>
      </c>
      <c r="U191" t="n">
        <v>0.71</v>
      </c>
      <c r="V191" t="n">
        <v>0.95</v>
      </c>
      <c r="W191" t="n">
        <v>0.13</v>
      </c>
      <c r="X191" t="n">
        <v>0.34</v>
      </c>
      <c r="Y191" t="n">
        <v>1</v>
      </c>
      <c r="Z191" t="n">
        <v>10</v>
      </c>
    </row>
    <row r="192">
      <c r="A192" t="n">
        <v>14</v>
      </c>
      <c r="B192" t="n">
        <v>115</v>
      </c>
      <c r="C192" t="inlineStr">
        <is>
          <t xml:space="preserve">CONCLUIDO	</t>
        </is>
      </c>
      <c r="D192" t="n">
        <v>8.6745</v>
      </c>
      <c r="E192" t="n">
        <v>11.53</v>
      </c>
      <c r="F192" t="n">
        <v>8.16</v>
      </c>
      <c r="G192" t="n">
        <v>30.62</v>
      </c>
      <c r="H192" t="n">
        <v>0.35</v>
      </c>
      <c r="I192" t="n">
        <v>16</v>
      </c>
      <c r="J192" t="n">
        <v>228.8</v>
      </c>
      <c r="K192" t="n">
        <v>56.94</v>
      </c>
      <c r="L192" t="n">
        <v>4.5</v>
      </c>
      <c r="M192" t="n">
        <v>10</v>
      </c>
      <c r="N192" t="n">
        <v>52.36</v>
      </c>
      <c r="O192" t="n">
        <v>28452.71</v>
      </c>
      <c r="P192" t="n">
        <v>92.52</v>
      </c>
      <c r="Q192" t="n">
        <v>1650.67</v>
      </c>
      <c r="R192" t="n">
        <v>36.75</v>
      </c>
      <c r="S192" t="n">
        <v>27.2</v>
      </c>
      <c r="T192" t="n">
        <v>4983.58</v>
      </c>
      <c r="U192" t="n">
        <v>0.74</v>
      </c>
      <c r="V192" t="n">
        <v>0.96</v>
      </c>
      <c r="W192" t="n">
        <v>0.14</v>
      </c>
      <c r="X192" t="n">
        <v>0.31</v>
      </c>
      <c r="Y192" t="n">
        <v>1</v>
      </c>
      <c r="Z192" t="n">
        <v>10</v>
      </c>
    </row>
    <row r="193">
      <c r="A193" t="n">
        <v>15</v>
      </c>
      <c r="B193" t="n">
        <v>115</v>
      </c>
      <c r="C193" t="inlineStr">
        <is>
          <t xml:space="preserve">CONCLUIDO	</t>
        </is>
      </c>
      <c r="D193" t="n">
        <v>8.6653</v>
      </c>
      <c r="E193" t="n">
        <v>11.54</v>
      </c>
      <c r="F193" t="n">
        <v>8.18</v>
      </c>
      <c r="G193" t="n">
        <v>30.66</v>
      </c>
      <c r="H193" t="n">
        <v>0.37</v>
      </c>
      <c r="I193" t="n">
        <v>16</v>
      </c>
      <c r="J193" t="n">
        <v>229.22</v>
      </c>
      <c r="K193" t="n">
        <v>56.94</v>
      </c>
      <c r="L193" t="n">
        <v>4.75</v>
      </c>
      <c r="M193" t="n">
        <v>2</v>
      </c>
      <c r="N193" t="n">
        <v>52.53</v>
      </c>
      <c r="O193" t="n">
        <v>28504.87</v>
      </c>
      <c r="P193" t="n">
        <v>92.13</v>
      </c>
      <c r="Q193" t="n">
        <v>1650.71</v>
      </c>
      <c r="R193" t="n">
        <v>36.89</v>
      </c>
      <c r="S193" t="n">
        <v>27.2</v>
      </c>
      <c r="T193" t="n">
        <v>5050.67</v>
      </c>
      <c r="U193" t="n">
        <v>0.74</v>
      </c>
      <c r="V193" t="n">
        <v>0.96</v>
      </c>
      <c r="W193" t="n">
        <v>0.15</v>
      </c>
      <c r="X193" t="n">
        <v>0.32</v>
      </c>
      <c r="Y193" t="n">
        <v>1</v>
      </c>
      <c r="Z193" t="n">
        <v>10</v>
      </c>
    </row>
    <row r="194">
      <c r="A194" t="n">
        <v>16</v>
      </c>
      <c r="B194" t="n">
        <v>115</v>
      </c>
      <c r="C194" t="inlineStr">
        <is>
          <t xml:space="preserve">CONCLUIDO	</t>
        </is>
      </c>
      <c r="D194" t="n">
        <v>8.6663</v>
      </c>
      <c r="E194" t="n">
        <v>11.54</v>
      </c>
      <c r="F194" t="n">
        <v>8.18</v>
      </c>
      <c r="G194" t="n">
        <v>30.66</v>
      </c>
      <c r="H194" t="n">
        <v>0.39</v>
      </c>
      <c r="I194" t="n">
        <v>16</v>
      </c>
      <c r="J194" t="n">
        <v>229.65</v>
      </c>
      <c r="K194" t="n">
        <v>56.94</v>
      </c>
      <c r="L194" t="n">
        <v>5</v>
      </c>
      <c r="M194" t="n">
        <v>0</v>
      </c>
      <c r="N194" t="n">
        <v>52.7</v>
      </c>
      <c r="O194" t="n">
        <v>28557.1</v>
      </c>
      <c r="P194" t="n">
        <v>92.31999999999999</v>
      </c>
      <c r="Q194" t="n">
        <v>1650.75</v>
      </c>
      <c r="R194" t="n">
        <v>36.66</v>
      </c>
      <c r="S194" t="n">
        <v>27.2</v>
      </c>
      <c r="T194" t="n">
        <v>4940.32</v>
      </c>
      <c r="U194" t="n">
        <v>0.74</v>
      </c>
      <c r="V194" t="n">
        <v>0.96</v>
      </c>
      <c r="W194" t="n">
        <v>0.15</v>
      </c>
      <c r="X194" t="n">
        <v>0.32</v>
      </c>
      <c r="Y194" t="n">
        <v>1</v>
      </c>
      <c r="Z194" t="n">
        <v>10</v>
      </c>
    </row>
    <row r="195">
      <c r="A195" t="n">
        <v>0</v>
      </c>
      <c r="B195" t="n">
        <v>35</v>
      </c>
      <c r="C195" t="inlineStr">
        <is>
          <t xml:space="preserve">CONCLUIDO	</t>
        </is>
      </c>
      <c r="D195" t="n">
        <v>8.602399999999999</v>
      </c>
      <c r="E195" t="n">
        <v>11.62</v>
      </c>
      <c r="F195" t="n">
        <v>8.890000000000001</v>
      </c>
      <c r="G195" t="n">
        <v>10.88</v>
      </c>
      <c r="H195" t="n">
        <v>0.22</v>
      </c>
      <c r="I195" t="n">
        <v>49</v>
      </c>
      <c r="J195" t="n">
        <v>80.84</v>
      </c>
      <c r="K195" t="n">
        <v>35.1</v>
      </c>
      <c r="L195" t="n">
        <v>1</v>
      </c>
      <c r="M195" t="n">
        <v>0</v>
      </c>
      <c r="N195" t="n">
        <v>9.74</v>
      </c>
      <c r="O195" t="n">
        <v>10204.21</v>
      </c>
      <c r="P195" t="n">
        <v>54.31</v>
      </c>
      <c r="Q195" t="n">
        <v>1650.86</v>
      </c>
      <c r="R195" t="n">
        <v>57.62</v>
      </c>
      <c r="S195" t="n">
        <v>27.2</v>
      </c>
      <c r="T195" t="n">
        <v>15253.32</v>
      </c>
      <c r="U195" t="n">
        <v>0.47</v>
      </c>
      <c r="V195" t="n">
        <v>0.88</v>
      </c>
      <c r="W195" t="n">
        <v>0.25</v>
      </c>
      <c r="X195" t="n">
        <v>1.04</v>
      </c>
      <c r="Y195" t="n">
        <v>1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8.2818</v>
      </c>
      <c r="E196" t="n">
        <v>12.07</v>
      </c>
      <c r="F196" t="n">
        <v>8.880000000000001</v>
      </c>
      <c r="G196" t="n">
        <v>10.25</v>
      </c>
      <c r="H196" t="n">
        <v>0.16</v>
      </c>
      <c r="I196" t="n">
        <v>52</v>
      </c>
      <c r="J196" t="n">
        <v>107.41</v>
      </c>
      <c r="K196" t="n">
        <v>41.65</v>
      </c>
      <c r="L196" t="n">
        <v>1</v>
      </c>
      <c r="M196" t="n">
        <v>50</v>
      </c>
      <c r="N196" t="n">
        <v>14.77</v>
      </c>
      <c r="O196" t="n">
        <v>13481.73</v>
      </c>
      <c r="P196" t="n">
        <v>70.75</v>
      </c>
      <c r="Q196" t="n">
        <v>1650.86</v>
      </c>
      <c r="R196" t="n">
        <v>59.38</v>
      </c>
      <c r="S196" t="n">
        <v>27.2</v>
      </c>
      <c r="T196" t="n">
        <v>16118.67</v>
      </c>
      <c r="U196" t="n">
        <v>0.46</v>
      </c>
      <c r="V196" t="n">
        <v>0.88</v>
      </c>
      <c r="W196" t="n">
        <v>0.19</v>
      </c>
      <c r="X196" t="n">
        <v>1.03</v>
      </c>
      <c r="Y196" t="n">
        <v>1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8.7296</v>
      </c>
      <c r="E197" t="n">
        <v>11.46</v>
      </c>
      <c r="F197" t="n">
        <v>8.57</v>
      </c>
      <c r="G197" t="n">
        <v>13.54</v>
      </c>
      <c r="H197" t="n">
        <v>0.2</v>
      </c>
      <c r="I197" t="n">
        <v>38</v>
      </c>
      <c r="J197" t="n">
        <v>107.73</v>
      </c>
      <c r="K197" t="n">
        <v>41.65</v>
      </c>
      <c r="L197" t="n">
        <v>1.25</v>
      </c>
      <c r="M197" t="n">
        <v>33</v>
      </c>
      <c r="N197" t="n">
        <v>14.83</v>
      </c>
      <c r="O197" t="n">
        <v>13520.81</v>
      </c>
      <c r="P197" t="n">
        <v>63.51</v>
      </c>
      <c r="Q197" t="n">
        <v>1651</v>
      </c>
      <c r="R197" t="n">
        <v>49.61</v>
      </c>
      <c r="S197" t="n">
        <v>27.2</v>
      </c>
      <c r="T197" t="n">
        <v>11301.94</v>
      </c>
      <c r="U197" t="n">
        <v>0.55</v>
      </c>
      <c r="V197" t="n">
        <v>0.91</v>
      </c>
      <c r="W197" t="n">
        <v>0.17</v>
      </c>
      <c r="X197" t="n">
        <v>0.72</v>
      </c>
      <c r="Y197" t="n">
        <v>1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8.8498</v>
      </c>
      <c r="E198" t="n">
        <v>11.3</v>
      </c>
      <c r="F198" t="n">
        <v>8.51</v>
      </c>
      <c r="G198" t="n">
        <v>15.01</v>
      </c>
      <c r="H198" t="n">
        <v>0.24</v>
      </c>
      <c r="I198" t="n">
        <v>34</v>
      </c>
      <c r="J198" t="n">
        <v>108.05</v>
      </c>
      <c r="K198" t="n">
        <v>41.65</v>
      </c>
      <c r="L198" t="n">
        <v>1.5</v>
      </c>
      <c r="M198" t="n">
        <v>0</v>
      </c>
      <c r="N198" t="n">
        <v>14.9</v>
      </c>
      <c r="O198" t="n">
        <v>13559.91</v>
      </c>
      <c r="P198" t="n">
        <v>61.31</v>
      </c>
      <c r="Q198" t="n">
        <v>1650.64</v>
      </c>
      <c r="R198" t="n">
        <v>46.21</v>
      </c>
      <c r="S198" t="n">
        <v>27.2</v>
      </c>
      <c r="T198" t="n">
        <v>9623.93</v>
      </c>
      <c r="U198" t="n">
        <v>0.59</v>
      </c>
      <c r="V198" t="n">
        <v>0.92</v>
      </c>
      <c r="W198" t="n">
        <v>0.2</v>
      </c>
      <c r="X198" t="n">
        <v>0.66</v>
      </c>
      <c r="Y198" t="n">
        <v>1</v>
      </c>
      <c r="Z198" t="n">
        <v>10</v>
      </c>
    </row>
    <row r="199">
      <c r="A199" t="n">
        <v>0</v>
      </c>
      <c r="B199" t="n">
        <v>25</v>
      </c>
      <c r="C199" t="inlineStr">
        <is>
          <t xml:space="preserve">CONCLUIDO	</t>
        </is>
      </c>
      <c r="D199" t="n">
        <v>8.331200000000001</v>
      </c>
      <c r="E199" t="n">
        <v>12</v>
      </c>
      <c r="F199" t="n">
        <v>9.279999999999999</v>
      </c>
      <c r="G199" t="n">
        <v>8.31</v>
      </c>
      <c r="H199" t="n">
        <v>0.28</v>
      </c>
      <c r="I199" t="n">
        <v>67</v>
      </c>
      <c r="J199" t="n">
        <v>61.76</v>
      </c>
      <c r="K199" t="n">
        <v>28.92</v>
      </c>
      <c r="L199" t="n">
        <v>1</v>
      </c>
      <c r="M199" t="n">
        <v>0</v>
      </c>
      <c r="N199" t="n">
        <v>6.84</v>
      </c>
      <c r="O199" t="n">
        <v>7851.41</v>
      </c>
      <c r="P199" t="n">
        <v>48.22</v>
      </c>
      <c r="Q199" t="n">
        <v>1651.02</v>
      </c>
      <c r="R199" t="n">
        <v>68.84999999999999</v>
      </c>
      <c r="S199" t="n">
        <v>27.2</v>
      </c>
      <c r="T199" t="n">
        <v>20778.71</v>
      </c>
      <c r="U199" t="n">
        <v>0.39</v>
      </c>
      <c r="V199" t="n">
        <v>0.84</v>
      </c>
      <c r="W199" t="n">
        <v>0.3</v>
      </c>
      <c r="X199" t="n">
        <v>1.42</v>
      </c>
      <c r="Y199" t="n">
        <v>1</v>
      </c>
      <c r="Z199" t="n">
        <v>10</v>
      </c>
    </row>
    <row r="200">
      <c r="A200" t="n">
        <v>0</v>
      </c>
      <c r="B200" t="n">
        <v>85</v>
      </c>
      <c r="C200" t="inlineStr">
        <is>
          <t xml:space="preserve">CONCLUIDO	</t>
        </is>
      </c>
      <c r="D200" t="n">
        <v>6.8241</v>
      </c>
      <c r="E200" t="n">
        <v>14.65</v>
      </c>
      <c r="F200" t="n">
        <v>9.5</v>
      </c>
      <c r="G200" t="n">
        <v>6.95</v>
      </c>
      <c r="H200" t="n">
        <v>0.11</v>
      </c>
      <c r="I200" t="n">
        <v>82</v>
      </c>
      <c r="J200" t="n">
        <v>167.88</v>
      </c>
      <c r="K200" t="n">
        <v>51.39</v>
      </c>
      <c r="L200" t="n">
        <v>1</v>
      </c>
      <c r="M200" t="n">
        <v>80</v>
      </c>
      <c r="N200" t="n">
        <v>30.49</v>
      </c>
      <c r="O200" t="n">
        <v>20939.59</v>
      </c>
      <c r="P200" t="n">
        <v>112.84</v>
      </c>
      <c r="Q200" t="n">
        <v>1651.26</v>
      </c>
      <c r="R200" t="n">
        <v>78.72</v>
      </c>
      <c r="S200" t="n">
        <v>27.2</v>
      </c>
      <c r="T200" t="n">
        <v>25636.19</v>
      </c>
      <c r="U200" t="n">
        <v>0.35</v>
      </c>
      <c r="V200" t="n">
        <v>0.82</v>
      </c>
      <c r="W200" t="n">
        <v>0.24</v>
      </c>
      <c r="X200" t="n">
        <v>1.65</v>
      </c>
      <c r="Y200" t="n">
        <v>1</v>
      </c>
      <c r="Z200" t="n">
        <v>10</v>
      </c>
    </row>
    <row r="201">
      <c r="A201" t="n">
        <v>1</v>
      </c>
      <c r="B201" t="n">
        <v>85</v>
      </c>
      <c r="C201" t="inlineStr">
        <is>
          <t xml:space="preserve">CONCLUIDO	</t>
        </is>
      </c>
      <c r="D201" t="n">
        <v>7.3715</v>
      </c>
      <c r="E201" t="n">
        <v>13.57</v>
      </c>
      <c r="F201" t="n">
        <v>9.09</v>
      </c>
      <c r="G201" t="n">
        <v>8.800000000000001</v>
      </c>
      <c r="H201" t="n">
        <v>0.13</v>
      </c>
      <c r="I201" t="n">
        <v>62</v>
      </c>
      <c r="J201" t="n">
        <v>168.25</v>
      </c>
      <c r="K201" t="n">
        <v>51.39</v>
      </c>
      <c r="L201" t="n">
        <v>1.25</v>
      </c>
      <c r="M201" t="n">
        <v>60</v>
      </c>
      <c r="N201" t="n">
        <v>30.6</v>
      </c>
      <c r="O201" t="n">
        <v>20984.25</v>
      </c>
      <c r="P201" t="n">
        <v>105.44</v>
      </c>
      <c r="Q201" t="n">
        <v>1650.9</v>
      </c>
      <c r="R201" t="n">
        <v>65.84</v>
      </c>
      <c r="S201" t="n">
        <v>27.2</v>
      </c>
      <c r="T201" t="n">
        <v>19297.3</v>
      </c>
      <c r="U201" t="n">
        <v>0.41</v>
      </c>
      <c r="V201" t="n">
        <v>0.86</v>
      </c>
      <c r="W201" t="n">
        <v>0.21</v>
      </c>
      <c r="X201" t="n">
        <v>1.24</v>
      </c>
      <c r="Y201" t="n">
        <v>1</v>
      </c>
      <c r="Z201" t="n">
        <v>10</v>
      </c>
    </row>
    <row r="202">
      <c r="A202" t="n">
        <v>2</v>
      </c>
      <c r="B202" t="n">
        <v>85</v>
      </c>
      <c r="C202" t="inlineStr">
        <is>
          <t xml:space="preserve">CONCLUIDO	</t>
        </is>
      </c>
      <c r="D202" t="n">
        <v>7.7796</v>
      </c>
      <c r="E202" t="n">
        <v>12.85</v>
      </c>
      <c r="F202" t="n">
        <v>8.82</v>
      </c>
      <c r="G202" t="n">
        <v>10.8</v>
      </c>
      <c r="H202" t="n">
        <v>0.16</v>
      </c>
      <c r="I202" t="n">
        <v>49</v>
      </c>
      <c r="J202" t="n">
        <v>168.61</v>
      </c>
      <c r="K202" t="n">
        <v>51.39</v>
      </c>
      <c r="L202" t="n">
        <v>1.5</v>
      </c>
      <c r="M202" t="n">
        <v>47</v>
      </c>
      <c r="N202" t="n">
        <v>30.71</v>
      </c>
      <c r="O202" t="n">
        <v>21028.94</v>
      </c>
      <c r="P202" t="n">
        <v>99.64</v>
      </c>
      <c r="Q202" t="n">
        <v>1651.05</v>
      </c>
      <c r="R202" t="n">
        <v>57.4</v>
      </c>
      <c r="S202" t="n">
        <v>27.2</v>
      </c>
      <c r="T202" t="n">
        <v>15144.61</v>
      </c>
      <c r="U202" t="n">
        <v>0.47</v>
      </c>
      <c r="V202" t="n">
        <v>0.89</v>
      </c>
      <c r="W202" t="n">
        <v>0.19</v>
      </c>
      <c r="X202" t="n">
        <v>0.97</v>
      </c>
      <c r="Y202" t="n">
        <v>1</v>
      </c>
      <c r="Z202" t="n">
        <v>10</v>
      </c>
    </row>
    <row r="203">
      <c r="A203" t="n">
        <v>3</v>
      </c>
      <c r="B203" t="n">
        <v>85</v>
      </c>
      <c r="C203" t="inlineStr">
        <is>
          <t xml:space="preserve">CONCLUIDO	</t>
        </is>
      </c>
      <c r="D203" t="n">
        <v>8.106999999999999</v>
      </c>
      <c r="E203" t="n">
        <v>12.34</v>
      </c>
      <c r="F203" t="n">
        <v>8.609999999999999</v>
      </c>
      <c r="G203" t="n">
        <v>12.91</v>
      </c>
      <c r="H203" t="n">
        <v>0.18</v>
      </c>
      <c r="I203" t="n">
        <v>40</v>
      </c>
      <c r="J203" t="n">
        <v>168.97</v>
      </c>
      <c r="K203" t="n">
        <v>51.39</v>
      </c>
      <c r="L203" t="n">
        <v>1.75</v>
      </c>
      <c r="M203" t="n">
        <v>38</v>
      </c>
      <c r="N203" t="n">
        <v>30.83</v>
      </c>
      <c r="O203" t="n">
        <v>21073.68</v>
      </c>
      <c r="P203" t="n">
        <v>94.56999999999999</v>
      </c>
      <c r="Q203" t="n">
        <v>1650.67</v>
      </c>
      <c r="R203" t="n">
        <v>50.59</v>
      </c>
      <c r="S203" t="n">
        <v>27.2</v>
      </c>
      <c r="T203" t="n">
        <v>11784.28</v>
      </c>
      <c r="U203" t="n">
        <v>0.54</v>
      </c>
      <c r="V203" t="n">
        <v>0.91</v>
      </c>
      <c r="W203" t="n">
        <v>0.17</v>
      </c>
      <c r="X203" t="n">
        <v>0.75</v>
      </c>
      <c r="Y203" t="n">
        <v>1</v>
      </c>
      <c r="Z203" t="n">
        <v>10</v>
      </c>
    </row>
    <row r="204">
      <c r="A204" t="n">
        <v>4</v>
      </c>
      <c r="B204" t="n">
        <v>85</v>
      </c>
      <c r="C204" t="inlineStr">
        <is>
          <t xml:space="preserve">CONCLUIDO	</t>
        </is>
      </c>
      <c r="D204" t="n">
        <v>8.170299999999999</v>
      </c>
      <c r="E204" t="n">
        <v>12.24</v>
      </c>
      <c r="F204" t="n">
        <v>8.68</v>
      </c>
      <c r="G204" t="n">
        <v>14.88</v>
      </c>
      <c r="H204" t="n">
        <v>0.21</v>
      </c>
      <c r="I204" t="n">
        <v>35</v>
      </c>
      <c r="J204" t="n">
        <v>169.33</v>
      </c>
      <c r="K204" t="n">
        <v>51.39</v>
      </c>
      <c r="L204" t="n">
        <v>2</v>
      </c>
      <c r="M204" t="n">
        <v>33</v>
      </c>
      <c r="N204" t="n">
        <v>30.94</v>
      </c>
      <c r="O204" t="n">
        <v>21118.46</v>
      </c>
      <c r="P204" t="n">
        <v>92.92</v>
      </c>
      <c r="Q204" t="n">
        <v>1650.81</v>
      </c>
      <c r="R204" t="n">
        <v>54.47</v>
      </c>
      <c r="S204" t="n">
        <v>27.2</v>
      </c>
      <c r="T204" t="n">
        <v>13745.63</v>
      </c>
      <c r="U204" t="n">
        <v>0.5</v>
      </c>
      <c r="V204" t="n">
        <v>0.9</v>
      </c>
      <c r="W204" t="n">
        <v>0.14</v>
      </c>
      <c r="X204" t="n">
        <v>0.83</v>
      </c>
      <c r="Y204" t="n">
        <v>1</v>
      </c>
      <c r="Z204" t="n">
        <v>10</v>
      </c>
    </row>
    <row r="205">
      <c r="A205" t="n">
        <v>5</v>
      </c>
      <c r="B205" t="n">
        <v>85</v>
      </c>
      <c r="C205" t="inlineStr">
        <is>
          <t xml:space="preserve">CONCLUIDO	</t>
        </is>
      </c>
      <c r="D205" t="n">
        <v>8.481400000000001</v>
      </c>
      <c r="E205" t="n">
        <v>11.79</v>
      </c>
      <c r="F205" t="n">
        <v>8.44</v>
      </c>
      <c r="G205" t="n">
        <v>17.45</v>
      </c>
      <c r="H205" t="n">
        <v>0.24</v>
      </c>
      <c r="I205" t="n">
        <v>29</v>
      </c>
      <c r="J205" t="n">
        <v>169.7</v>
      </c>
      <c r="K205" t="n">
        <v>51.39</v>
      </c>
      <c r="L205" t="n">
        <v>2.25</v>
      </c>
      <c r="M205" t="n">
        <v>27</v>
      </c>
      <c r="N205" t="n">
        <v>31.05</v>
      </c>
      <c r="O205" t="n">
        <v>21163.27</v>
      </c>
      <c r="P205" t="n">
        <v>87.22</v>
      </c>
      <c r="Q205" t="n">
        <v>1650.74</v>
      </c>
      <c r="R205" t="n">
        <v>45.44</v>
      </c>
      <c r="S205" t="n">
        <v>27.2</v>
      </c>
      <c r="T205" t="n">
        <v>9262.280000000001</v>
      </c>
      <c r="U205" t="n">
        <v>0.6</v>
      </c>
      <c r="V205" t="n">
        <v>0.93</v>
      </c>
      <c r="W205" t="n">
        <v>0.15</v>
      </c>
      <c r="X205" t="n">
        <v>0.58</v>
      </c>
      <c r="Y205" t="n">
        <v>1</v>
      </c>
      <c r="Z205" t="n">
        <v>10</v>
      </c>
    </row>
    <row r="206">
      <c r="A206" t="n">
        <v>6</v>
      </c>
      <c r="B206" t="n">
        <v>85</v>
      </c>
      <c r="C206" t="inlineStr">
        <is>
          <t xml:space="preserve">CONCLUIDO	</t>
        </is>
      </c>
      <c r="D206" t="n">
        <v>8.6532</v>
      </c>
      <c r="E206" t="n">
        <v>11.56</v>
      </c>
      <c r="F206" t="n">
        <v>8.34</v>
      </c>
      <c r="G206" t="n">
        <v>20.01</v>
      </c>
      <c r="H206" t="n">
        <v>0.26</v>
      </c>
      <c r="I206" t="n">
        <v>25</v>
      </c>
      <c r="J206" t="n">
        <v>170.06</v>
      </c>
      <c r="K206" t="n">
        <v>51.39</v>
      </c>
      <c r="L206" t="n">
        <v>2.5</v>
      </c>
      <c r="M206" t="n">
        <v>23</v>
      </c>
      <c r="N206" t="n">
        <v>31.17</v>
      </c>
      <c r="O206" t="n">
        <v>21208.12</v>
      </c>
      <c r="P206" t="n">
        <v>83.02</v>
      </c>
      <c r="Q206" t="n">
        <v>1650.81</v>
      </c>
      <c r="R206" t="n">
        <v>42.38</v>
      </c>
      <c r="S206" t="n">
        <v>27.2</v>
      </c>
      <c r="T206" t="n">
        <v>7752.87</v>
      </c>
      <c r="U206" t="n">
        <v>0.64</v>
      </c>
      <c r="V206" t="n">
        <v>0.9399999999999999</v>
      </c>
      <c r="W206" t="n">
        <v>0.15</v>
      </c>
      <c r="X206" t="n">
        <v>0.48</v>
      </c>
      <c r="Y206" t="n">
        <v>1</v>
      </c>
      <c r="Z206" t="n">
        <v>10</v>
      </c>
    </row>
    <row r="207">
      <c r="A207" t="n">
        <v>7</v>
      </c>
      <c r="B207" t="n">
        <v>85</v>
      </c>
      <c r="C207" t="inlineStr">
        <is>
          <t xml:space="preserve">CONCLUIDO	</t>
        </is>
      </c>
      <c r="D207" t="n">
        <v>8.7704</v>
      </c>
      <c r="E207" t="n">
        <v>11.4</v>
      </c>
      <c r="F207" t="n">
        <v>8.279999999999999</v>
      </c>
      <c r="G207" t="n">
        <v>22.59</v>
      </c>
      <c r="H207" t="n">
        <v>0.29</v>
      </c>
      <c r="I207" t="n">
        <v>22</v>
      </c>
      <c r="J207" t="n">
        <v>170.42</v>
      </c>
      <c r="K207" t="n">
        <v>51.39</v>
      </c>
      <c r="L207" t="n">
        <v>2.75</v>
      </c>
      <c r="M207" t="n">
        <v>18</v>
      </c>
      <c r="N207" t="n">
        <v>31.28</v>
      </c>
      <c r="O207" t="n">
        <v>21253.01</v>
      </c>
      <c r="P207" t="n">
        <v>79.41</v>
      </c>
      <c r="Q207" t="n">
        <v>1650.77</v>
      </c>
      <c r="R207" t="n">
        <v>40.62</v>
      </c>
      <c r="S207" t="n">
        <v>27.2</v>
      </c>
      <c r="T207" t="n">
        <v>6890.43</v>
      </c>
      <c r="U207" t="n">
        <v>0.67</v>
      </c>
      <c r="V207" t="n">
        <v>0.9399999999999999</v>
      </c>
      <c r="W207" t="n">
        <v>0.15</v>
      </c>
      <c r="X207" t="n">
        <v>0.43</v>
      </c>
      <c r="Y207" t="n">
        <v>1</v>
      </c>
      <c r="Z207" t="n">
        <v>10</v>
      </c>
    </row>
    <row r="208">
      <c r="A208" t="n">
        <v>8</v>
      </c>
      <c r="B208" t="n">
        <v>85</v>
      </c>
      <c r="C208" t="inlineStr">
        <is>
          <t xml:space="preserve">CONCLUIDO	</t>
        </is>
      </c>
      <c r="D208" t="n">
        <v>8.7981</v>
      </c>
      <c r="E208" t="n">
        <v>11.37</v>
      </c>
      <c r="F208" t="n">
        <v>8.279999999999999</v>
      </c>
      <c r="G208" t="n">
        <v>23.66</v>
      </c>
      <c r="H208" t="n">
        <v>0.31</v>
      </c>
      <c r="I208" t="n">
        <v>21</v>
      </c>
      <c r="J208" t="n">
        <v>170.79</v>
      </c>
      <c r="K208" t="n">
        <v>51.39</v>
      </c>
      <c r="L208" t="n">
        <v>3</v>
      </c>
      <c r="M208" t="n">
        <v>4</v>
      </c>
      <c r="N208" t="n">
        <v>31.4</v>
      </c>
      <c r="O208" t="n">
        <v>21297.94</v>
      </c>
      <c r="P208" t="n">
        <v>78.23999999999999</v>
      </c>
      <c r="Q208" t="n">
        <v>1650.64</v>
      </c>
      <c r="R208" t="n">
        <v>40.05</v>
      </c>
      <c r="S208" t="n">
        <v>27.2</v>
      </c>
      <c r="T208" t="n">
        <v>6608.32</v>
      </c>
      <c r="U208" t="n">
        <v>0.68</v>
      </c>
      <c r="V208" t="n">
        <v>0.9399999999999999</v>
      </c>
      <c r="W208" t="n">
        <v>0.16</v>
      </c>
      <c r="X208" t="n">
        <v>0.43</v>
      </c>
      <c r="Y208" t="n">
        <v>1</v>
      </c>
      <c r="Z208" t="n">
        <v>10</v>
      </c>
    </row>
    <row r="209">
      <c r="A209" t="n">
        <v>9</v>
      </c>
      <c r="B209" t="n">
        <v>85</v>
      </c>
      <c r="C209" t="inlineStr">
        <is>
          <t xml:space="preserve">CONCLUIDO	</t>
        </is>
      </c>
      <c r="D209" t="n">
        <v>8.7919</v>
      </c>
      <c r="E209" t="n">
        <v>11.37</v>
      </c>
      <c r="F209" t="n">
        <v>8.289999999999999</v>
      </c>
      <c r="G209" t="n">
        <v>23.69</v>
      </c>
      <c r="H209" t="n">
        <v>0.34</v>
      </c>
      <c r="I209" t="n">
        <v>21</v>
      </c>
      <c r="J209" t="n">
        <v>171.15</v>
      </c>
      <c r="K209" t="n">
        <v>51.39</v>
      </c>
      <c r="L209" t="n">
        <v>3.25</v>
      </c>
      <c r="M209" t="n">
        <v>0</v>
      </c>
      <c r="N209" t="n">
        <v>31.51</v>
      </c>
      <c r="O209" t="n">
        <v>21342.91</v>
      </c>
      <c r="P209" t="n">
        <v>78.39</v>
      </c>
      <c r="Q209" t="n">
        <v>1650.68</v>
      </c>
      <c r="R209" t="n">
        <v>40.17</v>
      </c>
      <c r="S209" t="n">
        <v>27.2</v>
      </c>
      <c r="T209" t="n">
        <v>6667.71</v>
      </c>
      <c r="U209" t="n">
        <v>0.68</v>
      </c>
      <c r="V209" t="n">
        <v>0.9399999999999999</v>
      </c>
      <c r="W209" t="n">
        <v>0.17</v>
      </c>
      <c r="X209" t="n">
        <v>0.44</v>
      </c>
      <c r="Y209" t="n">
        <v>1</v>
      </c>
      <c r="Z209" t="n">
        <v>10</v>
      </c>
    </row>
    <row r="210">
      <c r="A210" t="n">
        <v>0</v>
      </c>
      <c r="B210" t="n">
        <v>20</v>
      </c>
      <c r="C210" t="inlineStr">
        <is>
          <t xml:space="preserve">CONCLUIDO	</t>
        </is>
      </c>
      <c r="D210" t="n">
        <v>8.0562</v>
      </c>
      <c r="E210" t="n">
        <v>12.41</v>
      </c>
      <c r="F210" t="n">
        <v>9.640000000000001</v>
      </c>
      <c r="G210" t="n">
        <v>6.88</v>
      </c>
      <c r="H210" t="n">
        <v>0.34</v>
      </c>
      <c r="I210" t="n">
        <v>84</v>
      </c>
      <c r="J210" t="n">
        <v>51.33</v>
      </c>
      <c r="K210" t="n">
        <v>24.83</v>
      </c>
      <c r="L210" t="n">
        <v>1</v>
      </c>
      <c r="M210" t="n">
        <v>0</v>
      </c>
      <c r="N210" t="n">
        <v>5.51</v>
      </c>
      <c r="O210" t="n">
        <v>6564.78</v>
      </c>
      <c r="P210" t="n">
        <v>44.75</v>
      </c>
      <c r="Q210" t="n">
        <v>1651.15</v>
      </c>
      <c r="R210" t="n">
        <v>79.41</v>
      </c>
      <c r="S210" t="n">
        <v>27.2</v>
      </c>
      <c r="T210" t="n">
        <v>25970.85</v>
      </c>
      <c r="U210" t="n">
        <v>0.34</v>
      </c>
      <c r="V210" t="n">
        <v>0.8100000000000001</v>
      </c>
      <c r="W210" t="n">
        <v>0.35</v>
      </c>
      <c r="X210" t="n">
        <v>1.78</v>
      </c>
      <c r="Y210" t="n">
        <v>1</v>
      </c>
      <c r="Z210" t="n">
        <v>10</v>
      </c>
    </row>
    <row r="211">
      <c r="A211" t="n">
        <v>0</v>
      </c>
      <c r="B211" t="n">
        <v>120</v>
      </c>
      <c r="C211" t="inlineStr">
        <is>
          <t xml:space="preserve">CONCLUIDO	</t>
        </is>
      </c>
      <c r="D211" t="n">
        <v>5.6173</v>
      </c>
      <c r="E211" t="n">
        <v>17.8</v>
      </c>
      <c r="F211" t="n">
        <v>10.08</v>
      </c>
      <c r="G211" t="n">
        <v>5.5</v>
      </c>
      <c r="H211" t="n">
        <v>0.08</v>
      </c>
      <c r="I211" t="n">
        <v>110</v>
      </c>
      <c r="J211" t="n">
        <v>232.68</v>
      </c>
      <c r="K211" t="n">
        <v>57.72</v>
      </c>
      <c r="L211" t="n">
        <v>1</v>
      </c>
      <c r="M211" t="n">
        <v>108</v>
      </c>
      <c r="N211" t="n">
        <v>53.95</v>
      </c>
      <c r="O211" t="n">
        <v>28931.02</v>
      </c>
      <c r="P211" t="n">
        <v>151.97</v>
      </c>
      <c r="Q211" t="n">
        <v>1651.63</v>
      </c>
      <c r="R211" t="n">
        <v>96.87</v>
      </c>
      <c r="S211" t="n">
        <v>27.2</v>
      </c>
      <c r="T211" t="n">
        <v>34573.92</v>
      </c>
      <c r="U211" t="n">
        <v>0.28</v>
      </c>
      <c r="V211" t="n">
        <v>0.78</v>
      </c>
      <c r="W211" t="n">
        <v>0.28</v>
      </c>
      <c r="X211" t="n">
        <v>2.22</v>
      </c>
      <c r="Y211" t="n">
        <v>1</v>
      </c>
      <c r="Z211" t="n">
        <v>10</v>
      </c>
    </row>
    <row r="212">
      <c r="A212" t="n">
        <v>1</v>
      </c>
      <c r="B212" t="n">
        <v>120</v>
      </c>
      <c r="C212" t="inlineStr">
        <is>
          <t xml:space="preserve">CONCLUIDO	</t>
        </is>
      </c>
      <c r="D212" t="n">
        <v>6.2408</v>
      </c>
      <c r="E212" t="n">
        <v>16.02</v>
      </c>
      <c r="F212" t="n">
        <v>9.529999999999999</v>
      </c>
      <c r="G212" t="n">
        <v>6.89</v>
      </c>
      <c r="H212" t="n">
        <v>0.1</v>
      </c>
      <c r="I212" t="n">
        <v>83</v>
      </c>
      <c r="J212" t="n">
        <v>233.1</v>
      </c>
      <c r="K212" t="n">
        <v>57.72</v>
      </c>
      <c r="L212" t="n">
        <v>1.25</v>
      </c>
      <c r="M212" t="n">
        <v>81</v>
      </c>
      <c r="N212" t="n">
        <v>54.13</v>
      </c>
      <c r="O212" t="n">
        <v>28983.75</v>
      </c>
      <c r="P212" t="n">
        <v>141.98</v>
      </c>
      <c r="Q212" t="n">
        <v>1651.21</v>
      </c>
      <c r="R212" t="n">
        <v>79.64</v>
      </c>
      <c r="S212" t="n">
        <v>27.2</v>
      </c>
      <c r="T212" t="n">
        <v>26095.12</v>
      </c>
      <c r="U212" t="n">
        <v>0.34</v>
      </c>
      <c r="V212" t="n">
        <v>0.82</v>
      </c>
      <c r="W212" t="n">
        <v>0.24</v>
      </c>
      <c r="X212" t="n">
        <v>1.68</v>
      </c>
      <c r="Y212" t="n">
        <v>1</v>
      </c>
      <c r="Z212" t="n">
        <v>10</v>
      </c>
    </row>
    <row r="213">
      <c r="A213" t="n">
        <v>2</v>
      </c>
      <c r="B213" t="n">
        <v>120</v>
      </c>
      <c r="C213" t="inlineStr">
        <is>
          <t xml:space="preserve">CONCLUIDO	</t>
        </is>
      </c>
      <c r="D213" t="n">
        <v>6.7085</v>
      </c>
      <c r="E213" t="n">
        <v>14.91</v>
      </c>
      <c r="F213" t="n">
        <v>9.19</v>
      </c>
      <c r="G213" t="n">
        <v>8.359999999999999</v>
      </c>
      <c r="H213" t="n">
        <v>0.11</v>
      </c>
      <c r="I213" t="n">
        <v>66</v>
      </c>
      <c r="J213" t="n">
        <v>233.53</v>
      </c>
      <c r="K213" t="n">
        <v>57.72</v>
      </c>
      <c r="L213" t="n">
        <v>1.5</v>
      </c>
      <c r="M213" t="n">
        <v>64</v>
      </c>
      <c r="N213" t="n">
        <v>54.31</v>
      </c>
      <c r="O213" t="n">
        <v>29036.54</v>
      </c>
      <c r="P213" t="n">
        <v>135.2</v>
      </c>
      <c r="Q213" t="n">
        <v>1650.86</v>
      </c>
      <c r="R213" t="n">
        <v>69.02</v>
      </c>
      <c r="S213" t="n">
        <v>27.2</v>
      </c>
      <c r="T213" t="n">
        <v>20869.36</v>
      </c>
      <c r="U213" t="n">
        <v>0.39</v>
      </c>
      <c r="V213" t="n">
        <v>0.85</v>
      </c>
      <c r="W213" t="n">
        <v>0.21</v>
      </c>
      <c r="X213" t="n">
        <v>1.34</v>
      </c>
      <c r="Y213" t="n">
        <v>1</v>
      </c>
      <c r="Z213" t="n">
        <v>10</v>
      </c>
    </row>
    <row r="214">
      <c r="A214" t="n">
        <v>3</v>
      </c>
      <c r="B214" t="n">
        <v>120</v>
      </c>
      <c r="C214" t="inlineStr">
        <is>
          <t xml:space="preserve">CONCLUIDO	</t>
        </is>
      </c>
      <c r="D214" t="n">
        <v>7.1028</v>
      </c>
      <c r="E214" t="n">
        <v>14.08</v>
      </c>
      <c r="F214" t="n">
        <v>8.91</v>
      </c>
      <c r="G214" t="n">
        <v>9.9</v>
      </c>
      <c r="H214" t="n">
        <v>0.13</v>
      </c>
      <c r="I214" t="n">
        <v>54</v>
      </c>
      <c r="J214" t="n">
        <v>233.96</v>
      </c>
      <c r="K214" t="n">
        <v>57.72</v>
      </c>
      <c r="L214" t="n">
        <v>1.75</v>
      </c>
      <c r="M214" t="n">
        <v>52</v>
      </c>
      <c r="N214" t="n">
        <v>54.49</v>
      </c>
      <c r="O214" t="n">
        <v>29089.39</v>
      </c>
      <c r="P214" t="n">
        <v>129.3</v>
      </c>
      <c r="Q214" t="n">
        <v>1650.99</v>
      </c>
      <c r="R214" t="n">
        <v>60.02</v>
      </c>
      <c r="S214" t="n">
        <v>27.2</v>
      </c>
      <c r="T214" t="n">
        <v>16430.26</v>
      </c>
      <c r="U214" t="n">
        <v>0.45</v>
      </c>
      <c r="V214" t="n">
        <v>0.88</v>
      </c>
      <c r="W214" t="n">
        <v>0.19</v>
      </c>
      <c r="X214" t="n">
        <v>1.06</v>
      </c>
      <c r="Y214" t="n">
        <v>1</v>
      </c>
      <c r="Z214" t="n">
        <v>10</v>
      </c>
    </row>
    <row r="215">
      <c r="A215" t="n">
        <v>4</v>
      </c>
      <c r="B215" t="n">
        <v>120</v>
      </c>
      <c r="C215" t="inlineStr">
        <is>
          <t xml:space="preserve">CONCLUIDO	</t>
        </is>
      </c>
      <c r="D215" t="n">
        <v>7.3777</v>
      </c>
      <c r="E215" t="n">
        <v>13.55</v>
      </c>
      <c r="F215" t="n">
        <v>8.75</v>
      </c>
      <c r="G215" t="n">
        <v>11.41</v>
      </c>
      <c r="H215" t="n">
        <v>0.15</v>
      </c>
      <c r="I215" t="n">
        <v>46</v>
      </c>
      <c r="J215" t="n">
        <v>234.39</v>
      </c>
      <c r="K215" t="n">
        <v>57.72</v>
      </c>
      <c r="L215" t="n">
        <v>2</v>
      </c>
      <c r="M215" t="n">
        <v>44</v>
      </c>
      <c r="N215" t="n">
        <v>54.67</v>
      </c>
      <c r="O215" t="n">
        <v>29142.31</v>
      </c>
      <c r="P215" t="n">
        <v>125.28</v>
      </c>
      <c r="Q215" t="n">
        <v>1650.87</v>
      </c>
      <c r="R215" t="n">
        <v>55.02</v>
      </c>
      <c r="S215" t="n">
        <v>27.2</v>
      </c>
      <c r="T215" t="n">
        <v>13965.55</v>
      </c>
      <c r="U215" t="n">
        <v>0.49</v>
      </c>
      <c r="V215" t="n">
        <v>0.89</v>
      </c>
      <c r="W215" t="n">
        <v>0.18</v>
      </c>
      <c r="X215" t="n">
        <v>0.9</v>
      </c>
      <c r="Y215" t="n">
        <v>1</v>
      </c>
      <c r="Z215" t="n">
        <v>10</v>
      </c>
    </row>
    <row r="216">
      <c r="A216" t="n">
        <v>5</v>
      </c>
      <c r="B216" t="n">
        <v>120</v>
      </c>
      <c r="C216" t="inlineStr">
        <is>
          <t xml:space="preserve">CONCLUIDO	</t>
        </is>
      </c>
      <c r="D216" t="n">
        <v>7.6095</v>
      </c>
      <c r="E216" t="n">
        <v>13.14</v>
      </c>
      <c r="F216" t="n">
        <v>8.609999999999999</v>
      </c>
      <c r="G216" t="n">
        <v>12.92</v>
      </c>
      <c r="H216" t="n">
        <v>0.17</v>
      </c>
      <c r="I216" t="n">
        <v>40</v>
      </c>
      <c r="J216" t="n">
        <v>234.82</v>
      </c>
      <c r="K216" t="n">
        <v>57.72</v>
      </c>
      <c r="L216" t="n">
        <v>2.25</v>
      </c>
      <c r="M216" t="n">
        <v>38</v>
      </c>
      <c r="N216" t="n">
        <v>54.85</v>
      </c>
      <c r="O216" t="n">
        <v>29195.29</v>
      </c>
      <c r="P216" t="n">
        <v>121.52</v>
      </c>
      <c r="Q216" t="n">
        <v>1650.72</v>
      </c>
      <c r="R216" t="n">
        <v>50.66</v>
      </c>
      <c r="S216" t="n">
        <v>27.2</v>
      </c>
      <c r="T216" t="n">
        <v>11820.16</v>
      </c>
      <c r="U216" t="n">
        <v>0.54</v>
      </c>
      <c r="V216" t="n">
        <v>0.91</v>
      </c>
      <c r="W216" t="n">
        <v>0.17</v>
      </c>
      <c r="X216" t="n">
        <v>0.76</v>
      </c>
      <c r="Y216" t="n">
        <v>1</v>
      </c>
      <c r="Z216" t="n">
        <v>10</v>
      </c>
    </row>
    <row r="217">
      <c r="A217" t="n">
        <v>6</v>
      </c>
      <c r="B217" t="n">
        <v>120</v>
      </c>
      <c r="C217" t="inlineStr">
        <is>
          <t xml:space="preserve">CONCLUIDO	</t>
        </is>
      </c>
      <c r="D217" t="n">
        <v>7.8293</v>
      </c>
      <c r="E217" t="n">
        <v>12.77</v>
      </c>
      <c r="F217" t="n">
        <v>8.470000000000001</v>
      </c>
      <c r="G217" t="n">
        <v>14.52</v>
      </c>
      <c r="H217" t="n">
        <v>0.19</v>
      </c>
      <c r="I217" t="n">
        <v>35</v>
      </c>
      <c r="J217" t="n">
        <v>235.25</v>
      </c>
      <c r="K217" t="n">
        <v>57.72</v>
      </c>
      <c r="L217" t="n">
        <v>2.5</v>
      </c>
      <c r="M217" t="n">
        <v>33</v>
      </c>
      <c r="N217" t="n">
        <v>55.03</v>
      </c>
      <c r="O217" t="n">
        <v>29248.33</v>
      </c>
      <c r="P217" t="n">
        <v>117.55</v>
      </c>
      <c r="Q217" t="n">
        <v>1650.9</v>
      </c>
      <c r="R217" t="n">
        <v>46.75</v>
      </c>
      <c r="S217" t="n">
        <v>27.2</v>
      </c>
      <c r="T217" t="n">
        <v>9885.889999999999</v>
      </c>
      <c r="U217" t="n">
        <v>0.58</v>
      </c>
      <c r="V217" t="n">
        <v>0.92</v>
      </c>
      <c r="W217" t="n">
        <v>0.15</v>
      </c>
      <c r="X217" t="n">
        <v>0.62</v>
      </c>
      <c r="Y217" t="n">
        <v>1</v>
      </c>
      <c r="Z217" t="n">
        <v>10</v>
      </c>
    </row>
    <row r="218">
      <c r="A218" t="n">
        <v>7</v>
      </c>
      <c r="B218" t="n">
        <v>120</v>
      </c>
      <c r="C218" t="inlineStr">
        <is>
          <t xml:space="preserve">CONCLUIDO	</t>
        </is>
      </c>
      <c r="D218" t="n">
        <v>7.8935</v>
      </c>
      <c r="E218" t="n">
        <v>12.67</v>
      </c>
      <c r="F218" t="n">
        <v>8.5</v>
      </c>
      <c r="G218" t="n">
        <v>15.94</v>
      </c>
      <c r="H218" t="n">
        <v>0.21</v>
      </c>
      <c r="I218" t="n">
        <v>32</v>
      </c>
      <c r="J218" t="n">
        <v>235.68</v>
      </c>
      <c r="K218" t="n">
        <v>57.72</v>
      </c>
      <c r="L218" t="n">
        <v>2.75</v>
      </c>
      <c r="M218" t="n">
        <v>30</v>
      </c>
      <c r="N218" t="n">
        <v>55.21</v>
      </c>
      <c r="O218" t="n">
        <v>29301.44</v>
      </c>
      <c r="P218" t="n">
        <v>116.51</v>
      </c>
      <c r="Q218" t="n">
        <v>1650.82</v>
      </c>
      <c r="R218" t="n">
        <v>47.69</v>
      </c>
      <c r="S218" t="n">
        <v>27.2</v>
      </c>
      <c r="T218" t="n">
        <v>10370.82</v>
      </c>
      <c r="U218" t="n">
        <v>0.57</v>
      </c>
      <c r="V218" t="n">
        <v>0.92</v>
      </c>
      <c r="W218" t="n">
        <v>0.16</v>
      </c>
      <c r="X218" t="n">
        <v>0.65</v>
      </c>
      <c r="Y218" t="n">
        <v>1</v>
      </c>
      <c r="Z218" t="n">
        <v>10</v>
      </c>
    </row>
    <row r="219">
      <c r="A219" t="n">
        <v>8</v>
      </c>
      <c r="B219" t="n">
        <v>120</v>
      </c>
      <c r="C219" t="inlineStr">
        <is>
          <t xml:space="preserve">CONCLUIDO	</t>
        </is>
      </c>
      <c r="D219" t="n">
        <v>8.073399999999999</v>
      </c>
      <c r="E219" t="n">
        <v>12.39</v>
      </c>
      <c r="F219" t="n">
        <v>8.4</v>
      </c>
      <c r="G219" t="n">
        <v>18</v>
      </c>
      <c r="H219" t="n">
        <v>0.23</v>
      </c>
      <c r="I219" t="n">
        <v>28</v>
      </c>
      <c r="J219" t="n">
        <v>236.11</v>
      </c>
      <c r="K219" t="n">
        <v>57.72</v>
      </c>
      <c r="L219" t="n">
        <v>3</v>
      </c>
      <c r="M219" t="n">
        <v>26</v>
      </c>
      <c r="N219" t="n">
        <v>55.39</v>
      </c>
      <c r="O219" t="n">
        <v>29354.61</v>
      </c>
      <c r="P219" t="n">
        <v>113.16</v>
      </c>
      <c r="Q219" t="n">
        <v>1650.82</v>
      </c>
      <c r="R219" t="n">
        <v>44.35</v>
      </c>
      <c r="S219" t="n">
        <v>27.2</v>
      </c>
      <c r="T219" t="n">
        <v>8721.370000000001</v>
      </c>
      <c r="U219" t="n">
        <v>0.61</v>
      </c>
      <c r="V219" t="n">
        <v>0.93</v>
      </c>
      <c r="W219" t="n">
        <v>0.15</v>
      </c>
      <c r="X219" t="n">
        <v>0.55</v>
      </c>
      <c r="Y219" t="n">
        <v>1</v>
      </c>
      <c r="Z219" t="n">
        <v>10</v>
      </c>
    </row>
    <row r="220">
      <c r="A220" t="n">
        <v>9</v>
      </c>
      <c r="B220" t="n">
        <v>120</v>
      </c>
      <c r="C220" t="inlineStr">
        <is>
          <t xml:space="preserve">CONCLUIDO	</t>
        </is>
      </c>
      <c r="D220" t="n">
        <v>8.158799999999999</v>
      </c>
      <c r="E220" t="n">
        <v>12.26</v>
      </c>
      <c r="F220" t="n">
        <v>8.359999999999999</v>
      </c>
      <c r="G220" t="n">
        <v>19.3</v>
      </c>
      <c r="H220" t="n">
        <v>0.24</v>
      </c>
      <c r="I220" t="n">
        <v>26</v>
      </c>
      <c r="J220" t="n">
        <v>236.54</v>
      </c>
      <c r="K220" t="n">
        <v>57.72</v>
      </c>
      <c r="L220" t="n">
        <v>3.25</v>
      </c>
      <c r="M220" t="n">
        <v>24</v>
      </c>
      <c r="N220" t="n">
        <v>55.57</v>
      </c>
      <c r="O220" t="n">
        <v>29407.85</v>
      </c>
      <c r="P220" t="n">
        <v>111.17</v>
      </c>
      <c r="Q220" t="n">
        <v>1650.73</v>
      </c>
      <c r="R220" t="n">
        <v>43.2</v>
      </c>
      <c r="S220" t="n">
        <v>27.2</v>
      </c>
      <c r="T220" t="n">
        <v>8155.79</v>
      </c>
      <c r="U220" t="n">
        <v>0.63</v>
      </c>
      <c r="V220" t="n">
        <v>0.93</v>
      </c>
      <c r="W220" t="n">
        <v>0.15</v>
      </c>
      <c r="X220" t="n">
        <v>0.51</v>
      </c>
      <c r="Y220" t="n">
        <v>1</v>
      </c>
      <c r="Z220" t="n">
        <v>10</v>
      </c>
    </row>
    <row r="221">
      <c r="A221" t="n">
        <v>10</v>
      </c>
      <c r="B221" t="n">
        <v>120</v>
      </c>
      <c r="C221" t="inlineStr">
        <is>
          <t xml:space="preserve">CONCLUIDO	</t>
        </is>
      </c>
      <c r="D221" t="n">
        <v>8.2395</v>
      </c>
      <c r="E221" t="n">
        <v>12.14</v>
      </c>
      <c r="F221" t="n">
        <v>8.33</v>
      </c>
      <c r="G221" t="n">
        <v>20.84</v>
      </c>
      <c r="H221" t="n">
        <v>0.26</v>
      </c>
      <c r="I221" t="n">
        <v>24</v>
      </c>
      <c r="J221" t="n">
        <v>236.98</v>
      </c>
      <c r="K221" t="n">
        <v>57.72</v>
      </c>
      <c r="L221" t="n">
        <v>3.5</v>
      </c>
      <c r="M221" t="n">
        <v>22</v>
      </c>
      <c r="N221" t="n">
        <v>55.75</v>
      </c>
      <c r="O221" t="n">
        <v>29461.15</v>
      </c>
      <c r="P221" t="n">
        <v>108.53</v>
      </c>
      <c r="Q221" t="n">
        <v>1650.83</v>
      </c>
      <c r="R221" t="n">
        <v>42.36</v>
      </c>
      <c r="S221" t="n">
        <v>27.2</v>
      </c>
      <c r="T221" t="n">
        <v>7749.33</v>
      </c>
      <c r="U221" t="n">
        <v>0.64</v>
      </c>
      <c r="V221" t="n">
        <v>0.9399999999999999</v>
      </c>
      <c r="W221" t="n">
        <v>0.15</v>
      </c>
      <c r="X221" t="n">
        <v>0.48</v>
      </c>
      <c r="Y221" t="n">
        <v>1</v>
      </c>
      <c r="Z221" t="n">
        <v>10</v>
      </c>
    </row>
    <row r="222">
      <c r="A222" t="n">
        <v>11</v>
      </c>
      <c r="B222" t="n">
        <v>120</v>
      </c>
      <c r="C222" t="inlineStr">
        <is>
          <t xml:space="preserve">CONCLUIDO	</t>
        </is>
      </c>
      <c r="D222" t="n">
        <v>8.338900000000001</v>
      </c>
      <c r="E222" t="n">
        <v>11.99</v>
      </c>
      <c r="F222" t="n">
        <v>8.279999999999999</v>
      </c>
      <c r="G222" t="n">
        <v>22.58</v>
      </c>
      <c r="H222" t="n">
        <v>0.28</v>
      </c>
      <c r="I222" t="n">
        <v>22</v>
      </c>
      <c r="J222" t="n">
        <v>237.41</v>
      </c>
      <c r="K222" t="n">
        <v>57.72</v>
      </c>
      <c r="L222" t="n">
        <v>3.75</v>
      </c>
      <c r="M222" t="n">
        <v>20</v>
      </c>
      <c r="N222" t="n">
        <v>55.93</v>
      </c>
      <c r="O222" t="n">
        <v>29514.51</v>
      </c>
      <c r="P222" t="n">
        <v>105.94</v>
      </c>
      <c r="Q222" t="n">
        <v>1650.64</v>
      </c>
      <c r="R222" t="n">
        <v>40.68</v>
      </c>
      <c r="S222" t="n">
        <v>27.2</v>
      </c>
      <c r="T222" t="n">
        <v>6918.52</v>
      </c>
      <c r="U222" t="n">
        <v>0.67</v>
      </c>
      <c r="V222" t="n">
        <v>0.9399999999999999</v>
      </c>
      <c r="W222" t="n">
        <v>0.14</v>
      </c>
      <c r="X222" t="n">
        <v>0.43</v>
      </c>
      <c r="Y222" t="n">
        <v>1</v>
      </c>
      <c r="Z222" t="n">
        <v>10</v>
      </c>
    </row>
    <row r="223">
      <c r="A223" t="n">
        <v>12</v>
      </c>
      <c r="B223" t="n">
        <v>120</v>
      </c>
      <c r="C223" t="inlineStr">
        <is>
          <t xml:space="preserve">CONCLUIDO	</t>
        </is>
      </c>
      <c r="D223" t="n">
        <v>8.4428</v>
      </c>
      <c r="E223" t="n">
        <v>11.84</v>
      </c>
      <c r="F223" t="n">
        <v>8.220000000000001</v>
      </c>
      <c r="G223" t="n">
        <v>24.67</v>
      </c>
      <c r="H223" t="n">
        <v>0.3</v>
      </c>
      <c r="I223" t="n">
        <v>20</v>
      </c>
      <c r="J223" t="n">
        <v>237.84</v>
      </c>
      <c r="K223" t="n">
        <v>57.72</v>
      </c>
      <c r="L223" t="n">
        <v>4</v>
      </c>
      <c r="M223" t="n">
        <v>18</v>
      </c>
      <c r="N223" t="n">
        <v>56.12</v>
      </c>
      <c r="O223" t="n">
        <v>29567.95</v>
      </c>
      <c r="P223" t="n">
        <v>103.17</v>
      </c>
      <c r="Q223" t="n">
        <v>1650.79</v>
      </c>
      <c r="R223" t="n">
        <v>38.73</v>
      </c>
      <c r="S223" t="n">
        <v>27.2</v>
      </c>
      <c r="T223" t="n">
        <v>5954.83</v>
      </c>
      <c r="U223" t="n">
        <v>0.7</v>
      </c>
      <c r="V223" t="n">
        <v>0.95</v>
      </c>
      <c r="W223" t="n">
        <v>0.14</v>
      </c>
      <c r="X223" t="n">
        <v>0.37</v>
      </c>
      <c r="Y223" t="n">
        <v>1</v>
      </c>
      <c r="Z223" t="n">
        <v>10</v>
      </c>
    </row>
    <row r="224">
      <c r="A224" t="n">
        <v>13</v>
      </c>
      <c r="B224" t="n">
        <v>120</v>
      </c>
      <c r="C224" t="inlineStr">
        <is>
          <t xml:space="preserve">CONCLUIDO	</t>
        </is>
      </c>
      <c r="D224" t="n">
        <v>8.5594</v>
      </c>
      <c r="E224" t="n">
        <v>11.68</v>
      </c>
      <c r="F224" t="n">
        <v>8.15</v>
      </c>
      <c r="G224" t="n">
        <v>27.18</v>
      </c>
      <c r="H224" t="n">
        <v>0.32</v>
      </c>
      <c r="I224" t="n">
        <v>18</v>
      </c>
      <c r="J224" t="n">
        <v>238.28</v>
      </c>
      <c r="K224" t="n">
        <v>57.72</v>
      </c>
      <c r="L224" t="n">
        <v>4.25</v>
      </c>
      <c r="M224" t="n">
        <v>16</v>
      </c>
      <c r="N224" t="n">
        <v>56.3</v>
      </c>
      <c r="O224" t="n">
        <v>29621.44</v>
      </c>
      <c r="P224" t="n">
        <v>99.72</v>
      </c>
      <c r="Q224" t="n">
        <v>1650.69</v>
      </c>
      <c r="R224" t="n">
        <v>36.82</v>
      </c>
      <c r="S224" t="n">
        <v>27.2</v>
      </c>
      <c r="T224" t="n">
        <v>5009.32</v>
      </c>
      <c r="U224" t="n">
        <v>0.74</v>
      </c>
      <c r="V224" t="n">
        <v>0.96</v>
      </c>
      <c r="W224" t="n">
        <v>0.13</v>
      </c>
      <c r="X224" t="n">
        <v>0.3</v>
      </c>
      <c r="Y224" t="n">
        <v>1</v>
      </c>
      <c r="Z224" t="n">
        <v>10</v>
      </c>
    </row>
    <row r="225">
      <c r="A225" t="n">
        <v>14</v>
      </c>
      <c r="B225" t="n">
        <v>120</v>
      </c>
      <c r="C225" t="inlineStr">
        <is>
          <t xml:space="preserve">CONCLUIDO	</t>
        </is>
      </c>
      <c r="D225" t="n">
        <v>8.563700000000001</v>
      </c>
      <c r="E225" t="n">
        <v>11.68</v>
      </c>
      <c r="F225" t="n">
        <v>8.19</v>
      </c>
      <c r="G225" t="n">
        <v>28.92</v>
      </c>
      <c r="H225" t="n">
        <v>0.34</v>
      </c>
      <c r="I225" t="n">
        <v>17</v>
      </c>
      <c r="J225" t="n">
        <v>238.71</v>
      </c>
      <c r="K225" t="n">
        <v>57.72</v>
      </c>
      <c r="L225" t="n">
        <v>4.5</v>
      </c>
      <c r="M225" t="n">
        <v>15</v>
      </c>
      <c r="N225" t="n">
        <v>56.49</v>
      </c>
      <c r="O225" t="n">
        <v>29675.01</v>
      </c>
      <c r="P225" t="n">
        <v>98.72</v>
      </c>
      <c r="Q225" t="n">
        <v>1650.72</v>
      </c>
      <c r="R225" t="n">
        <v>37.91</v>
      </c>
      <c r="S225" t="n">
        <v>27.2</v>
      </c>
      <c r="T225" t="n">
        <v>5559.53</v>
      </c>
      <c r="U225" t="n">
        <v>0.72</v>
      </c>
      <c r="V225" t="n">
        <v>0.95</v>
      </c>
      <c r="W225" t="n">
        <v>0.14</v>
      </c>
      <c r="X225" t="n">
        <v>0.34</v>
      </c>
      <c r="Y225" t="n">
        <v>1</v>
      </c>
      <c r="Z225" t="n">
        <v>10</v>
      </c>
    </row>
    <row r="226">
      <c r="A226" t="n">
        <v>15</v>
      </c>
      <c r="B226" t="n">
        <v>120</v>
      </c>
      <c r="C226" t="inlineStr">
        <is>
          <t xml:space="preserve">CONCLUIDO	</t>
        </is>
      </c>
      <c r="D226" t="n">
        <v>8.6168</v>
      </c>
      <c r="E226" t="n">
        <v>11.61</v>
      </c>
      <c r="F226" t="n">
        <v>8.17</v>
      </c>
      <c r="G226" t="n">
        <v>30.63</v>
      </c>
      <c r="H226" t="n">
        <v>0.35</v>
      </c>
      <c r="I226" t="n">
        <v>16</v>
      </c>
      <c r="J226" t="n">
        <v>239.14</v>
      </c>
      <c r="K226" t="n">
        <v>57.72</v>
      </c>
      <c r="L226" t="n">
        <v>4.75</v>
      </c>
      <c r="M226" t="n">
        <v>11</v>
      </c>
      <c r="N226" t="n">
        <v>56.67</v>
      </c>
      <c r="O226" t="n">
        <v>29728.63</v>
      </c>
      <c r="P226" t="n">
        <v>95.7</v>
      </c>
      <c r="Q226" t="n">
        <v>1650.73</v>
      </c>
      <c r="R226" t="n">
        <v>36.97</v>
      </c>
      <c r="S226" t="n">
        <v>27.2</v>
      </c>
      <c r="T226" t="n">
        <v>5093.34</v>
      </c>
      <c r="U226" t="n">
        <v>0.74</v>
      </c>
      <c r="V226" t="n">
        <v>0.96</v>
      </c>
      <c r="W226" t="n">
        <v>0.14</v>
      </c>
      <c r="X226" t="n">
        <v>0.31</v>
      </c>
      <c r="Y226" t="n">
        <v>1</v>
      </c>
      <c r="Z226" t="n">
        <v>10</v>
      </c>
    </row>
    <row r="227">
      <c r="A227" t="n">
        <v>16</v>
      </c>
      <c r="B227" t="n">
        <v>120</v>
      </c>
      <c r="C227" t="inlineStr">
        <is>
          <t xml:space="preserve">CONCLUIDO	</t>
        </is>
      </c>
      <c r="D227" t="n">
        <v>8.6609</v>
      </c>
      <c r="E227" t="n">
        <v>11.55</v>
      </c>
      <c r="F227" t="n">
        <v>8.15</v>
      </c>
      <c r="G227" t="n">
        <v>32.62</v>
      </c>
      <c r="H227" t="n">
        <v>0.37</v>
      </c>
      <c r="I227" t="n">
        <v>15</v>
      </c>
      <c r="J227" t="n">
        <v>239.58</v>
      </c>
      <c r="K227" t="n">
        <v>57.72</v>
      </c>
      <c r="L227" t="n">
        <v>5</v>
      </c>
      <c r="M227" t="n">
        <v>3</v>
      </c>
      <c r="N227" t="n">
        <v>56.86</v>
      </c>
      <c r="O227" t="n">
        <v>29782.33</v>
      </c>
      <c r="P227" t="n">
        <v>94.36</v>
      </c>
      <c r="Q227" t="n">
        <v>1650.64</v>
      </c>
      <c r="R227" t="n">
        <v>36.26</v>
      </c>
      <c r="S227" t="n">
        <v>27.2</v>
      </c>
      <c r="T227" t="n">
        <v>4741.31</v>
      </c>
      <c r="U227" t="n">
        <v>0.75</v>
      </c>
      <c r="V227" t="n">
        <v>0.96</v>
      </c>
      <c r="W227" t="n">
        <v>0.14</v>
      </c>
      <c r="X227" t="n">
        <v>0.3</v>
      </c>
      <c r="Y227" t="n">
        <v>1</v>
      </c>
      <c r="Z227" t="n">
        <v>10</v>
      </c>
    </row>
    <row r="228">
      <c r="A228" t="n">
        <v>17</v>
      </c>
      <c r="B228" t="n">
        <v>120</v>
      </c>
      <c r="C228" t="inlineStr">
        <is>
          <t xml:space="preserve">CONCLUIDO	</t>
        </is>
      </c>
      <c r="D228" t="n">
        <v>8.662800000000001</v>
      </c>
      <c r="E228" t="n">
        <v>11.54</v>
      </c>
      <c r="F228" t="n">
        <v>8.15</v>
      </c>
      <c r="G228" t="n">
        <v>32.61</v>
      </c>
      <c r="H228" t="n">
        <v>0.39</v>
      </c>
      <c r="I228" t="n">
        <v>15</v>
      </c>
      <c r="J228" t="n">
        <v>240.02</v>
      </c>
      <c r="K228" t="n">
        <v>57.72</v>
      </c>
      <c r="L228" t="n">
        <v>5.25</v>
      </c>
      <c r="M228" t="n">
        <v>0</v>
      </c>
      <c r="N228" t="n">
        <v>57.04</v>
      </c>
      <c r="O228" t="n">
        <v>29836.09</v>
      </c>
      <c r="P228" t="n">
        <v>94.31999999999999</v>
      </c>
      <c r="Q228" t="n">
        <v>1650.71</v>
      </c>
      <c r="R228" t="n">
        <v>36.03</v>
      </c>
      <c r="S228" t="n">
        <v>27.2</v>
      </c>
      <c r="T228" t="n">
        <v>4625.83</v>
      </c>
      <c r="U228" t="n">
        <v>0.75</v>
      </c>
      <c r="V228" t="n">
        <v>0.96</v>
      </c>
      <c r="W228" t="n">
        <v>0.15</v>
      </c>
      <c r="X228" t="n">
        <v>0.3</v>
      </c>
      <c r="Y228" t="n">
        <v>1</v>
      </c>
      <c r="Z228" t="n">
        <v>10</v>
      </c>
    </row>
    <row r="229">
      <c r="A229" t="n">
        <v>0</v>
      </c>
      <c r="B229" t="n">
        <v>145</v>
      </c>
      <c r="C229" t="inlineStr">
        <is>
          <t xml:space="preserve">CONCLUIDO	</t>
        </is>
      </c>
      <c r="D229" t="n">
        <v>4.8277</v>
      </c>
      <c r="E229" t="n">
        <v>20.71</v>
      </c>
      <c r="F229" t="n">
        <v>10.6</v>
      </c>
      <c r="G229" t="n">
        <v>4.78</v>
      </c>
      <c r="H229" t="n">
        <v>0.06</v>
      </c>
      <c r="I229" t="n">
        <v>133</v>
      </c>
      <c r="J229" t="n">
        <v>285.18</v>
      </c>
      <c r="K229" t="n">
        <v>61.2</v>
      </c>
      <c r="L229" t="n">
        <v>1</v>
      </c>
      <c r="M229" t="n">
        <v>131</v>
      </c>
      <c r="N229" t="n">
        <v>77.98</v>
      </c>
      <c r="O229" t="n">
        <v>35406.83</v>
      </c>
      <c r="P229" t="n">
        <v>183.65</v>
      </c>
      <c r="Q229" t="n">
        <v>1651.39</v>
      </c>
      <c r="R229" t="n">
        <v>113</v>
      </c>
      <c r="S229" t="n">
        <v>27.2</v>
      </c>
      <c r="T229" t="n">
        <v>42522.37</v>
      </c>
      <c r="U229" t="n">
        <v>0.24</v>
      </c>
      <c r="V229" t="n">
        <v>0.74</v>
      </c>
      <c r="W229" t="n">
        <v>0.32</v>
      </c>
      <c r="X229" t="n">
        <v>2.74</v>
      </c>
      <c r="Y229" t="n">
        <v>1</v>
      </c>
      <c r="Z229" t="n">
        <v>10</v>
      </c>
    </row>
    <row r="230">
      <c r="A230" t="n">
        <v>1</v>
      </c>
      <c r="B230" t="n">
        <v>145</v>
      </c>
      <c r="C230" t="inlineStr">
        <is>
          <t xml:space="preserve">CONCLUIDO	</t>
        </is>
      </c>
      <c r="D230" t="n">
        <v>5.5322</v>
      </c>
      <c r="E230" t="n">
        <v>18.08</v>
      </c>
      <c r="F230" t="n">
        <v>9.85</v>
      </c>
      <c r="G230" t="n">
        <v>6.03</v>
      </c>
      <c r="H230" t="n">
        <v>0.08</v>
      </c>
      <c r="I230" t="n">
        <v>98</v>
      </c>
      <c r="J230" t="n">
        <v>285.68</v>
      </c>
      <c r="K230" t="n">
        <v>61.2</v>
      </c>
      <c r="L230" t="n">
        <v>1.25</v>
      </c>
      <c r="M230" t="n">
        <v>96</v>
      </c>
      <c r="N230" t="n">
        <v>78.23999999999999</v>
      </c>
      <c r="O230" t="n">
        <v>35468.6</v>
      </c>
      <c r="P230" t="n">
        <v>169.18</v>
      </c>
      <c r="Q230" t="n">
        <v>1651.11</v>
      </c>
      <c r="R230" t="n">
        <v>89.31</v>
      </c>
      <c r="S230" t="n">
        <v>27.2</v>
      </c>
      <c r="T230" t="n">
        <v>30852.85</v>
      </c>
      <c r="U230" t="n">
        <v>0.3</v>
      </c>
      <c r="V230" t="n">
        <v>0.79</v>
      </c>
      <c r="W230" t="n">
        <v>0.27</v>
      </c>
      <c r="X230" t="n">
        <v>1.99</v>
      </c>
      <c r="Y230" t="n">
        <v>1</v>
      </c>
      <c r="Z230" t="n">
        <v>10</v>
      </c>
    </row>
    <row r="231">
      <c r="A231" t="n">
        <v>2</v>
      </c>
      <c r="B231" t="n">
        <v>145</v>
      </c>
      <c r="C231" t="inlineStr">
        <is>
          <t xml:space="preserve">CONCLUIDO	</t>
        </is>
      </c>
      <c r="D231" t="n">
        <v>6.0326</v>
      </c>
      <c r="E231" t="n">
        <v>16.58</v>
      </c>
      <c r="F231" t="n">
        <v>9.42</v>
      </c>
      <c r="G231" t="n">
        <v>7.25</v>
      </c>
      <c r="H231" t="n">
        <v>0.09</v>
      </c>
      <c r="I231" t="n">
        <v>78</v>
      </c>
      <c r="J231" t="n">
        <v>286.19</v>
      </c>
      <c r="K231" t="n">
        <v>61.2</v>
      </c>
      <c r="L231" t="n">
        <v>1.5</v>
      </c>
      <c r="M231" t="n">
        <v>76</v>
      </c>
      <c r="N231" t="n">
        <v>78.48999999999999</v>
      </c>
      <c r="O231" t="n">
        <v>35530.47</v>
      </c>
      <c r="P231" t="n">
        <v>160.54</v>
      </c>
      <c r="Q231" t="n">
        <v>1651.4</v>
      </c>
      <c r="R231" t="n">
        <v>76.18000000000001</v>
      </c>
      <c r="S231" t="n">
        <v>27.2</v>
      </c>
      <c r="T231" t="n">
        <v>24387.12</v>
      </c>
      <c r="U231" t="n">
        <v>0.36</v>
      </c>
      <c r="V231" t="n">
        <v>0.83</v>
      </c>
      <c r="W231" t="n">
        <v>0.23</v>
      </c>
      <c r="X231" t="n">
        <v>1.57</v>
      </c>
      <c r="Y231" t="n">
        <v>1</v>
      </c>
      <c r="Z231" t="n">
        <v>10</v>
      </c>
    </row>
    <row r="232">
      <c r="A232" t="n">
        <v>3</v>
      </c>
      <c r="B232" t="n">
        <v>145</v>
      </c>
      <c r="C232" t="inlineStr">
        <is>
          <t xml:space="preserve">CONCLUIDO	</t>
        </is>
      </c>
      <c r="D232" t="n">
        <v>6.4022</v>
      </c>
      <c r="E232" t="n">
        <v>15.62</v>
      </c>
      <c r="F232" t="n">
        <v>9.17</v>
      </c>
      <c r="G232" t="n">
        <v>8.460000000000001</v>
      </c>
      <c r="H232" t="n">
        <v>0.11</v>
      </c>
      <c r="I232" t="n">
        <v>65</v>
      </c>
      <c r="J232" t="n">
        <v>286.69</v>
      </c>
      <c r="K232" t="n">
        <v>61.2</v>
      </c>
      <c r="L232" t="n">
        <v>1.75</v>
      </c>
      <c r="M232" t="n">
        <v>63</v>
      </c>
      <c r="N232" t="n">
        <v>78.73999999999999</v>
      </c>
      <c r="O232" t="n">
        <v>35592.57</v>
      </c>
      <c r="P232" t="n">
        <v>154.85</v>
      </c>
      <c r="Q232" t="n">
        <v>1651.01</v>
      </c>
      <c r="R232" t="n">
        <v>68.42</v>
      </c>
      <c r="S232" t="n">
        <v>27.2</v>
      </c>
      <c r="T232" t="n">
        <v>20574.4</v>
      </c>
      <c r="U232" t="n">
        <v>0.4</v>
      </c>
      <c r="V232" t="n">
        <v>0.85</v>
      </c>
      <c r="W232" t="n">
        <v>0.21</v>
      </c>
      <c r="X232" t="n">
        <v>1.31</v>
      </c>
      <c r="Y232" t="n">
        <v>1</v>
      </c>
      <c r="Z232" t="n">
        <v>10</v>
      </c>
    </row>
    <row r="233">
      <c r="A233" t="n">
        <v>4</v>
      </c>
      <c r="B233" t="n">
        <v>145</v>
      </c>
      <c r="C233" t="inlineStr">
        <is>
          <t xml:space="preserve">CONCLUIDO	</t>
        </is>
      </c>
      <c r="D233" t="n">
        <v>6.7319</v>
      </c>
      <c r="E233" t="n">
        <v>14.85</v>
      </c>
      <c r="F233" t="n">
        <v>8.94</v>
      </c>
      <c r="G233" t="n">
        <v>9.75</v>
      </c>
      <c r="H233" t="n">
        <v>0.12</v>
      </c>
      <c r="I233" t="n">
        <v>55</v>
      </c>
      <c r="J233" t="n">
        <v>287.19</v>
      </c>
      <c r="K233" t="n">
        <v>61.2</v>
      </c>
      <c r="L233" t="n">
        <v>2</v>
      </c>
      <c r="M233" t="n">
        <v>53</v>
      </c>
      <c r="N233" t="n">
        <v>78.98999999999999</v>
      </c>
      <c r="O233" t="n">
        <v>35654.65</v>
      </c>
      <c r="P233" t="n">
        <v>149.59</v>
      </c>
      <c r="Q233" t="n">
        <v>1650.82</v>
      </c>
      <c r="R233" t="n">
        <v>61.09</v>
      </c>
      <c r="S233" t="n">
        <v>27.2</v>
      </c>
      <c r="T233" t="n">
        <v>16956.73</v>
      </c>
      <c r="U233" t="n">
        <v>0.45</v>
      </c>
      <c r="V233" t="n">
        <v>0.87</v>
      </c>
      <c r="W233" t="n">
        <v>0.2</v>
      </c>
      <c r="X233" t="n">
        <v>1.09</v>
      </c>
      <c r="Y233" t="n">
        <v>1</v>
      </c>
      <c r="Z233" t="n">
        <v>10</v>
      </c>
    </row>
    <row r="234">
      <c r="A234" t="n">
        <v>5</v>
      </c>
      <c r="B234" t="n">
        <v>145</v>
      </c>
      <c r="C234" t="inlineStr">
        <is>
          <t xml:space="preserve">CONCLUIDO	</t>
        </is>
      </c>
      <c r="D234" t="n">
        <v>6.9762</v>
      </c>
      <c r="E234" t="n">
        <v>14.33</v>
      </c>
      <c r="F234" t="n">
        <v>8.800000000000001</v>
      </c>
      <c r="G234" t="n">
        <v>11</v>
      </c>
      <c r="H234" t="n">
        <v>0.14</v>
      </c>
      <c r="I234" t="n">
        <v>48</v>
      </c>
      <c r="J234" t="n">
        <v>287.7</v>
      </c>
      <c r="K234" t="n">
        <v>61.2</v>
      </c>
      <c r="L234" t="n">
        <v>2.25</v>
      </c>
      <c r="M234" t="n">
        <v>46</v>
      </c>
      <c r="N234" t="n">
        <v>79.25</v>
      </c>
      <c r="O234" t="n">
        <v>35716.83</v>
      </c>
      <c r="P234" t="n">
        <v>146.01</v>
      </c>
      <c r="Q234" t="n">
        <v>1650.69</v>
      </c>
      <c r="R234" t="n">
        <v>56.75</v>
      </c>
      <c r="S234" t="n">
        <v>27.2</v>
      </c>
      <c r="T234" t="n">
        <v>14825.01</v>
      </c>
      <c r="U234" t="n">
        <v>0.48</v>
      </c>
      <c r="V234" t="n">
        <v>0.89</v>
      </c>
      <c r="W234" t="n">
        <v>0.19</v>
      </c>
      <c r="X234" t="n">
        <v>0.95</v>
      </c>
      <c r="Y234" t="n">
        <v>1</v>
      </c>
      <c r="Z234" t="n">
        <v>10</v>
      </c>
    </row>
    <row r="235">
      <c r="A235" t="n">
        <v>6</v>
      </c>
      <c r="B235" t="n">
        <v>145</v>
      </c>
      <c r="C235" t="inlineStr">
        <is>
          <t xml:space="preserve">CONCLUIDO	</t>
        </is>
      </c>
      <c r="D235" t="n">
        <v>7.2114</v>
      </c>
      <c r="E235" t="n">
        <v>13.87</v>
      </c>
      <c r="F235" t="n">
        <v>8.65</v>
      </c>
      <c r="G235" t="n">
        <v>12.36</v>
      </c>
      <c r="H235" t="n">
        <v>0.15</v>
      </c>
      <c r="I235" t="n">
        <v>42</v>
      </c>
      <c r="J235" t="n">
        <v>288.2</v>
      </c>
      <c r="K235" t="n">
        <v>61.2</v>
      </c>
      <c r="L235" t="n">
        <v>2.5</v>
      </c>
      <c r="M235" t="n">
        <v>40</v>
      </c>
      <c r="N235" t="n">
        <v>79.5</v>
      </c>
      <c r="O235" t="n">
        <v>35779.11</v>
      </c>
      <c r="P235" t="n">
        <v>142.26</v>
      </c>
      <c r="Q235" t="n">
        <v>1650.87</v>
      </c>
      <c r="R235" t="n">
        <v>52.12</v>
      </c>
      <c r="S235" t="n">
        <v>27.2</v>
      </c>
      <c r="T235" t="n">
        <v>12535.82</v>
      </c>
      <c r="U235" t="n">
        <v>0.52</v>
      </c>
      <c r="V235" t="n">
        <v>0.9</v>
      </c>
      <c r="W235" t="n">
        <v>0.17</v>
      </c>
      <c r="X235" t="n">
        <v>0.8</v>
      </c>
      <c r="Y235" t="n">
        <v>1</v>
      </c>
      <c r="Z235" t="n">
        <v>10</v>
      </c>
    </row>
    <row r="236">
      <c r="A236" t="n">
        <v>7</v>
      </c>
      <c r="B236" t="n">
        <v>145</v>
      </c>
      <c r="C236" t="inlineStr">
        <is>
          <t xml:space="preserve">CONCLUIDO	</t>
        </is>
      </c>
      <c r="D236" t="n">
        <v>7.4528</v>
      </c>
      <c r="E236" t="n">
        <v>13.42</v>
      </c>
      <c r="F236" t="n">
        <v>8.470000000000001</v>
      </c>
      <c r="G236" t="n">
        <v>13.74</v>
      </c>
      <c r="H236" t="n">
        <v>0.17</v>
      </c>
      <c r="I236" t="n">
        <v>37</v>
      </c>
      <c r="J236" t="n">
        <v>288.71</v>
      </c>
      <c r="K236" t="n">
        <v>61.2</v>
      </c>
      <c r="L236" t="n">
        <v>2.75</v>
      </c>
      <c r="M236" t="n">
        <v>35</v>
      </c>
      <c r="N236" t="n">
        <v>79.76000000000001</v>
      </c>
      <c r="O236" t="n">
        <v>35841.5</v>
      </c>
      <c r="P236" t="n">
        <v>137.81</v>
      </c>
      <c r="Q236" t="n">
        <v>1650.97</v>
      </c>
      <c r="R236" t="n">
        <v>46.17</v>
      </c>
      <c r="S236" t="n">
        <v>27.2</v>
      </c>
      <c r="T236" t="n">
        <v>9588.76</v>
      </c>
      <c r="U236" t="n">
        <v>0.59</v>
      </c>
      <c r="V236" t="n">
        <v>0.92</v>
      </c>
      <c r="W236" t="n">
        <v>0.17</v>
      </c>
      <c r="X236" t="n">
        <v>0.62</v>
      </c>
      <c r="Y236" t="n">
        <v>1</v>
      </c>
      <c r="Z236" t="n">
        <v>10</v>
      </c>
    </row>
    <row r="237">
      <c r="A237" t="n">
        <v>8</v>
      </c>
      <c r="B237" t="n">
        <v>145</v>
      </c>
      <c r="C237" t="inlineStr">
        <is>
          <t xml:space="preserve">CONCLUIDO	</t>
        </is>
      </c>
      <c r="D237" t="n">
        <v>7.4207</v>
      </c>
      <c r="E237" t="n">
        <v>13.48</v>
      </c>
      <c r="F237" t="n">
        <v>8.640000000000001</v>
      </c>
      <c r="G237" t="n">
        <v>14.81</v>
      </c>
      <c r="H237" t="n">
        <v>0.18</v>
      </c>
      <c r="I237" t="n">
        <v>35</v>
      </c>
      <c r="J237" t="n">
        <v>289.21</v>
      </c>
      <c r="K237" t="n">
        <v>61.2</v>
      </c>
      <c r="L237" t="n">
        <v>3</v>
      </c>
      <c r="M237" t="n">
        <v>33</v>
      </c>
      <c r="N237" t="n">
        <v>80.02</v>
      </c>
      <c r="O237" t="n">
        <v>35903.99</v>
      </c>
      <c r="P237" t="n">
        <v>139.5</v>
      </c>
      <c r="Q237" t="n">
        <v>1650.68</v>
      </c>
      <c r="R237" t="n">
        <v>53.03</v>
      </c>
      <c r="S237" t="n">
        <v>27.2</v>
      </c>
      <c r="T237" t="n">
        <v>13025.49</v>
      </c>
      <c r="U237" t="n">
        <v>0.51</v>
      </c>
      <c r="V237" t="n">
        <v>0.9</v>
      </c>
      <c r="W237" t="n">
        <v>0.14</v>
      </c>
      <c r="X237" t="n">
        <v>0.79</v>
      </c>
      <c r="Y237" t="n">
        <v>1</v>
      </c>
      <c r="Z237" t="n">
        <v>10</v>
      </c>
    </row>
    <row r="238">
      <c r="A238" t="n">
        <v>9</v>
      </c>
      <c r="B238" t="n">
        <v>145</v>
      </c>
      <c r="C238" t="inlineStr">
        <is>
          <t xml:space="preserve">CONCLUIDO	</t>
        </is>
      </c>
      <c r="D238" t="n">
        <v>7.6274</v>
      </c>
      <c r="E238" t="n">
        <v>13.11</v>
      </c>
      <c r="F238" t="n">
        <v>8.49</v>
      </c>
      <c r="G238" t="n">
        <v>16.43</v>
      </c>
      <c r="H238" t="n">
        <v>0.2</v>
      </c>
      <c r="I238" t="n">
        <v>31</v>
      </c>
      <c r="J238" t="n">
        <v>289.72</v>
      </c>
      <c r="K238" t="n">
        <v>61.2</v>
      </c>
      <c r="L238" t="n">
        <v>3.25</v>
      </c>
      <c r="M238" t="n">
        <v>29</v>
      </c>
      <c r="N238" t="n">
        <v>80.27</v>
      </c>
      <c r="O238" t="n">
        <v>35966.59</v>
      </c>
      <c r="P238" t="n">
        <v>135.69</v>
      </c>
      <c r="Q238" t="n">
        <v>1650.69</v>
      </c>
      <c r="R238" t="n">
        <v>47.38</v>
      </c>
      <c r="S238" t="n">
        <v>27.2</v>
      </c>
      <c r="T238" t="n">
        <v>10222.93</v>
      </c>
      <c r="U238" t="n">
        <v>0.57</v>
      </c>
      <c r="V238" t="n">
        <v>0.92</v>
      </c>
      <c r="W238" t="n">
        <v>0.16</v>
      </c>
      <c r="X238" t="n">
        <v>0.64</v>
      </c>
      <c r="Y238" t="n">
        <v>1</v>
      </c>
      <c r="Z238" t="n">
        <v>10</v>
      </c>
    </row>
    <row r="239">
      <c r="A239" t="n">
        <v>10</v>
      </c>
      <c r="B239" t="n">
        <v>145</v>
      </c>
      <c r="C239" t="inlineStr">
        <is>
          <t xml:space="preserve">CONCLUIDO	</t>
        </is>
      </c>
      <c r="D239" t="n">
        <v>7.7276</v>
      </c>
      <c r="E239" t="n">
        <v>12.94</v>
      </c>
      <c r="F239" t="n">
        <v>8.43</v>
      </c>
      <c r="G239" t="n">
        <v>17.44</v>
      </c>
      <c r="H239" t="n">
        <v>0.21</v>
      </c>
      <c r="I239" t="n">
        <v>29</v>
      </c>
      <c r="J239" t="n">
        <v>290.23</v>
      </c>
      <c r="K239" t="n">
        <v>61.2</v>
      </c>
      <c r="L239" t="n">
        <v>3.5</v>
      </c>
      <c r="M239" t="n">
        <v>27</v>
      </c>
      <c r="N239" t="n">
        <v>80.53</v>
      </c>
      <c r="O239" t="n">
        <v>36029.29</v>
      </c>
      <c r="P239" t="n">
        <v>133.32</v>
      </c>
      <c r="Q239" t="n">
        <v>1650.73</v>
      </c>
      <c r="R239" t="n">
        <v>45.3</v>
      </c>
      <c r="S239" t="n">
        <v>27.2</v>
      </c>
      <c r="T239" t="n">
        <v>9194.75</v>
      </c>
      <c r="U239" t="n">
        <v>0.6</v>
      </c>
      <c r="V239" t="n">
        <v>0.93</v>
      </c>
      <c r="W239" t="n">
        <v>0.15</v>
      </c>
      <c r="X239" t="n">
        <v>0.58</v>
      </c>
      <c r="Y239" t="n">
        <v>1</v>
      </c>
      <c r="Z239" t="n">
        <v>10</v>
      </c>
    </row>
    <row r="240">
      <c r="A240" t="n">
        <v>11</v>
      </c>
      <c r="B240" t="n">
        <v>145</v>
      </c>
      <c r="C240" t="inlineStr">
        <is>
          <t xml:space="preserve">CONCLUIDO	</t>
        </is>
      </c>
      <c r="D240" t="n">
        <v>7.8694</v>
      </c>
      <c r="E240" t="n">
        <v>12.71</v>
      </c>
      <c r="F240" t="n">
        <v>8.359999999999999</v>
      </c>
      <c r="G240" t="n">
        <v>19.29</v>
      </c>
      <c r="H240" t="n">
        <v>0.23</v>
      </c>
      <c r="I240" t="n">
        <v>26</v>
      </c>
      <c r="J240" t="n">
        <v>290.74</v>
      </c>
      <c r="K240" t="n">
        <v>61.2</v>
      </c>
      <c r="L240" t="n">
        <v>3.75</v>
      </c>
      <c r="M240" t="n">
        <v>24</v>
      </c>
      <c r="N240" t="n">
        <v>80.79000000000001</v>
      </c>
      <c r="O240" t="n">
        <v>36092.1</v>
      </c>
      <c r="P240" t="n">
        <v>130.72</v>
      </c>
      <c r="Q240" t="n">
        <v>1650.74</v>
      </c>
      <c r="R240" t="n">
        <v>42.94</v>
      </c>
      <c r="S240" t="n">
        <v>27.2</v>
      </c>
      <c r="T240" t="n">
        <v>8028.16</v>
      </c>
      <c r="U240" t="n">
        <v>0.63</v>
      </c>
      <c r="V240" t="n">
        <v>0.9399999999999999</v>
      </c>
      <c r="W240" t="n">
        <v>0.15</v>
      </c>
      <c r="X240" t="n">
        <v>0.5</v>
      </c>
      <c r="Y240" t="n">
        <v>1</v>
      </c>
      <c r="Z240" t="n">
        <v>10</v>
      </c>
    </row>
    <row r="241">
      <c r="A241" t="n">
        <v>12</v>
      </c>
      <c r="B241" t="n">
        <v>145</v>
      </c>
      <c r="C241" t="inlineStr">
        <is>
          <t xml:space="preserve">CONCLUIDO	</t>
        </is>
      </c>
      <c r="D241" t="n">
        <v>7.9079</v>
      </c>
      <c r="E241" t="n">
        <v>12.65</v>
      </c>
      <c r="F241" t="n">
        <v>8.35</v>
      </c>
      <c r="G241" t="n">
        <v>20.04</v>
      </c>
      <c r="H241" t="n">
        <v>0.24</v>
      </c>
      <c r="I241" t="n">
        <v>25</v>
      </c>
      <c r="J241" t="n">
        <v>291.25</v>
      </c>
      <c r="K241" t="n">
        <v>61.2</v>
      </c>
      <c r="L241" t="n">
        <v>4</v>
      </c>
      <c r="M241" t="n">
        <v>23</v>
      </c>
      <c r="N241" t="n">
        <v>81.05</v>
      </c>
      <c r="O241" t="n">
        <v>36155.02</v>
      </c>
      <c r="P241" t="n">
        <v>129.3</v>
      </c>
      <c r="Q241" t="n">
        <v>1650.67</v>
      </c>
      <c r="R241" t="n">
        <v>42.83</v>
      </c>
      <c r="S241" t="n">
        <v>27.2</v>
      </c>
      <c r="T241" t="n">
        <v>7979.28</v>
      </c>
      <c r="U241" t="n">
        <v>0.63</v>
      </c>
      <c r="V241" t="n">
        <v>0.9399999999999999</v>
      </c>
      <c r="W241" t="n">
        <v>0.15</v>
      </c>
      <c r="X241" t="n">
        <v>0.5</v>
      </c>
      <c r="Y241" t="n">
        <v>1</v>
      </c>
      <c r="Z241" t="n">
        <v>10</v>
      </c>
    </row>
    <row r="242">
      <c r="A242" t="n">
        <v>13</v>
      </c>
      <c r="B242" t="n">
        <v>145</v>
      </c>
      <c r="C242" t="inlineStr">
        <is>
          <t xml:space="preserve">CONCLUIDO	</t>
        </is>
      </c>
      <c r="D242" t="n">
        <v>8.01</v>
      </c>
      <c r="E242" t="n">
        <v>12.48</v>
      </c>
      <c r="F242" t="n">
        <v>8.300000000000001</v>
      </c>
      <c r="G242" t="n">
        <v>21.64</v>
      </c>
      <c r="H242" t="n">
        <v>0.26</v>
      </c>
      <c r="I242" t="n">
        <v>23</v>
      </c>
      <c r="J242" t="n">
        <v>291.76</v>
      </c>
      <c r="K242" t="n">
        <v>61.2</v>
      </c>
      <c r="L242" t="n">
        <v>4.25</v>
      </c>
      <c r="M242" t="n">
        <v>21</v>
      </c>
      <c r="N242" t="n">
        <v>81.31</v>
      </c>
      <c r="O242" t="n">
        <v>36218.04</v>
      </c>
      <c r="P242" t="n">
        <v>127.37</v>
      </c>
      <c r="Q242" t="n">
        <v>1650.67</v>
      </c>
      <c r="R242" t="n">
        <v>41.06</v>
      </c>
      <c r="S242" t="n">
        <v>27.2</v>
      </c>
      <c r="T242" t="n">
        <v>7101.02</v>
      </c>
      <c r="U242" t="n">
        <v>0.66</v>
      </c>
      <c r="V242" t="n">
        <v>0.9399999999999999</v>
      </c>
      <c r="W242" t="n">
        <v>0.14</v>
      </c>
      <c r="X242" t="n">
        <v>0.44</v>
      </c>
      <c r="Y242" t="n">
        <v>1</v>
      </c>
      <c r="Z242" t="n">
        <v>10</v>
      </c>
    </row>
    <row r="243">
      <c r="A243" t="n">
        <v>14</v>
      </c>
      <c r="B243" t="n">
        <v>145</v>
      </c>
      <c r="C243" t="inlineStr">
        <is>
          <t xml:space="preserve">CONCLUIDO	</t>
        </is>
      </c>
      <c r="D243" t="n">
        <v>8.111800000000001</v>
      </c>
      <c r="E243" t="n">
        <v>12.33</v>
      </c>
      <c r="F243" t="n">
        <v>8.25</v>
      </c>
      <c r="G243" t="n">
        <v>23.56</v>
      </c>
      <c r="H243" t="n">
        <v>0.27</v>
      </c>
      <c r="I243" t="n">
        <v>21</v>
      </c>
      <c r="J243" t="n">
        <v>292.27</v>
      </c>
      <c r="K243" t="n">
        <v>61.2</v>
      </c>
      <c r="L243" t="n">
        <v>4.5</v>
      </c>
      <c r="M243" t="n">
        <v>19</v>
      </c>
      <c r="N243" t="n">
        <v>81.56999999999999</v>
      </c>
      <c r="O243" t="n">
        <v>36281.16</v>
      </c>
      <c r="P243" t="n">
        <v>125.05</v>
      </c>
      <c r="Q243" t="n">
        <v>1650.71</v>
      </c>
      <c r="R243" t="n">
        <v>39.61</v>
      </c>
      <c r="S243" t="n">
        <v>27.2</v>
      </c>
      <c r="T243" t="n">
        <v>6386.23</v>
      </c>
      <c r="U243" t="n">
        <v>0.6899999999999999</v>
      </c>
      <c r="V243" t="n">
        <v>0.95</v>
      </c>
      <c r="W243" t="n">
        <v>0.14</v>
      </c>
      <c r="X243" t="n">
        <v>0.39</v>
      </c>
      <c r="Y243" t="n">
        <v>1</v>
      </c>
      <c r="Z243" t="n">
        <v>10</v>
      </c>
    </row>
    <row r="244">
      <c r="A244" t="n">
        <v>15</v>
      </c>
      <c r="B244" t="n">
        <v>145</v>
      </c>
      <c r="C244" t="inlineStr">
        <is>
          <t xml:space="preserve">CONCLUIDO	</t>
        </is>
      </c>
      <c r="D244" t="n">
        <v>8.1633</v>
      </c>
      <c r="E244" t="n">
        <v>12.25</v>
      </c>
      <c r="F244" t="n">
        <v>8.220000000000001</v>
      </c>
      <c r="G244" t="n">
        <v>24.67</v>
      </c>
      <c r="H244" t="n">
        <v>0.29</v>
      </c>
      <c r="I244" t="n">
        <v>20</v>
      </c>
      <c r="J244" t="n">
        <v>292.79</v>
      </c>
      <c r="K244" t="n">
        <v>61.2</v>
      </c>
      <c r="L244" t="n">
        <v>4.75</v>
      </c>
      <c r="M244" t="n">
        <v>18</v>
      </c>
      <c r="N244" t="n">
        <v>81.84</v>
      </c>
      <c r="O244" t="n">
        <v>36344.4</v>
      </c>
      <c r="P244" t="n">
        <v>122.96</v>
      </c>
      <c r="Q244" t="n">
        <v>1650.82</v>
      </c>
      <c r="R244" t="n">
        <v>38.67</v>
      </c>
      <c r="S244" t="n">
        <v>27.2</v>
      </c>
      <c r="T244" t="n">
        <v>5921.64</v>
      </c>
      <c r="U244" t="n">
        <v>0.7</v>
      </c>
      <c r="V244" t="n">
        <v>0.95</v>
      </c>
      <c r="W244" t="n">
        <v>0.14</v>
      </c>
      <c r="X244" t="n">
        <v>0.37</v>
      </c>
      <c r="Y244" t="n">
        <v>1</v>
      </c>
      <c r="Z244" t="n">
        <v>10</v>
      </c>
    </row>
    <row r="245">
      <c r="A245" t="n">
        <v>16</v>
      </c>
      <c r="B245" t="n">
        <v>145</v>
      </c>
      <c r="C245" t="inlineStr">
        <is>
          <t xml:space="preserve">CONCLUIDO	</t>
        </is>
      </c>
      <c r="D245" t="n">
        <v>8.2399</v>
      </c>
      <c r="E245" t="n">
        <v>12.14</v>
      </c>
      <c r="F245" t="n">
        <v>8.16</v>
      </c>
      <c r="G245" t="n">
        <v>25.78</v>
      </c>
      <c r="H245" t="n">
        <v>0.3</v>
      </c>
      <c r="I245" t="n">
        <v>19</v>
      </c>
      <c r="J245" t="n">
        <v>293.3</v>
      </c>
      <c r="K245" t="n">
        <v>61.2</v>
      </c>
      <c r="L245" t="n">
        <v>5</v>
      </c>
      <c r="M245" t="n">
        <v>17</v>
      </c>
      <c r="N245" t="n">
        <v>82.09999999999999</v>
      </c>
      <c r="O245" t="n">
        <v>36407.75</v>
      </c>
      <c r="P245" t="n">
        <v>120.3</v>
      </c>
      <c r="Q245" t="n">
        <v>1650.77</v>
      </c>
      <c r="R245" t="n">
        <v>36.73</v>
      </c>
      <c r="S245" t="n">
        <v>27.2</v>
      </c>
      <c r="T245" t="n">
        <v>4956.79</v>
      </c>
      <c r="U245" t="n">
        <v>0.74</v>
      </c>
      <c r="V245" t="n">
        <v>0.96</v>
      </c>
      <c r="W245" t="n">
        <v>0.14</v>
      </c>
      <c r="X245" t="n">
        <v>0.31</v>
      </c>
      <c r="Y245" t="n">
        <v>1</v>
      </c>
      <c r="Z245" t="n">
        <v>10</v>
      </c>
    </row>
    <row r="246">
      <c r="A246" t="n">
        <v>17</v>
      </c>
      <c r="B246" t="n">
        <v>145</v>
      </c>
      <c r="C246" t="inlineStr">
        <is>
          <t xml:space="preserve">CONCLUIDO	</t>
        </is>
      </c>
      <c r="D246" t="n">
        <v>8.2295</v>
      </c>
      <c r="E246" t="n">
        <v>12.15</v>
      </c>
      <c r="F246" t="n">
        <v>8.23</v>
      </c>
      <c r="G246" t="n">
        <v>27.44</v>
      </c>
      <c r="H246" t="n">
        <v>0.32</v>
      </c>
      <c r="I246" t="n">
        <v>18</v>
      </c>
      <c r="J246" t="n">
        <v>293.81</v>
      </c>
      <c r="K246" t="n">
        <v>61.2</v>
      </c>
      <c r="L246" t="n">
        <v>5.25</v>
      </c>
      <c r="M246" t="n">
        <v>16</v>
      </c>
      <c r="N246" t="n">
        <v>82.36</v>
      </c>
      <c r="O246" t="n">
        <v>36471.2</v>
      </c>
      <c r="P246" t="n">
        <v>120.23</v>
      </c>
      <c r="Q246" t="n">
        <v>1650.64</v>
      </c>
      <c r="R246" t="n">
        <v>39.21</v>
      </c>
      <c r="S246" t="n">
        <v>27.2</v>
      </c>
      <c r="T246" t="n">
        <v>6204.16</v>
      </c>
      <c r="U246" t="n">
        <v>0.6899999999999999</v>
      </c>
      <c r="V246" t="n">
        <v>0.95</v>
      </c>
      <c r="W246" t="n">
        <v>0.14</v>
      </c>
      <c r="X246" t="n">
        <v>0.38</v>
      </c>
      <c r="Y246" t="n">
        <v>1</v>
      </c>
      <c r="Z246" t="n">
        <v>10</v>
      </c>
    </row>
    <row r="247">
      <c r="A247" t="n">
        <v>18</v>
      </c>
      <c r="B247" t="n">
        <v>145</v>
      </c>
      <c r="C247" t="inlineStr">
        <is>
          <t xml:space="preserve">CONCLUIDO	</t>
        </is>
      </c>
      <c r="D247" t="n">
        <v>8.296799999999999</v>
      </c>
      <c r="E247" t="n">
        <v>12.05</v>
      </c>
      <c r="F247" t="n">
        <v>8.19</v>
      </c>
      <c r="G247" t="n">
        <v>28.9</v>
      </c>
      <c r="H247" t="n">
        <v>0.33</v>
      </c>
      <c r="I247" t="n">
        <v>17</v>
      </c>
      <c r="J247" t="n">
        <v>294.33</v>
      </c>
      <c r="K247" t="n">
        <v>61.2</v>
      </c>
      <c r="L247" t="n">
        <v>5.5</v>
      </c>
      <c r="M247" t="n">
        <v>15</v>
      </c>
      <c r="N247" t="n">
        <v>82.63</v>
      </c>
      <c r="O247" t="n">
        <v>36534.76</v>
      </c>
      <c r="P247" t="n">
        <v>117.74</v>
      </c>
      <c r="Q247" t="n">
        <v>1650.69</v>
      </c>
      <c r="R247" t="n">
        <v>37.75</v>
      </c>
      <c r="S247" t="n">
        <v>27.2</v>
      </c>
      <c r="T247" t="n">
        <v>5476.1</v>
      </c>
      <c r="U247" t="n">
        <v>0.72</v>
      </c>
      <c r="V247" t="n">
        <v>0.95</v>
      </c>
      <c r="W247" t="n">
        <v>0.14</v>
      </c>
      <c r="X247" t="n">
        <v>0.33</v>
      </c>
      <c r="Y247" t="n">
        <v>1</v>
      </c>
      <c r="Z247" t="n">
        <v>10</v>
      </c>
    </row>
    <row r="248">
      <c r="A248" t="n">
        <v>19</v>
      </c>
      <c r="B248" t="n">
        <v>145</v>
      </c>
      <c r="C248" t="inlineStr">
        <is>
          <t xml:space="preserve">CONCLUIDO	</t>
        </is>
      </c>
      <c r="D248" t="n">
        <v>8.350899999999999</v>
      </c>
      <c r="E248" t="n">
        <v>11.97</v>
      </c>
      <c r="F248" t="n">
        <v>8.16</v>
      </c>
      <c r="G248" t="n">
        <v>30.61</v>
      </c>
      <c r="H248" t="n">
        <v>0.35</v>
      </c>
      <c r="I248" t="n">
        <v>16</v>
      </c>
      <c r="J248" t="n">
        <v>294.84</v>
      </c>
      <c r="K248" t="n">
        <v>61.2</v>
      </c>
      <c r="L248" t="n">
        <v>5.75</v>
      </c>
      <c r="M248" t="n">
        <v>14</v>
      </c>
      <c r="N248" t="n">
        <v>82.90000000000001</v>
      </c>
      <c r="O248" t="n">
        <v>36598.44</v>
      </c>
      <c r="P248" t="n">
        <v>115.98</v>
      </c>
      <c r="Q248" t="n">
        <v>1650.64</v>
      </c>
      <c r="R248" t="n">
        <v>36.97</v>
      </c>
      <c r="S248" t="n">
        <v>27.2</v>
      </c>
      <c r="T248" t="n">
        <v>5090.55</v>
      </c>
      <c r="U248" t="n">
        <v>0.74</v>
      </c>
      <c r="V248" t="n">
        <v>0.96</v>
      </c>
      <c r="W248" t="n">
        <v>0.13</v>
      </c>
      <c r="X248" t="n">
        <v>0.31</v>
      </c>
      <c r="Y248" t="n">
        <v>1</v>
      </c>
      <c r="Z248" t="n">
        <v>10</v>
      </c>
    </row>
    <row r="249">
      <c r="A249" t="n">
        <v>20</v>
      </c>
      <c r="B249" t="n">
        <v>145</v>
      </c>
      <c r="C249" t="inlineStr">
        <is>
          <t xml:space="preserve">CONCLUIDO	</t>
        </is>
      </c>
      <c r="D249" t="n">
        <v>8.4024</v>
      </c>
      <c r="E249" t="n">
        <v>11.9</v>
      </c>
      <c r="F249" t="n">
        <v>8.140000000000001</v>
      </c>
      <c r="G249" t="n">
        <v>32.58</v>
      </c>
      <c r="H249" t="n">
        <v>0.36</v>
      </c>
      <c r="I249" t="n">
        <v>15</v>
      </c>
      <c r="J249" t="n">
        <v>295.36</v>
      </c>
      <c r="K249" t="n">
        <v>61.2</v>
      </c>
      <c r="L249" t="n">
        <v>6</v>
      </c>
      <c r="M249" t="n">
        <v>13</v>
      </c>
      <c r="N249" t="n">
        <v>83.16</v>
      </c>
      <c r="O249" t="n">
        <v>36662.22</v>
      </c>
      <c r="P249" t="n">
        <v>113.76</v>
      </c>
      <c r="Q249" t="n">
        <v>1650.64</v>
      </c>
      <c r="R249" t="n">
        <v>36.3</v>
      </c>
      <c r="S249" t="n">
        <v>27.2</v>
      </c>
      <c r="T249" t="n">
        <v>4762</v>
      </c>
      <c r="U249" t="n">
        <v>0.75</v>
      </c>
      <c r="V249" t="n">
        <v>0.96</v>
      </c>
      <c r="W249" t="n">
        <v>0.13</v>
      </c>
      <c r="X249" t="n">
        <v>0.29</v>
      </c>
      <c r="Y249" t="n">
        <v>1</v>
      </c>
      <c r="Z249" t="n">
        <v>10</v>
      </c>
    </row>
    <row r="250">
      <c r="A250" t="n">
        <v>21</v>
      </c>
      <c r="B250" t="n">
        <v>145</v>
      </c>
      <c r="C250" t="inlineStr">
        <is>
          <t xml:space="preserve">CONCLUIDO	</t>
        </is>
      </c>
      <c r="D250" t="n">
        <v>8.4618</v>
      </c>
      <c r="E250" t="n">
        <v>11.82</v>
      </c>
      <c r="F250" t="n">
        <v>8.109999999999999</v>
      </c>
      <c r="G250" t="n">
        <v>34.77</v>
      </c>
      <c r="H250" t="n">
        <v>0.38</v>
      </c>
      <c r="I250" t="n">
        <v>14</v>
      </c>
      <c r="J250" t="n">
        <v>295.88</v>
      </c>
      <c r="K250" t="n">
        <v>61.2</v>
      </c>
      <c r="L250" t="n">
        <v>6.25</v>
      </c>
      <c r="M250" t="n">
        <v>12</v>
      </c>
      <c r="N250" t="n">
        <v>83.43000000000001</v>
      </c>
      <c r="O250" t="n">
        <v>36726.12</v>
      </c>
      <c r="P250" t="n">
        <v>111.83</v>
      </c>
      <c r="Q250" t="n">
        <v>1650.64</v>
      </c>
      <c r="R250" t="n">
        <v>35.44</v>
      </c>
      <c r="S250" t="n">
        <v>27.2</v>
      </c>
      <c r="T250" t="n">
        <v>4338.86</v>
      </c>
      <c r="U250" t="n">
        <v>0.77</v>
      </c>
      <c r="V250" t="n">
        <v>0.96</v>
      </c>
      <c r="W250" t="n">
        <v>0.13</v>
      </c>
      <c r="X250" t="n">
        <v>0.26</v>
      </c>
      <c r="Y250" t="n">
        <v>1</v>
      </c>
      <c r="Z250" t="n">
        <v>10</v>
      </c>
    </row>
    <row r="251">
      <c r="A251" t="n">
        <v>22</v>
      </c>
      <c r="B251" t="n">
        <v>145</v>
      </c>
      <c r="C251" t="inlineStr">
        <is>
          <t xml:space="preserve">CONCLUIDO	</t>
        </is>
      </c>
      <c r="D251" t="n">
        <v>8.5221</v>
      </c>
      <c r="E251" t="n">
        <v>11.73</v>
      </c>
      <c r="F251" t="n">
        <v>8.08</v>
      </c>
      <c r="G251" t="n">
        <v>37.31</v>
      </c>
      <c r="H251" t="n">
        <v>0.39</v>
      </c>
      <c r="I251" t="n">
        <v>13</v>
      </c>
      <c r="J251" t="n">
        <v>296.4</v>
      </c>
      <c r="K251" t="n">
        <v>61.2</v>
      </c>
      <c r="L251" t="n">
        <v>6.5</v>
      </c>
      <c r="M251" t="n">
        <v>10</v>
      </c>
      <c r="N251" t="n">
        <v>83.7</v>
      </c>
      <c r="O251" t="n">
        <v>36790.13</v>
      </c>
      <c r="P251" t="n">
        <v>108.79</v>
      </c>
      <c r="Q251" t="n">
        <v>1650.67</v>
      </c>
      <c r="R251" t="n">
        <v>34.34</v>
      </c>
      <c r="S251" t="n">
        <v>27.2</v>
      </c>
      <c r="T251" t="n">
        <v>3792.61</v>
      </c>
      <c r="U251" t="n">
        <v>0.79</v>
      </c>
      <c r="V251" t="n">
        <v>0.97</v>
      </c>
      <c r="W251" t="n">
        <v>0.13</v>
      </c>
      <c r="X251" t="n">
        <v>0.23</v>
      </c>
      <c r="Y251" t="n">
        <v>1</v>
      </c>
      <c r="Z251" t="n">
        <v>10</v>
      </c>
    </row>
    <row r="252">
      <c r="A252" t="n">
        <v>23</v>
      </c>
      <c r="B252" t="n">
        <v>145</v>
      </c>
      <c r="C252" t="inlineStr">
        <is>
          <t xml:space="preserve">CONCLUIDO	</t>
        </is>
      </c>
      <c r="D252" t="n">
        <v>8.505800000000001</v>
      </c>
      <c r="E252" t="n">
        <v>11.76</v>
      </c>
      <c r="F252" t="n">
        <v>8.109999999999999</v>
      </c>
      <c r="G252" t="n">
        <v>37.42</v>
      </c>
      <c r="H252" t="n">
        <v>0.4</v>
      </c>
      <c r="I252" t="n">
        <v>13</v>
      </c>
      <c r="J252" t="n">
        <v>296.92</v>
      </c>
      <c r="K252" t="n">
        <v>61.2</v>
      </c>
      <c r="L252" t="n">
        <v>6.75</v>
      </c>
      <c r="M252" t="n">
        <v>4</v>
      </c>
      <c r="N252" t="n">
        <v>83.97</v>
      </c>
      <c r="O252" t="n">
        <v>36854.25</v>
      </c>
      <c r="P252" t="n">
        <v>108.79</v>
      </c>
      <c r="Q252" t="n">
        <v>1650.78</v>
      </c>
      <c r="R252" t="n">
        <v>34.89</v>
      </c>
      <c r="S252" t="n">
        <v>27.2</v>
      </c>
      <c r="T252" t="n">
        <v>4069.13</v>
      </c>
      <c r="U252" t="n">
        <v>0.78</v>
      </c>
      <c r="V252" t="n">
        <v>0.96</v>
      </c>
      <c r="W252" t="n">
        <v>0.14</v>
      </c>
      <c r="X252" t="n">
        <v>0.25</v>
      </c>
      <c r="Y252" t="n">
        <v>1</v>
      </c>
      <c r="Z252" t="n">
        <v>10</v>
      </c>
    </row>
    <row r="253">
      <c r="A253" t="n">
        <v>24</v>
      </c>
      <c r="B253" t="n">
        <v>145</v>
      </c>
      <c r="C253" t="inlineStr">
        <is>
          <t xml:space="preserve">CONCLUIDO	</t>
        </is>
      </c>
      <c r="D253" t="n">
        <v>8.4964</v>
      </c>
      <c r="E253" t="n">
        <v>11.77</v>
      </c>
      <c r="F253" t="n">
        <v>8.119999999999999</v>
      </c>
      <c r="G253" t="n">
        <v>37.48</v>
      </c>
      <c r="H253" t="n">
        <v>0.42</v>
      </c>
      <c r="I253" t="n">
        <v>13</v>
      </c>
      <c r="J253" t="n">
        <v>297.44</v>
      </c>
      <c r="K253" t="n">
        <v>61.2</v>
      </c>
      <c r="L253" t="n">
        <v>7</v>
      </c>
      <c r="M253" t="n">
        <v>2</v>
      </c>
      <c r="N253" t="n">
        <v>84.23999999999999</v>
      </c>
      <c r="O253" t="n">
        <v>36918.48</v>
      </c>
      <c r="P253" t="n">
        <v>108.64</v>
      </c>
      <c r="Q253" t="n">
        <v>1650.97</v>
      </c>
      <c r="R253" t="n">
        <v>35.05</v>
      </c>
      <c r="S253" t="n">
        <v>27.2</v>
      </c>
      <c r="T253" t="n">
        <v>4149.24</v>
      </c>
      <c r="U253" t="n">
        <v>0.78</v>
      </c>
      <c r="V253" t="n">
        <v>0.96</v>
      </c>
      <c r="W253" t="n">
        <v>0.15</v>
      </c>
      <c r="X253" t="n">
        <v>0.27</v>
      </c>
      <c r="Y253" t="n">
        <v>1</v>
      </c>
      <c r="Z253" t="n">
        <v>10</v>
      </c>
    </row>
    <row r="254">
      <c r="A254" t="n">
        <v>25</v>
      </c>
      <c r="B254" t="n">
        <v>145</v>
      </c>
      <c r="C254" t="inlineStr">
        <is>
          <t xml:space="preserve">CONCLUIDO	</t>
        </is>
      </c>
      <c r="D254" t="n">
        <v>8.4968</v>
      </c>
      <c r="E254" t="n">
        <v>11.77</v>
      </c>
      <c r="F254" t="n">
        <v>8.119999999999999</v>
      </c>
      <c r="G254" t="n">
        <v>37.47</v>
      </c>
      <c r="H254" t="n">
        <v>0.43</v>
      </c>
      <c r="I254" t="n">
        <v>13</v>
      </c>
      <c r="J254" t="n">
        <v>297.96</v>
      </c>
      <c r="K254" t="n">
        <v>61.2</v>
      </c>
      <c r="L254" t="n">
        <v>7.25</v>
      </c>
      <c r="M254" t="n">
        <v>0</v>
      </c>
      <c r="N254" t="n">
        <v>84.51000000000001</v>
      </c>
      <c r="O254" t="n">
        <v>36982.83</v>
      </c>
      <c r="P254" t="n">
        <v>108.69</v>
      </c>
      <c r="Q254" t="n">
        <v>1650.84</v>
      </c>
      <c r="R254" t="n">
        <v>34.94</v>
      </c>
      <c r="S254" t="n">
        <v>27.2</v>
      </c>
      <c r="T254" t="n">
        <v>4092.34</v>
      </c>
      <c r="U254" t="n">
        <v>0.78</v>
      </c>
      <c r="V254" t="n">
        <v>0.96</v>
      </c>
      <c r="W254" t="n">
        <v>0.15</v>
      </c>
      <c r="X254" t="n">
        <v>0.27</v>
      </c>
      <c r="Y254" t="n">
        <v>1</v>
      </c>
      <c r="Z254" t="n">
        <v>10</v>
      </c>
    </row>
    <row r="255">
      <c r="A255" t="n">
        <v>0</v>
      </c>
      <c r="B255" t="n">
        <v>65</v>
      </c>
      <c r="C255" t="inlineStr">
        <is>
          <t xml:space="preserve">CONCLUIDO	</t>
        </is>
      </c>
      <c r="D255" t="n">
        <v>7.5954</v>
      </c>
      <c r="E255" t="n">
        <v>13.17</v>
      </c>
      <c r="F255" t="n">
        <v>9.19</v>
      </c>
      <c r="G255" t="n">
        <v>8.35</v>
      </c>
      <c r="H255" t="n">
        <v>0.13</v>
      </c>
      <c r="I255" t="n">
        <v>66</v>
      </c>
      <c r="J255" t="n">
        <v>133.21</v>
      </c>
      <c r="K255" t="n">
        <v>46.47</v>
      </c>
      <c r="L255" t="n">
        <v>1</v>
      </c>
      <c r="M255" t="n">
        <v>64</v>
      </c>
      <c r="N255" t="n">
        <v>20.75</v>
      </c>
      <c r="O255" t="n">
        <v>16663.42</v>
      </c>
      <c r="P255" t="n">
        <v>90.22</v>
      </c>
      <c r="Q255" t="n">
        <v>1650.77</v>
      </c>
      <c r="R255" t="n">
        <v>68.98</v>
      </c>
      <c r="S255" t="n">
        <v>27.2</v>
      </c>
      <c r="T255" t="n">
        <v>20849.96</v>
      </c>
      <c r="U255" t="n">
        <v>0.39</v>
      </c>
      <c r="V255" t="n">
        <v>0.85</v>
      </c>
      <c r="W255" t="n">
        <v>0.21</v>
      </c>
      <c r="X255" t="n">
        <v>1.34</v>
      </c>
      <c r="Y255" t="n">
        <v>1</v>
      </c>
      <c r="Z255" t="n">
        <v>10</v>
      </c>
    </row>
    <row r="256">
      <c r="A256" t="n">
        <v>1</v>
      </c>
      <c r="B256" t="n">
        <v>65</v>
      </c>
      <c r="C256" t="inlineStr">
        <is>
          <t xml:space="preserve">CONCLUIDO	</t>
        </is>
      </c>
      <c r="D256" t="n">
        <v>8.106299999999999</v>
      </c>
      <c r="E256" t="n">
        <v>12.34</v>
      </c>
      <c r="F256" t="n">
        <v>8.82</v>
      </c>
      <c r="G256" t="n">
        <v>10.8</v>
      </c>
      <c r="H256" t="n">
        <v>0.17</v>
      </c>
      <c r="I256" t="n">
        <v>49</v>
      </c>
      <c r="J256" t="n">
        <v>133.55</v>
      </c>
      <c r="K256" t="n">
        <v>46.47</v>
      </c>
      <c r="L256" t="n">
        <v>1.25</v>
      </c>
      <c r="M256" t="n">
        <v>47</v>
      </c>
      <c r="N256" t="n">
        <v>20.83</v>
      </c>
      <c r="O256" t="n">
        <v>16704.7</v>
      </c>
      <c r="P256" t="n">
        <v>83.11</v>
      </c>
      <c r="Q256" t="n">
        <v>1650.93</v>
      </c>
      <c r="R256" t="n">
        <v>57.4</v>
      </c>
      <c r="S256" t="n">
        <v>27.2</v>
      </c>
      <c r="T256" t="n">
        <v>15143.76</v>
      </c>
      <c r="U256" t="n">
        <v>0.47</v>
      </c>
      <c r="V256" t="n">
        <v>0.89</v>
      </c>
      <c r="W256" t="n">
        <v>0.19</v>
      </c>
      <c r="X256" t="n">
        <v>0.97</v>
      </c>
      <c r="Y256" t="n">
        <v>1</v>
      </c>
      <c r="Z256" t="n">
        <v>10</v>
      </c>
    </row>
    <row r="257">
      <c r="A257" t="n">
        <v>2</v>
      </c>
      <c r="B257" t="n">
        <v>65</v>
      </c>
      <c r="C257" t="inlineStr">
        <is>
          <t xml:space="preserve">CONCLUIDO	</t>
        </is>
      </c>
      <c r="D257" t="n">
        <v>8.5304</v>
      </c>
      <c r="E257" t="n">
        <v>11.72</v>
      </c>
      <c r="F257" t="n">
        <v>8.51</v>
      </c>
      <c r="G257" t="n">
        <v>13.43</v>
      </c>
      <c r="H257" t="n">
        <v>0.2</v>
      </c>
      <c r="I257" t="n">
        <v>38</v>
      </c>
      <c r="J257" t="n">
        <v>133.88</v>
      </c>
      <c r="K257" t="n">
        <v>46.47</v>
      </c>
      <c r="L257" t="n">
        <v>1.5</v>
      </c>
      <c r="M257" t="n">
        <v>36</v>
      </c>
      <c r="N257" t="n">
        <v>20.91</v>
      </c>
      <c r="O257" t="n">
        <v>16746.01</v>
      </c>
      <c r="P257" t="n">
        <v>76.34999999999999</v>
      </c>
      <c r="Q257" t="n">
        <v>1650.81</v>
      </c>
      <c r="R257" t="n">
        <v>47.39</v>
      </c>
      <c r="S257" t="n">
        <v>27.2</v>
      </c>
      <c r="T257" t="n">
        <v>10192.65</v>
      </c>
      <c r="U257" t="n">
        <v>0.57</v>
      </c>
      <c r="V257" t="n">
        <v>0.92</v>
      </c>
      <c r="W257" t="n">
        <v>0.16</v>
      </c>
      <c r="X257" t="n">
        <v>0.65</v>
      </c>
      <c r="Y257" t="n">
        <v>1</v>
      </c>
      <c r="Z257" t="n">
        <v>10</v>
      </c>
    </row>
    <row r="258">
      <c r="A258" t="n">
        <v>3</v>
      </c>
      <c r="B258" t="n">
        <v>65</v>
      </c>
      <c r="C258" t="inlineStr">
        <is>
          <t xml:space="preserve">CONCLUIDO	</t>
        </is>
      </c>
      <c r="D258" t="n">
        <v>8.682</v>
      </c>
      <c r="E258" t="n">
        <v>11.52</v>
      </c>
      <c r="F258" t="n">
        <v>8.49</v>
      </c>
      <c r="G258" t="n">
        <v>16.44</v>
      </c>
      <c r="H258" t="n">
        <v>0.23</v>
      </c>
      <c r="I258" t="n">
        <v>31</v>
      </c>
      <c r="J258" t="n">
        <v>134.22</v>
      </c>
      <c r="K258" t="n">
        <v>46.47</v>
      </c>
      <c r="L258" t="n">
        <v>1.75</v>
      </c>
      <c r="M258" t="n">
        <v>29</v>
      </c>
      <c r="N258" t="n">
        <v>21</v>
      </c>
      <c r="O258" t="n">
        <v>16787.35</v>
      </c>
      <c r="P258" t="n">
        <v>72.56</v>
      </c>
      <c r="Q258" t="n">
        <v>1650.74</v>
      </c>
      <c r="R258" t="n">
        <v>47.28</v>
      </c>
      <c r="S258" t="n">
        <v>27.2</v>
      </c>
      <c r="T258" t="n">
        <v>10175.32</v>
      </c>
      <c r="U258" t="n">
        <v>0.58</v>
      </c>
      <c r="V258" t="n">
        <v>0.92</v>
      </c>
      <c r="W258" t="n">
        <v>0.16</v>
      </c>
      <c r="X258" t="n">
        <v>0.64</v>
      </c>
      <c r="Y258" t="n">
        <v>1</v>
      </c>
      <c r="Z258" t="n">
        <v>10</v>
      </c>
    </row>
    <row r="259">
      <c r="A259" t="n">
        <v>4</v>
      </c>
      <c r="B259" t="n">
        <v>65</v>
      </c>
      <c r="C259" t="inlineStr">
        <is>
          <t xml:space="preserve">CONCLUIDO	</t>
        </is>
      </c>
      <c r="D259" t="n">
        <v>8.8294</v>
      </c>
      <c r="E259" t="n">
        <v>11.33</v>
      </c>
      <c r="F259" t="n">
        <v>8.41</v>
      </c>
      <c r="G259" t="n">
        <v>18.69</v>
      </c>
      <c r="H259" t="n">
        <v>0.26</v>
      </c>
      <c r="I259" t="n">
        <v>27</v>
      </c>
      <c r="J259" t="n">
        <v>134.55</v>
      </c>
      <c r="K259" t="n">
        <v>46.47</v>
      </c>
      <c r="L259" t="n">
        <v>2</v>
      </c>
      <c r="M259" t="n">
        <v>5</v>
      </c>
      <c r="N259" t="n">
        <v>21.09</v>
      </c>
      <c r="O259" t="n">
        <v>16828.84</v>
      </c>
      <c r="P259" t="n">
        <v>68.84</v>
      </c>
      <c r="Q259" t="n">
        <v>1650.64</v>
      </c>
      <c r="R259" t="n">
        <v>43.78</v>
      </c>
      <c r="S259" t="n">
        <v>27.2</v>
      </c>
      <c r="T259" t="n">
        <v>8441.469999999999</v>
      </c>
      <c r="U259" t="n">
        <v>0.62</v>
      </c>
      <c r="V259" t="n">
        <v>0.93</v>
      </c>
      <c r="W259" t="n">
        <v>0.18</v>
      </c>
      <c r="X259" t="n">
        <v>0.5600000000000001</v>
      </c>
      <c r="Y259" t="n">
        <v>1</v>
      </c>
      <c r="Z259" t="n">
        <v>10</v>
      </c>
    </row>
    <row r="260">
      <c r="A260" t="n">
        <v>5</v>
      </c>
      <c r="B260" t="n">
        <v>65</v>
      </c>
      <c r="C260" t="inlineStr">
        <is>
          <t xml:space="preserve">CONCLUIDO	</t>
        </is>
      </c>
      <c r="D260" t="n">
        <v>8.827199999999999</v>
      </c>
      <c r="E260" t="n">
        <v>11.33</v>
      </c>
      <c r="F260" t="n">
        <v>8.41</v>
      </c>
      <c r="G260" t="n">
        <v>18.7</v>
      </c>
      <c r="H260" t="n">
        <v>0.29</v>
      </c>
      <c r="I260" t="n">
        <v>27</v>
      </c>
      <c r="J260" t="n">
        <v>134.89</v>
      </c>
      <c r="K260" t="n">
        <v>46.47</v>
      </c>
      <c r="L260" t="n">
        <v>2.25</v>
      </c>
      <c r="M260" t="n">
        <v>0</v>
      </c>
      <c r="N260" t="n">
        <v>21.17</v>
      </c>
      <c r="O260" t="n">
        <v>16870.25</v>
      </c>
      <c r="P260" t="n">
        <v>69.04000000000001</v>
      </c>
      <c r="Q260" t="n">
        <v>1650.64</v>
      </c>
      <c r="R260" t="n">
        <v>43.64</v>
      </c>
      <c r="S260" t="n">
        <v>27.2</v>
      </c>
      <c r="T260" t="n">
        <v>8373.43</v>
      </c>
      <c r="U260" t="n">
        <v>0.62</v>
      </c>
      <c r="V260" t="n">
        <v>0.93</v>
      </c>
      <c r="W260" t="n">
        <v>0.19</v>
      </c>
      <c r="X260" t="n">
        <v>0.5600000000000001</v>
      </c>
      <c r="Y260" t="n">
        <v>1</v>
      </c>
      <c r="Z260" t="n">
        <v>10</v>
      </c>
    </row>
    <row r="261">
      <c r="A261" t="n">
        <v>0</v>
      </c>
      <c r="B261" t="n">
        <v>130</v>
      </c>
      <c r="C261" t="inlineStr">
        <is>
          <t xml:space="preserve">CONCLUIDO	</t>
        </is>
      </c>
      <c r="D261" t="n">
        <v>5.2884</v>
      </c>
      <c r="E261" t="n">
        <v>18.91</v>
      </c>
      <c r="F261" t="n">
        <v>10.29</v>
      </c>
      <c r="G261" t="n">
        <v>5.19</v>
      </c>
      <c r="H261" t="n">
        <v>0.07000000000000001</v>
      </c>
      <c r="I261" t="n">
        <v>119</v>
      </c>
      <c r="J261" t="n">
        <v>252.85</v>
      </c>
      <c r="K261" t="n">
        <v>59.19</v>
      </c>
      <c r="L261" t="n">
        <v>1</v>
      </c>
      <c r="M261" t="n">
        <v>117</v>
      </c>
      <c r="N261" t="n">
        <v>62.65</v>
      </c>
      <c r="O261" t="n">
        <v>31418.63</v>
      </c>
      <c r="P261" t="n">
        <v>164.26</v>
      </c>
      <c r="Q261" t="n">
        <v>1651</v>
      </c>
      <c r="R261" t="n">
        <v>103.37</v>
      </c>
      <c r="S261" t="n">
        <v>27.2</v>
      </c>
      <c r="T261" t="n">
        <v>37777.11</v>
      </c>
      <c r="U261" t="n">
        <v>0.26</v>
      </c>
      <c r="V261" t="n">
        <v>0.76</v>
      </c>
      <c r="W261" t="n">
        <v>0.3</v>
      </c>
      <c r="X261" t="n">
        <v>2.43</v>
      </c>
      <c r="Y261" t="n">
        <v>1</v>
      </c>
      <c r="Z261" t="n">
        <v>10</v>
      </c>
    </row>
    <row r="262">
      <c r="A262" t="n">
        <v>1</v>
      </c>
      <c r="B262" t="n">
        <v>130</v>
      </c>
      <c r="C262" t="inlineStr">
        <is>
          <t xml:space="preserve">CONCLUIDO	</t>
        </is>
      </c>
      <c r="D262" t="n">
        <v>5.9483</v>
      </c>
      <c r="E262" t="n">
        <v>16.81</v>
      </c>
      <c r="F262" t="n">
        <v>9.66</v>
      </c>
      <c r="G262" t="n">
        <v>6.51</v>
      </c>
      <c r="H262" t="n">
        <v>0.09</v>
      </c>
      <c r="I262" t="n">
        <v>89</v>
      </c>
      <c r="J262" t="n">
        <v>253.3</v>
      </c>
      <c r="K262" t="n">
        <v>59.19</v>
      </c>
      <c r="L262" t="n">
        <v>1.25</v>
      </c>
      <c r="M262" t="n">
        <v>87</v>
      </c>
      <c r="N262" t="n">
        <v>62.86</v>
      </c>
      <c r="O262" t="n">
        <v>31474.5</v>
      </c>
      <c r="P262" t="n">
        <v>152.63</v>
      </c>
      <c r="Q262" t="n">
        <v>1651.27</v>
      </c>
      <c r="R262" t="n">
        <v>83.56</v>
      </c>
      <c r="S262" t="n">
        <v>27.2</v>
      </c>
      <c r="T262" t="n">
        <v>28023.75</v>
      </c>
      <c r="U262" t="n">
        <v>0.33</v>
      </c>
      <c r="V262" t="n">
        <v>0.8100000000000001</v>
      </c>
      <c r="W262" t="n">
        <v>0.25</v>
      </c>
      <c r="X262" t="n">
        <v>1.8</v>
      </c>
      <c r="Y262" t="n">
        <v>1</v>
      </c>
      <c r="Z262" t="n">
        <v>10</v>
      </c>
    </row>
    <row r="263">
      <c r="A263" t="n">
        <v>2</v>
      </c>
      <c r="B263" t="n">
        <v>130</v>
      </c>
      <c r="C263" t="inlineStr">
        <is>
          <t xml:space="preserve">CONCLUIDO	</t>
        </is>
      </c>
      <c r="D263" t="n">
        <v>6.4678</v>
      </c>
      <c r="E263" t="n">
        <v>15.46</v>
      </c>
      <c r="F263" t="n">
        <v>9.23</v>
      </c>
      <c r="G263" t="n">
        <v>7.91</v>
      </c>
      <c r="H263" t="n">
        <v>0.11</v>
      </c>
      <c r="I263" t="n">
        <v>70</v>
      </c>
      <c r="J263" t="n">
        <v>253.75</v>
      </c>
      <c r="K263" t="n">
        <v>59.19</v>
      </c>
      <c r="L263" t="n">
        <v>1.5</v>
      </c>
      <c r="M263" t="n">
        <v>68</v>
      </c>
      <c r="N263" t="n">
        <v>63.06</v>
      </c>
      <c r="O263" t="n">
        <v>31530.44</v>
      </c>
      <c r="P263" t="n">
        <v>144.27</v>
      </c>
      <c r="Q263" t="n">
        <v>1650.83</v>
      </c>
      <c r="R263" t="n">
        <v>70.18000000000001</v>
      </c>
      <c r="S263" t="n">
        <v>27.2</v>
      </c>
      <c r="T263" t="n">
        <v>21429.95</v>
      </c>
      <c r="U263" t="n">
        <v>0.39</v>
      </c>
      <c r="V263" t="n">
        <v>0.85</v>
      </c>
      <c r="W263" t="n">
        <v>0.22</v>
      </c>
      <c r="X263" t="n">
        <v>1.38</v>
      </c>
      <c r="Y263" t="n">
        <v>1</v>
      </c>
      <c r="Z263" t="n">
        <v>10</v>
      </c>
    </row>
    <row r="264">
      <c r="A264" t="n">
        <v>3</v>
      </c>
      <c r="B264" t="n">
        <v>130</v>
      </c>
      <c r="C264" t="inlineStr">
        <is>
          <t xml:space="preserve">CONCLUIDO	</t>
        </is>
      </c>
      <c r="D264" t="n">
        <v>6.8309</v>
      </c>
      <c r="E264" t="n">
        <v>14.64</v>
      </c>
      <c r="F264" t="n">
        <v>9</v>
      </c>
      <c r="G264" t="n">
        <v>9.31</v>
      </c>
      <c r="H264" t="n">
        <v>0.12</v>
      </c>
      <c r="I264" t="n">
        <v>58</v>
      </c>
      <c r="J264" t="n">
        <v>254.21</v>
      </c>
      <c r="K264" t="n">
        <v>59.19</v>
      </c>
      <c r="L264" t="n">
        <v>1.75</v>
      </c>
      <c r="M264" t="n">
        <v>56</v>
      </c>
      <c r="N264" t="n">
        <v>63.26</v>
      </c>
      <c r="O264" t="n">
        <v>31586.46</v>
      </c>
      <c r="P264" t="n">
        <v>139.12</v>
      </c>
      <c r="Q264" t="n">
        <v>1650.89</v>
      </c>
      <c r="R264" t="n">
        <v>62.99</v>
      </c>
      <c r="S264" t="n">
        <v>27.2</v>
      </c>
      <c r="T264" t="n">
        <v>17891.62</v>
      </c>
      <c r="U264" t="n">
        <v>0.43</v>
      </c>
      <c r="V264" t="n">
        <v>0.87</v>
      </c>
      <c r="W264" t="n">
        <v>0.2</v>
      </c>
      <c r="X264" t="n">
        <v>1.14</v>
      </c>
      <c r="Y264" t="n">
        <v>1</v>
      </c>
      <c r="Z264" t="n">
        <v>10</v>
      </c>
    </row>
    <row r="265">
      <c r="A265" t="n">
        <v>4</v>
      </c>
      <c r="B265" t="n">
        <v>130</v>
      </c>
      <c r="C265" t="inlineStr">
        <is>
          <t xml:space="preserve">CONCLUIDO	</t>
        </is>
      </c>
      <c r="D265" t="n">
        <v>7.0989</v>
      </c>
      <c r="E265" t="n">
        <v>14.09</v>
      </c>
      <c r="F265" t="n">
        <v>8.84</v>
      </c>
      <c r="G265" t="n">
        <v>10.6</v>
      </c>
      <c r="H265" t="n">
        <v>0.14</v>
      </c>
      <c r="I265" t="n">
        <v>50</v>
      </c>
      <c r="J265" t="n">
        <v>254.66</v>
      </c>
      <c r="K265" t="n">
        <v>59.19</v>
      </c>
      <c r="L265" t="n">
        <v>2</v>
      </c>
      <c r="M265" t="n">
        <v>48</v>
      </c>
      <c r="N265" t="n">
        <v>63.47</v>
      </c>
      <c r="O265" t="n">
        <v>31642.55</v>
      </c>
      <c r="P265" t="n">
        <v>135.11</v>
      </c>
      <c r="Q265" t="n">
        <v>1650.87</v>
      </c>
      <c r="R265" t="n">
        <v>57.91</v>
      </c>
      <c r="S265" t="n">
        <v>27.2</v>
      </c>
      <c r="T265" t="n">
        <v>15395.48</v>
      </c>
      <c r="U265" t="n">
        <v>0.47</v>
      </c>
      <c r="V265" t="n">
        <v>0.88</v>
      </c>
      <c r="W265" t="n">
        <v>0.19</v>
      </c>
      <c r="X265" t="n">
        <v>0.98</v>
      </c>
      <c r="Y265" t="n">
        <v>1</v>
      </c>
      <c r="Z265" t="n">
        <v>10</v>
      </c>
    </row>
    <row r="266">
      <c r="A266" t="n">
        <v>5</v>
      </c>
      <c r="B266" t="n">
        <v>130</v>
      </c>
      <c r="C266" t="inlineStr">
        <is>
          <t xml:space="preserve">CONCLUIDO	</t>
        </is>
      </c>
      <c r="D266" t="n">
        <v>7.3571</v>
      </c>
      <c r="E266" t="n">
        <v>13.59</v>
      </c>
      <c r="F266" t="n">
        <v>8.69</v>
      </c>
      <c r="G266" t="n">
        <v>12.12</v>
      </c>
      <c r="H266" t="n">
        <v>0.16</v>
      </c>
      <c r="I266" t="n">
        <v>43</v>
      </c>
      <c r="J266" t="n">
        <v>255.12</v>
      </c>
      <c r="K266" t="n">
        <v>59.19</v>
      </c>
      <c r="L266" t="n">
        <v>2.25</v>
      </c>
      <c r="M266" t="n">
        <v>41</v>
      </c>
      <c r="N266" t="n">
        <v>63.67</v>
      </c>
      <c r="O266" t="n">
        <v>31698.72</v>
      </c>
      <c r="P266" t="n">
        <v>131.3</v>
      </c>
      <c r="Q266" t="n">
        <v>1650.8</v>
      </c>
      <c r="R266" t="n">
        <v>53.03</v>
      </c>
      <c r="S266" t="n">
        <v>27.2</v>
      </c>
      <c r="T266" t="n">
        <v>12988.16</v>
      </c>
      <c r="U266" t="n">
        <v>0.51</v>
      </c>
      <c r="V266" t="n">
        <v>0.9</v>
      </c>
      <c r="W266" t="n">
        <v>0.18</v>
      </c>
      <c r="X266" t="n">
        <v>0.83</v>
      </c>
      <c r="Y266" t="n">
        <v>1</v>
      </c>
      <c r="Z266" t="n">
        <v>10</v>
      </c>
    </row>
    <row r="267">
      <c r="A267" t="n">
        <v>6</v>
      </c>
      <c r="B267" t="n">
        <v>130</v>
      </c>
      <c r="C267" t="inlineStr">
        <is>
          <t xml:space="preserve">CONCLUIDO	</t>
        </is>
      </c>
      <c r="D267" t="n">
        <v>7.5828</v>
      </c>
      <c r="E267" t="n">
        <v>13.19</v>
      </c>
      <c r="F267" t="n">
        <v>8.529999999999999</v>
      </c>
      <c r="G267" t="n">
        <v>13.46</v>
      </c>
      <c r="H267" t="n">
        <v>0.17</v>
      </c>
      <c r="I267" t="n">
        <v>38</v>
      </c>
      <c r="J267" t="n">
        <v>255.57</v>
      </c>
      <c r="K267" t="n">
        <v>59.19</v>
      </c>
      <c r="L267" t="n">
        <v>2.5</v>
      </c>
      <c r="M267" t="n">
        <v>36</v>
      </c>
      <c r="N267" t="n">
        <v>63.88</v>
      </c>
      <c r="O267" t="n">
        <v>31754.97</v>
      </c>
      <c r="P267" t="n">
        <v>127.18</v>
      </c>
      <c r="Q267" t="n">
        <v>1650.86</v>
      </c>
      <c r="R267" t="n">
        <v>47.77</v>
      </c>
      <c r="S267" t="n">
        <v>27.2</v>
      </c>
      <c r="T267" t="n">
        <v>10380.52</v>
      </c>
      <c r="U267" t="n">
        <v>0.57</v>
      </c>
      <c r="V267" t="n">
        <v>0.92</v>
      </c>
      <c r="W267" t="n">
        <v>0.17</v>
      </c>
      <c r="X267" t="n">
        <v>0.67</v>
      </c>
      <c r="Y267" t="n">
        <v>1</v>
      </c>
      <c r="Z267" t="n">
        <v>10</v>
      </c>
    </row>
    <row r="268">
      <c r="A268" t="n">
        <v>7</v>
      </c>
      <c r="B268" t="n">
        <v>130</v>
      </c>
      <c r="C268" t="inlineStr">
        <is>
          <t xml:space="preserve">CONCLUIDO	</t>
        </is>
      </c>
      <c r="D268" t="n">
        <v>7.5921</v>
      </c>
      <c r="E268" t="n">
        <v>13.17</v>
      </c>
      <c r="F268" t="n">
        <v>8.66</v>
      </c>
      <c r="G268" t="n">
        <v>14.84</v>
      </c>
      <c r="H268" t="n">
        <v>0.19</v>
      </c>
      <c r="I268" t="n">
        <v>35</v>
      </c>
      <c r="J268" t="n">
        <v>256.03</v>
      </c>
      <c r="K268" t="n">
        <v>59.19</v>
      </c>
      <c r="L268" t="n">
        <v>2.75</v>
      </c>
      <c r="M268" t="n">
        <v>33</v>
      </c>
      <c r="N268" t="n">
        <v>64.09</v>
      </c>
      <c r="O268" t="n">
        <v>31811.29</v>
      </c>
      <c r="P268" t="n">
        <v>127.8</v>
      </c>
      <c r="Q268" t="n">
        <v>1650.75</v>
      </c>
      <c r="R268" t="n">
        <v>53.59</v>
      </c>
      <c r="S268" t="n">
        <v>27.2</v>
      </c>
      <c r="T268" t="n">
        <v>13309.19</v>
      </c>
      <c r="U268" t="n">
        <v>0.51</v>
      </c>
      <c r="V268" t="n">
        <v>0.9</v>
      </c>
      <c r="W268" t="n">
        <v>0.14</v>
      </c>
      <c r="X268" t="n">
        <v>0.8</v>
      </c>
      <c r="Y268" t="n">
        <v>1</v>
      </c>
      <c r="Z268" t="n">
        <v>10</v>
      </c>
    </row>
    <row r="269">
      <c r="A269" t="n">
        <v>8</v>
      </c>
      <c r="B269" t="n">
        <v>130</v>
      </c>
      <c r="C269" t="inlineStr">
        <is>
          <t xml:space="preserve">CONCLUIDO	</t>
        </is>
      </c>
      <c r="D269" t="n">
        <v>7.811</v>
      </c>
      <c r="E269" t="n">
        <v>12.8</v>
      </c>
      <c r="F269" t="n">
        <v>8.48</v>
      </c>
      <c r="G269" t="n">
        <v>16.42</v>
      </c>
      <c r="H269" t="n">
        <v>0.21</v>
      </c>
      <c r="I269" t="n">
        <v>31</v>
      </c>
      <c r="J269" t="n">
        <v>256.49</v>
      </c>
      <c r="K269" t="n">
        <v>59.19</v>
      </c>
      <c r="L269" t="n">
        <v>3</v>
      </c>
      <c r="M269" t="n">
        <v>29</v>
      </c>
      <c r="N269" t="n">
        <v>64.29000000000001</v>
      </c>
      <c r="O269" t="n">
        <v>31867.69</v>
      </c>
      <c r="P269" t="n">
        <v>123.66</v>
      </c>
      <c r="Q269" t="n">
        <v>1650.69</v>
      </c>
      <c r="R269" t="n">
        <v>46.95</v>
      </c>
      <c r="S269" t="n">
        <v>27.2</v>
      </c>
      <c r="T269" t="n">
        <v>10007.27</v>
      </c>
      <c r="U269" t="n">
        <v>0.58</v>
      </c>
      <c r="V269" t="n">
        <v>0.92</v>
      </c>
      <c r="W269" t="n">
        <v>0.16</v>
      </c>
      <c r="X269" t="n">
        <v>0.63</v>
      </c>
      <c r="Y269" t="n">
        <v>1</v>
      </c>
      <c r="Z269" t="n">
        <v>10</v>
      </c>
    </row>
    <row r="270">
      <c r="A270" t="n">
        <v>9</v>
      </c>
      <c r="B270" t="n">
        <v>130</v>
      </c>
      <c r="C270" t="inlineStr">
        <is>
          <t xml:space="preserve">CONCLUIDO	</t>
        </is>
      </c>
      <c r="D270" t="n">
        <v>7.9467</v>
      </c>
      <c r="E270" t="n">
        <v>12.58</v>
      </c>
      <c r="F270" t="n">
        <v>8.41</v>
      </c>
      <c r="G270" t="n">
        <v>18.02</v>
      </c>
      <c r="H270" t="n">
        <v>0.23</v>
      </c>
      <c r="I270" t="n">
        <v>28</v>
      </c>
      <c r="J270" t="n">
        <v>256.95</v>
      </c>
      <c r="K270" t="n">
        <v>59.19</v>
      </c>
      <c r="L270" t="n">
        <v>3.25</v>
      </c>
      <c r="M270" t="n">
        <v>26</v>
      </c>
      <c r="N270" t="n">
        <v>64.5</v>
      </c>
      <c r="O270" t="n">
        <v>31924.29</v>
      </c>
      <c r="P270" t="n">
        <v>120.9</v>
      </c>
      <c r="Q270" t="n">
        <v>1650.79</v>
      </c>
      <c r="R270" t="n">
        <v>44.65</v>
      </c>
      <c r="S270" t="n">
        <v>27.2</v>
      </c>
      <c r="T270" t="n">
        <v>8874.190000000001</v>
      </c>
      <c r="U270" t="n">
        <v>0.61</v>
      </c>
      <c r="V270" t="n">
        <v>0.93</v>
      </c>
      <c r="W270" t="n">
        <v>0.15</v>
      </c>
      <c r="X270" t="n">
        <v>0.5600000000000001</v>
      </c>
      <c r="Y270" t="n">
        <v>1</v>
      </c>
      <c r="Z270" t="n">
        <v>10</v>
      </c>
    </row>
    <row r="271">
      <c r="A271" t="n">
        <v>10</v>
      </c>
      <c r="B271" t="n">
        <v>130</v>
      </c>
      <c r="C271" t="inlineStr">
        <is>
          <t xml:space="preserve">CONCLUIDO	</t>
        </is>
      </c>
      <c r="D271" t="n">
        <v>8.0375</v>
      </c>
      <c r="E271" t="n">
        <v>12.44</v>
      </c>
      <c r="F271" t="n">
        <v>8.369999999999999</v>
      </c>
      <c r="G271" t="n">
        <v>19.31</v>
      </c>
      <c r="H271" t="n">
        <v>0.24</v>
      </c>
      <c r="I271" t="n">
        <v>26</v>
      </c>
      <c r="J271" t="n">
        <v>257.41</v>
      </c>
      <c r="K271" t="n">
        <v>59.19</v>
      </c>
      <c r="L271" t="n">
        <v>3.5</v>
      </c>
      <c r="M271" t="n">
        <v>24</v>
      </c>
      <c r="N271" t="n">
        <v>64.70999999999999</v>
      </c>
      <c r="O271" t="n">
        <v>31980.84</v>
      </c>
      <c r="P271" t="n">
        <v>118.55</v>
      </c>
      <c r="Q271" t="n">
        <v>1650.7</v>
      </c>
      <c r="R271" t="n">
        <v>43.25</v>
      </c>
      <c r="S271" t="n">
        <v>27.2</v>
      </c>
      <c r="T271" t="n">
        <v>8184.62</v>
      </c>
      <c r="U271" t="n">
        <v>0.63</v>
      </c>
      <c r="V271" t="n">
        <v>0.93</v>
      </c>
      <c r="W271" t="n">
        <v>0.15</v>
      </c>
      <c r="X271" t="n">
        <v>0.51</v>
      </c>
      <c r="Y271" t="n">
        <v>1</v>
      </c>
      <c r="Z271" t="n">
        <v>10</v>
      </c>
    </row>
    <row r="272">
      <c r="A272" t="n">
        <v>11</v>
      </c>
      <c r="B272" t="n">
        <v>130</v>
      </c>
      <c r="C272" t="inlineStr">
        <is>
          <t xml:space="preserve">CONCLUIDO	</t>
        </is>
      </c>
      <c r="D272" t="n">
        <v>8.1226</v>
      </c>
      <c r="E272" t="n">
        <v>12.31</v>
      </c>
      <c r="F272" t="n">
        <v>8.33</v>
      </c>
      <c r="G272" t="n">
        <v>20.83</v>
      </c>
      <c r="H272" t="n">
        <v>0.26</v>
      </c>
      <c r="I272" t="n">
        <v>24</v>
      </c>
      <c r="J272" t="n">
        <v>257.86</v>
      </c>
      <c r="K272" t="n">
        <v>59.19</v>
      </c>
      <c r="L272" t="n">
        <v>3.75</v>
      </c>
      <c r="M272" t="n">
        <v>22</v>
      </c>
      <c r="N272" t="n">
        <v>64.92</v>
      </c>
      <c r="O272" t="n">
        <v>32037.48</v>
      </c>
      <c r="P272" t="n">
        <v>116.26</v>
      </c>
      <c r="Q272" t="n">
        <v>1650.78</v>
      </c>
      <c r="R272" t="n">
        <v>42.36</v>
      </c>
      <c r="S272" t="n">
        <v>27.2</v>
      </c>
      <c r="T272" t="n">
        <v>7749.26</v>
      </c>
      <c r="U272" t="n">
        <v>0.64</v>
      </c>
      <c r="V272" t="n">
        <v>0.9399999999999999</v>
      </c>
      <c r="W272" t="n">
        <v>0.14</v>
      </c>
      <c r="X272" t="n">
        <v>0.48</v>
      </c>
      <c r="Y272" t="n">
        <v>1</v>
      </c>
      <c r="Z272" t="n">
        <v>10</v>
      </c>
    </row>
    <row r="273">
      <c r="A273" t="n">
        <v>12</v>
      </c>
      <c r="B273" t="n">
        <v>130</v>
      </c>
      <c r="C273" t="inlineStr">
        <is>
          <t xml:space="preserve">CONCLUIDO	</t>
        </is>
      </c>
      <c r="D273" t="n">
        <v>8.227600000000001</v>
      </c>
      <c r="E273" t="n">
        <v>12.15</v>
      </c>
      <c r="F273" t="n">
        <v>8.27</v>
      </c>
      <c r="G273" t="n">
        <v>22.56</v>
      </c>
      <c r="H273" t="n">
        <v>0.28</v>
      </c>
      <c r="I273" t="n">
        <v>22</v>
      </c>
      <c r="J273" t="n">
        <v>258.32</v>
      </c>
      <c r="K273" t="n">
        <v>59.19</v>
      </c>
      <c r="L273" t="n">
        <v>4</v>
      </c>
      <c r="M273" t="n">
        <v>20</v>
      </c>
      <c r="N273" t="n">
        <v>65.13</v>
      </c>
      <c r="O273" t="n">
        <v>32094.19</v>
      </c>
      <c r="P273" t="n">
        <v>113.81</v>
      </c>
      <c r="Q273" t="n">
        <v>1650.7</v>
      </c>
      <c r="R273" t="n">
        <v>40.41</v>
      </c>
      <c r="S273" t="n">
        <v>27.2</v>
      </c>
      <c r="T273" t="n">
        <v>6782.1</v>
      </c>
      <c r="U273" t="n">
        <v>0.67</v>
      </c>
      <c r="V273" t="n">
        <v>0.9399999999999999</v>
      </c>
      <c r="W273" t="n">
        <v>0.14</v>
      </c>
      <c r="X273" t="n">
        <v>0.42</v>
      </c>
      <c r="Y273" t="n">
        <v>1</v>
      </c>
      <c r="Z273" t="n">
        <v>10</v>
      </c>
    </row>
    <row r="274">
      <c r="A274" t="n">
        <v>13</v>
      </c>
      <c r="B274" t="n">
        <v>130</v>
      </c>
      <c r="C274" t="inlineStr">
        <is>
          <t xml:space="preserve">CONCLUIDO	</t>
        </is>
      </c>
      <c r="D274" t="n">
        <v>8.3233</v>
      </c>
      <c r="E274" t="n">
        <v>12.01</v>
      </c>
      <c r="F274" t="n">
        <v>8.23</v>
      </c>
      <c r="G274" t="n">
        <v>24.7</v>
      </c>
      <c r="H274" t="n">
        <v>0.29</v>
      </c>
      <c r="I274" t="n">
        <v>20</v>
      </c>
      <c r="J274" t="n">
        <v>258.78</v>
      </c>
      <c r="K274" t="n">
        <v>59.19</v>
      </c>
      <c r="L274" t="n">
        <v>4.25</v>
      </c>
      <c r="M274" t="n">
        <v>18</v>
      </c>
      <c r="N274" t="n">
        <v>65.34</v>
      </c>
      <c r="O274" t="n">
        <v>32150.98</v>
      </c>
      <c r="P274" t="n">
        <v>111.37</v>
      </c>
      <c r="Q274" t="n">
        <v>1650.69</v>
      </c>
      <c r="R274" t="n">
        <v>38.99</v>
      </c>
      <c r="S274" t="n">
        <v>27.2</v>
      </c>
      <c r="T274" t="n">
        <v>6081.98</v>
      </c>
      <c r="U274" t="n">
        <v>0.7</v>
      </c>
      <c r="V274" t="n">
        <v>0.95</v>
      </c>
      <c r="W274" t="n">
        <v>0.14</v>
      </c>
      <c r="X274" t="n">
        <v>0.38</v>
      </c>
      <c r="Y274" t="n">
        <v>1</v>
      </c>
      <c r="Z274" t="n">
        <v>10</v>
      </c>
    </row>
    <row r="275">
      <c r="A275" t="n">
        <v>14</v>
      </c>
      <c r="B275" t="n">
        <v>130</v>
      </c>
      <c r="C275" t="inlineStr">
        <is>
          <t xml:space="preserve">CONCLUIDO	</t>
        </is>
      </c>
      <c r="D275" t="n">
        <v>8.4047</v>
      </c>
      <c r="E275" t="n">
        <v>11.9</v>
      </c>
      <c r="F275" t="n">
        <v>8.16</v>
      </c>
      <c r="G275" t="n">
        <v>25.78</v>
      </c>
      <c r="H275" t="n">
        <v>0.31</v>
      </c>
      <c r="I275" t="n">
        <v>19</v>
      </c>
      <c r="J275" t="n">
        <v>259.25</v>
      </c>
      <c r="K275" t="n">
        <v>59.19</v>
      </c>
      <c r="L275" t="n">
        <v>4.5</v>
      </c>
      <c r="M275" t="n">
        <v>17</v>
      </c>
      <c r="N275" t="n">
        <v>65.55</v>
      </c>
      <c r="O275" t="n">
        <v>32207.85</v>
      </c>
      <c r="P275" t="n">
        <v>108.37</v>
      </c>
      <c r="Q275" t="n">
        <v>1650.64</v>
      </c>
      <c r="R275" t="n">
        <v>36.77</v>
      </c>
      <c r="S275" t="n">
        <v>27.2</v>
      </c>
      <c r="T275" t="n">
        <v>4977.15</v>
      </c>
      <c r="U275" t="n">
        <v>0.74</v>
      </c>
      <c r="V275" t="n">
        <v>0.96</v>
      </c>
      <c r="W275" t="n">
        <v>0.14</v>
      </c>
      <c r="X275" t="n">
        <v>0.31</v>
      </c>
      <c r="Y275" t="n">
        <v>1</v>
      </c>
      <c r="Z275" t="n">
        <v>10</v>
      </c>
    </row>
    <row r="276">
      <c r="A276" t="n">
        <v>15</v>
      </c>
      <c r="B276" t="n">
        <v>130</v>
      </c>
      <c r="C276" t="inlineStr">
        <is>
          <t xml:space="preserve">CONCLUIDO	</t>
        </is>
      </c>
      <c r="D276" t="n">
        <v>8.405099999999999</v>
      </c>
      <c r="E276" t="n">
        <v>11.9</v>
      </c>
      <c r="F276" t="n">
        <v>8.210000000000001</v>
      </c>
      <c r="G276" t="n">
        <v>27.38</v>
      </c>
      <c r="H276" t="n">
        <v>0.33</v>
      </c>
      <c r="I276" t="n">
        <v>18</v>
      </c>
      <c r="J276" t="n">
        <v>259.71</v>
      </c>
      <c r="K276" t="n">
        <v>59.19</v>
      </c>
      <c r="L276" t="n">
        <v>4.75</v>
      </c>
      <c r="M276" t="n">
        <v>16</v>
      </c>
      <c r="N276" t="n">
        <v>65.76000000000001</v>
      </c>
      <c r="O276" t="n">
        <v>32264.79</v>
      </c>
      <c r="P276" t="n">
        <v>107.18</v>
      </c>
      <c r="Q276" t="n">
        <v>1650.78</v>
      </c>
      <c r="R276" t="n">
        <v>38.56</v>
      </c>
      <c r="S276" t="n">
        <v>27.2</v>
      </c>
      <c r="T276" t="n">
        <v>5878.78</v>
      </c>
      <c r="U276" t="n">
        <v>0.71</v>
      </c>
      <c r="V276" t="n">
        <v>0.95</v>
      </c>
      <c r="W276" t="n">
        <v>0.14</v>
      </c>
      <c r="X276" t="n">
        <v>0.36</v>
      </c>
      <c r="Y276" t="n">
        <v>1</v>
      </c>
      <c r="Z276" t="n">
        <v>10</v>
      </c>
    </row>
    <row r="277">
      <c r="A277" t="n">
        <v>16</v>
      </c>
      <c r="B277" t="n">
        <v>130</v>
      </c>
      <c r="C277" t="inlineStr">
        <is>
          <t xml:space="preserve">CONCLUIDO	</t>
        </is>
      </c>
      <c r="D277" t="n">
        <v>8.510400000000001</v>
      </c>
      <c r="E277" t="n">
        <v>11.75</v>
      </c>
      <c r="F277" t="n">
        <v>8.16</v>
      </c>
      <c r="G277" t="n">
        <v>30.61</v>
      </c>
      <c r="H277" t="n">
        <v>0.34</v>
      </c>
      <c r="I277" t="n">
        <v>16</v>
      </c>
      <c r="J277" t="n">
        <v>260.17</v>
      </c>
      <c r="K277" t="n">
        <v>59.19</v>
      </c>
      <c r="L277" t="n">
        <v>5</v>
      </c>
      <c r="M277" t="n">
        <v>14</v>
      </c>
      <c r="N277" t="n">
        <v>65.98</v>
      </c>
      <c r="O277" t="n">
        <v>32321.82</v>
      </c>
      <c r="P277" t="n">
        <v>104.48</v>
      </c>
      <c r="Q277" t="n">
        <v>1650.79</v>
      </c>
      <c r="R277" t="n">
        <v>36.94</v>
      </c>
      <c r="S277" t="n">
        <v>27.2</v>
      </c>
      <c r="T277" t="n">
        <v>5079.78</v>
      </c>
      <c r="U277" t="n">
        <v>0.74</v>
      </c>
      <c r="V277" t="n">
        <v>0.96</v>
      </c>
      <c r="W277" t="n">
        <v>0.13</v>
      </c>
      <c r="X277" t="n">
        <v>0.31</v>
      </c>
      <c r="Y277" t="n">
        <v>1</v>
      </c>
      <c r="Z277" t="n">
        <v>10</v>
      </c>
    </row>
    <row r="278">
      <c r="A278" t="n">
        <v>17</v>
      </c>
      <c r="B278" t="n">
        <v>130</v>
      </c>
      <c r="C278" t="inlineStr">
        <is>
          <t xml:space="preserve">CONCLUIDO	</t>
        </is>
      </c>
      <c r="D278" t="n">
        <v>8.565300000000001</v>
      </c>
      <c r="E278" t="n">
        <v>11.68</v>
      </c>
      <c r="F278" t="n">
        <v>8.140000000000001</v>
      </c>
      <c r="G278" t="n">
        <v>32.55</v>
      </c>
      <c r="H278" t="n">
        <v>0.36</v>
      </c>
      <c r="I278" t="n">
        <v>15</v>
      </c>
      <c r="J278" t="n">
        <v>260.63</v>
      </c>
      <c r="K278" t="n">
        <v>59.19</v>
      </c>
      <c r="L278" t="n">
        <v>5.25</v>
      </c>
      <c r="M278" t="n">
        <v>13</v>
      </c>
      <c r="N278" t="n">
        <v>66.19</v>
      </c>
      <c r="O278" t="n">
        <v>32378.93</v>
      </c>
      <c r="P278" t="n">
        <v>101.98</v>
      </c>
      <c r="Q278" t="n">
        <v>1650.7</v>
      </c>
      <c r="R278" t="n">
        <v>36.09</v>
      </c>
      <c r="S278" t="n">
        <v>27.2</v>
      </c>
      <c r="T278" t="n">
        <v>4660.47</v>
      </c>
      <c r="U278" t="n">
        <v>0.75</v>
      </c>
      <c r="V278" t="n">
        <v>0.96</v>
      </c>
      <c r="W278" t="n">
        <v>0.13</v>
      </c>
      <c r="X278" t="n">
        <v>0.28</v>
      </c>
      <c r="Y278" t="n">
        <v>1</v>
      </c>
      <c r="Z278" t="n">
        <v>10</v>
      </c>
    </row>
    <row r="279">
      <c r="A279" t="n">
        <v>18</v>
      </c>
      <c r="B279" t="n">
        <v>130</v>
      </c>
      <c r="C279" t="inlineStr">
        <is>
          <t xml:space="preserve">CONCLUIDO	</t>
        </is>
      </c>
      <c r="D279" t="n">
        <v>8.557</v>
      </c>
      <c r="E279" t="n">
        <v>11.69</v>
      </c>
      <c r="F279" t="n">
        <v>8.15</v>
      </c>
      <c r="G279" t="n">
        <v>32.59</v>
      </c>
      <c r="H279" t="n">
        <v>0.37</v>
      </c>
      <c r="I279" t="n">
        <v>15</v>
      </c>
      <c r="J279" t="n">
        <v>261.1</v>
      </c>
      <c r="K279" t="n">
        <v>59.19</v>
      </c>
      <c r="L279" t="n">
        <v>5.5</v>
      </c>
      <c r="M279" t="n">
        <v>9</v>
      </c>
      <c r="N279" t="n">
        <v>66.40000000000001</v>
      </c>
      <c r="O279" t="n">
        <v>32436.11</v>
      </c>
      <c r="P279" t="n">
        <v>100.56</v>
      </c>
      <c r="Q279" t="n">
        <v>1650.77</v>
      </c>
      <c r="R279" t="n">
        <v>36.31</v>
      </c>
      <c r="S279" t="n">
        <v>27.2</v>
      </c>
      <c r="T279" t="n">
        <v>4767.19</v>
      </c>
      <c r="U279" t="n">
        <v>0.75</v>
      </c>
      <c r="V279" t="n">
        <v>0.96</v>
      </c>
      <c r="W279" t="n">
        <v>0.14</v>
      </c>
      <c r="X279" t="n">
        <v>0.29</v>
      </c>
      <c r="Y279" t="n">
        <v>1</v>
      </c>
      <c r="Z279" t="n">
        <v>10</v>
      </c>
    </row>
    <row r="280">
      <c r="A280" t="n">
        <v>19</v>
      </c>
      <c r="B280" t="n">
        <v>130</v>
      </c>
      <c r="C280" t="inlineStr">
        <is>
          <t xml:space="preserve">CONCLUIDO	</t>
        </is>
      </c>
      <c r="D280" t="n">
        <v>8.6081</v>
      </c>
      <c r="E280" t="n">
        <v>11.62</v>
      </c>
      <c r="F280" t="n">
        <v>8.130000000000001</v>
      </c>
      <c r="G280" t="n">
        <v>34.83</v>
      </c>
      <c r="H280" t="n">
        <v>0.39</v>
      </c>
      <c r="I280" t="n">
        <v>14</v>
      </c>
      <c r="J280" t="n">
        <v>261.56</v>
      </c>
      <c r="K280" t="n">
        <v>59.19</v>
      </c>
      <c r="L280" t="n">
        <v>5.75</v>
      </c>
      <c r="M280" t="n">
        <v>2</v>
      </c>
      <c r="N280" t="n">
        <v>66.62</v>
      </c>
      <c r="O280" t="n">
        <v>32493.38</v>
      </c>
      <c r="P280" t="n">
        <v>99.61</v>
      </c>
      <c r="Q280" t="n">
        <v>1650.64</v>
      </c>
      <c r="R280" t="n">
        <v>35.37</v>
      </c>
      <c r="S280" t="n">
        <v>27.2</v>
      </c>
      <c r="T280" t="n">
        <v>4302.27</v>
      </c>
      <c r="U280" t="n">
        <v>0.77</v>
      </c>
      <c r="V280" t="n">
        <v>0.96</v>
      </c>
      <c r="W280" t="n">
        <v>0.15</v>
      </c>
      <c r="X280" t="n">
        <v>0.27</v>
      </c>
      <c r="Y280" t="n">
        <v>1</v>
      </c>
      <c r="Z280" t="n">
        <v>10</v>
      </c>
    </row>
    <row r="281">
      <c r="A281" t="n">
        <v>20</v>
      </c>
      <c r="B281" t="n">
        <v>130</v>
      </c>
      <c r="C281" t="inlineStr">
        <is>
          <t xml:space="preserve">CONCLUIDO	</t>
        </is>
      </c>
      <c r="D281" t="n">
        <v>8.6046</v>
      </c>
      <c r="E281" t="n">
        <v>11.62</v>
      </c>
      <c r="F281" t="n">
        <v>8.130000000000001</v>
      </c>
      <c r="G281" t="n">
        <v>34.85</v>
      </c>
      <c r="H281" t="n">
        <v>0.41</v>
      </c>
      <c r="I281" t="n">
        <v>14</v>
      </c>
      <c r="J281" t="n">
        <v>262.03</v>
      </c>
      <c r="K281" t="n">
        <v>59.19</v>
      </c>
      <c r="L281" t="n">
        <v>6</v>
      </c>
      <c r="M281" t="n">
        <v>0</v>
      </c>
      <c r="N281" t="n">
        <v>66.83</v>
      </c>
      <c r="O281" t="n">
        <v>32550.72</v>
      </c>
      <c r="P281" t="n">
        <v>99.78</v>
      </c>
      <c r="Q281" t="n">
        <v>1650.69</v>
      </c>
      <c r="R281" t="n">
        <v>35.47</v>
      </c>
      <c r="S281" t="n">
        <v>27.2</v>
      </c>
      <c r="T281" t="n">
        <v>4350.68</v>
      </c>
      <c r="U281" t="n">
        <v>0.77</v>
      </c>
      <c r="V281" t="n">
        <v>0.96</v>
      </c>
      <c r="W281" t="n">
        <v>0.15</v>
      </c>
      <c r="X281" t="n">
        <v>0.28</v>
      </c>
      <c r="Y281" t="n">
        <v>1</v>
      </c>
      <c r="Z281" t="n">
        <v>10</v>
      </c>
    </row>
    <row r="282">
      <c r="A282" t="n">
        <v>0</v>
      </c>
      <c r="B282" t="n">
        <v>75</v>
      </c>
      <c r="C282" t="inlineStr">
        <is>
          <t xml:space="preserve">CONCLUIDO	</t>
        </is>
      </c>
      <c r="D282" t="n">
        <v>7.2092</v>
      </c>
      <c r="E282" t="n">
        <v>13.87</v>
      </c>
      <c r="F282" t="n">
        <v>9.33</v>
      </c>
      <c r="G282" t="n">
        <v>7.57</v>
      </c>
      <c r="H282" t="n">
        <v>0.12</v>
      </c>
      <c r="I282" t="n">
        <v>74</v>
      </c>
      <c r="J282" t="n">
        <v>150.44</v>
      </c>
      <c r="K282" t="n">
        <v>49.1</v>
      </c>
      <c r="L282" t="n">
        <v>1</v>
      </c>
      <c r="M282" t="n">
        <v>72</v>
      </c>
      <c r="N282" t="n">
        <v>25.34</v>
      </c>
      <c r="O282" t="n">
        <v>18787.76</v>
      </c>
      <c r="P282" t="n">
        <v>101.54</v>
      </c>
      <c r="Q282" t="n">
        <v>1650.97</v>
      </c>
      <c r="R282" t="n">
        <v>73.45</v>
      </c>
      <c r="S282" t="n">
        <v>27.2</v>
      </c>
      <c r="T282" t="n">
        <v>23041.75</v>
      </c>
      <c r="U282" t="n">
        <v>0.37</v>
      </c>
      <c r="V282" t="n">
        <v>0.84</v>
      </c>
      <c r="W282" t="n">
        <v>0.23</v>
      </c>
      <c r="X282" t="n">
        <v>1.48</v>
      </c>
      <c r="Y282" t="n">
        <v>1</v>
      </c>
      <c r="Z282" t="n">
        <v>10</v>
      </c>
    </row>
    <row r="283">
      <c r="A283" t="n">
        <v>1</v>
      </c>
      <c r="B283" t="n">
        <v>75</v>
      </c>
      <c r="C283" t="inlineStr">
        <is>
          <t xml:space="preserve">CONCLUIDO	</t>
        </is>
      </c>
      <c r="D283" t="n">
        <v>7.7576</v>
      </c>
      <c r="E283" t="n">
        <v>12.89</v>
      </c>
      <c r="F283" t="n">
        <v>8.93</v>
      </c>
      <c r="G283" t="n">
        <v>9.75</v>
      </c>
      <c r="H283" t="n">
        <v>0.15</v>
      </c>
      <c r="I283" t="n">
        <v>55</v>
      </c>
      <c r="J283" t="n">
        <v>150.78</v>
      </c>
      <c r="K283" t="n">
        <v>49.1</v>
      </c>
      <c r="L283" t="n">
        <v>1.25</v>
      </c>
      <c r="M283" t="n">
        <v>53</v>
      </c>
      <c r="N283" t="n">
        <v>25.44</v>
      </c>
      <c r="O283" t="n">
        <v>18830.65</v>
      </c>
      <c r="P283" t="n">
        <v>94.17</v>
      </c>
      <c r="Q283" t="n">
        <v>1650.85</v>
      </c>
      <c r="R283" t="n">
        <v>60.94</v>
      </c>
      <c r="S283" t="n">
        <v>27.2</v>
      </c>
      <c r="T283" t="n">
        <v>16884.26</v>
      </c>
      <c r="U283" t="n">
        <v>0.45</v>
      </c>
      <c r="V283" t="n">
        <v>0.88</v>
      </c>
      <c r="W283" t="n">
        <v>0.19</v>
      </c>
      <c r="X283" t="n">
        <v>1.08</v>
      </c>
      <c r="Y283" t="n">
        <v>1</v>
      </c>
      <c r="Z283" t="n">
        <v>10</v>
      </c>
    </row>
    <row r="284">
      <c r="A284" t="n">
        <v>2</v>
      </c>
      <c r="B284" t="n">
        <v>75</v>
      </c>
      <c r="C284" t="inlineStr">
        <is>
          <t xml:space="preserve">CONCLUIDO	</t>
        </is>
      </c>
      <c r="D284" t="n">
        <v>8.1107</v>
      </c>
      <c r="E284" t="n">
        <v>12.33</v>
      </c>
      <c r="F284" t="n">
        <v>8.710000000000001</v>
      </c>
      <c r="G284" t="n">
        <v>11.88</v>
      </c>
      <c r="H284" t="n">
        <v>0.18</v>
      </c>
      <c r="I284" t="n">
        <v>44</v>
      </c>
      <c r="J284" t="n">
        <v>151.13</v>
      </c>
      <c r="K284" t="n">
        <v>49.1</v>
      </c>
      <c r="L284" t="n">
        <v>1.5</v>
      </c>
      <c r="M284" t="n">
        <v>42</v>
      </c>
      <c r="N284" t="n">
        <v>25.54</v>
      </c>
      <c r="O284" t="n">
        <v>18873.58</v>
      </c>
      <c r="P284" t="n">
        <v>88.81999999999999</v>
      </c>
      <c r="Q284" t="n">
        <v>1650.74</v>
      </c>
      <c r="R284" t="n">
        <v>53.87</v>
      </c>
      <c r="S284" t="n">
        <v>27.2</v>
      </c>
      <c r="T284" t="n">
        <v>13401.4</v>
      </c>
      <c r="U284" t="n">
        <v>0.5</v>
      </c>
      <c r="V284" t="n">
        <v>0.9</v>
      </c>
      <c r="W284" t="n">
        <v>0.18</v>
      </c>
      <c r="X284" t="n">
        <v>0.85</v>
      </c>
      <c r="Y284" t="n">
        <v>1</v>
      </c>
      <c r="Z284" t="n">
        <v>10</v>
      </c>
    </row>
    <row r="285">
      <c r="A285" t="n">
        <v>3</v>
      </c>
      <c r="B285" t="n">
        <v>75</v>
      </c>
      <c r="C285" t="inlineStr">
        <is>
          <t xml:space="preserve">CONCLUIDO	</t>
        </is>
      </c>
      <c r="D285" t="n">
        <v>8.477399999999999</v>
      </c>
      <c r="E285" t="n">
        <v>11.8</v>
      </c>
      <c r="F285" t="n">
        <v>8.449999999999999</v>
      </c>
      <c r="G285" t="n">
        <v>14.49</v>
      </c>
      <c r="H285" t="n">
        <v>0.2</v>
      </c>
      <c r="I285" t="n">
        <v>35</v>
      </c>
      <c r="J285" t="n">
        <v>151.48</v>
      </c>
      <c r="K285" t="n">
        <v>49.1</v>
      </c>
      <c r="L285" t="n">
        <v>1.75</v>
      </c>
      <c r="M285" t="n">
        <v>33</v>
      </c>
      <c r="N285" t="n">
        <v>25.64</v>
      </c>
      <c r="O285" t="n">
        <v>18916.54</v>
      </c>
      <c r="P285" t="n">
        <v>82.70999999999999</v>
      </c>
      <c r="Q285" t="n">
        <v>1650.73</v>
      </c>
      <c r="R285" t="n">
        <v>46.02</v>
      </c>
      <c r="S285" t="n">
        <v>27.2</v>
      </c>
      <c r="T285" t="n">
        <v>9524.68</v>
      </c>
      <c r="U285" t="n">
        <v>0.59</v>
      </c>
      <c r="V285" t="n">
        <v>0.93</v>
      </c>
      <c r="W285" t="n">
        <v>0.15</v>
      </c>
      <c r="X285" t="n">
        <v>0.6</v>
      </c>
      <c r="Y285" t="n">
        <v>1</v>
      </c>
      <c r="Z285" t="n">
        <v>10</v>
      </c>
    </row>
    <row r="286">
      <c r="A286" t="n">
        <v>4</v>
      </c>
      <c r="B286" t="n">
        <v>75</v>
      </c>
      <c r="C286" t="inlineStr">
        <is>
          <t xml:space="preserve">CONCLUIDO	</t>
        </is>
      </c>
      <c r="D286" t="n">
        <v>8.5794</v>
      </c>
      <c r="E286" t="n">
        <v>11.66</v>
      </c>
      <c r="F286" t="n">
        <v>8.460000000000001</v>
      </c>
      <c r="G286" t="n">
        <v>16.93</v>
      </c>
      <c r="H286" t="n">
        <v>0.23</v>
      </c>
      <c r="I286" t="n">
        <v>30</v>
      </c>
      <c r="J286" t="n">
        <v>151.83</v>
      </c>
      <c r="K286" t="n">
        <v>49.1</v>
      </c>
      <c r="L286" t="n">
        <v>2</v>
      </c>
      <c r="M286" t="n">
        <v>28</v>
      </c>
      <c r="N286" t="n">
        <v>25.73</v>
      </c>
      <c r="O286" t="n">
        <v>18959.54</v>
      </c>
      <c r="P286" t="n">
        <v>79.91</v>
      </c>
      <c r="Q286" t="n">
        <v>1650.78</v>
      </c>
      <c r="R286" t="n">
        <v>46.25</v>
      </c>
      <c r="S286" t="n">
        <v>27.2</v>
      </c>
      <c r="T286" t="n">
        <v>9661.23</v>
      </c>
      <c r="U286" t="n">
        <v>0.59</v>
      </c>
      <c r="V286" t="n">
        <v>0.92</v>
      </c>
      <c r="W286" t="n">
        <v>0.16</v>
      </c>
      <c r="X286" t="n">
        <v>0.61</v>
      </c>
      <c r="Y286" t="n">
        <v>1</v>
      </c>
      <c r="Z286" t="n">
        <v>10</v>
      </c>
    </row>
    <row r="287">
      <c r="A287" t="n">
        <v>5</v>
      </c>
      <c r="B287" t="n">
        <v>75</v>
      </c>
      <c r="C287" t="inlineStr">
        <is>
          <t xml:space="preserve">CONCLUIDO	</t>
        </is>
      </c>
      <c r="D287" t="n">
        <v>8.7912</v>
      </c>
      <c r="E287" t="n">
        <v>11.38</v>
      </c>
      <c r="F287" t="n">
        <v>8.33</v>
      </c>
      <c r="G287" t="n">
        <v>20</v>
      </c>
      <c r="H287" t="n">
        <v>0.26</v>
      </c>
      <c r="I287" t="n">
        <v>25</v>
      </c>
      <c r="J287" t="n">
        <v>152.18</v>
      </c>
      <c r="K287" t="n">
        <v>49.1</v>
      </c>
      <c r="L287" t="n">
        <v>2.25</v>
      </c>
      <c r="M287" t="n">
        <v>21</v>
      </c>
      <c r="N287" t="n">
        <v>25.83</v>
      </c>
      <c r="O287" t="n">
        <v>19002.56</v>
      </c>
      <c r="P287" t="n">
        <v>75.25</v>
      </c>
      <c r="Q287" t="n">
        <v>1650.69</v>
      </c>
      <c r="R287" t="n">
        <v>42.23</v>
      </c>
      <c r="S287" t="n">
        <v>27.2</v>
      </c>
      <c r="T287" t="n">
        <v>7677.17</v>
      </c>
      <c r="U287" t="n">
        <v>0.64</v>
      </c>
      <c r="V287" t="n">
        <v>0.9399999999999999</v>
      </c>
      <c r="W287" t="n">
        <v>0.15</v>
      </c>
      <c r="X287" t="n">
        <v>0.48</v>
      </c>
      <c r="Y287" t="n">
        <v>1</v>
      </c>
      <c r="Z287" t="n">
        <v>10</v>
      </c>
    </row>
    <row r="288">
      <c r="A288" t="n">
        <v>6</v>
      </c>
      <c r="B288" t="n">
        <v>75</v>
      </c>
      <c r="C288" t="inlineStr">
        <is>
          <t xml:space="preserve">CONCLUIDO	</t>
        </is>
      </c>
      <c r="D288" t="n">
        <v>8.7979</v>
      </c>
      <c r="E288" t="n">
        <v>11.37</v>
      </c>
      <c r="F288" t="n">
        <v>8.359999999999999</v>
      </c>
      <c r="G288" t="n">
        <v>20.89</v>
      </c>
      <c r="H288" t="n">
        <v>0.29</v>
      </c>
      <c r="I288" t="n">
        <v>24</v>
      </c>
      <c r="J288" t="n">
        <v>152.53</v>
      </c>
      <c r="K288" t="n">
        <v>49.1</v>
      </c>
      <c r="L288" t="n">
        <v>2.5</v>
      </c>
      <c r="M288" t="n">
        <v>2</v>
      </c>
      <c r="N288" t="n">
        <v>25.93</v>
      </c>
      <c r="O288" t="n">
        <v>19045.63</v>
      </c>
      <c r="P288" t="n">
        <v>73.16</v>
      </c>
      <c r="Q288" t="n">
        <v>1650.87</v>
      </c>
      <c r="R288" t="n">
        <v>42.15</v>
      </c>
      <c r="S288" t="n">
        <v>27.2</v>
      </c>
      <c r="T288" t="n">
        <v>7645.39</v>
      </c>
      <c r="U288" t="n">
        <v>0.65</v>
      </c>
      <c r="V288" t="n">
        <v>0.9399999999999999</v>
      </c>
      <c r="W288" t="n">
        <v>0.17</v>
      </c>
      <c r="X288" t="n">
        <v>0.5</v>
      </c>
      <c r="Y288" t="n">
        <v>1</v>
      </c>
      <c r="Z288" t="n">
        <v>10</v>
      </c>
    </row>
    <row r="289">
      <c r="A289" t="n">
        <v>7</v>
      </c>
      <c r="B289" t="n">
        <v>75</v>
      </c>
      <c r="C289" t="inlineStr">
        <is>
          <t xml:space="preserve">CONCLUIDO	</t>
        </is>
      </c>
      <c r="D289" t="n">
        <v>8.847200000000001</v>
      </c>
      <c r="E289" t="n">
        <v>11.3</v>
      </c>
      <c r="F289" t="n">
        <v>8.32</v>
      </c>
      <c r="G289" t="n">
        <v>21.71</v>
      </c>
      <c r="H289" t="n">
        <v>0.32</v>
      </c>
      <c r="I289" t="n">
        <v>23</v>
      </c>
      <c r="J289" t="n">
        <v>152.88</v>
      </c>
      <c r="K289" t="n">
        <v>49.1</v>
      </c>
      <c r="L289" t="n">
        <v>2.75</v>
      </c>
      <c r="M289" t="n">
        <v>0</v>
      </c>
      <c r="N289" t="n">
        <v>26.03</v>
      </c>
      <c r="O289" t="n">
        <v>19088.72</v>
      </c>
      <c r="P289" t="n">
        <v>72.91</v>
      </c>
      <c r="Q289" t="n">
        <v>1650.85</v>
      </c>
      <c r="R289" t="n">
        <v>41.02</v>
      </c>
      <c r="S289" t="n">
        <v>27.2</v>
      </c>
      <c r="T289" t="n">
        <v>7082.21</v>
      </c>
      <c r="U289" t="n">
        <v>0.66</v>
      </c>
      <c r="V289" t="n">
        <v>0.9399999999999999</v>
      </c>
      <c r="W289" t="n">
        <v>0.17</v>
      </c>
      <c r="X289" t="n">
        <v>0.47</v>
      </c>
      <c r="Y289" t="n">
        <v>1</v>
      </c>
      <c r="Z289" t="n">
        <v>10</v>
      </c>
    </row>
    <row r="290">
      <c r="A290" t="n">
        <v>0</v>
      </c>
      <c r="B290" t="n">
        <v>95</v>
      </c>
      <c r="C290" t="inlineStr">
        <is>
          <t xml:space="preserve">CONCLUIDO	</t>
        </is>
      </c>
      <c r="D290" t="n">
        <v>6.4529</v>
      </c>
      <c r="E290" t="n">
        <v>15.5</v>
      </c>
      <c r="F290" t="n">
        <v>9.68</v>
      </c>
      <c r="G290" t="n">
        <v>6.45</v>
      </c>
      <c r="H290" t="n">
        <v>0.1</v>
      </c>
      <c r="I290" t="n">
        <v>90</v>
      </c>
      <c r="J290" t="n">
        <v>185.69</v>
      </c>
      <c r="K290" t="n">
        <v>53.44</v>
      </c>
      <c r="L290" t="n">
        <v>1</v>
      </c>
      <c r="M290" t="n">
        <v>88</v>
      </c>
      <c r="N290" t="n">
        <v>36.26</v>
      </c>
      <c r="O290" t="n">
        <v>23136.14</v>
      </c>
      <c r="P290" t="n">
        <v>124.07</v>
      </c>
      <c r="Q290" t="n">
        <v>1651.24</v>
      </c>
      <c r="R290" t="n">
        <v>84.26000000000001</v>
      </c>
      <c r="S290" t="n">
        <v>27.2</v>
      </c>
      <c r="T290" t="n">
        <v>28366.98</v>
      </c>
      <c r="U290" t="n">
        <v>0.32</v>
      </c>
      <c r="V290" t="n">
        <v>0.8100000000000001</v>
      </c>
      <c r="W290" t="n">
        <v>0.25</v>
      </c>
      <c r="X290" t="n">
        <v>1.82</v>
      </c>
      <c r="Y290" t="n">
        <v>1</v>
      </c>
      <c r="Z290" t="n">
        <v>10</v>
      </c>
    </row>
    <row r="291">
      <c r="A291" t="n">
        <v>1</v>
      </c>
      <c r="B291" t="n">
        <v>95</v>
      </c>
      <c r="C291" t="inlineStr">
        <is>
          <t xml:space="preserve">CONCLUIDO	</t>
        </is>
      </c>
      <c r="D291" t="n">
        <v>7.0381</v>
      </c>
      <c r="E291" t="n">
        <v>14.21</v>
      </c>
      <c r="F291" t="n">
        <v>9.210000000000001</v>
      </c>
      <c r="G291" t="n">
        <v>8.130000000000001</v>
      </c>
      <c r="H291" t="n">
        <v>0.12</v>
      </c>
      <c r="I291" t="n">
        <v>68</v>
      </c>
      <c r="J291" t="n">
        <v>186.07</v>
      </c>
      <c r="K291" t="n">
        <v>53.44</v>
      </c>
      <c r="L291" t="n">
        <v>1.25</v>
      </c>
      <c r="M291" t="n">
        <v>66</v>
      </c>
      <c r="N291" t="n">
        <v>36.39</v>
      </c>
      <c r="O291" t="n">
        <v>23182.76</v>
      </c>
      <c r="P291" t="n">
        <v>115.81</v>
      </c>
      <c r="Q291" t="n">
        <v>1650.96</v>
      </c>
      <c r="R291" t="n">
        <v>69.51000000000001</v>
      </c>
      <c r="S291" t="n">
        <v>27.2</v>
      </c>
      <c r="T291" t="n">
        <v>21103.18</v>
      </c>
      <c r="U291" t="n">
        <v>0.39</v>
      </c>
      <c r="V291" t="n">
        <v>0.85</v>
      </c>
      <c r="W291" t="n">
        <v>0.22</v>
      </c>
      <c r="X291" t="n">
        <v>1.35</v>
      </c>
      <c r="Y291" t="n">
        <v>1</v>
      </c>
      <c r="Z291" t="n">
        <v>10</v>
      </c>
    </row>
    <row r="292">
      <c r="A292" t="n">
        <v>2</v>
      </c>
      <c r="B292" t="n">
        <v>95</v>
      </c>
      <c r="C292" t="inlineStr">
        <is>
          <t xml:space="preserve">CONCLUIDO	</t>
        </is>
      </c>
      <c r="D292" t="n">
        <v>7.4649</v>
      </c>
      <c r="E292" t="n">
        <v>13.4</v>
      </c>
      <c r="F292" t="n">
        <v>8.92</v>
      </c>
      <c r="G292" t="n">
        <v>9.91</v>
      </c>
      <c r="H292" t="n">
        <v>0.14</v>
      </c>
      <c r="I292" t="n">
        <v>54</v>
      </c>
      <c r="J292" t="n">
        <v>186.45</v>
      </c>
      <c r="K292" t="n">
        <v>53.44</v>
      </c>
      <c r="L292" t="n">
        <v>1.5</v>
      </c>
      <c r="M292" t="n">
        <v>52</v>
      </c>
      <c r="N292" t="n">
        <v>36.51</v>
      </c>
      <c r="O292" t="n">
        <v>23229.42</v>
      </c>
      <c r="P292" t="n">
        <v>109.92</v>
      </c>
      <c r="Q292" t="n">
        <v>1650.98</v>
      </c>
      <c r="R292" t="n">
        <v>60.45</v>
      </c>
      <c r="S292" t="n">
        <v>27.2</v>
      </c>
      <c r="T292" t="n">
        <v>16641.22</v>
      </c>
      <c r="U292" t="n">
        <v>0.45</v>
      </c>
      <c r="V292" t="n">
        <v>0.88</v>
      </c>
      <c r="W292" t="n">
        <v>0.19</v>
      </c>
      <c r="X292" t="n">
        <v>1.06</v>
      </c>
      <c r="Y292" t="n">
        <v>1</v>
      </c>
      <c r="Z292" t="n">
        <v>10</v>
      </c>
    </row>
    <row r="293">
      <c r="A293" t="n">
        <v>3</v>
      </c>
      <c r="B293" t="n">
        <v>95</v>
      </c>
      <c r="C293" t="inlineStr">
        <is>
          <t xml:space="preserve">CONCLUIDO	</t>
        </is>
      </c>
      <c r="D293" t="n">
        <v>7.805</v>
      </c>
      <c r="E293" t="n">
        <v>12.81</v>
      </c>
      <c r="F293" t="n">
        <v>8.710000000000001</v>
      </c>
      <c r="G293" t="n">
        <v>11.87</v>
      </c>
      <c r="H293" t="n">
        <v>0.17</v>
      </c>
      <c r="I293" t="n">
        <v>44</v>
      </c>
      <c r="J293" t="n">
        <v>186.83</v>
      </c>
      <c r="K293" t="n">
        <v>53.44</v>
      </c>
      <c r="L293" t="n">
        <v>1.75</v>
      </c>
      <c r="M293" t="n">
        <v>42</v>
      </c>
      <c r="N293" t="n">
        <v>36.64</v>
      </c>
      <c r="O293" t="n">
        <v>23276.13</v>
      </c>
      <c r="P293" t="n">
        <v>105.02</v>
      </c>
      <c r="Q293" t="n">
        <v>1651</v>
      </c>
      <c r="R293" t="n">
        <v>53.68</v>
      </c>
      <c r="S293" t="n">
        <v>27.2</v>
      </c>
      <c r="T293" t="n">
        <v>13307.63</v>
      </c>
      <c r="U293" t="n">
        <v>0.51</v>
      </c>
      <c r="V293" t="n">
        <v>0.9</v>
      </c>
      <c r="W293" t="n">
        <v>0.18</v>
      </c>
      <c r="X293" t="n">
        <v>0.85</v>
      </c>
      <c r="Y293" t="n">
        <v>1</v>
      </c>
      <c r="Z293" t="n">
        <v>10</v>
      </c>
    </row>
    <row r="294">
      <c r="A294" t="n">
        <v>4</v>
      </c>
      <c r="B294" t="n">
        <v>95</v>
      </c>
      <c r="C294" t="inlineStr">
        <is>
          <t xml:space="preserve">CONCLUIDO	</t>
        </is>
      </c>
      <c r="D294" t="n">
        <v>8.120699999999999</v>
      </c>
      <c r="E294" t="n">
        <v>12.31</v>
      </c>
      <c r="F294" t="n">
        <v>8.470000000000001</v>
      </c>
      <c r="G294" t="n">
        <v>13.73</v>
      </c>
      <c r="H294" t="n">
        <v>0.19</v>
      </c>
      <c r="I294" t="n">
        <v>37</v>
      </c>
      <c r="J294" t="n">
        <v>187.21</v>
      </c>
      <c r="K294" t="n">
        <v>53.44</v>
      </c>
      <c r="L294" t="n">
        <v>2</v>
      </c>
      <c r="M294" t="n">
        <v>35</v>
      </c>
      <c r="N294" t="n">
        <v>36.77</v>
      </c>
      <c r="O294" t="n">
        <v>23322.88</v>
      </c>
      <c r="P294" t="n">
        <v>99.47</v>
      </c>
      <c r="Q294" t="n">
        <v>1650.84</v>
      </c>
      <c r="R294" t="n">
        <v>46.01</v>
      </c>
      <c r="S294" t="n">
        <v>27.2</v>
      </c>
      <c r="T294" t="n">
        <v>9508.120000000001</v>
      </c>
      <c r="U294" t="n">
        <v>0.59</v>
      </c>
      <c r="V294" t="n">
        <v>0.92</v>
      </c>
      <c r="W294" t="n">
        <v>0.16</v>
      </c>
      <c r="X294" t="n">
        <v>0.61</v>
      </c>
      <c r="Y294" t="n">
        <v>1</v>
      </c>
      <c r="Z294" t="n">
        <v>10</v>
      </c>
    </row>
    <row r="295">
      <c r="A295" t="n">
        <v>5</v>
      </c>
      <c r="B295" t="n">
        <v>95</v>
      </c>
      <c r="C295" t="inlineStr">
        <is>
          <t xml:space="preserve">CONCLUIDO	</t>
        </is>
      </c>
      <c r="D295" t="n">
        <v>8.167199999999999</v>
      </c>
      <c r="E295" t="n">
        <v>12.24</v>
      </c>
      <c r="F295" t="n">
        <v>8.550000000000001</v>
      </c>
      <c r="G295" t="n">
        <v>15.54</v>
      </c>
      <c r="H295" t="n">
        <v>0.21</v>
      </c>
      <c r="I295" t="n">
        <v>33</v>
      </c>
      <c r="J295" t="n">
        <v>187.59</v>
      </c>
      <c r="K295" t="n">
        <v>53.44</v>
      </c>
      <c r="L295" t="n">
        <v>2.25</v>
      </c>
      <c r="M295" t="n">
        <v>31</v>
      </c>
      <c r="N295" t="n">
        <v>36.9</v>
      </c>
      <c r="O295" t="n">
        <v>23369.68</v>
      </c>
      <c r="P295" t="n">
        <v>98.53</v>
      </c>
      <c r="Q295" t="n">
        <v>1650.76</v>
      </c>
      <c r="R295" t="n">
        <v>49.01</v>
      </c>
      <c r="S295" t="n">
        <v>27.2</v>
      </c>
      <c r="T295" t="n">
        <v>11029.77</v>
      </c>
      <c r="U295" t="n">
        <v>0.55</v>
      </c>
      <c r="V295" t="n">
        <v>0.91</v>
      </c>
      <c r="W295" t="n">
        <v>0.16</v>
      </c>
      <c r="X295" t="n">
        <v>0.6899999999999999</v>
      </c>
      <c r="Y295" t="n">
        <v>1</v>
      </c>
      <c r="Z295" t="n">
        <v>10</v>
      </c>
    </row>
    <row r="296">
      <c r="A296" t="n">
        <v>6</v>
      </c>
      <c r="B296" t="n">
        <v>95</v>
      </c>
      <c r="C296" t="inlineStr">
        <is>
          <t xml:space="preserve">CONCLUIDO	</t>
        </is>
      </c>
      <c r="D296" t="n">
        <v>8.389799999999999</v>
      </c>
      <c r="E296" t="n">
        <v>11.92</v>
      </c>
      <c r="F296" t="n">
        <v>8.41</v>
      </c>
      <c r="G296" t="n">
        <v>18.02</v>
      </c>
      <c r="H296" t="n">
        <v>0.24</v>
      </c>
      <c r="I296" t="n">
        <v>28</v>
      </c>
      <c r="J296" t="n">
        <v>187.97</v>
      </c>
      <c r="K296" t="n">
        <v>53.44</v>
      </c>
      <c r="L296" t="n">
        <v>2.5</v>
      </c>
      <c r="M296" t="n">
        <v>26</v>
      </c>
      <c r="N296" t="n">
        <v>37.03</v>
      </c>
      <c r="O296" t="n">
        <v>23416.52</v>
      </c>
      <c r="P296" t="n">
        <v>94.11</v>
      </c>
      <c r="Q296" t="n">
        <v>1650.79</v>
      </c>
      <c r="R296" t="n">
        <v>44.64</v>
      </c>
      <c r="S296" t="n">
        <v>27.2</v>
      </c>
      <c r="T296" t="n">
        <v>8868.290000000001</v>
      </c>
      <c r="U296" t="n">
        <v>0.61</v>
      </c>
      <c r="V296" t="n">
        <v>0.93</v>
      </c>
      <c r="W296" t="n">
        <v>0.15</v>
      </c>
      <c r="X296" t="n">
        <v>0.5600000000000001</v>
      </c>
      <c r="Y296" t="n">
        <v>1</v>
      </c>
      <c r="Z296" t="n">
        <v>10</v>
      </c>
    </row>
    <row r="297">
      <c r="A297" t="n">
        <v>7</v>
      </c>
      <c r="B297" t="n">
        <v>95</v>
      </c>
      <c r="C297" t="inlineStr">
        <is>
          <t xml:space="preserve">CONCLUIDO	</t>
        </is>
      </c>
      <c r="D297" t="n">
        <v>8.5191</v>
      </c>
      <c r="E297" t="n">
        <v>11.74</v>
      </c>
      <c r="F297" t="n">
        <v>8.34</v>
      </c>
      <c r="G297" t="n">
        <v>20.01</v>
      </c>
      <c r="H297" t="n">
        <v>0.26</v>
      </c>
      <c r="I297" t="n">
        <v>25</v>
      </c>
      <c r="J297" t="n">
        <v>188.35</v>
      </c>
      <c r="K297" t="n">
        <v>53.44</v>
      </c>
      <c r="L297" t="n">
        <v>2.75</v>
      </c>
      <c r="M297" t="n">
        <v>23</v>
      </c>
      <c r="N297" t="n">
        <v>37.16</v>
      </c>
      <c r="O297" t="n">
        <v>23463.4</v>
      </c>
      <c r="P297" t="n">
        <v>90.81</v>
      </c>
      <c r="Q297" t="n">
        <v>1650.79</v>
      </c>
      <c r="R297" t="n">
        <v>42.34</v>
      </c>
      <c r="S297" t="n">
        <v>27.2</v>
      </c>
      <c r="T297" t="n">
        <v>7732.19</v>
      </c>
      <c r="U297" t="n">
        <v>0.64</v>
      </c>
      <c r="V297" t="n">
        <v>0.9399999999999999</v>
      </c>
      <c r="W297" t="n">
        <v>0.15</v>
      </c>
      <c r="X297" t="n">
        <v>0.49</v>
      </c>
      <c r="Y297" t="n">
        <v>1</v>
      </c>
      <c r="Z297" t="n">
        <v>10</v>
      </c>
    </row>
    <row r="298">
      <c r="A298" t="n">
        <v>8</v>
      </c>
      <c r="B298" t="n">
        <v>95</v>
      </c>
      <c r="C298" t="inlineStr">
        <is>
          <t xml:space="preserve">CONCLUIDO	</t>
        </is>
      </c>
      <c r="D298" t="n">
        <v>8.649699999999999</v>
      </c>
      <c r="E298" t="n">
        <v>11.56</v>
      </c>
      <c r="F298" t="n">
        <v>8.27</v>
      </c>
      <c r="G298" t="n">
        <v>22.56</v>
      </c>
      <c r="H298" t="n">
        <v>0.28</v>
      </c>
      <c r="I298" t="n">
        <v>22</v>
      </c>
      <c r="J298" t="n">
        <v>188.73</v>
      </c>
      <c r="K298" t="n">
        <v>53.44</v>
      </c>
      <c r="L298" t="n">
        <v>3</v>
      </c>
      <c r="M298" t="n">
        <v>20</v>
      </c>
      <c r="N298" t="n">
        <v>37.29</v>
      </c>
      <c r="O298" t="n">
        <v>23510.33</v>
      </c>
      <c r="P298" t="n">
        <v>87.39</v>
      </c>
      <c r="Q298" t="n">
        <v>1650.8</v>
      </c>
      <c r="R298" t="n">
        <v>40.28</v>
      </c>
      <c r="S298" t="n">
        <v>27.2</v>
      </c>
      <c r="T298" t="n">
        <v>6720.02</v>
      </c>
      <c r="U298" t="n">
        <v>0.68</v>
      </c>
      <c r="V298" t="n">
        <v>0.9399999999999999</v>
      </c>
      <c r="W298" t="n">
        <v>0.14</v>
      </c>
      <c r="X298" t="n">
        <v>0.42</v>
      </c>
      <c r="Y298" t="n">
        <v>1</v>
      </c>
      <c r="Z298" t="n">
        <v>10</v>
      </c>
    </row>
    <row r="299">
      <c r="A299" t="n">
        <v>9</v>
      </c>
      <c r="B299" t="n">
        <v>95</v>
      </c>
      <c r="C299" t="inlineStr">
        <is>
          <t xml:space="preserve">CONCLUIDO	</t>
        </is>
      </c>
      <c r="D299" t="n">
        <v>8.7349</v>
      </c>
      <c r="E299" t="n">
        <v>11.45</v>
      </c>
      <c r="F299" t="n">
        <v>8.24</v>
      </c>
      <c r="G299" t="n">
        <v>24.71</v>
      </c>
      <c r="H299" t="n">
        <v>0.3</v>
      </c>
      <c r="I299" t="n">
        <v>20</v>
      </c>
      <c r="J299" t="n">
        <v>189.11</v>
      </c>
      <c r="K299" t="n">
        <v>53.44</v>
      </c>
      <c r="L299" t="n">
        <v>3.25</v>
      </c>
      <c r="M299" t="n">
        <v>14</v>
      </c>
      <c r="N299" t="n">
        <v>37.42</v>
      </c>
      <c r="O299" t="n">
        <v>23557.3</v>
      </c>
      <c r="P299" t="n">
        <v>84.06</v>
      </c>
      <c r="Q299" t="n">
        <v>1650.81</v>
      </c>
      <c r="R299" t="n">
        <v>38.97</v>
      </c>
      <c r="S299" t="n">
        <v>27.2</v>
      </c>
      <c r="T299" t="n">
        <v>6073.21</v>
      </c>
      <c r="U299" t="n">
        <v>0.7</v>
      </c>
      <c r="V299" t="n">
        <v>0.95</v>
      </c>
      <c r="W299" t="n">
        <v>0.15</v>
      </c>
      <c r="X299" t="n">
        <v>0.38</v>
      </c>
      <c r="Y299" t="n">
        <v>1</v>
      </c>
      <c r="Z299" t="n">
        <v>10</v>
      </c>
    </row>
    <row r="300">
      <c r="A300" t="n">
        <v>10</v>
      </c>
      <c r="B300" t="n">
        <v>95</v>
      </c>
      <c r="C300" t="inlineStr">
        <is>
          <t xml:space="preserve">CONCLUIDO	</t>
        </is>
      </c>
      <c r="D300" t="n">
        <v>8.75</v>
      </c>
      <c r="E300" t="n">
        <v>11.43</v>
      </c>
      <c r="F300" t="n">
        <v>8.25</v>
      </c>
      <c r="G300" t="n">
        <v>26.06</v>
      </c>
      <c r="H300" t="n">
        <v>0.33</v>
      </c>
      <c r="I300" t="n">
        <v>19</v>
      </c>
      <c r="J300" t="n">
        <v>189.49</v>
      </c>
      <c r="K300" t="n">
        <v>53.44</v>
      </c>
      <c r="L300" t="n">
        <v>3.5</v>
      </c>
      <c r="M300" t="n">
        <v>3</v>
      </c>
      <c r="N300" t="n">
        <v>37.55</v>
      </c>
      <c r="O300" t="n">
        <v>23604.32</v>
      </c>
      <c r="P300" t="n">
        <v>82.86</v>
      </c>
      <c r="Q300" t="n">
        <v>1650.86</v>
      </c>
      <c r="R300" t="n">
        <v>39.2</v>
      </c>
      <c r="S300" t="n">
        <v>27.2</v>
      </c>
      <c r="T300" t="n">
        <v>6191.14</v>
      </c>
      <c r="U300" t="n">
        <v>0.6899999999999999</v>
      </c>
      <c r="V300" t="n">
        <v>0.95</v>
      </c>
      <c r="W300" t="n">
        <v>0.16</v>
      </c>
      <c r="X300" t="n">
        <v>0.4</v>
      </c>
      <c r="Y300" t="n">
        <v>1</v>
      </c>
      <c r="Z300" t="n">
        <v>10</v>
      </c>
    </row>
    <row r="301">
      <c r="A301" t="n">
        <v>11</v>
      </c>
      <c r="B301" t="n">
        <v>95</v>
      </c>
      <c r="C301" t="inlineStr">
        <is>
          <t xml:space="preserve">CONCLUIDO	</t>
        </is>
      </c>
      <c r="D301" t="n">
        <v>8.74</v>
      </c>
      <c r="E301" t="n">
        <v>11.44</v>
      </c>
      <c r="F301" t="n">
        <v>8.27</v>
      </c>
      <c r="G301" t="n">
        <v>26.1</v>
      </c>
      <c r="H301" t="n">
        <v>0.35</v>
      </c>
      <c r="I301" t="n">
        <v>19</v>
      </c>
      <c r="J301" t="n">
        <v>189.87</v>
      </c>
      <c r="K301" t="n">
        <v>53.44</v>
      </c>
      <c r="L301" t="n">
        <v>3.75</v>
      </c>
      <c r="M301" t="n">
        <v>0</v>
      </c>
      <c r="N301" t="n">
        <v>37.69</v>
      </c>
      <c r="O301" t="n">
        <v>23651.38</v>
      </c>
      <c r="P301" t="n">
        <v>83.05</v>
      </c>
      <c r="Q301" t="n">
        <v>1650.85</v>
      </c>
      <c r="R301" t="n">
        <v>39.64</v>
      </c>
      <c r="S301" t="n">
        <v>27.2</v>
      </c>
      <c r="T301" t="n">
        <v>6411.96</v>
      </c>
      <c r="U301" t="n">
        <v>0.6899999999999999</v>
      </c>
      <c r="V301" t="n">
        <v>0.95</v>
      </c>
      <c r="W301" t="n">
        <v>0.16</v>
      </c>
      <c r="X301" t="n">
        <v>0.41</v>
      </c>
      <c r="Y301" t="n">
        <v>1</v>
      </c>
      <c r="Z301" t="n">
        <v>10</v>
      </c>
    </row>
    <row r="302">
      <c r="A302" t="n">
        <v>0</v>
      </c>
      <c r="B302" t="n">
        <v>55</v>
      </c>
      <c r="C302" t="inlineStr">
        <is>
          <t xml:space="preserve">CONCLUIDO	</t>
        </is>
      </c>
      <c r="D302" t="n">
        <v>8.044</v>
      </c>
      <c r="E302" t="n">
        <v>12.43</v>
      </c>
      <c r="F302" t="n">
        <v>8.99</v>
      </c>
      <c r="G302" t="n">
        <v>9.460000000000001</v>
      </c>
      <c r="H302" t="n">
        <v>0.15</v>
      </c>
      <c r="I302" t="n">
        <v>57</v>
      </c>
      <c r="J302" t="n">
        <v>116.05</v>
      </c>
      <c r="K302" t="n">
        <v>43.4</v>
      </c>
      <c r="L302" t="n">
        <v>1</v>
      </c>
      <c r="M302" t="n">
        <v>55</v>
      </c>
      <c r="N302" t="n">
        <v>16.65</v>
      </c>
      <c r="O302" t="n">
        <v>14546.17</v>
      </c>
      <c r="P302" t="n">
        <v>77.61</v>
      </c>
      <c r="Q302" t="n">
        <v>1650.92</v>
      </c>
      <c r="R302" t="n">
        <v>62.48</v>
      </c>
      <c r="S302" t="n">
        <v>27.2</v>
      </c>
      <c r="T302" t="n">
        <v>17644.91</v>
      </c>
      <c r="U302" t="n">
        <v>0.44</v>
      </c>
      <c r="V302" t="n">
        <v>0.87</v>
      </c>
      <c r="W302" t="n">
        <v>0.2</v>
      </c>
      <c r="X302" t="n">
        <v>1.13</v>
      </c>
      <c r="Y302" t="n">
        <v>1</v>
      </c>
      <c r="Z302" t="n">
        <v>10</v>
      </c>
    </row>
    <row r="303">
      <c r="A303" t="n">
        <v>1</v>
      </c>
      <c r="B303" t="n">
        <v>55</v>
      </c>
      <c r="C303" t="inlineStr">
        <is>
          <t xml:space="preserve">CONCLUIDO	</t>
        </is>
      </c>
      <c r="D303" t="n">
        <v>8.5129</v>
      </c>
      <c r="E303" t="n">
        <v>11.75</v>
      </c>
      <c r="F303" t="n">
        <v>8.66</v>
      </c>
      <c r="G303" t="n">
        <v>12.37</v>
      </c>
      <c r="H303" t="n">
        <v>0.19</v>
      </c>
      <c r="I303" t="n">
        <v>42</v>
      </c>
      <c r="J303" t="n">
        <v>116.37</v>
      </c>
      <c r="K303" t="n">
        <v>43.4</v>
      </c>
      <c r="L303" t="n">
        <v>1.25</v>
      </c>
      <c r="M303" t="n">
        <v>40</v>
      </c>
      <c r="N303" t="n">
        <v>16.72</v>
      </c>
      <c r="O303" t="n">
        <v>14585.96</v>
      </c>
      <c r="P303" t="n">
        <v>70.31999999999999</v>
      </c>
      <c r="Q303" t="n">
        <v>1650.92</v>
      </c>
      <c r="R303" t="n">
        <v>52.29</v>
      </c>
      <c r="S303" t="n">
        <v>27.2</v>
      </c>
      <c r="T303" t="n">
        <v>12620.74</v>
      </c>
      <c r="U303" t="n">
        <v>0.52</v>
      </c>
      <c r="V303" t="n">
        <v>0.9</v>
      </c>
      <c r="W303" t="n">
        <v>0.18</v>
      </c>
      <c r="X303" t="n">
        <v>0.8100000000000001</v>
      </c>
      <c r="Y303" t="n">
        <v>1</v>
      </c>
      <c r="Z303" t="n">
        <v>10</v>
      </c>
    </row>
    <row r="304">
      <c r="A304" t="n">
        <v>2</v>
      </c>
      <c r="B304" t="n">
        <v>55</v>
      </c>
      <c r="C304" t="inlineStr">
        <is>
          <t xml:space="preserve">CONCLUIDO	</t>
        </is>
      </c>
      <c r="D304" t="n">
        <v>8.744</v>
      </c>
      <c r="E304" t="n">
        <v>11.44</v>
      </c>
      <c r="F304" t="n">
        <v>8.56</v>
      </c>
      <c r="G304" t="n">
        <v>15.57</v>
      </c>
      <c r="H304" t="n">
        <v>0.23</v>
      </c>
      <c r="I304" t="n">
        <v>33</v>
      </c>
      <c r="J304" t="n">
        <v>116.69</v>
      </c>
      <c r="K304" t="n">
        <v>43.4</v>
      </c>
      <c r="L304" t="n">
        <v>1.5</v>
      </c>
      <c r="M304" t="n">
        <v>20</v>
      </c>
      <c r="N304" t="n">
        <v>16.79</v>
      </c>
      <c r="O304" t="n">
        <v>14625.77</v>
      </c>
      <c r="P304" t="n">
        <v>65.62</v>
      </c>
      <c r="Q304" t="n">
        <v>1650.9</v>
      </c>
      <c r="R304" t="n">
        <v>49.09</v>
      </c>
      <c r="S304" t="n">
        <v>27.2</v>
      </c>
      <c r="T304" t="n">
        <v>11070.44</v>
      </c>
      <c r="U304" t="n">
        <v>0.55</v>
      </c>
      <c r="V304" t="n">
        <v>0.91</v>
      </c>
      <c r="W304" t="n">
        <v>0.18</v>
      </c>
      <c r="X304" t="n">
        <v>0.71</v>
      </c>
      <c r="Y304" t="n">
        <v>1</v>
      </c>
      <c r="Z304" t="n">
        <v>10</v>
      </c>
    </row>
    <row r="305">
      <c r="A305" t="n">
        <v>3</v>
      </c>
      <c r="B305" t="n">
        <v>55</v>
      </c>
      <c r="C305" t="inlineStr">
        <is>
          <t xml:space="preserve">CONCLUIDO	</t>
        </is>
      </c>
      <c r="D305" t="n">
        <v>8.829599999999999</v>
      </c>
      <c r="E305" t="n">
        <v>11.33</v>
      </c>
      <c r="F305" t="n">
        <v>8.5</v>
      </c>
      <c r="G305" t="n">
        <v>16.45</v>
      </c>
      <c r="H305" t="n">
        <v>0.26</v>
      </c>
      <c r="I305" t="n">
        <v>31</v>
      </c>
      <c r="J305" t="n">
        <v>117.01</v>
      </c>
      <c r="K305" t="n">
        <v>43.4</v>
      </c>
      <c r="L305" t="n">
        <v>1.75</v>
      </c>
      <c r="M305" t="n">
        <v>0</v>
      </c>
      <c r="N305" t="n">
        <v>16.86</v>
      </c>
      <c r="O305" t="n">
        <v>14665.62</v>
      </c>
      <c r="P305" t="n">
        <v>64.06</v>
      </c>
      <c r="Q305" t="n">
        <v>1650.8</v>
      </c>
      <c r="R305" t="n">
        <v>46.28</v>
      </c>
      <c r="S305" t="n">
        <v>27.2</v>
      </c>
      <c r="T305" t="n">
        <v>9675.030000000001</v>
      </c>
      <c r="U305" t="n">
        <v>0.59</v>
      </c>
      <c r="V305" t="n">
        <v>0.92</v>
      </c>
      <c r="W305" t="n">
        <v>0.19</v>
      </c>
      <c r="X305" t="n">
        <v>0.65</v>
      </c>
      <c r="Y305" t="n">
        <v>1</v>
      </c>
      <c r="Z30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INDEX(resultados!$A$2:$ZZ$305, 1, MATCH($B$1, resultados!$A$1:$ZZ$1, 0))</f>
        <v/>
      </c>
      <c r="B7">
        <f>INDEX(resultados!$A$2:$ZZ$305, 1, MATCH($B$2, resultados!$A$1:$ZZ$1, 0))</f>
        <v/>
      </c>
      <c r="C7">
        <f>INDEX(resultados!$A$2:$ZZ$305, 1, MATCH($B$3, resultados!$A$1:$ZZ$1, 0))</f>
        <v/>
      </c>
    </row>
    <row r="8">
      <c r="A8">
        <f>INDEX(resultados!$A$2:$ZZ$305, 2, MATCH($B$1, resultados!$A$1:$ZZ$1, 0))</f>
        <v/>
      </c>
      <c r="B8">
        <f>INDEX(resultados!$A$2:$ZZ$305, 2, MATCH($B$2, resultados!$A$1:$ZZ$1, 0))</f>
        <v/>
      </c>
      <c r="C8">
        <f>INDEX(resultados!$A$2:$ZZ$305, 2, MATCH($B$3, resultados!$A$1:$ZZ$1, 0))</f>
        <v/>
      </c>
    </row>
    <row r="9">
      <c r="A9">
        <f>INDEX(resultados!$A$2:$ZZ$305, 3, MATCH($B$1, resultados!$A$1:$ZZ$1, 0))</f>
        <v/>
      </c>
      <c r="B9">
        <f>INDEX(resultados!$A$2:$ZZ$305, 3, MATCH($B$2, resultados!$A$1:$ZZ$1, 0))</f>
        <v/>
      </c>
      <c r="C9">
        <f>INDEX(resultados!$A$2:$ZZ$305, 3, MATCH($B$3, resultados!$A$1:$ZZ$1, 0))</f>
        <v/>
      </c>
    </row>
    <row r="10">
      <c r="A10">
        <f>INDEX(resultados!$A$2:$ZZ$305, 4, MATCH($B$1, resultados!$A$1:$ZZ$1, 0))</f>
        <v/>
      </c>
      <c r="B10">
        <f>INDEX(resultados!$A$2:$ZZ$305, 4, MATCH($B$2, resultados!$A$1:$ZZ$1, 0))</f>
        <v/>
      </c>
      <c r="C10">
        <f>INDEX(resultados!$A$2:$ZZ$305, 4, MATCH($B$3, resultados!$A$1:$ZZ$1, 0))</f>
        <v/>
      </c>
    </row>
    <row r="11">
      <c r="A11">
        <f>INDEX(resultados!$A$2:$ZZ$305, 5, MATCH($B$1, resultados!$A$1:$ZZ$1, 0))</f>
        <v/>
      </c>
      <c r="B11">
        <f>INDEX(resultados!$A$2:$ZZ$305, 5, MATCH($B$2, resultados!$A$1:$ZZ$1, 0))</f>
        <v/>
      </c>
      <c r="C11">
        <f>INDEX(resultados!$A$2:$ZZ$305, 5, MATCH($B$3, resultados!$A$1:$ZZ$1, 0))</f>
        <v/>
      </c>
    </row>
    <row r="12">
      <c r="A12">
        <f>INDEX(resultados!$A$2:$ZZ$305, 6, MATCH($B$1, resultados!$A$1:$ZZ$1, 0))</f>
        <v/>
      </c>
      <c r="B12">
        <f>INDEX(resultados!$A$2:$ZZ$305, 6, MATCH($B$2, resultados!$A$1:$ZZ$1, 0))</f>
        <v/>
      </c>
      <c r="C12">
        <f>INDEX(resultados!$A$2:$ZZ$305, 6, MATCH($B$3, resultados!$A$1:$ZZ$1, 0))</f>
        <v/>
      </c>
    </row>
    <row r="13">
      <c r="A13">
        <f>INDEX(resultados!$A$2:$ZZ$305, 7, MATCH($B$1, resultados!$A$1:$ZZ$1, 0))</f>
        <v/>
      </c>
      <c r="B13">
        <f>INDEX(resultados!$A$2:$ZZ$305, 7, MATCH($B$2, resultados!$A$1:$ZZ$1, 0))</f>
        <v/>
      </c>
      <c r="C13">
        <f>INDEX(resultados!$A$2:$ZZ$305, 7, MATCH($B$3, resultados!$A$1:$ZZ$1, 0))</f>
        <v/>
      </c>
    </row>
    <row r="14">
      <c r="A14">
        <f>INDEX(resultados!$A$2:$ZZ$305, 8, MATCH($B$1, resultados!$A$1:$ZZ$1, 0))</f>
        <v/>
      </c>
      <c r="B14">
        <f>INDEX(resultados!$A$2:$ZZ$305, 8, MATCH($B$2, resultados!$A$1:$ZZ$1, 0))</f>
        <v/>
      </c>
      <c r="C14">
        <f>INDEX(resultados!$A$2:$ZZ$305, 8, MATCH($B$3, resultados!$A$1:$ZZ$1, 0))</f>
        <v/>
      </c>
    </row>
    <row r="15">
      <c r="A15">
        <f>INDEX(resultados!$A$2:$ZZ$305, 9, MATCH($B$1, resultados!$A$1:$ZZ$1, 0))</f>
        <v/>
      </c>
      <c r="B15">
        <f>INDEX(resultados!$A$2:$ZZ$305, 9, MATCH($B$2, resultados!$A$1:$ZZ$1, 0))</f>
        <v/>
      </c>
      <c r="C15">
        <f>INDEX(resultados!$A$2:$ZZ$305, 9, MATCH($B$3, resultados!$A$1:$ZZ$1, 0))</f>
        <v/>
      </c>
    </row>
    <row r="16">
      <c r="A16">
        <f>INDEX(resultados!$A$2:$ZZ$305, 10, MATCH($B$1, resultados!$A$1:$ZZ$1, 0))</f>
        <v/>
      </c>
      <c r="B16">
        <f>INDEX(resultados!$A$2:$ZZ$305, 10, MATCH($B$2, resultados!$A$1:$ZZ$1, 0))</f>
        <v/>
      </c>
      <c r="C16">
        <f>INDEX(resultados!$A$2:$ZZ$305, 10, MATCH($B$3, resultados!$A$1:$ZZ$1, 0))</f>
        <v/>
      </c>
    </row>
    <row r="17">
      <c r="A17">
        <f>INDEX(resultados!$A$2:$ZZ$305, 11, MATCH($B$1, resultados!$A$1:$ZZ$1, 0))</f>
        <v/>
      </c>
      <c r="B17">
        <f>INDEX(resultados!$A$2:$ZZ$305, 11, MATCH($B$2, resultados!$A$1:$ZZ$1, 0))</f>
        <v/>
      </c>
      <c r="C17">
        <f>INDEX(resultados!$A$2:$ZZ$305, 11, MATCH($B$3, resultados!$A$1:$ZZ$1, 0))</f>
        <v/>
      </c>
    </row>
    <row r="18">
      <c r="A18">
        <f>INDEX(resultados!$A$2:$ZZ$305, 12, MATCH($B$1, resultados!$A$1:$ZZ$1, 0))</f>
        <v/>
      </c>
      <c r="B18">
        <f>INDEX(resultados!$A$2:$ZZ$305, 12, MATCH($B$2, resultados!$A$1:$ZZ$1, 0))</f>
        <v/>
      </c>
      <c r="C18">
        <f>INDEX(resultados!$A$2:$ZZ$305, 12, MATCH($B$3, resultados!$A$1:$ZZ$1, 0))</f>
        <v/>
      </c>
    </row>
    <row r="19">
      <c r="A19">
        <f>INDEX(resultados!$A$2:$ZZ$305, 13, MATCH($B$1, resultados!$A$1:$ZZ$1, 0))</f>
        <v/>
      </c>
      <c r="B19">
        <f>INDEX(resultados!$A$2:$ZZ$305, 13, MATCH($B$2, resultados!$A$1:$ZZ$1, 0))</f>
        <v/>
      </c>
      <c r="C19">
        <f>INDEX(resultados!$A$2:$ZZ$305, 13, MATCH($B$3, resultados!$A$1:$ZZ$1, 0))</f>
        <v/>
      </c>
    </row>
    <row r="20">
      <c r="A20">
        <f>INDEX(resultados!$A$2:$ZZ$305, 14, MATCH($B$1, resultados!$A$1:$ZZ$1, 0))</f>
        <v/>
      </c>
      <c r="B20">
        <f>INDEX(resultados!$A$2:$ZZ$305, 14, MATCH($B$2, resultados!$A$1:$ZZ$1, 0))</f>
        <v/>
      </c>
      <c r="C20">
        <f>INDEX(resultados!$A$2:$ZZ$305, 14, MATCH($B$3, resultados!$A$1:$ZZ$1, 0))</f>
        <v/>
      </c>
    </row>
    <row r="21">
      <c r="A21">
        <f>INDEX(resultados!$A$2:$ZZ$305, 15, MATCH($B$1, resultados!$A$1:$ZZ$1, 0))</f>
        <v/>
      </c>
      <c r="B21">
        <f>INDEX(resultados!$A$2:$ZZ$305, 15, MATCH($B$2, resultados!$A$1:$ZZ$1, 0))</f>
        <v/>
      </c>
      <c r="C21">
        <f>INDEX(resultados!$A$2:$ZZ$305, 15, MATCH($B$3, resultados!$A$1:$ZZ$1, 0))</f>
        <v/>
      </c>
    </row>
    <row r="22">
      <c r="A22">
        <f>INDEX(resultados!$A$2:$ZZ$305, 16, MATCH($B$1, resultados!$A$1:$ZZ$1, 0))</f>
        <v/>
      </c>
      <c r="B22">
        <f>INDEX(resultados!$A$2:$ZZ$305, 16, MATCH($B$2, resultados!$A$1:$ZZ$1, 0))</f>
        <v/>
      </c>
      <c r="C22">
        <f>INDEX(resultados!$A$2:$ZZ$305, 16, MATCH($B$3, resultados!$A$1:$ZZ$1, 0))</f>
        <v/>
      </c>
    </row>
    <row r="23">
      <c r="A23">
        <f>INDEX(resultados!$A$2:$ZZ$305, 17, MATCH($B$1, resultados!$A$1:$ZZ$1, 0))</f>
        <v/>
      </c>
      <c r="B23">
        <f>INDEX(resultados!$A$2:$ZZ$305, 17, MATCH($B$2, resultados!$A$1:$ZZ$1, 0))</f>
        <v/>
      </c>
      <c r="C23">
        <f>INDEX(resultados!$A$2:$ZZ$305, 17, MATCH($B$3, resultados!$A$1:$ZZ$1, 0))</f>
        <v/>
      </c>
    </row>
    <row r="24">
      <c r="A24">
        <f>INDEX(resultados!$A$2:$ZZ$305, 18, MATCH($B$1, resultados!$A$1:$ZZ$1, 0))</f>
        <v/>
      </c>
      <c r="B24">
        <f>INDEX(resultados!$A$2:$ZZ$305, 18, MATCH($B$2, resultados!$A$1:$ZZ$1, 0))</f>
        <v/>
      </c>
      <c r="C24">
        <f>INDEX(resultados!$A$2:$ZZ$305, 18, MATCH($B$3, resultados!$A$1:$ZZ$1, 0))</f>
        <v/>
      </c>
    </row>
    <row r="25">
      <c r="A25">
        <f>INDEX(resultados!$A$2:$ZZ$305, 19, MATCH($B$1, resultados!$A$1:$ZZ$1, 0))</f>
        <v/>
      </c>
      <c r="B25">
        <f>INDEX(resultados!$A$2:$ZZ$305, 19, MATCH($B$2, resultados!$A$1:$ZZ$1, 0))</f>
        <v/>
      </c>
      <c r="C25">
        <f>INDEX(resultados!$A$2:$ZZ$305, 19, MATCH($B$3, resultados!$A$1:$ZZ$1, 0))</f>
        <v/>
      </c>
    </row>
    <row r="26">
      <c r="A26">
        <f>INDEX(resultados!$A$2:$ZZ$305, 20, MATCH($B$1, resultados!$A$1:$ZZ$1, 0))</f>
        <v/>
      </c>
      <c r="B26">
        <f>INDEX(resultados!$A$2:$ZZ$305, 20, MATCH($B$2, resultados!$A$1:$ZZ$1, 0))</f>
        <v/>
      </c>
      <c r="C26">
        <f>INDEX(resultados!$A$2:$ZZ$305, 20, MATCH($B$3, resultados!$A$1:$ZZ$1, 0))</f>
        <v/>
      </c>
    </row>
    <row r="27">
      <c r="A27">
        <f>INDEX(resultados!$A$2:$ZZ$305, 21, MATCH($B$1, resultados!$A$1:$ZZ$1, 0))</f>
        <v/>
      </c>
      <c r="B27">
        <f>INDEX(resultados!$A$2:$ZZ$305, 21, MATCH($B$2, resultados!$A$1:$ZZ$1, 0))</f>
        <v/>
      </c>
      <c r="C27">
        <f>INDEX(resultados!$A$2:$ZZ$305, 21, MATCH($B$3, resultados!$A$1:$ZZ$1, 0))</f>
        <v/>
      </c>
    </row>
    <row r="28">
      <c r="A28">
        <f>INDEX(resultados!$A$2:$ZZ$305, 22, MATCH($B$1, resultados!$A$1:$ZZ$1, 0))</f>
        <v/>
      </c>
      <c r="B28">
        <f>INDEX(resultados!$A$2:$ZZ$305, 22, MATCH($B$2, resultados!$A$1:$ZZ$1, 0))</f>
        <v/>
      </c>
      <c r="C28">
        <f>INDEX(resultados!$A$2:$ZZ$305, 22, MATCH($B$3, resultados!$A$1:$ZZ$1, 0))</f>
        <v/>
      </c>
    </row>
    <row r="29">
      <c r="A29">
        <f>INDEX(resultados!$A$2:$ZZ$305, 23, MATCH($B$1, resultados!$A$1:$ZZ$1, 0))</f>
        <v/>
      </c>
      <c r="B29">
        <f>INDEX(resultados!$A$2:$ZZ$305, 23, MATCH($B$2, resultados!$A$1:$ZZ$1, 0))</f>
        <v/>
      </c>
      <c r="C29">
        <f>INDEX(resultados!$A$2:$ZZ$305, 23, MATCH($B$3, resultados!$A$1:$ZZ$1, 0))</f>
        <v/>
      </c>
    </row>
    <row r="30">
      <c r="A30">
        <f>INDEX(resultados!$A$2:$ZZ$305, 24, MATCH($B$1, resultados!$A$1:$ZZ$1, 0))</f>
        <v/>
      </c>
      <c r="B30">
        <f>INDEX(resultados!$A$2:$ZZ$305, 24, MATCH($B$2, resultados!$A$1:$ZZ$1, 0))</f>
        <v/>
      </c>
      <c r="C30">
        <f>INDEX(resultados!$A$2:$ZZ$305, 24, MATCH($B$3, resultados!$A$1:$ZZ$1, 0))</f>
        <v/>
      </c>
    </row>
    <row r="31">
      <c r="A31">
        <f>INDEX(resultados!$A$2:$ZZ$305, 25, MATCH($B$1, resultados!$A$1:$ZZ$1, 0))</f>
        <v/>
      </c>
      <c r="B31">
        <f>INDEX(resultados!$A$2:$ZZ$305, 25, MATCH($B$2, resultados!$A$1:$ZZ$1, 0))</f>
        <v/>
      </c>
      <c r="C31">
        <f>INDEX(resultados!$A$2:$ZZ$305, 25, MATCH($B$3, resultados!$A$1:$ZZ$1, 0))</f>
        <v/>
      </c>
    </row>
    <row r="32">
      <c r="A32">
        <f>INDEX(resultados!$A$2:$ZZ$305, 26, MATCH($B$1, resultados!$A$1:$ZZ$1, 0))</f>
        <v/>
      </c>
      <c r="B32">
        <f>INDEX(resultados!$A$2:$ZZ$305, 26, MATCH($B$2, resultados!$A$1:$ZZ$1, 0))</f>
        <v/>
      </c>
      <c r="C32">
        <f>INDEX(resultados!$A$2:$ZZ$305, 26, MATCH($B$3, resultados!$A$1:$ZZ$1, 0))</f>
        <v/>
      </c>
    </row>
    <row r="33">
      <c r="A33">
        <f>INDEX(resultados!$A$2:$ZZ$305, 27, MATCH($B$1, resultados!$A$1:$ZZ$1, 0))</f>
        <v/>
      </c>
      <c r="B33">
        <f>INDEX(resultados!$A$2:$ZZ$305, 27, MATCH($B$2, resultados!$A$1:$ZZ$1, 0))</f>
        <v/>
      </c>
      <c r="C33">
        <f>INDEX(resultados!$A$2:$ZZ$305, 27, MATCH($B$3, resultados!$A$1:$ZZ$1, 0))</f>
        <v/>
      </c>
    </row>
    <row r="34">
      <c r="A34">
        <f>INDEX(resultados!$A$2:$ZZ$305, 28, MATCH($B$1, resultados!$A$1:$ZZ$1, 0))</f>
        <v/>
      </c>
      <c r="B34">
        <f>INDEX(resultados!$A$2:$ZZ$305, 28, MATCH($B$2, resultados!$A$1:$ZZ$1, 0))</f>
        <v/>
      </c>
      <c r="C34">
        <f>INDEX(resultados!$A$2:$ZZ$305, 28, MATCH($B$3, resultados!$A$1:$ZZ$1, 0))</f>
        <v/>
      </c>
    </row>
    <row r="35">
      <c r="A35">
        <f>INDEX(resultados!$A$2:$ZZ$305, 29, MATCH($B$1, resultados!$A$1:$ZZ$1, 0))</f>
        <v/>
      </c>
      <c r="B35">
        <f>INDEX(resultados!$A$2:$ZZ$305, 29, MATCH($B$2, resultados!$A$1:$ZZ$1, 0))</f>
        <v/>
      </c>
      <c r="C35">
        <f>INDEX(resultados!$A$2:$ZZ$305, 29, MATCH($B$3, resultados!$A$1:$ZZ$1, 0))</f>
        <v/>
      </c>
    </row>
    <row r="36">
      <c r="A36">
        <f>INDEX(resultados!$A$2:$ZZ$305, 30, MATCH($B$1, resultados!$A$1:$ZZ$1, 0))</f>
        <v/>
      </c>
      <c r="B36">
        <f>INDEX(resultados!$A$2:$ZZ$305, 30, MATCH($B$2, resultados!$A$1:$ZZ$1, 0))</f>
        <v/>
      </c>
      <c r="C36">
        <f>INDEX(resultados!$A$2:$ZZ$305, 30, MATCH($B$3, resultados!$A$1:$ZZ$1, 0))</f>
        <v/>
      </c>
    </row>
    <row r="37">
      <c r="A37">
        <f>INDEX(resultados!$A$2:$ZZ$305, 31, MATCH($B$1, resultados!$A$1:$ZZ$1, 0))</f>
        <v/>
      </c>
      <c r="B37">
        <f>INDEX(resultados!$A$2:$ZZ$305, 31, MATCH($B$2, resultados!$A$1:$ZZ$1, 0))</f>
        <v/>
      </c>
      <c r="C37">
        <f>INDEX(resultados!$A$2:$ZZ$305, 31, MATCH($B$3, resultados!$A$1:$ZZ$1, 0))</f>
        <v/>
      </c>
    </row>
    <row r="38">
      <c r="A38">
        <f>INDEX(resultados!$A$2:$ZZ$305, 32, MATCH($B$1, resultados!$A$1:$ZZ$1, 0))</f>
        <v/>
      </c>
      <c r="B38">
        <f>INDEX(resultados!$A$2:$ZZ$305, 32, MATCH($B$2, resultados!$A$1:$ZZ$1, 0))</f>
        <v/>
      </c>
      <c r="C38">
        <f>INDEX(resultados!$A$2:$ZZ$305, 32, MATCH($B$3, resultados!$A$1:$ZZ$1, 0))</f>
        <v/>
      </c>
    </row>
    <row r="39">
      <c r="A39">
        <f>INDEX(resultados!$A$2:$ZZ$305, 33, MATCH($B$1, resultados!$A$1:$ZZ$1, 0))</f>
        <v/>
      </c>
      <c r="B39">
        <f>INDEX(resultados!$A$2:$ZZ$305, 33, MATCH($B$2, resultados!$A$1:$ZZ$1, 0))</f>
        <v/>
      </c>
      <c r="C39">
        <f>INDEX(resultados!$A$2:$ZZ$305, 33, MATCH($B$3, resultados!$A$1:$ZZ$1, 0))</f>
        <v/>
      </c>
    </row>
    <row r="40">
      <c r="A40">
        <f>INDEX(resultados!$A$2:$ZZ$305, 34, MATCH($B$1, resultados!$A$1:$ZZ$1, 0))</f>
        <v/>
      </c>
      <c r="B40">
        <f>INDEX(resultados!$A$2:$ZZ$305, 34, MATCH($B$2, resultados!$A$1:$ZZ$1, 0))</f>
        <v/>
      </c>
      <c r="C40">
        <f>INDEX(resultados!$A$2:$ZZ$305, 34, MATCH($B$3, resultados!$A$1:$ZZ$1, 0))</f>
        <v/>
      </c>
    </row>
    <row r="41">
      <c r="A41">
        <f>INDEX(resultados!$A$2:$ZZ$305, 35, MATCH($B$1, resultados!$A$1:$ZZ$1, 0))</f>
        <v/>
      </c>
      <c r="B41">
        <f>INDEX(resultados!$A$2:$ZZ$305, 35, MATCH($B$2, resultados!$A$1:$ZZ$1, 0))</f>
        <v/>
      </c>
      <c r="C41">
        <f>INDEX(resultados!$A$2:$ZZ$305, 35, MATCH($B$3, resultados!$A$1:$ZZ$1, 0))</f>
        <v/>
      </c>
    </row>
    <row r="42">
      <c r="A42">
        <f>INDEX(resultados!$A$2:$ZZ$305, 36, MATCH($B$1, resultados!$A$1:$ZZ$1, 0))</f>
        <v/>
      </c>
      <c r="B42">
        <f>INDEX(resultados!$A$2:$ZZ$305, 36, MATCH($B$2, resultados!$A$1:$ZZ$1, 0))</f>
        <v/>
      </c>
      <c r="C42">
        <f>INDEX(resultados!$A$2:$ZZ$305, 36, MATCH($B$3, resultados!$A$1:$ZZ$1, 0))</f>
        <v/>
      </c>
    </row>
    <row r="43">
      <c r="A43">
        <f>INDEX(resultados!$A$2:$ZZ$305, 37, MATCH($B$1, resultados!$A$1:$ZZ$1, 0))</f>
        <v/>
      </c>
      <c r="B43">
        <f>INDEX(resultados!$A$2:$ZZ$305, 37, MATCH($B$2, resultados!$A$1:$ZZ$1, 0))</f>
        <v/>
      </c>
      <c r="C43">
        <f>INDEX(resultados!$A$2:$ZZ$305, 37, MATCH($B$3, resultados!$A$1:$ZZ$1, 0))</f>
        <v/>
      </c>
    </row>
    <row r="44">
      <c r="A44">
        <f>INDEX(resultados!$A$2:$ZZ$305, 38, MATCH($B$1, resultados!$A$1:$ZZ$1, 0))</f>
        <v/>
      </c>
      <c r="B44">
        <f>INDEX(resultados!$A$2:$ZZ$305, 38, MATCH($B$2, resultados!$A$1:$ZZ$1, 0))</f>
        <v/>
      </c>
      <c r="C44">
        <f>INDEX(resultados!$A$2:$ZZ$305, 38, MATCH($B$3, resultados!$A$1:$ZZ$1, 0))</f>
        <v/>
      </c>
    </row>
    <row r="45">
      <c r="A45">
        <f>INDEX(resultados!$A$2:$ZZ$305, 39, MATCH($B$1, resultados!$A$1:$ZZ$1, 0))</f>
        <v/>
      </c>
      <c r="B45">
        <f>INDEX(resultados!$A$2:$ZZ$305, 39, MATCH($B$2, resultados!$A$1:$ZZ$1, 0))</f>
        <v/>
      </c>
      <c r="C45">
        <f>INDEX(resultados!$A$2:$ZZ$305, 39, MATCH($B$3, resultados!$A$1:$ZZ$1, 0))</f>
        <v/>
      </c>
    </row>
    <row r="46">
      <c r="A46">
        <f>INDEX(resultados!$A$2:$ZZ$305, 40, MATCH($B$1, resultados!$A$1:$ZZ$1, 0))</f>
        <v/>
      </c>
      <c r="B46">
        <f>INDEX(resultados!$A$2:$ZZ$305, 40, MATCH($B$2, resultados!$A$1:$ZZ$1, 0))</f>
        <v/>
      </c>
      <c r="C46">
        <f>INDEX(resultados!$A$2:$ZZ$305, 40, MATCH($B$3, resultados!$A$1:$ZZ$1, 0))</f>
        <v/>
      </c>
    </row>
    <row r="47">
      <c r="A47">
        <f>INDEX(resultados!$A$2:$ZZ$305, 41, MATCH($B$1, resultados!$A$1:$ZZ$1, 0))</f>
        <v/>
      </c>
      <c r="B47">
        <f>INDEX(resultados!$A$2:$ZZ$305, 41, MATCH($B$2, resultados!$A$1:$ZZ$1, 0))</f>
        <v/>
      </c>
      <c r="C47">
        <f>INDEX(resultados!$A$2:$ZZ$305, 41, MATCH($B$3, resultados!$A$1:$ZZ$1, 0))</f>
        <v/>
      </c>
    </row>
    <row r="48">
      <c r="A48">
        <f>INDEX(resultados!$A$2:$ZZ$305, 42, MATCH($B$1, resultados!$A$1:$ZZ$1, 0))</f>
        <v/>
      </c>
      <c r="B48">
        <f>INDEX(resultados!$A$2:$ZZ$305, 42, MATCH($B$2, resultados!$A$1:$ZZ$1, 0))</f>
        <v/>
      </c>
      <c r="C48">
        <f>INDEX(resultados!$A$2:$ZZ$305, 42, MATCH($B$3, resultados!$A$1:$ZZ$1, 0))</f>
        <v/>
      </c>
    </row>
    <row r="49">
      <c r="A49">
        <f>INDEX(resultados!$A$2:$ZZ$305, 43, MATCH($B$1, resultados!$A$1:$ZZ$1, 0))</f>
        <v/>
      </c>
      <c r="B49">
        <f>INDEX(resultados!$A$2:$ZZ$305, 43, MATCH($B$2, resultados!$A$1:$ZZ$1, 0))</f>
        <v/>
      </c>
      <c r="C49">
        <f>INDEX(resultados!$A$2:$ZZ$305, 43, MATCH($B$3, resultados!$A$1:$ZZ$1, 0))</f>
        <v/>
      </c>
    </row>
    <row r="50">
      <c r="A50">
        <f>INDEX(resultados!$A$2:$ZZ$305, 44, MATCH($B$1, resultados!$A$1:$ZZ$1, 0))</f>
        <v/>
      </c>
      <c r="B50">
        <f>INDEX(resultados!$A$2:$ZZ$305, 44, MATCH($B$2, resultados!$A$1:$ZZ$1, 0))</f>
        <v/>
      </c>
      <c r="C50">
        <f>INDEX(resultados!$A$2:$ZZ$305, 44, MATCH($B$3, resultados!$A$1:$ZZ$1, 0))</f>
        <v/>
      </c>
    </row>
    <row r="51">
      <c r="A51">
        <f>INDEX(resultados!$A$2:$ZZ$305, 45, MATCH($B$1, resultados!$A$1:$ZZ$1, 0))</f>
        <v/>
      </c>
      <c r="B51">
        <f>INDEX(resultados!$A$2:$ZZ$305, 45, MATCH($B$2, resultados!$A$1:$ZZ$1, 0))</f>
        <v/>
      </c>
      <c r="C51">
        <f>INDEX(resultados!$A$2:$ZZ$305, 45, MATCH($B$3, resultados!$A$1:$ZZ$1, 0))</f>
        <v/>
      </c>
    </row>
    <row r="52">
      <c r="A52">
        <f>INDEX(resultados!$A$2:$ZZ$305, 46, MATCH($B$1, resultados!$A$1:$ZZ$1, 0))</f>
        <v/>
      </c>
      <c r="B52">
        <f>INDEX(resultados!$A$2:$ZZ$305, 46, MATCH($B$2, resultados!$A$1:$ZZ$1, 0))</f>
        <v/>
      </c>
      <c r="C52">
        <f>INDEX(resultados!$A$2:$ZZ$305, 46, MATCH($B$3, resultados!$A$1:$ZZ$1, 0))</f>
        <v/>
      </c>
    </row>
    <row r="53">
      <c r="A53">
        <f>INDEX(resultados!$A$2:$ZZ$305, 47, MATCH($B$1, resultados!$A$1:$ZZ$1, 0))</f>
        <v/>
      </c>
      <c r="B53">
        <f>INDEX(resultados!$A$2:$ZZ$305, 47, MATCH($B$2, resultados!$A$1:$ZZ$1, 0))</f>
        <v/>
      </c>
      <c r="C53">
        <f>INDEX(resultados!$A$2:$ZZ$305, 47, MATCH($B$3, resultados!$A$1:$ZZ$1, 0))</f>
        <v/>
      </c>
    </row>
    <row r="54">
      <c r="A54">
        <f>INDEX(resultados!$A$2:$ZZ$305, 48, MATCH($B$1, resultados!$A$1:$ZZ$1, 0))</f>
        <v/>
      </c>
      <c r="B54">
        <f>INDEX(resultados!$A$2:$ZZ$305, 48, MATCH($B$2, resultados!$A$1:$ZZ$1, 0))</f>
        <v/>
      </c>
      <c r="C54">
        <f>INDEX(resultados!$A$2:$ZZ$305, 48, MATCH($B$3, resultados!$A$1:$ZZ$1, 0))</f>
        <v/>
      </c>
    </row>
    <row r="55">
      <c r="A55">
        <f>INDEX(resultados!$A$2:$ZZ$305, 49, MATCH($B$1, resultados!$A$1:$ZZ$1, 0))</f>
        <v/>
      </c>
      <c r="B55">
        <f>INDEX(resultados!$A$2:$ZZ$305, 49, MATCH($B$2, resultados!$A$1:$ZZ$1, 0))</f>
        <v/>
      </c>
      <c r="C55">
        <f>INDEX(resultados!$A$2:$ZZ$305, 49, MATCH($B$3, resultados!$A$1:$ZZ$1, 0))</f>
        <v/>
      </c>
    </row>
    <row r="56">
      <c r="A56">
        <f>INDEX(resultados!$A$2:$ZZ$305, 50, MATCH($B$1, resultados!$A$1:$ZZ$1, 0))</f>
        <v/>
      </c>
      <c r="B56">
        <f>INDEX(resultados!$A$2:$ZZ$305, 50, MATCH($B$2, resultados!$A$1:$ZZ$1, 0))</f>
        <v/>
      </c>
      <c r="C56">
        <f>INDEX(resultados!$A$2:$ZZ$305, 50, MATCH($B$3, resultados!$A$1:$ZZ$1, 0))</f>
        <v/>
      </c>
    </row>
    <row r="57">
      <c r="A57">
        <f>INDEX(resultados!$A$2:$ZZ$305, 51, MATCH($B$1, resultados!$A$1:$ZZ$1, 0))</f>
        <v/>
      </c>
      <c r="B57">
        <f>INDEX(resultados!$A$2:$ZZ$305, 51, MATCH($B$2, resultados!$A$1:$ZZ$1, 0))</f>
        <v/>
      </c>
      <c r="C57">
        <f>INDEX(resultados!$A$2:$ZZ$305, 51, MATCH($B$3, resultados!$A$1:$ZZ$1, 0))</f>
        <v/>
      </c>
    </row>
    <row r="58">
      <c r="A58">
        <f>INDEX(resultados!$A$2:$ZZ$305, 52, MATCH($B$1, resultados!$A$1:$ZZ$1, 0))</f>
        <v/>
      </c>
      <c r="B58">
        <f>INDEX(resultados!$A$2:$ZZ$305, 52, MATCH($B$2, resultados!$A$1:$ZZ$1, 0))</f>
        <v/>
      </c>
      <c r="C58">
        <f>INDEX(resultados!$A$2:$ZZ$305, 52, MATCH($B$3, resultados!$A$1:$ZZ$1, 0))</f>
        <v/>
      </c>
    </row>
    <row r="59">
      <c r="A59">
        <f>INDEX(resultados!$A$2:$ZZ$305, 53, MATCH($B$1, resultados!$A$1:$ZZ$1, 0))</f>
        <v/>
      </c>
      <c r="B59">
        <f>INDEX(resultados!$A$2:$ZZ$305, 53, MATCH($B$2, resultados!$A$1:$ZZ$1, 0))</f>
        <v/>
      </c>
      <c r="C59">
        <f>INDEX(resultados!$A$2:$ZZ$305, 53, MATCH($B$3, resultados!$A$1:$ZZ$1, 0))</f>
        <v/>
      </c>
    </row>
    <row r="60">
      <c r="A60">
        <f>INDEX(resultados!$A$2:$ZZ$305, 54, MATCH($B$1, resultados!$A$1:$ZZ$1, 0))</f>
        <v/>
      </c>
      <c r="B60">
        <f>INDEX(resultados!$A$2:$ZZ$305, 54, MATCH($B$2, resultados!$A$1:$ZZ$1, 0))</f>
        <v/>
      </c>
      <c r="C60">
        <f>INDEX(resultados!$A$2:$ZZ$305, 54, MATCH($B$3, resultados!$A$1:$ZZ$1, 0))</f>
        <v/>
      </c>
    </row>
    <row r="61">
      <c r="A61">
        <f>INDEX(resultados!$A$2:$ZZ$305, 55, MATCH($B$1, resultados!$A$1:$ZZ$1, 0))</f>
        <v/>
      </c>
      <c r="B61">
        <f>INDEX(resultados!$A$2:$ZZ$305, 55, MATCH($B$2, resultados!$A$1:$ZZ$1, 0))</f>
        <v/>
      </c>
      <c r="C61">
        <f>INDEX(resultados!$A$2:$ZZ$305, 55, MATCH($B$3, resultados!$A$1:$ZZ$1, 0))</f>
        <v/>
      </c>
    </row>
    <row r="62">
      <c r="A62">
        <f>INDEX(resultados!$A$2:$ZZ$305, 56, MATCH($B$1, resultados!$A$1:$ZZ$1, 0))</f>
        <v/>
      </c>
      <c r="B62">
        <f>INDEX(resultados!$A$2:$ZZ$305, 56, MATCH($B$2, resultados!$A$1:$ZZ$1, 0))</f>
        <v/>
      </c>
      <c r="C62">
        <f>INDEX(resultados!$A$2:$ZZ$305, 56, MATCH($B$3, resultados!$A$1:$ZZ$1, 0))</f>
        <v/>
      </c>
    </row>
    <row r="63">
      <c r="A63">
        <f>INDEX(resultados!$A$2:$ZZ$305, 57, MATCH($B$1, resultados!$A$1:$ZZ$1, 0))</f>
        <v/>
      </c>
      <c r="B63">
        <f>INDEX(resultados!$A$2:$ZZ$305, 57, MATCH($B$2, resultados!$A$1:$ZZ$1, 0))</f>
        <v/>
      </c>
      <c r="C63">
        <f>INDEX(resultados!$A$2:$ZZ$305, 57, MATCH($B$3, resultados!$A$1:$ZZ$1, 0))</f>
        <v/>
      </c>
    </row>
    <row r="64">
      <c r="A64">
        <f>INDEX(resultados!$A$2:$ZZ$305, 58, MATCH($B$1, resultados!$A$1:$ZZ$1, 0))</f>
        <v/>
      </c>
      <c r="B64">
        <f>INDEX(resultados!$A$2:$ZZ$305, 58, MATCH($B$2, resultados!$A$1:$ZZ$1, 0))</f>
        <v/>
      </c>
      <c r="C64">
        <f>INDEX(resultados!$A$2:$ZZ$305, 58, MATCH($B$3, resultados!$A$1:$ZZ$1, 0))</f>
        <v/>
      </c>
    </row>
    <row r="65">
      <c r="A65">
        <f>INDEX(resultados!$A$2:$ZZ$305, 59, MATCH($B$1, resultados!$A$1:$ZZ$1, 0))</f>
        <v/>
      </c>
      <c r="B65">
        <f>INDEX(resultados!$A$2:$ZZ$305, 59, MATCH($B$2, resultados!$A$1:$ZZ$1, 0))</f>
        <v/>
      </c>
      <c r="C65">
        <f>INDEX(resultados!$A$2:$ZZ$305, 59, MATCH($B$3, resultados!$A$1:$ZZ$1, 0))</f>
        <v/>
      </c>
    </row>
    <row r="66">
      <c r="A66">
        <f>INDEX(resultados!$A$2:$ZZ$305, 60, MATCH($B$1, resultados!$A$1:$ZZ$1, 0))</f>
        <v/>
      </c>
      <c r="B66">
        <f>INDEX(resultados!$A$2:$ZZ$305, 60, MATCH($B$2, resultados!$A$1:$ZZ$1, 0))</f>
        <v/>
      </c>
      <c r="C66">
        <f>INDEX(resultados!$A$2:$ZZ$305, 60, MATCH($B$3, resultados!$A$1:$ZZ$1, 0))</f>
        <v/>
      </c>
    </row>
    <row r="67">
      <c r="A67">
        <f>INDEX(resultados!$A$2:$ZZ$305, 61, MATCH($B$1, resultados!$A$1:$ZZ$1, 0))</f>
        <v/>
      </c>
      <c r="B67">
        <f>INDEX(resultados!$A$2:$ZZ$305, 61, MATCH($B$2, resultados!$A$1:$ZZ$1, 0))</f>
        <v/>
      </c>
      <c r="C67">
        <f>INDEX(resultados!$A$2:$ZZ$305, 61, MATCH($B$3, resultados!$A$1:$ZZ$1, 0))</f>
        <v/>
      </c>
    </row>
    <row r="68">
      <c r="A68">
        <f>INDEX(resultados!$A$2:$ZZ$305, 62, MATCH($B$1, resultados!$A$1:$ZZ$1, 0))</f>
        <v/>
      </c>
      <c r="B68">
        <f>INDEX(resultados!$A$2:$ZZ$305, 62, MATCH($B$2, resultados!$A$1:$ZZ$1, 0))</f>
        <v/>
      </c>
      <c r="C68">
        <f>INDEX(resultados!$A$2:$ZZ$305, 62, MATCH($B$3, resultados!$A$1:$ZZ$1, 0))</f>
        <v/>
      </c>
    </row>
    <row r="69">
      <c r="A69">
        <f>INDEX(resultados!$A$2:$ZZ$305, 63, MATCH($B$1, resultados!$A$1:$ZZ$1, 0))</f>
        <v/>
      </c>
      <c r="B69">
        <f>INDEX(resultados!$A$2:$ZZ$305, 63, MATCH($B$2, resultados!$A$1:$ZZ$1, 0))</f>
        <v/>
      </c>
      <c r="C69">
        <f>INDEX(resultados!$A$2:$ZZ$305, 63, MATCH($B$3, resultados!$A$1:$ZZ$1, 0))</f>
        <v/>
      </c>
    </row>
    <row r="70">
      <c r="A70">
        <f>INDEX(resultados!$A$2:$ZZ$305, 64, MATCH($B$1, resultados!$A$1:$ZZ$1, 0))</f>
        <v/>
      </c>
      <c r="B70">
        <f>INDEX(resultados!$A$2:$ZZ$305, 64, MATCH($B$2, resultados!$A$1:$ZZ$1, 0))</f>
        <v/>
      </c>
      <c r="C70">
        <f>INDEX(resultados!$A$2:$ZZ$305, 64, MATCH($B$3, resultados!$A$1:$ZZ$1, 0))</f>
        <v/>
      </c>
    </row>
    <row r="71">
      <c r="A71">
        <f>INDEX(resultados!$A$2:$ZZ$305, 65, MATCH($B$1, resultados!$A$1:$ZZ$1, 0))</f>
        <v/>
      </c>
      <c r="B71">
        <f>INDEX(resultados!$A$2:$ZZ$305, 65, MATCH($B$2, resultados!$A$1:$ZZ$1, 0))</f>
        <v/>
      </c>
      <c r="C71">
        <f>INDEX(resultados!$A$2:$ZZ$305, 65, MATCH($B$3, resultados!$A$1:$ZZ$1, 0))</f>
        <v/>
      </c>
    </row>
    <row r="72">
      <c r="A72">
        <f>INDEX(resultados!$A$2:$ZZ$305, 66, MATCH($B$1, resultados!$A$1:$ZZ$1, 0))</f>
        <v/>
      </c>
      <c r="B72">
        <f>INDEX(resultados!$A$2:$ZZ$305, 66, MATCH($B$2, resultados!$A$1:$ZZ$1, 0))</f>
        <v/>
      </c>
      <c r="C72">
        <f>INDEX(resultados!$A$2:$ZZ$305, 66, MATCH($B$3, resultados!$A$1:$ZZ$1, 0))</f>
        <v/>
      </c>
    </row>
    <row r="73">
      <c r="A73">
        <f>INDEX(resultados!$A$2:$ZZ$305, 67, MATCH($B$1, resultados!$A$1:$ZZ$1, 0))</f>
        <v/>
      </c>
      <c r="B73">
        <f>INDEX(resultados!$A$2:$ZZ$305, 67, MATCH($B$2, resultados!$A$1:$ZZ$1, 0))</f>
        <v/>
      </c>
      <c r="C73">
        <f>INDEX(resultados!$A$2:$ZZ$305, 67, MATCH($B$3, resultados!$A$1:$ZZ$1, 0))</f>
        <v/>
      </c>
    </row>
    <row r="74">
      <c r="A74">
        <f>INDEX(resultados!$A$2:$ZZ$305, 68, MATCH($B$1, resultados!$A$1:$ZZ$1, 0))</f>
        <v/>
      </c>
      <c r="B74">
        <f>INDEX(resultados!$A$2:$ZZ$305, 68, MATCH($B$2, resultados!$A$1:$ZZ$1, 0))</f>
        <v/>
      </c>
      <c r="C74">
        <f>INDEX(resultados!$A$2:$ZZ$305, 68, MATCH($B$3, resultados!$A$1:$ZZ$1, 0))</f>
        <v/>
      </c>
    </row>
    <row r="75">
      <c r="A75">
        <f>INDEX(resultados!$A$2:$ZZ$305, 69, MATCH($B$1, resultados!$A$1:$ZZ$1, 0))</f>
        <v/>
      </c>
      <c r="B75">
        <f>INDEX(resultados!$A$2:$ZZ$305, 69, MATCH($B$2, resultados!$A$1:$ZZ$1, 0))</f>
        <v/>
      </c>
      <c r="C75">
        <f>INDEX(resultados!$A$2:$ZZ$305, 69, MATCH($B$3, resultados!$A$1:$ZZ$1, 0))</f>
        <v/>
      </c>
    </row>
    <row r="76">
      <c r="A76">
        <f>INDEX(resultados!$A$2:$ZZ$305, 70, MATCH($B$1, resultados!$A$1:$ZZ$1, 0))</f>
        <v/>
      </c>
      <c r="B76">
        <f>INDEX(resultados!$A$2:$ZZ$305, 70, MATCH($B$2, resultados!$A$1:$ZZ$1, 0))</f>
        <v/>
      </c>
      <c r="C76">
        <f>INDEX(resultados!$A$2:$ZZ$305, 70, MATCH($B$3, resultados!$A$1:$ZZ$1, 0))</f>
        <v/>
      </c>
    </row>
    <row r="77">
      <c r="A77">
        <f>INDEX(resultados!$A$2:$ZZ$305, 71, MATCH($B$1, resultados!$A$1:$ZZ$1, 0))</f>
        <v/>
      </c>
      <c r="B77">
        <f>INDEX(resultados!$A$2:$ZZ$305, 71, MATCH($B$2, resultados!$A$1:$ZZ$1, 0))</f>
        <v/>
      </c>
      <c r="C77">
        <f>INDEX(resultados!$A$2:$ZZ$305, 71, MATCH($B$3, resultados!$A$1:$ZZ$1, 0))</f>
        <v/>
      </c>
    </row>
    <row r="78">
      <c r="A78">
        <f>INDEX(resultados!$A$2:$ZZ$305, 72, MATCH($B$1, resultados!$A$1:$ZZ$1, 0))</f>
        <v/>
      </c>
      <c r="B78">
        <f>INDEX(resultados!$A$2:$ZZ$305, 72, MATCH($B$2, resultados!$A$1:$ZZ$1, 0))</f>
        <v/>
      </c>
      <c r="C78">
        <f>INDEX(resultados!$A$2:$ZZ$305, 72, MATCH($B$3, resultados!$A$1:$ZZ$1, 0))</f>
        <v/>
      </c>
    </row>
    <row r="79">
      <c r="A79">
        <f>INDEX(resultados!$A$2:$ZZ$305, 73, MATCH($B$1, resultados!$A$1:$ZZ$1, 0))</f>
        <v/>
      </c>
      <c r="B79">
        <f>INDEX(resultados!$A$2:$ZZ$305, 73, MATCH($B$2, resultados!$A$1:$ZZ$1, 0))</f>
        <v/>
      </c>
      <c r="C79">
        <f>INDEX(resultados!$A$2:$ZZ$305, 73, MATCH($B$3, resultados!$A$1:$ZZ$1, 0))</f>
        <v/>
      </c>
    </row>
    <row r="80">
      <c r="A80">
        <f>INDEX(resultados!$A$2:$ZZ$305, 74, MATCH($B$1, resultados!$A$1:$ZZ$1, 0))</f>
        <v/>
      </c>
      <c r="B80">
        <f>INDEX(resultados!$A$2:$ZZ$305, 74, MATCH($B$2, resultados!$A$1:$ZZ$1, 0))</f>
        <v/>
      </c>
      <c r="C80">
        <f>INDEX(resultados!$A$2:$ZZ$305, 74, MATCH($B$3, resultados!$A$1:$ZZ$1, 0))</f>
        <v/>
      </c>
    </row>
    <row r="81">
      <c r="A81">
        <f>INDEX(resultados!$A$2:$ZZ$305, 75, MATCH($B$1, resultados!$A$1:$ZZ$1, 0))</f>
        <v/>
      </c>
      <c r="B81">
        <f>INDEX(resultados!$A$2:$ZZ$305, 75, MATCH($B$2, resultados!$A$1:$ZZ$1, 0))</f>
        <v/>
      </c>
      <c r="C81">
        <f>INDEX(resultados!$A$2:$ZZ$305, 75, MATCH($B$3, resultados!$A$1:$ZZ$1, 0))</f>
        <v/>
      </c>
    </row>
    <row r="82">
      <c r="A82">
        <f>INDEX(resultados!$A$2:$ZZ$305, 76, MATCH($B$1, resultados!$A$1:$ZZ$1, 0))</f>
        <v/>
      </c>
      <c r="B82">
        <f>INDEX(resultados!$A$2:$ZZ$305, 76, MATCH($B$2, resultados!$A$1:$ZZ$1, 0))</f>
        <v/>
      </c>
      <c r="C82">
        <f>INDEX(resultados!$A$2:$ZZ$305, 76, MATCH($B$3, resultados!$A$1:$ZZ$1, 0))</f>
        <v/>
      </c>
    </row>
    <row r="83">
      <c r="A83">
        <f>INDEX(resultados!$A$2:$ZZ$305, 77, MATCH($B$1, resultados!$A$1:$ZZ$1, 0))</f>
        <v/>
      </c>
      <c r="B83">
        <f>INDEX(resultados!$A$2:$ZZ$305, 77, MATCH($B$2, resultados!$A$1:$ZZ$1, 0))</f>
        <v/>
      </c>
      <c r="C83">
        <f>INDEX(resultados!$A$2:$ZZ$305, 77, MATCH($B$3, resultados!$A$1:$ZZ$1, 0))</f>
        <v/>
      </c>
    </row>
    <row r="84">
      <c r="A84">
        <f>INDEX(resultados!$A$2:$ZZ$305, 78, MATCH($B$1, resultados!$A$1:$ZZ$1, 0))</f>
        <v/>
      </c>
      <c r="B84">
        <f>INDEX(resultados!$A$2:$ZZ$305, 78, MATCH($B$2, resultados!$A$1:$ZZ$1, 0))</f>
        <v/>
      </c>
      <c r="C84">
        <f>INDEX(resultados!$A$2:$ZZ$305, 78, MATCH($B$3, resultados!$A$1:$ZZ$1, 0))</f>
        <v/>
      </c>
    </row>
    <row r="85">
      <c r="A85">
        <f>INDEX(resultados!$A$2:$ZZ$305, 79, MATCH($B$1, resultados!$A$1:$ZZ$1, 0))</f>
        <v/>
      </c>
      <c r="B85">
        <f>INDEX(resultados!$A$2:$ZZ$305, 79, MATCH($B$2, resultados!$A$1:$ZZ$1, 0))</f>
        <v/>
      </c>
      <c r="C85">
        <f>INDEX(resultados!$A$2:$ZZ$305, 79, MATCH($B$3, resultados!$A$1:$ZZ$1, 0))</f>
        <v/>
      </c>
    </row>
    <row r="86">
      <c r="A86">
        <f>INDEX(resultados!$A$2:$ZZ$305, 80, MATCH($B$1, resultados!$A$1:$ZZ$1, 0))</f>
        <v/>
      </c>
      <c r="B86">
        <f>INDEX(resultados!$A$2:$ZZ$305, 80, MATCH($B$2, resultados!$A$1:$ZZ$1, 0))</f>
        <v/>
      </c>
      <c r="C86">
        <f>INDEX(resultados!$A$2:$ZZ$305, 80, MATCH($B$3, resultados!$A$1:$ZZ$1, 0))</f>
        <v/>
      </c>
    </row>
    <row r="87">
      <c r="A87">
        <f>INDEX(resultados!$A$2:$ZZ$305, 81, MATCH($B$1, resultados!$A$1:$ZZ$1, 0))</f>
        <v/>
      </c>
      <c r="B87">
        <f>INDEX(resultados!$A$2:$ZZ$305, 81, MATCH($B$2, resultados!$A$1:$ZZ$1, 0))</f>
        <v/>
      </c>
      <c r="C87">
        <f>INDEX(resultados!$A$2:$ZZ$305, 81, MATCH($B$3, resultados!$A$1:$ZZ$1, 0))</f>
        <v/>
      </c>
    </row>
    <row r="88">
      <c r="A88">
        <f>INDEX(resultados!$A$2:$ZZ$305, 82, MATCH($B$1, resultados!$A$1:$ZZ$1, 0))</f>
        <v/>
      </c>
      <c r="B88">
        <f>INDEX(resultados!$A$2:$ZZ$305, 82, MATCH($B$2, resultados!$A$1:$ZZ$1, 0))</f>
        <v/>
      </c>
      <c r="C88">
        <f>INDEX(resultados!$A$2:$ZZ$305, 82, MATCH($B$3, resultados!$A$1:$ZZ$1, 0))</f>
        <v/>
      </c>
    </row>
    <row r="89">
      <c r="A89">
        <f>INDEX(resultados!$A$2:$ZZ$305, 83, MATCH($B$1, resultados!$A$1:$ZZ$1, 0))</f>
        <v/>
      </c>
      <c r="B89">
        <f>INDEX(resultados!$A$2:$ZZ$305, 83, MATCH($B$2, resultados!$A$1:$ZZ$1, 0))</f>
        <v/>
      </c>
      <c r="C89">
        <f>INDEX(resultados!$A$2:$ZZ$305, 83, MATCH($B$3, resultados!$A$1:$ZZ$1, 0))</f>
        <v/>
      </c>
    </row>
    <row r="90">
      <c r="A90">
        <f>INDEX(resultados!$A$2:$ZZ$305, 84, MATCH($B$1, resultados!$A$1:$ZZ$1, 0))</f>
        <v/>
      </c>
      <c r="B90">
        <f>INDEX(resultados!$A$2:$ZZ$305, 84, MATCH($B$2, resultados!$A$1:$ZZ$1, 0))</f>
        <v/>
      </c>
      <c r="C90">
        <f>INDEX(resultados!$A$2:$ZZ$305, 84, MATCH($B$3, resultados!$A$1:$ZZ$1, 0))</f>
        <v/>
      </c>
    </row>
    <row r="91">
      <c r="A91">
        <f>INDEX(resultados!$A$2:$ZZ$305, 85, MATCH($B$1, resultados!$A$1:$ZZ$1, 0))</f>
        <v/>
      </c>
      <c r="B91">
        <f>INDEX(resultados!$A$2:$ZZ$305, 85, MATCH($B$2, resultados!$A$1:$ZZ$1, 0))</f>
        <v/>
      </c>
      <c r="C91">
        <f>INDEX(resultados!$A$2:$ZZ$305, 85, MATCH($B$3, resultados!$A$1:$ZZ$1, 0))</f>
        <v/>
      </c>
    </row>
    <row r="92">
      <c r="A92">
        <f>INDEX(resultados!$A$2:$ZZ$305, 86, MATCH($B$1, resultados!$A$1:$ZZ$1, 0))</f>
        <v/>
      </c>
      <c r="B92">
        <f>INDEX(resultados!$A$2:$ZZ$305, 86, MATCH($B$2, resultados!$A$1:$ZZ$1, 0))</f>
        <v/>
      </c>
      <c r="C92">
        <f>INDEX(resultados!$A$2:$ZZ$305, 86, MATCH($B$3, resultados!$A$1:$ZZ$1, 0))</f>
        <v/>
      </c>
    </row>
    <row r="93">
      <c r="A93">
        <f>INDEX(resultados!$A$2:$ZZ$305, 87, MATCH($B$1, resultados!$A$1:$ZZ$1, 0))</f>
        <v/>
      </c>
      <c r="B93">
        <f>INDEX(resultados!$A$2:$ZZ$305, 87, MATCH($B$2, resultados!$A$1:$ZZ$1, 0))</f>
        <v/>
      </c>
      <c r="C93">
        <f>INDEX(resultados!$A$2:$ZZ$305, 87, MATCH($B$3, resultados!$A$1:$ZZ$1, 0))</f>
        <v/>
      </c>
    </row>
    <row r="94">
      <c r="A94">
        <f>INDEX(resultados!$A$2:$ZZ$305, 88, MATCH($B$1, resultados!$A$1:$ZZ$1, 0))</f>
        <v/>
      </c>
      <c r="B94">
        <f>INDEX(resultados!$A$2:$ZZ$305, 88, MATCH($B$2, resultados!$A$1:$ZZ$1, 0))</f>
        <v/>
      </c>
      <c r="C94">
        <f>INDEX(resultados!$A$2:$ZZ$305, 88, MATCH($B$3, resultados!$A$1:$ZZ$1, 0))</f>
        <v/>
      </c>
    </row>
    <row r="95">
      <c r="A95">
        <f>INDEX(resultados!$A$2:$ZZ$305, 89, MATCH($B$1, resultados!$A$1:$ZZ$1, 0))</f>
        <v/>
      </c>
      <c r="B95">
        <f>INDEX(resultados!$A$2:$ZZ$305, 89, MATCH($B$2, resultados!$A$1:$ZZ$1, 0))</f>
        <v/>
      </c>
      <c r="C95">
        <f>INDEX(resultados!$A$2:$ZZ$305, 89, MATCH($B$3, resultados!$A$1:$ZZ$1, 0))</f>
        <v/>
      </c>
    </row>
    <row r="96">
      <c r="A96">
        <f>INDEX(resultados!$A$2:$ZZ$305, 90, MATCH($B$1, resultados!$A$1:$ZZ$1, 0))</f>
        <v/>
      </c>
      <c r="B96">
        <f>INDEX(resultados!$A$2:$ZZ$305, 90, MATCH($B$2, resultados!$A$1:$ZZ$1, 0))</f>
        <v/>
      </c>
      <c r="C96">
        <f>INDEX(resultados!$A$2:$ZZ$305, 90, MATCH($B$3, resultados!$A$1:$ZZ$1, 0))</f>
        <v/>
      </c>
    </row>
    <row r="97">
      <c r="A97">
        <f>INDEX(resultados!$A$2:$ZZ$305, 91, MATCH($B$1, resultados!$A$1:$ZZ$1, 0))</f>
        <v/>
      </c>
      <c r="B97">
        <f>INDEX(resultados!$A$2:$ZZ$305, 91, MATCH($B$2, resultados!$A$1:$ZZ$1, 0))</f>
        <v/>
      </c>
      <c r="C97">
        <f>INDEX(resultados!$A$2:$ZZ$305, 91, MATCH($B$3, resultados!$A$1:$ZZ$1, 0))</f>
        <v/>
      </c>
    </row>
    <row r="98">
      <c r="A98">
        <f>INDEX(resultados!$A$2:$ZZ$305, 92, MATCH($B$1, resultados!$A$1:$ZZ$1, 0))</f>
        <v/>
      </c>
      <c r="B98">
        <f>INDEX(resultados!$A$2:$ZZ$305, 92, MATCH($B$2, resultados!$A$1:$ZZ$1, 0))</f>
        <v/>
      </c>
      <c r="C98">
        <f>INDEX(resultados!$A$2:$ZZ$305, 92, MATCH($B$3, resultados!$A$1:$ZZ$1, 0))</f>
        <v/>
      </c>
    </row>
    <row r="99">
      <c r="A99">
        <f>INDEX(resultados!$A$2:$ZZ$305, 93, MATCH($B$1, resultados!$A$1:$ZZ$1, 0))</f>
        <v/>
      </c>
      <c r="B99">
        <f>INDEX(resultados!$A$2:$ZZ$305, 93, MATCH($B$2, resultados!$A$1:$ZZ$1, 0))</f>
        <v/>
      </c>
      <c r="C99">
        <f>INDEX(resultados!$A$2:$ZZ$305, 93, MATCH($B$3, resultados!$A$1:$ZZ$1, 0))</f>
        <v/>
      </c>
    </row>
    <row r="100">
      <c r="A100">
        <f>INDEX(resultados!$A$2:$ZZ$305, 94, MATCH($B$1, resultados!$A$1:$ZZ$1, 0))</f>
        <v/>
      </c>
      <c r="B100">
        <f>INDEX(resultados!$A$2:$ZZ$305, 94, MATCH($B$2, resultados!$A$1:$ZZ$1, 0))</f>
        <v/>
      </c>
      <c r="C100">
        <f>INDEX(resultados!$A$2:$ZZ$305, 94, MATCH($B$3, resultados!$A$1:$ZZ$1, 0))</f>
        <v/>
      </c>
    </row>
    <row r="101">
      <c r="A101">
        <f>INDEX(resultados!$A$2:$ZZ$305, 95, MATCH($B$1, resultados!$A$1:$ZZ$1, 0))</f>
        <v/>
      </c>
      <c r="B101">
        <f>INDEX(resultados!$A$2:$ZZ$305, 95, MATCH($B$2, resultados!$A$1:$ZZ$1, 0))</f>
        <v/>
      </c>
      <c r="C101">
        <f>INDEX(resultados!$A$2:$ZZ$305, 95, MATCH($B$3, resultados!$A$1:$ZZ$1, 0))</f>
        <v/>
      </c>
    </row>
    <row r="102">
      <c r="A102">
        <f>INDEX(resultados!$A$2:$ZZ$305, 96, MATCH($B$1, resultados!$A$1:$ZZ$1, 0))</f>
        <v/>
      </c>
      <c r="B102">
        <f>INDEX(resultados!$A$2:$ZZ$305, 96, MATCH($B$2, resultados!$A$1:$ZZ$1, 0))</f>
        <v/>
      </c>
      <c r="C102">
        <f>INDEX(resultados!$A$2:$ZZ$305, 96, MATCH($B$3, resultados!$A$1:$ZZ$1, 0))</f>
        <v/>
      </c>
    </row>
    <row r="103">
      <c r="A103">
        <f>INDEX(resultados!$A$2:$ZZ$305, 97, MATCH($B$1, resultados!$A$1:$ZZ$1, 0))</f>
        <v/>
      </c>
      <c r="B103">
        <f>INDEX(resultados!$A$2:$ZZ$305, 97, MATCH($B$2, resultados!$A$1:$ZZ$1, 0))</f>
        <v/>
      </c>
      <c r="C103">
        <f>INDEX(resultados!$A$2:$ZZ$305, 97, MATCH($B$3, resultados!$A$1:$ZZ$1, 0))</f>
        <v/>
      </c>
    </row>
    <row r="104">
      <c r="A104">
        <f>INDEX(resultados!$A$2:$ZZ$305, 98, MATCH($B$1, resultados!$A$1:$ZZ$1, 0))</f>
        <v/>
      </c>
      <c r="B104">
        <f>INDEX(resultados!$A$2:$ZZ$305, 98, MATCH($B$2, resultados!$A$1:$ZZ$1, 0))</f>
        <v/>
      </c>
      <c r="C104">
        <f>INDEX(resultados!$A$2:$ZZ$305, 98, MATCH($B$3, resultados!$A$1:$ZZ$1, 0))</f>
        <v/>
      </c>
    </row>
    <row r="105">
      <c r="A105">
        <f>INDEX(resultados!$A$2:$ZZ$305, 99, MATCH($B$1, resultados!$A$1:$ZZ$1, 0))</f>
        <v/>
      </c>
      <c r="B105">
        <f>INDEX(resultados!$A$2:$ZZ$305, 99, MATCH($B$2, resultados!$A$1:$ZZ$1, 0))</f>
        <v/>
      </c>
      <c r="C105">
        <f>INDEX(resultados!$A$2:$ZZ$305, 99, MATCH($B$3, resultados!$A$1:$ZZ$1, 0))</f>
        <v/>
      </c>
    </row>
    <row r="106">
      <c r="A106">
        <f>INDEX(resultados!$A$2:$ZZ$305, 100, MATCH($B$1, resultados!$A$1:$ZZ$1, 0))</f>
        <v/>
      </c>
      <c r="B106">
        <f>INDEX(resultados!$A$2:$ZZ$305, 100, MATCH($B$2, resultados!$A$1:$ZZ$1, 0))</f>
        <v/>
      </c>
      <c r="C106">
        <f>INDEX(resultados!$A$2:$ZZ$305, 100, MATCH($B$3, resultados!$A$1:$ZZ$1, 0))</f>
        <v/>
      </c>
    </row>
    <row r="107">
      <c r="A107">
        <f>INDEX(resultados!$A$2:$ZZ$305, 101, MATCH($B$1, resultados!$A$1:$ZZ$1, 0))</f>
        <v/>
      </c>
      <c r="B107">
        <f>INDEX(resultados!$A$2:$ZZ$305, 101, MATCH($B$2, resultados!$A$1:$ZZ$1, 0))</f>
        <v/>
      </c>
      <c r="C107">
        <f>INDEX(resultados!$A$2:$ZZ$305, 101, MATCH($B$3, resultados!$A$1:$ZZ$1, 0))</f>
        <v/>
      </c>
    </row>
    <row r="108">
      <c r="A108">
        <f>INDEX(resultados!$A$2:$ZZ$305, 102, MATCH($B$1, resultados!$A$1:$ZZ$1, 0))</f>
        <v/>
      </c>
      <c r="B108">
        <f>INDEX(resultados!$A$2:$ZZ$305, 102, MATCH($B$2, resultados!$A$1:$ZZ$1, 0))</f>
        <v/>
      </c>
      <c r="C108">
        <f>INDEX(resultados!$A$2:$ZZ$305, 102, MATCH($B$3, resultados!$A$1:$ZZ$1, 0))</f>
        <v/>
      </c>
    </row>
    <row r="109">
      <c r="A109">
        <f>INDEX(resultados!$A$2:$ZZ$305, 103, MATCH($B$1, resultados!$A$1:$ZZ$1, 0))</f>
        <v/>
      </c>
      <c r="B109">
        <f>INDEX(resultados!$A$2:$ZZ$305, 103, MATCH($B$2, resultados!$A$1:$ZZ$1, 0))</f>
        <v/>
      </c>
      <c r="C109">
        <f>INDEX(resultados!$A$2:$ZZ$305, 103, MATCH($B$3, resultados!$A$1:$ZZ$1, 0))</f>
        <v/>
      </c>
    </row>
    <row r="110">
      <c r="A110">
        <f>INDEX(resultados!$A$2:$ZZ$305, 104, MATCH($B$1, resultados!$A$1:$ZZ$1, 0))</f>
        <v/>
      </c>
      <c r="B110">
        <f>INDEX(resultados!$A$2:$ZZ$305, 104, MATCH($B$2, resultados!$A$1:$ZZ$1, 0))</f>
        <v/>
      </c>
      <c r="C110">
        <f>INDEX(resultados!$A$2:$ZZ$305, 104, MATCH($B$3, resultados!$A$1:$ZZ$1, 0))</f>
        <v/>
      </c>
    </row>
    <row r="111">
      <c r="A111">
        <f>INDEX(resultados!$A$2:$ZZ$305, 105, MATCH($B$1, resultados!$A$1:$ZZ$1, 0))</f>
        <v/>
      </c>
      <c r="B111">
        <f>INDEX(resultados!$A$2:$ZZ$305, 105, MATCH($B$2, resultados!$A$1:$ZZ$1, 0))</f>
        <v/>
      </c>
      <c r="C111">
        <f>INDEX(resultados!$A$2:$ZZ$305, 105, MATCH($B$3, resultados!$A$1:$ZZ$1, 0))</f>
        <v/>
      </c>
    </row>
    <row r="112">
      <c r="A112">
        <f>INDEX(resultados!$A$2:$ZZ$305, 106, MATCH($B$1, resultados!$A$1:$ZZ$1, 0))</f>
        <v/>
      </c>
      <c r="B112">
        <f>INDEX(resultados!$A$2:$ZZ$305, 106, MATCH($B$2, resultados!$A$1:$ZZ$1, 0))</f>
        <v/>
      </c>
      <c r="C112">
        <f>INDEX(resultados!$A$2:$ZZ$305, 106, MATCH($B$3, resultados!$A$1:$ZZ$1, 0))</f>
        <v/>
      </c>
    </row>
    <row r="113">
      <c r="A113">
        <f>INDEX(resultados!$A$2:$ZZ$305, 107, MATCH($B$1, resultados!$A$1:$ZZ$1, 0))</f>
        <v/>
      </c>
      <c r="B113">
        <f>INDEX(resultados!$A$2:$ZZ$305, 107, MATCH($B$2, resultados!$A$1:$ZZ$1, 0))</f>
        <v/>
      </c>
      <c r="C113">
        <f>INDEX(resultados!$A$2:$ZZ$305, 107, MATCH($B$3, resultados!$A$1:$ZZ$1, 0))</f>
        <v/>
      </c>
    </row>
    <row r="114">
      <c r="A114">
        <f>INDEX(resultados!$A$2:$ZZ$305, 108, MATCH($B$1, resultados!$A$1:$ZZ$1, 0))</f>
        <v/>
      </c>
      <c r="B114">
        <f>INDEX(resultados!$A$2:$ZZ$305, 108, MATCH($B$2, resultados!$A$1:$ZZ$1, 0))</f>
        <v/>
      </c>
      <c r="C114">
        <f>INDEX(resultados!$A$2:$ZZ$305, 108, MATCH($B$3, resultados!$A$1:$ZZ$1, 0))</f>
        <v/>
      </c>
    </row>
    <row r="115">
      <c r="A115">
        <f>INDEX(resultados!$A$2:$ZZ$305, 109, MATCH($B$1, resultados!$A$1:$ZZ$1, 0))</f>
        <v/>
      </c>
      <c r="B115">
        <f>INDEX(resultados!$A$2:$ZZ$305, 109, MATCH($B$2, resultados!$A$1:$ZZ$1, 0))</f>
        <v/>
      </c>
      <c r="C115">
        <f>INDEX(resultados!$A$2:$ZZ$305, 109, MATCH($B$3, resultados!$A$1:$ZZ$1, 0))</f>
        <v/>
      </c>
    </row>
    <row r="116">
      <c r="A116">
        <f>INDEX(resultados!$A$2:$ZZ$305, 110, MATCH($B$1, resultados!$A$1:$ZZ$1, 0))</f>
        <v/>
      </c>
      <c r="B116">
        <f>INDEX(resultados!$A$2:$ZZ$305, 110, MATCH($B$2, resultados!$A$1:$ZZ$1, 0))</f>
        <v/>
      </c>
      <c r="C116">
        <f>INDEX(resultados!$A$2:$ZZ$305, 110, MATCH($B$3, resultados!$A$1:$ZZ$1, 0))</f>
        <v/>
      </c>
    </row>
    <row r="117">
      <c r="A117">
        <f>INDEX(resultados!$A$2:$ZZ$305, 111, MATCH($B$1, resultados!$A$1:$ZZ$1, 0))</f>
        <v/>
      </c>
      <c r="B117">
        <f>INDEX(resultados!$A$2:$ZZ$305, 111, MATCH($B$2, resultados!$A$1:$ZZ$1, 0))</f>
        <v/>
      </c>
      <c r="C117">
        <f>INDEX(resultados!$A$2:$ZZ$305, 111, MATCH($B$3, resultados!$A$1:$ZZ$1, 0))</f>
        <v/>
      </c>
    </row>
    <row r="118">
      <c r="A118">
        <f>INDEX(resultados!$A$2:$ZZ$305, 112, MATCH($B$1, resultados!$A$1:$ZZ$1, 0))</f>
        <v/>
      </c>
      <c r="B118">
        <f>INDEX(resultados!$A$2:$ZZ$305, 112, MATCH($B$2, resultados!$A$1:$ZZ$1, 0))</f>
        <v/>
      </c>
      <c r="C118">
        <f>INDEX(resultados!$A$2:$ZZ$305, 112, MATCH($B$3, resultados!$A$1:$ZZ$1, 0))</f>
        <v/>
      </c>
    </row>
    <row r="119">
      <c r="A119">
        <f>INDEX(resultados!$A$2:$ZZ$305, 113, MATCH($B$1, resultados!$A$1:$ZZ$1, 0))</f>
        <v/>
      </c>
      <c r="B119">
        <f>INDEX(resultados!$A$2:$ZZ$305, 113, MATCH($B$2, resultados!$A$1:$ZZ$1, 0))</f>
        <v/>
      </c>
      <c r="C119">
        <f>INDEX(resultados!$A$2:$ZZ$305, 113, MATCH($B$3, resultados!$A$1:$ZZ$1, 0))</f>
        <v/>
      </c>
    </row>
    <row r="120">
      <c r="A120">
        <f>INDEX(resultados!$A$2:$ZZ$305, 114, MATCH($B$1, resultados!$A$1:$ZZ$1, 0))</f>
        <v/>
      </c>
      <c r="B120">
        <f>INDEX(resultados!$A$2:$ZZ$305, 114, MATCH($B$2, resultados!$A$1:$ZZ$1, 0))</f>
        <v/>
      </c>
      <c r="C120">
        <f>INDEX(resultados!$A$2:$ZZ$305, 114, MATCH($B$3, resultados!$A$1:$ZZ$1, 0))</f>
        <v/>
      </c>
    </row>
    <row r="121">
      <c r="A121">
        <f>INDEX(resultados!$A$2:$ZZ$305, 115, MATCH($B$1, resultados!$A$1:$ZZ$1, 0))</f>
        <v/>
      </c>
      <c r="B121">
        <f>INDEX(resultados!$A$2:$ZZ$305, 115, MATCH($B$2, resultados!$A$1:$ZZ$1, 0))</f>
        <v/>
      </c>
      <c r="C121">
        <f>INDEX(resultados!$A$2:$ZZ$305, 115, MATCH($B$3, resultados!$A$1:$ZZ$1, 0))</f>
        <v/>
      </c>
    </row>
    <row r="122">
      <c r="A122">
        <f>INDEX(resultados!$A$2:$ZZ$305, 116, MATCH($B$1, resultados!$A$1:$ZZ$1, 0))</f>
        <v/>
      </c>
      <c r="B122">
        <f>INDEX(resultados!$A$2:$ZZ$305, 116, MATCH($B$2, resultados!$A$1:$ZZ$1, 0))</f>
        <v/>
      </c>
      <c r="C122">
        <f>INDEX(resultados!$A$2:$ZZ$305, 116, MATCH($B$3, resultados!$A$1:$ZZ$1, 0))</f>
        <v/>
      </c>
    </row>
    <row r="123">
      <c r="A123">
        <f>INDEX(resultados!$A$2:$ZZ$305, 117, MATCH($B$1, resultados!$A$1:$ZZ$1, 0))</f>
        <v/>
      </c>
      <c r="B123">
        <f>INDEX(resultados!$A$2:$ZZ$305, 117, MATCH($B$2, resultados!$A$1:$ZZ$1, 0))</f>
        <v/>
      </c>
      <c r="C123">
        <f>INDEX(resultados!$A$2:$ZZ$305, 117, MATCH($B$3, resultados!$A$1:$ZZ$1, 0))</f>
        <v/>
      </c>
    </row>
    <row r="124">
      <c r="A124">
        <f>INDEX(resultados!$A$2:$ZZ$305, 118, MATCH($B$1, resultados!$A$1:$ZZ$1, 0))</f>
        <v/>
      </c>
      <c r="B124">
        <f>INDEX(resultados!$A$2:$ZZ$305, 118, MATCH($B$2, resultados!$A$1:$ZZ$1, 0))</f>
        <v/>
      </c>
      <c r="C124">
        <f>INDEX(resultados!$A$2:$ZZ$305, 118, MATCH($B$3, resultados!$A$1:$ZZ$1, 0))</f>
        <v/>
      </c>
    </row>
    <row r="125">
      <c r="A125">
        <f>INDEX(resultados!$A$2:$ZZ$305, 119, MATCH($B$1, resultados!$A$1:$ZZ$1, 0))</f>
        <v/>
      </c>
      <c r="B125">
        <f>INDEX(resultados!$A$2:$ZZ$305, 119, MATCH($B$2, resultados!$A$1:$ZZ$1, 0))</f>
        <v/>
      </c>
      <c r="C125">
        <f>INDEX(resultados!$A$2:$ZZ$305, 119, MATCH($B$3, resultados!$A$1:$ZZ$1, 0))</f>
        <v/>
      </c>
    </row>
    <row r="126">
      <c r="A126">
        <f>INDEX(resultados!$A$2:$ZZ$305, 120, MATCH($B$1, resultados!$A$1:$ZZ$1, 0))</f>
        <v/>
      </c>
      <c r="B126">
        <f>INDEX(resultados!$A$2:$ZZ$305, 120, MATCH($B$2, resultados!$A$1:$ZZ$1, 0))</f>
        <v/>
      </c>
      <c r="C126">
        <f>INDEX(resultados!$A$2:$ZZ$305, 120, MATCH($B$3, resultados!$A$1:$ZZ$1, 0))</f>
        <v/>
      </c>
    </row>
    <row r="127">
      <c r="A127">
        <f>INDEX(resultados!$A$2:$ZZ$305, 121, MATCH($B$1, resultados!$A$1:$ZZ$1, 0))</f>
        <v/>
      </c>
      <c r="B127">
        <f>INDEX(resultados!$A$2:$ZZ$305, 121, MATCH($B$2, resultados!$A$1:$ZZ$1, 0))</f>
        <v/>
      </c>
      <c r="C127">
        <f>INDEX(resultados!$A$2:$ZZ$305, 121, MATCH($B$3, resultados!$A$1:$ZZ$1, 0))</f>
        <v/>
      </c>
    </row>
    <row r="128">
      <c r="A128">
        <f>INDEX(resultados!$A$2:$ZZ$305, 122, MATCH($B$1, resultados!$A$1:$ZZ$1, 0))</f>
        <v/>
      </c>
      <c r="B128">
        <f>INDEX(resultados!$A$2:$ZZ$305, 122, MATCH($B$2, resultados!$A$1:$ZZ$1, 0))</f>
        <v/>
      </c>
      <c r="C128">
        <f>INDEX(resultados!$A$2:$ZZ$305, 122, MATCH($B$3, resultados!$A$1:$ZZ$1, 0))</f>
        <v/>
      </c>
    </row>
    <row r="129">
      <c r="A129">
        <f>INDEX(resultados!$A$2:$ZZ$305, 123, MATCH($B$1, resultados!$A$1:$ZZ$1, 0))</f>
        <v/>
      </c>
      <c r="B129">
        <f>INDEX(resultados!$A$2:$ZZ$305, 123, MATCH($B$2, resultados!$A$1:$ZZ$1, 0))</f>
        <v/>
      </c>
      <c r="C129">
        <f>INDEX(resultados!$A$2:$ZZ$305, 123, MATCH($B$3, resultados!$A$1:$ZZ$1, 0))</f>
        <v/>
      </c>
    </row>
    <row r="130">
      <c r="A130">
        <f>INDEX(resultados!$A$2:$ZZ$305, 124, MATCH($B$1, resultados!$A$1:$ZZ$1, 0))</f>
        <v/>
      </c>
      <c r="B130">
        <f>INDEX(resultados!$A$2:$ZZ$305, 124, MATCH($B$2, resultados!$A$1:$ZZ$1, 0))</f>
        <v/>
      </c>
      <c r="C130">
        <f>INDEX(resultados!$A$2:$ZZ$305, 124, MATCH($B$3, resultados!$A$1:$ZZ$1, 0))</f>
        <v/>
      </c>
    </row>
    <row r="131">
      <c r="A131">
        <f>INDEX(resultados!$A$2:$ZZ$305, 125, MATCH($B$1, resultados!$A$1:$ZZ$1, 0))</f>
        <v/>
      </c>
      <c r="B131">
        <f>INDEX(resultados!$A$2:$ZZ$305, 125, MATCH($B$2, resultados!$A$1:$ZZ$1, 0))</f>
        <v/>
      </c>
      <c r="C131">
        <f>INDEX(resultados!$A$2:$ZZ$305, 125, MATCH($B$3, resultados!$A$1:$ZZ$1, 0))</f>
        <v/>
      </c>
    </row>
    <row r="132">
      <c r="A132">
        <f>INDEX(resultados!$A$2:$ZZ$305, 126, MATCH($B$1, resultados!$A$1:$ZZ$1, 0))</f>
        <v/>
      </c>
      <c r="B132">
        <f>INDEX(resultados!$A$2:$ZZ$305, 126, MATCH($B$2, resultados!$A$1:$ZZ$1, 0))</f>
        <v/>
      </c>
      <c r="C132">
        <f>INDEX(resultados!$A$2:$ZZ$305, 126, MATCH($B$3, resultados!$A$1:$ZZ$1, 0))</f>
        <v/>
      </c>
    </row>
    <row r="133">
      <c r="A133">
        <f>INDEX(resultados!$A$2:$ZZ$305, 127, MATCH($B$1, resultados!$A$1:$ZZ$1, 0))</f>
        <v/>
      </c>
      <c r="B133">
        <f>INDEX(resultados!$A$2:$ZZ$305, 127, MATCH($B$2, resultados!$A$1:$ZZ$1, 0))</f>
        <v/>
      </c>
      <c r="C133">
        <f>INDEX(resultados!$A$2:$ZZ$305, 127, MATCH($B$3, resultados!$A$1:$ZZ$1, 0))</f>
        <v/>
      </c>
    </row>
    <row r="134">
      <c r="A134">
        <f>INDEX(resultados!$A$2:$ZZ$305, 128, MATCH($B$1, resultados!$A$1:$ZZ$1, 0))</f>
        <v/>
      </c>
      <c r="B134">
        <f>INDEX(resultados!$A$2:$ZZ$305, 128, MATCH($B$2, resultados!$A$1:$ZZ$1, 0))</f>
        <v/>
      </c>
      <c r="C134">
        <f>INDEX(resultados!$A$2:$ZZ$305, 128, MATCH($B$3, resultados!$A$1:$ZZ$1, 0))</f>
        <v/>
      </c>
    </row>
    <row r="135">
      <c r="A135">
        <f>INDEX(resultados!$A$2:$ZZ$305, 129, MATCH($B$1, resultados!$A$1:$ZZ$1, 0))</f>
        <v/>
      </c>
      <c r="B135">
        <f>INDEX(resultados!$A$2:$ZZ$305, 129, MATCH($B$2, resultados!$A$1:$ZZ$1, 0))</f>
        <v/>
      </c>
      <c r="C135">
        <f>INDEX(resultados!$A$2:$ZZ$305, 129, MATCH($B$3, resultados!$A$1:$ZZ$1, 0))</f>
        <v/>
      </c>
    </row>
    <row r="136">
      <c r="A136">
        <f>INDEX(resultados!$A$2:$ZZ$305, 130, MATCH($B$1, resultados!$A$1:$ZZ$1, 0))</f>
        <v/>
      </c>
      <c r="B136">
        <f>INDEX(resultados!$A$2:$ZZ$305, 130, MATCH($B$2, resultados!$A$1:$ZZ$1, 0))</f>
        <v/>
      </c>
      <c r="C136">
        <f>INDEX(resultados!$A$2:$ZZ$305, 130, MATCH($B$3, resultados!$A$1:$ZZ$1, 0))</f>
        <v/>
      </c>
    </row>
    <row r="137">
      <c r="A137">
        <f>INDEX(resultados!$A$2:$ZZ$305, 131, MATCH($B$1, resultados!$A$1:$ZZ$1, 0))</f>
        <v/>
      </c>
      <c r="B137">
        <f>INDEX(resultados!$A$2:$ZZ$305, 131, MATCH($B$2, resultados!$A$1:$ZZ$1, 0))</f>
        <v/>
      </c>
      <c r="C137">
        <f>INDEX(resultados!$A$2:$ZZ$305, 131, MATCH($B$3, resultados!$A$1:$ZZ$1, 0))</f>
        <v/>
      </c>
    </row>
    <row r="138">
      <c r="A138">
        <f>INDEX(resultados!$A$2:$ZZ$305, 132, MATCH($B$1, resultados!$A$1:$ZZ$1, 0))</f>
        <v/>
      </c>
      <c r="B138">
        <f>INDEX(resultados!$A$2:$ZZ$305, 132, MATCH($B$2, resultados!$A$1:$ZZ$1, 0))</f>
        <v/>
      </c>
      <c r="C138">
        <f>INDEX(resultados!$A$2:$ZZ$305, 132, MATCH($B$3, resultados!$A$1:$ZZ$1, 0))</f>
        <v/>
      </c>
    </row>
    <row r="139">
      <c r="A139">
        <f>INDEX(resultados!$A$2:$ZZ$305, 133, MATCH($B$1, resultados!$A$1:$ZZ$1, 0))</f>
        <v/>
      </c>
      <c r="B139">
        <f>INDEX(resultados!$A$2:$ZZ$305, 133, MATCH($B$2, resultados!$A$1:$ZZ$1, 0))</f>
        <v/>
      </c>
      <c r="C139">
        <f>INDEX(resultados!$A$2:$ZZ$305, 133, MATCH($B$3, resultados!$A$1:$ZZ$1, 0))</f>
        <v/>
      </c>
    </row>
    <row r="140">
      <c r="A140">
        <f>INDEX(resultados!$A$2:$ZZ$305, 134, MATCH($B$1, resultados!$A$1:$ZZ$1, 0))</f>
        <v/>
      </c>
      <c r="B140">
        <f>INDEX(resultados!$A$2:$ZZ$305, 134, MATCH($B$2, resultados!$A$1:$ZZ$1, 0))</f>
        <v/>
      </c>
      <c r="C140">
        <f>INDEX(resultados!$A$2:$ZZ$305, 134, MATCH($B$3, resultados!$A$1:$ZZ$1, 0))</f>
        <v/>
      </c>
    </row>
    <row r="141">
      <c r="A141">
        <f>INDEX(resultados!$A$2:$ZZ$305, 135, MATCH($B$1, resultados!$A$1:$ZZ$1, 0))</f>
        <v/>
      </c>
      <c r="B141">
        <f>INDEX(resultados!$A$2:$ZZ$305, 135, MATCH($B$2, resultados!$A$1:$ZZ$1, 0))</f>
        <v/>
      </c>
      <c r="C141">
        <f>INDEX(resultados!$A$2:$ZZ$305, 135, MATCH($B$3, resultados!$A$1:$ZZ$1, 0))</f>
        <v/>
      </c>
    </row>
    <row r="142">
      <c r="A142">
        <f>INDEX(resultados!$A$2:$ZZ$305, 136, MATCH($B$1, resultados!$A$1:$ZZ$1, 0))</f>
        <v/>
      </c>
      <c r="B142">
        <f>INDEX(resultados!$A$2:$ZZ$305, 136, MATCH($B$2, resultados!$A$1:$ZZ$1, 0))</f>
        <v/>
      </c>
      <c r="C142">
        <f>INDEX(resultados!$A$2:$ZZ$305, 136, MATCH($B$3, resultados!$A$1:$ZZ$1, 0))</f>
        <v/>
      </c>
    </row>
    <row r="143">
      <c r="A143">
        <f>INDEX(resultados!$A$2:$ZZ$305, 137, MATCH($B$1, resultados!$A$1:$ZZ$1, 0))</f>
        <v/>
      </c>
      <c r="B143">
        <f>INDEX(resultados!$A$2:$ZZ$305, 137, MATCH($B$2, resultados!$A$1:$ZZ$1, 0))</f>
        <v/>
      </c>
      <c r="C143">
        <f>INDEX(resultados!$A$2:$ZZ$305, 137, MATCH($B$3, resultados!$A$1:$ZZ$1, 0))</f>
        <v/>
      </c>
    </row>
    <row r="144">
      <c r="A144">
        <f>INDEX(resultados!$A$2:$ZZ$305, 138, MATCH($B$1, resultados!$A$1:$ZZ$1, 0))</f>
        <v/>
      </c>
      <c r="B144">
        <f>INDEX(resultados!$A$2:$ZZ$305, 138, MATCH($B$2, resultados!$A$1:$ZZ$1, 0))</f>
        <v/>
      </c>
      <c r="C144">
        <f>INDEX(resultados!$A$2:$ZZ$305, 138, MATCH($B$3, resultados!$A$1:$ZZ$1, 0))</f>
        <v/>
      </c>
    </row>
    <row r="145">
      <c r="A145">
        <f>INDEX(resultados!$A$2:$ZZ$305, 139, MATCH($B$1, resultados!$A$1:$ZZ$1, 0))</f>
        <v/>
      </c>
      <c r="B145">
        <f>INDEX(resultados!$A$2:$ZZ$305, 139, MATCH($B$2, resultados!$A$1:$ZZ$1, 0))</f>
        <v/>
      </c>
      <c r="C145">
        <f>INDEX(resultados!$A$2:$ZZ$305, 139, MATCH($B$3, resultados!$A$1:$ZZ$1, 0))</f>
        <v/>
      </c>
    </row>
    <row r="146">
      <c r="A146">
        <f>INDEX(resultados!$A$2:$ZZ$305, 140, MATCH($B$1, resultados!$A$1:$ZZ$1, 0))</f>
        <v/>
      </c>
      <c r="B146">
        <f>INDEX(resultados!$A$2:$ZZ$305, 140, MATCH($B$2, resultados!$A$1:$ZZ$1, 0))</f>
        <v/>
      </c>
      <c r="C146">
        <f>INDEX(resultados!$A$2:$ZZ$305, 140, MATCH($B$3, resultados!$A$1:$ZZ$1, 0))</f>
        <v/>
      </c>
    </row>
    <row r="147">
      <c r="A147">
        <f>INDEX(resultados!$A$2:$ZZ$305, 141, MATCH($B$1, resultados!$A$1:$ZZ$1, 0))</f>
        <v/>
      </c>
      <c r="B147">
        <f>INDEX(resultados!$A$2:$ZZ$305, 141, MATCH($B$2, resultados!$A$1:$ZZ$1, 0))</f>
        <v/>
      </c>
      <c r="C147">
        <f>INDEX(resultados!$A$2:$ZZ$305, 141, MATCH($B$3, resultados!$A$1:$ZZ$1, 0))</f>
        <v/>
      </c>
    </row>
    <row r="148">
      <c r="A148">
        <f>INDEX(resultados!$A$2:$ZZ$305, 142, MATCH($B$1, resultados!$A$1:$ZZ$1, 0))</f>
        <v/>
      </c>
      <c r="B148">
        <f>INDEX(resultados!$A$2:$ZZ$305, 142, MATCH($B$2, resultados!$A$1:$ZZ$1, 0))</f>
        <v/>
      </c>
      <c r="C148">
        <f>INDEX(resultados!$A$2:$ZZ$305, 142, MATCH($B$3, resultados!$A$1:$ZZ$1, 0))</f>
        <v/>
      </c>
    </row>
    <row r="149">
      <c r="A149">
        <f>INDEX(resultados!$A$2:$ZZ$305, 143, MATCH($B$1, resultados!$A$1:$ZZ$1, 0))</f>
        <v/>
      </c>
      <c r="B149">
        <f>INDEX(resultados!$A$2:$ZZ$305, 143, MATCH($B$2, resultados!$A$1:$ZZ$1, 0))</f>
        <v/>
      </c>
      <c r="C149">
        <f>INDEX(resultados!$A$2:$ZZ$305, 143, MATCH($B$3, resultados!$A$1:$ZZ$1, 0))</f>
        <v/>
      </c>
    </row>
    <row r="150">
      <c r="A150">
        <f>INDEX(resultados!$A$2:$ZZ$305, 144, MATCH($B$1, resultados!$A$1:$ZZ$1, 0))</f>
        <v/>
      </c>
      <c r="B150">
        <f>INDEX(resultados!$A$2:$ZZ$305, 144, MATCH($B$2, resultados!$A$1:$ZZ$1, 0))</f>
        <v/>
      </c>
      <c r="C150">
        <f>INDEX(resultados!$A$2:$ZZ$305, 144, MATCH($B$3, resultados!$A$1:$ZZ$1, 0))</f>
        <v/>
      </c>
    </row>
    <row r="151">
      <c r="A151">
        <f>INDEX(resultados!$A$2:$ZZ$305, 145, MATCH($B$1, resultados!$A$1:$ZZ$1, 0))</f>
        <v/>
      </c>
      <c r="B151">
        <f>INDEX(resultados!$A$2:$ZZ$305, 145, MATCH($B$2, resultados!$A$1:$ZZ$1, 0))</f>
        <v/>
      </c>
      <c r="C151">
        <f>INDEX(resultados!$A$2:$ZZ$305, 145, MATCH($B$3, resultados!$A$1:$ZZ$1, 0))</f>
        <v/>
      </c>
    </row>
    <row r="152">
      <c r="A152">
        <f>INDEX(resultados!$A$2:$ZZ$305, 146, MATCH($B$1, resultados!$A$1:$ZZ$1, 0))</f>
        <v/>
      </c>
      <c r="B152">
        <f>INDEX(resultados!$A$2:$ZZ$305, 146, MATCH($B$2, resultados!$A$1:$ZZ$1, 0))</f>
        <v/>
      </c>
      <c r="C152">
        <f>INDEX(resultados!$A$2:$ZZ$305, 146, MATCH($B$3, resultados!$A$1:$ZZ$1, 0))</f>
        <v/>
      </c>
    </row>
    <row r="153">
      <c r="A153">
        <f>INDEX(resultados!$A$2:$ZZ$305, 147, MATCH($B$1, resultados!$A$1:$ZZ$1, 0))</f>
        <v/>
      </c>
      <c r="B153">
        <f>INDEX(resultados!$A$2:$ZZ$305, 147, MATCH($B$2, resultados!$A$1:$ZZ$1, 0))</f>
        <v/>
      </c>
      <c r="C153">
        <f>INDEX(resultados!$A$2:$ZZ$305, 147, MATCH($B$3, resultados!$A$1:$ZZ$1, 0))</f>
        <v/>
      </c>
    </row>
    <row r="154">
      <c r="A154">
        <f>INDEX(resultados!$A$2:$ZZ$305, 148, MATCH($B$1, resultados!$A$1:$ZZ$1, 0))</f>
        <v/>
      </c>
      <c r="B154">
        <f>INDEX(resultados!$A$2:$ZZ$305, 148, MATCH($B$2, resultados!$A$1:$ZZ$1, 0))</f>
        <v/>
      </c>
      <c r="C154">
        <f>INDEX(resultados!$A$2:$ZZ$305, 148, MATCH($B$3, resultados!$A$1:$ZZ$1, 0))</f>
        <v/>
      </c>
    </row>
    <row r="155">
      <c r="A155">
        <f>INDEX(resultados!$A$2:$ZZ$305, 149, MATCH($B$1, resultados!$A$1:$ZZ$1, 0))</f>
        <v/>
      </c>
      <c r="B155">
        <f>INDEX(resultados!$A$2:$ZZ$305, 149, MATCH($B$2, resultados!$A$1:$ZZ$1, 0))</f>
        <v/>
      </c>
      <c r="C155">
        <f>INDEX(resultados!$A$2:$ZZ$305, 149, MATCH($B$3, resultados!$A$1:$ZZ$1, 0))</f>
        <v/>
      </c>
    </row>
    <row r="156">
      <c r="A156">
        <f>INDEX(resultados!$A$2:$ZZ$305, 150, MATCH($B$1, resultados!$A$1:$ZZ$1, 0))</f>
        <v/>
      </c>
      <c r="B156">
        <f>INDEX(resultados!$A$2:$ZZ$305, 150, MATCH($B$2, resultados!$A$1:$ZZ$1, 0))</f>
        <v/>
      </c>
      <c r="C156">
        <f>INDEX(resultados!$A$2:$ZZ$305, 150, MATCH($B$3, resultados!$A$1:$ZZ$1, 0))</f>
        <v/>
      </c>
    </row>
    <row r="157">
      <c r="A157">
        <f>INDEX(resultados!$A$2:$ZZ$305, 151, MATCH($B$1, resultados!$A$1:$ZZ$1, 0))</f>
        <v/>
      </c>
      <c r="B157">
        <f>INDEX(resultados!$A$2:$ZZ$305, 151, MATCH($B$2, resultados!$A$1:$ZZ$1, 0))</f>
        <v/>
      </c>
      <c r="C157">
        <f>INDEX(resultados!$A$2:$ZZ$305, 151, MATCH($B$3, resultados!$A$1:$ZZ$1, 0))</f>
        <v/>
      </c>
    </row>
    <row r="158">
      <c r="A158">
        <f>INDEX(resultados!$A$2:$ZZ$305, 152, MATCH($B$1, resultados!$A$1:$ZZ$1, 0))</f>
        <v/>
      </c>
      <c r="B158">
        <f>INDEX(resultados!$A$2:$ZZ$305, 152, MATCH($B$2, resultados!$A$1:$ZZ$1, 0))</f>
        <v/>
      </c>
      <c r="C158">
        <f>INDEX(resultados!$A$2:$ZZ$305, 152, MATCH($B$3, resultados!$A$1:$ZZ$1, 0))</f>
        <v/>
      </c>
    </row>
    <row r="159">
      <c r="A159">
        <f>INDEX(resultados!$A$2:$ZZ$305, 153, MATCH($B$1, resultados!$A$1:$ZZ$1, 0))</f>
        <v/>
      </c>
      <c r="B159">
        <f>INDEX(resultados!$A$2:$ZZ$305, 153, MATCH($B$2, resultados!$A$1:$ZZ$1, 0))</f>
        <v/>
      </c>
      <c r="C159">
        <f>INDEX(resultados!$A$2:$ZZ$305, 153, MATCH($B$3, resultados!$A$1:$ZZ$1, 0))</f>
        <v/>
      </c>
    </row>
    <row r="160">
      <c r="A160">
        <f>INDEX(resultados!$A$2:$ZZ$305, 154, MATCH($B$1, resultados!$A$1:$ZZ$1, 0))</f>
        <v/>
      </c>
      <c r="B160">
        <f>INDEX(resultados!$A$2:$ZZ$305, 154, MATCH($B$2, resultados!$A$1:$ZZ$1, 0))</f>
        <v/>
      </c>
      <c r="C160">
        <f>INDEX(resultados!$A$2:$ZZ$305, 154, MATCH($B$3, resultados!$A$1:$ZZ$1, 0))</f>
        <v/>
      </c>
    </row>
    <row r="161">
      <c r="A161">
        <f>INDEX(resultados!$A$2:$ZZ$305, 155, MATCH($B$1, resultados!$A$1:$ZZ$1, 0))</f>
        <v/>
      </c>
      <c r="B161">
        <f>INDEX(resultados!$A$2:$ZZ$305, 155, MATCH($B$2, resultados!$A$1:$ZZ$1, 0))</f>
        <v/>
      </c>
      <c r="C161">
        <f>INDEX(resultados!$A$2:$ZZ$305, 155, MATCH($B$3, resultados!$A$1:$ZZ$1, 0))</f>
        <v/>
      </c>
    </row>
    <row r="162">
      <c r="A162">
        <f>INDEX(resultados!$A$2:$ZZ$305, 156, MATCH($B$1, resultados!$A$1:$ZZ$1, 0))</f>
        <v/>
      </c>
      <c r="B162">
        <f>INDEX(resultados!$A$2:$ZZ$305, 156, MATCH($B$2, resultados!$A$1:$ZZ$1, 0))</f>
        <v/>
      </c>
      <c r="C162">
        <f>INDEX(resultados!$A$2:$ZZ$305, 156, MATCH($B$3, resultados!$A$1:$ZZ$1, 0))</f>
        <v/>
      </c>
    </row>
    <row r="163">
      <c r="A163">
        <f>INDEX(resultados!$A$2:$ZZ$305, 157, MATCH($B$1, resultados!$A$1:$ZZ$1, 0))</f>
        <v/>
      </c>
      <c r="B163">
        <f>INDEX(resultados!$A$2:$ZZ$305, 157, MATCH($B$2, resultados!$A$1:$ZZ$1, 0))</f>
        <v/>
      </c>
      <c r="C163">
        <f>INDEX(resultados!$A$2:$ZZ$305, 157, MATCH($B$3, resultados!$A$1:$ZZ$1, 0))</f>
        <v/>
      </c>
    </row>
    <row r="164">
      <c r="A164">
        <f>INDEX(resultados!$A$2:$ZZ$305, 158, MATCH($B$1, resultados!$A$1:$ZZ$1, 0))</f>
        <v/>
      </c>
      <c r="B164">
        <f>INDEX(resultados!$A$2:$ZZ$305, 158, MATCH($B$2, resultados!$A$1:$ZZ$1, 0))</f>
        <v/>
      </c>
      <c r="C164">
        <f>INDEX(resultados!$A$2:$ZZ$305, 158, MATCH($B$3, resultados!$A$1:$ZZ$1, 0))</f>
        <v/>
      </c>
    </row>
    <row r="165">
      <c r="A165">
        <f>INDEX(resultados!$A$2:$ZZ$305, 159, MATCH($B$1, resultados!$A$1:$ZZ$1, 0))</f>
        <v/>
      </c>
      <c r="B165">
        <f>INDEX(resultados!$A$2:$ZZ$305, 159, MATCH($B$2, resultados!$A$1:$ZZ$1, 0))</f>
        <v/>
      </c>
      <c r="C165">
        <f>INDEX(resultados!$A$2:$ZZ$305, 159, MATCH($B$3, resultados!$A$1:$ZZ$1, 0))</f>
        <v/>
      </c>
    </row>
    <row r="166">
      <c r="A166">
        <f>INDEX(resultados!$A$2:$ZZ$305, 160, MATCH($B$1, resultados!$A$1:$ZZ$1, 0))</f>
        <v/>
      </c>
      <c r="B166">
        <f>INDEX(resultados!$A$2:$ZZ$305, 160, MATCH($B$2, resultados!$A$1:$ZZ$1, 0))</f>
        <v/>
      </c>
      <c r="C166">
        <f>INDEX(resultados!$A$2:$ZZ$305, 160, MATCH($B$3, resultados!$A$1:$ZZ$1, 0))</f>
        <v/>
      </c>
    </row>
    <row r="167">
      <c r="A167">
        <f>INDEX(resultados!$A$2:$ZZ$305, 161, MATCH($B$1, resultados!$A$1:$ZZ$1, 0))</f>
        <v/>
      </c>
      <c r="B167">
        <f>INDEX(resultados!$A$2:$ZZ$305, 161, MATCH($B$2, resultados!$A$1:$ZZ$1, 0))</f>
        <v/>
      </c>
      <c r="C167">
        <f>INDEX(resultados!$A$2:$ZZ$305, 161, MATCH($B$3, resultados!$A$1:$ZZ$1, 0))</f>
        <v/>
      </c>
    </row>
    <row r="168">
      <c r="A168">
        <f>INDEX(resultados!$A$2:$ZZ$305, 162, MATCH($B$1, resultados!$A$1:$ZZ$1, 0))</f>
        <v/>
      </c>
      <c r="B168">
        <f>INDEX(resultados!$A$2:$ZZ$305, 162, MATCH($B$2, resultados!$A$1:$ZZ$1, 0))</f>
        <v/>
      </c>
      <c r="C168">
        <f>INDEX(resultados!$A$2:$ZZ$305, 162, MATCH($B$3, resultados!$A$1:$ZZ$1, 0))</f>
        <v/>
      </c>
    </row>
    <row r="169">
      <c r="A169">
        <f>INDEX(resultados!$A$2:$ZZ$305, 163, MATCH($B$1, resultados!$A$1:$ZZ$1, 0))</f>
        <v/>
      </c>
      <c r="B169">
        <f>INDEX(resultados!$A$2:$ZZ$305, 163, MATCH($B$2, resultados!$A$1:$ZZ$1, 0))</f>
        <v/>
      </c>
      <c r="C169">
        <f>INDEX(resultados!$A$2:$ZZ$305, 163, MATCH($B$3, resultados!$A$1:$ZZ$1, 0))</f>
        <v/>
      </c>
    </row>
    <row r="170">
      <c r="A170">
        <f>INDEX(resultados!$A$2:$ZZ$305, 164, MATCH($B$1, resultados!$A$1:$ZZ$1, 0))</f>
        <v/>
      </c>
      <c r="B170">
        <f>INDEX(resultados!$A$2:$ZZ$305, 164, MATCH($B$2, resultados!$A$1:$ZZ$1, 0))</f>
        <v/>
      </c>
      <c r="C170">
        <f>INDEX(resultados!$A$2:$ZZ$305, 164, MATCH($B$3, resultados!$A$1:$ZZ$1, 0))</f>
        <v/>
      </c>
    </row>
    <row r="171">
      <c r="A171">
        <f>INDEX(resultados!$A$2:$ZZ$305, 165, MATCH($B$1, resultados!$A$1:$ZZ$1, 0))</f>
        <v/>
      </c>
      <c r="B171">
        <f>INDEX(resultados!$A$2:$ZZ$305, 165, MATCH($B$2, resultados!$A$1:$ZZ$1, 0))</f>
        <v/>
      </c>
      <c r="C171">
        <f>INDEX(resultados!$A$2:$ZZ$305, 165, MATCH($B$3, resultados!$A$1:$ZZ$1, 0))</f>
        <v/>
      </c>
    </row>
    <row r="172">
      <c r="A172">
        <f>INDEX(resultados!$A$2:$ZZ$305, 166, MATCH($B$1, resultados!$A$1:$ZZ$1, 0))</f>
        <v/>
      </c>
      <c r="B172">
        <f>INDEX(resultados!$A$2:$ZZ$305, 166, MATCH($B$2, resultados!$A$1:$ZZ$1, 0))</f>
        <v/>
      </c>
      <c r="C172">
        <f>INDEX(resultados!$A$2:$ZZ$305, 166, MATCH($B$3, resultados!$A$1:$ZZ$1, 0))</f>
        <v/>
      </c>
    </row>
    <row r="173">
      <c r="A173">
        <f>INDEX(resultados!$A$2:$ZZ$305, 167, MATCH($B$1, resultados!$A$1:$ZZ$1, 0))</f>
        <v/>
      </c>
      <c r="B173">
        <f>INDEX(resultados!$A$2:$ZZ$305, 167, MATCH($B$2, resultados!$A$1:$ZZ$1, 0))</f>
        <v/>
      </c>
      <c r="C173">
        <f>INDEX(resultados!$A$2:$ZZ$305, 167, MATCH($B$3, resultados!$A$1:$ZZ$1, 0))</f>
        <v/>
      </c>
    </row>
    <row r="174">
      <c r="A174">
        <f>INDEX(resultados!$A$2:$ZZ$305, 168, MATCH($B$1, resultados!$A$1:$ZZ$1, 0))</f>
        <v/>
      </c>
      <c r="B174">
        <f>INDEX(resultados!$A$2:$ZZ$305, 168, MATCH($B$2, resultados!$A$1:$ZZ$1, 0))</f>
        <v/>
      </c>
      <c r="C174">
        <f>INDEX(resultados!$A$2:$ZZ$305, 168, MATCH($B$3, resultados!$A$1:$ZZ$1, 0))</f>
        <v/>
      </c>
    </row>
    <row r="175">
      <c r="A175">
        <f>INDEX(resultados!$A$2:$ZZ$305, 169, MATCH($B$1, resultados!$A$1:$ZZ$1, 0))</f>
        <v/>
      </c>
      <c r="B175">
        <f>INDEX(resultados!$A$2:$ZZ$305, 169, MATCH($B$2, resultados!$A$1:$ZZ$1, 0))</f>
        <v/>
      </c>
      <c r="C175">
        <f>INDEX(resultados!$A$2:$ZZ$305, 169, MATCH($B$3, resultados!$A$1:$ZZ$1, 0))</f>
        <v/>
      </c>
    </row>
    <row r="176">
      <c r="A176">
        <f>INDEX(resultados!$A$2:$ZZ$305, 170, MATCH($B$1, resultados!$A$1:$ZZ$1, 0))</f>
        <v/>
      </c>
      <c r="B176">
        <f>INDEX(resultados!$A$2:$ZZ$305, 170, MATCH($B$2, resultados!$A$1:$ZZ$1, 0))</f>
        <v/>
      </c>
      <c r="C176">
        <f>INDEX(resultados!$A$2:$ZZ$305, 170, MATCH($B$3, resultados!$A$1:$ZZ$1, 0))</f>
        <v/>
      </c>
    </row>
    <row r="177">
      <c r="A177">
        <f>INDEX(resultados!$A$2:$ZZ$305, 171, MATCH($B$1, resultados!$A$1:$ZZ$1, 0))</f>
        <v/>
      </c>
      <c r="B177">
        <f>INDEX(resultados!$A$2:$ZZ$305, 171, MATCH($B$2, resultados!$A$1:$ZZ$1, 0))</f>
        <v/>
      </c>
      <c r="C177">
        <f>INDEX(resultados!$A$2:$ZZ$305, 171, MATCH($B$3, resultados!$A$1:$ZZ$1, 0))</f>
        <v/>
      </c>
    </row>
    <row r="178">
      <c r="A178">
        <f>INDEX(resultados!$A$2:$ZZ$305, 172, MATCH($B$1, resultados!$A$1:$ZZ$1, 0))</f>
        <v/>
      </c>
      <c r="B178">
        <f>INDEX(resultados!$A$2:$ZZ$305, 172, MATCH($B$2, resultados!$A$1:$ZZ$1, 0))</f>
        <v/>
      </c>
      <c r="C178">
        <f>INDEX(resultados!$A$2:$ZZ$305, 172, MATCH($B$3, resultados!$A$1:$ZZ$1, 0))</f>
        <v/>
      </c>
    </row>
    <row r="179">
      <c r="A179">
        <f>INDEX(resultados!$A$2:$ZZ$305, 173, MATCH($B$1, resultados!$A$1:$ZZ$1, 0))</f>
        <v/>
      </c>
      <c r="B179">
        <f>INDEX(resultados!$A$2:$ZZ$305, 173, MATCH($B$2, resultados!$A$1:$ZZ$1, 0))</f>
        <v/>
      </c>
      <c r="C179">
        <f>INDEX(resultados!$A$2:$ZZ$305, 173, MATCH($B$3, resultados!$A$1:$ZZ$1, 0))</f>
        <v/>
      </c>
    </row>
    <row r="180">
      <c r="A180">
        <f>INDEX(resultados!$A$2:$ZZ$305, 174, MATCH($B$1, resultados!$A$1:$ZZ$1, 0))</f>
        <v/>
      </c>
      <c r="B180">
        <f>INDEX(resultados!$A$2:$ZZ$305, 174, MATCH($B$2, resultados!$A$1:$ZZ$1, 0))</f>
        <v/>
      </c>
      <c r="C180">
        <f>INDEX(resultados!$A$2:$ZZ$305, 174, MATCH($B$3, resultados!$A$1:$ZZ$1, 0))</f>
        <v/>
      </c>
    </row>
    <row r="181">
      <c r="A181">
        <f>INDEX(resultados!$A$2:$ZZ$305, 175, MATCH($B$1, resultados!$A$1:$ZZ$1, 0))</f>
        <v/>
      </c>
      <c r="B181">
        <f>INDEX(resultados!$A$2:$ZZ$305, 175, MATCH($B$2, resultados!$A$1:$ZZ$1, 0))</f>
        <v/>
      </c>
      <c r="C181">
        <f>INDEX(resultados!$A$2:$ZZ$305, 175, MATCH($B$3, resultados!$A$1:$ZZ$1, 0))</f>
        <v/>
      </c>
    </row>
    <row r="182">
      <c r="A182">
        <f>INDEX(resultados!$A$2:$ZZ$305, 176, MATCH($B$1, resultados!$A$1:$ZZ$1, 0))</f>
        <v/>
      </c>
      <c r="B182">
        <f>INDEX(resultados!$A$2:$ZZ$305, 176, MATCH($B$2, resultados!$A$1:$ZZ$1, 0))</f>
        <v/>
      </c>
      <c r="C182">
        <f>INDEX(resultados!$A$2:$ZZ$305, 176, MATCH($B$3, resultados!$A$1:$ZZ$1, 0))</f>
        <v/>
      </c>
    </row>
    <row r="183">
      <c r="A183">
        <f>INDEX(resultados!$A$2:$ZZ$305, 177, MATCH($B$1, resultados!$A$1:$ZZ$1, 0))</f>
        <v/>
      </c>
      <c r="B183">
        <f>INDEX(resultados!$A$2:$ZZ$305, 177, MATCH($B$2, resultados!$A$1:$ZZ$1, 0))</f>
        <v/>
      </c>
      <c r="C183">
        <f>INDEX(resultados!$A$2:$ZZ$305, 177, MATCH($B$3, resultados!$A$1:$ZZ$1, 0))</f>
        <v/>
      </c>
    </row>
    <row r="184">
      <c r="A184">
        <f>INDEX(resultados!$A$2:$ZZ$305, 178, MATCH($B$1, resultados!$A$1:$ZZ$1, 0))</f>
        <v/>
      </c>
      <c r="B184">
        <f>INDEX(resultados!$A$2:$ZZ$305, 178, MATCH($B$2, resultados!$A$1:$ZZ$1, 0))</f>
        <v/>
      </c>
      <c r="C184">
        <f>INDEX(resultados!$A$2:$ZZ$305, 178, MATCH($B$3, resultados!$A$1:$ZZ$1, 0))</f>
        <v/>
      </c>
    </row>
    <row r="185">
      <c r="A185">
        <f>INDEX(resultados!$A$2:$ZZ$305, 179, MATCH($B$1, resultados!$A$1:$ZZ$1, 0))</f>
        <v/>
      </c>
      <c r="B185">
        <f>INDEX(resultados!$A$2:$ZZ$305, 179, MATCH($B$2, resultados!$A$1:$ZZ$1, 0))</f>
        <v/>
      </c>
      <c r="C185">
        <f>INDEX(resultados!$A$2:$ZZ$305, 179, MATCH($B$3, resultados!$A$1:$ZZ$1, 0))</f>
        <v/>
      </c>
    </row>
    <row r="186">
      <c r="A186">
        <f>INDEX(resultados!$A$2:$ZZ$305, 180, MATCH($B$1, resultados!$A$1:$ZZ$1, 0))</f>
        <v/>
      </c>
      <c r="B186">
        <f>INDEX(resultados!$A$2:$ZZ$305, 180, MATCH($B$2, resultados!$A$1:$ZZ$1, 0))</f>
        <v/>
      </c>
      <c r="C186">
        <f>INDEX(resultados!$A$2:$ZZ$305, 180, MATCH($B$3, resultados!$A$1:$ZZ$1, 0))</f>
        <v/>
      </c>
    </row>
    <row r="187">
      <c r="A187">
        <f>INDEX(resultados!$A$2:$ZZ$305, 181, MATCH($B$1, resultados!$A$1:$ZZ$1, 0))</f>
        <v/>
      </c>
      <c r="B187">
        <f>INDEX(resultados!$A$2:$ZZ$305, 181, MATCH($B$2, resultados!$A$1:$ZZ$1, 0))</f>
        <v/>
      </c>
      <c r="C187">
        <f>INDEX(resultados!$A$2:$ZZ$305, 181, MATCH($B$3, resultados!$A$1:$ZZ$1, 0))</f>
        <v/>
      </c>
    </row>
    <row r="188">
      <c r="A188">
        <f>INDEX(resultados!$A$2:$ZZ$305, 182, MATCH($B$1, resultados!$A$1:$ZZ$1, 0))</f>
        <v/>
      </c>
      <c r="B188">
        <f>INDEX(resultados!$A$2:$ZZ$305, 182, MATCH($B$2, resultados!$A$1:$ZZ$1, 0))</f>
        <v/>
      </c>
      <c r="C188">
        <f>INDEX(resultados!$A$2:$ZZ$305, 182, MATCH($B$3, resultados!$A$1:$ZZ$1, 0))</f>
        <v/>
      </c>
    </row>
    <row r="189">
      <c r="A189">
        <f>INDEX(resultados!$A$2:$ZZ$305, 183, MATCH($B$1, resultados!$A$1:$ZZ$1, 0))</f>
        <v/>
      </c>
      <c r="B189">
        <f>INDEX(resultados!$A$2:$ZZ$305, 183, MATCH($B$2, resultados!$A$1:$ZZ$1, 0))</f>
        <v/>
      </c>
      <c r="C189">
        <f>INDEX(resultados!$A$2:$ZZ$305, 183, MATCH($B$3, resultados!$A$1:$ZZ$1, 0))</f>
        <v/>
      </c>
    </row>
    <row r="190">
      <c r="A190">
        <f>INDEX(resultados!$A$2:$ZZ$305, 184, MATCH($B$1, resultados!$A$1:$ZZ$1, 0))</f>
        <v/>
      </c>
      <c r="B190">
        <f>INDEX(resultados!$A$2:$ZZ$305, 184, MATCH($B$2, resultados!$A$1:$ZZ$1, 0))</f>
        <v/>
      </c>
      <c r="C190">
        <f>INDEX(resultados!$A$2:$ZZ$305, 184, MATCH($B$3, resultados!$A$1:$ZZ$1, 0))</f>
        <v/>
      </c>
    </row>
    <row r="191">
      <c r="A191">
        <f>INDEX(resultados!$A$2:$ZZ$305, 185, MATCH($B$1, resultados!$A$1:$ZZ$1, 0))</f>
        <v/>
      </c>
      <c r="B191">
        <f>INDEX(resultados!$A$2:$ZZ$305, 185, MATCH($B$2, resultados!$A$1:$ZZ$1, 0))</f>
        <v/>
      </c>
      <c r="C191">
        <f>INDEX(resultados!$A$2:$ZZ$305, 185, MATCH($B$3, resultados!$A$1:$ZZ$1, 0))</f>
        <v/>
      </c>
    </row>
    <row r="192">
      <c r="A192">
        <f>INDEX(resultados!$A$2:$ZZ$305, 186, MATCH($B$1, resultados!$A$1:$ZZ$1, 0))</f>
        <v/>
      </c>
      <c r="B192">
        <f>INDEX(resultados!$A$2:$ZZ$305, 186, MATCH($B$2, resultados!$A$1:$ZZ$1, 0))</f>
        <v/>
      </c>
      <c r="C192">
        <f>INDEX(resultados!$A$2:$ZZ$305, 186, MATCH($B$3, resultados!$A$1:$ZZ$1, 0))</f>
        <v/>
      </c>
    </row>
    <row r="193">
      <c r="A193">
        <f>INDEX(resultados!$A$2:$ZZ$305, 187, MATCH($B$1, resultados!$A$1:$ZZ$1, 0))</f>
        <v/>
      </c>
      <c r="B193">
        <f>INDEX(resultados!$A$2:$ZZ$305, 187, MATCH($B$2, resultados!$A$1:$ZZ$1, 0))</f>
        <v/>
      </c>
      <c r="C193">
        <f>INDEX(resultados!$A$2:$ZZ$305, 187, MATCH($B$3, resultados!$A$1:$ZZ$1, 0))</f>
        <v/>
      </c>
    </row>
    <row r="194">
      <c r="A194">
        <f>INDEX(resultados!$A$2:$ZZ$305, 188, MATCH($B$1, resultados!$A$1:$ZZ$1, 0))</f>
        <v/>
      </c>
      <c r="B194">
        <f>INDEX(resultados!$A$2:$ZZ$305, 188, MATCH($B$2, resultados!$A$1:$ZZ$1, 0))</f>
        <v/>
      </c>
      <c r="C194">
        <f>INDEX(resultados!$A$2:$ZZ$305, 188, MATCH($B$3, resultados!$A$1:$ZZ$1, 0))</f>
        <v/>
      </c>
    </row>
    <row r="195">
      <c r="A195">
        <f>INDEX(resultados!$A$2:$ZZ$305, 189, MATCH($B$1, resultados!$A$1:$ZZ$1, 0))</f>
        <v/>
      </c>
      <c r="B195">
        <f>INDEX(resultados!$A$2:$ZZ$305, 189, MATCH($B$2, resultados!$A$1:$ZZ$1, 0))</f>
        <v/>
      </c>
      <c r="C195">
        <f>INDEX(resultados!$A$2:$ZZ$305, 189, MATCH($B$3, resultados!$A$1:$ZZ$1, 0))</f>
        <v/>
      </c>
    </row>
    <row r="196">
      <c r="A196">
        <f>INDEX(resultados!$A$2:$ZZ$305, 190, MATCH($B$1, resultados!$A$1:$ZZ$1, 0))</f>
        <v/>
      </c>
      <c r="B196">
        <f>INDEX(resultados!$A$2:$ZZ$305, 190, MATCH($B$2, resultados!$A$1:$ZZ$1, 0))</f>
        <v/>
      </c>
      <c r="C196">
        <f>INDEX(resultados!$A$2:$ZZ$305, 190, MATCH($B$3, resultados!$A$1:$ZZ$1, 0))</f>
        <v/>
      </c>
    </row>
    <row r="197">
      <c r="A197">
        <f>INDEX(resultados!$A$2:$ZZ$305, 191, MATCH($B$1, resultados!$A$1:$ZZ$1, 0))</f>
        <v/>
      </c>
      <c r="B197">
        <f>INDEX(resultados!$A$2:$ZZ$305, 191, MATCH($B$2, resultados!$A$1:$ZZ$1, 0))</f>
        <v/>
      </c>
      <c r="C197">
        <f>INDEX(resultados!$A$2:$ZZ$305, 191, MATCH($B$3, resultados!$A$1:$ZZ$1, 0))</f>
        <v/>
      </c>
    </row>
    <row r="198">
      <c r="A198">
        <f>INDEX(resultados!$A$2:$ZZ$305, 192, MATCH($B$1, resultados!$A$1:$ZZ$1, 0))</f>
        <v/>
      </c>
      <c r="B198">
        <f>INDEX(resultados!$A$2:$ZZ$305, 192, MATCH($B$2, resultados!$A$1:$ZZ$1, 0))</f>
        <v/>
      </c>
      <c r="C198">
        <f>INDEX(resultados!$A$2:$ZZ$305, 192, MATCH($B$3, resultados!$A$1:$ZZ$1, 0))</f>
        <v/>
      </c>
    </row>
    <row r="199">
      <c r="A199">
        <f>INDEX(resultados!$A$2:$ZZ$305, 193, MATCH($B$1, resultados!$A$1:$ZZ$1, 0))</f>
        <v/>
      </c>
      <c r="B199">
        <f>INDEX(resultados!$A$2:$ZZ$305, 193, MATCH($B$2, resultados!$A$1:$ZZ$1, 0))</f>
        <v/>
      </c>
      <c r="C199">
        <f>INDEX(resultados!$A$2:$ZZ$305, 193, MATCH($B$3, resultados!$A$1:$ZZ$1, 0))</f>
        <v/>
      </c>
    </row>
    <row r="200">
      <c r="A200">
        <f>INDEX(resultados!$A$2:$ZZ$305, 194, MATCH($B$1, resultados!$A$1:$ZZ$1, 0))</f>
        <v/>
      </c>
      <c r="B200">
        <f>INDEX(resultados!$A$2:$ZZ$305, 194, MATCH($B$2, resultados!$A$1:$ZZ$1, 0))</f>
        <v/>
      </c>
      <c r="C200">
        <f>INDEX(resultados!$A$2:$ZZ$305, 194, MATCH($B$3, resultados!$A$1:$ZZ$1, 0))</f>
        <v/>
      </c>
    </row>
    <row r="201">
      <c r="A201">
        <f>INDEX(resultados!$A$2:$ZZ$305, 195, MATCH($B$1, resultados!$A$1:$ZZ$1, 0))</f>
        <v/>
      </c>
      <c r="B201">
        <f>INDEX(resultados!$A$2:$ZZ$305, 195, MATCH($B$2, resultados!$A$1:$ZZ$1, 0))</f>
        <v/>
      </c>
      <c r="C201">
        <f>INDEX(resultados!$A$2:$ZZ$305, 195, MATCH($B$3, resultados!$A$1:$ZZ$1, 0))</f>
        <v/>
      </c>
    </row>
    <row r="202">
      <c r="A202">
        <f>INDEX(resultados!$A$2:$ZZ$305, 196, MATCH($B$1, resultados!$A$1:$ZZ$1, 0))</f>
        <v/>
      </c>
      <c r="B202">
        <f>INDEX(resultados!$A$2:$ZZ$305, 196, MATCH($B$2, resultados!$A$1:$ZZ$1, 0))</f>
        <v/>
      </c>
      <c r="C202">
        <f>INDEX(resultados!$A$2:$ZZ$305, 196, MATCH($B$3, resultados!$A$1:$ZZ$1, 0))</f>
        <v/>
      </c>
    </row>
    <row r="203">
      <c r="A203">
        <f>INDEX(resultados!$A$2:$ZZ$305, 197, MATCH($B$1, resultados!$A$1:$ZZ$1, 0))</f>
        <v/>
      </c>
      <c r="B203">
        <f>INDEX(resultados!$A$2:$ZZ$305, 197, MATCH($B$2, resultados!$A$1:$ZZ$1, 0))</f>
        <v/>
      </c>
      <c r="C203">
        <f>INDEX(resultados!$A$2:$ZZ$305, 197, MATCH($B$3, resultados!$A$1:$ZZ$1, 0))</f>
        <v/>
      </c>
    </row>
    <row r="204">
      <c r="A204">
        <f>INDEX(resultados!$A$2:$ZZ$305, 198, MATCH($B$1, resultados!$A$1:$ZZ$1, 0))</f>
        <v/>
      </c>
      <c r="B204">
        <f>INDEX(resultados!$A$2:$ZZ$305, 198, MATCH($B$2, resultados!$A$1:$ZZ$1, 0))</f>
        <v/>
      </c>
      <c r="C204">
        <f>INDEX(resultados!$A$2:$ZZ$305, 198, MATCH($B$3, resultados!$A$1:$ZZ$1, 0))</f>
        <v/>
      </c>
    </row>
    <row r="205">
      <c r="A205">
        <f>INDEX(resultados!$A$2:$ZZ$305, 199, MATCH($B$1, resultados!$A$1:$ZZ$1, 0))</f>
        <v/>
      </c>
      <c r="B205">
        <f>INDEX(resultados!$A$2:$ZZ$305, 199, MATCH($B$2, resultados!$A$1:$ZZ$1, 0))</f>
        <v/>
      </c>
      <c r="C205">
        <f>INDEX(resultados!$A$2:$ZZ$305, 199, MATCH($B$3, resultados!$A$1:$ZZ$1, 0))</f>
        <v/>
      </c>
    </row>
    <row r="206">
      <c r="A206">
        <f>INDEX(resultados!$A$2:$ZZ$305, 200, MATCH($B$1, resultados!$A$1:$ZZ$1, 0))</f>
        <v/>
      </c>
      <c r="B206">
        <f>INDEX(resultados!$A$2:$ZZ$305, 200, MATCH($B$2, resultados!$A$1:$ZZ$1, 0))</f>
        <v/>
      </c>
      <c r="C206">
        <f>INDEX(resultados!$A$2:$ZZ$305, 200, MATCH($B$3, resultados!$A$1:$ZZ$1, 0))</f>
        <v/>
      </c>
    </row>
    <row r="207">
      <c r="A207">
        <f>INDEX(resultados!$A$2:$ZZ$305, 201, MATCH($B$1, resultados!$A$1:$ZZ$1, 0))</f>
        <v/>
      </c>
      <c r="B207">
        <f>INDEX(resultados!$A$2:$ZZ$305, 201, MATCH($B$2, resultados!$A$1:$ZZ$1, 0))</f>
        <v/>
      </c>
      <c r="C207">
        <f>INDEX(resultados!$A$2:$ZZ$305, 201, MATCH($B$3, resultados!$A$1:$ZZ$1, 0))</f>
        <v/>
      </c>
    </row>
    <row r="208">
      <c r="A208">
        <f>INDEX(resultados!$A$2:$ZZ$305, 202, MATCH($B$1, resultados!$A$1:$ZZ$1, 0))</f>
        <v/>
      </c>
      <c r="B208">
        <f>INDEX(resultados!$A$2:$ZZ$305, 202, MATCH($B$2, resultados!$A$1:$ZZ$1, 0))</f>
        <v/>
      </c>
      <c r="C208">
        <f>INDEX(resultados!$A$2:$ZZ$305, 202, MATCH($B$3, resultados!$A$1:$ZZ$1, 0))</f>
        <v/>
      </c>
    </row>
    <row r="209">
      <c r="A209">
        <f>INDEX(resultados!$A$2:$ZZ$305, 203, MATCH($B$1, resultados!$A$1:$ZZ$1, 0))</f>
        <v/>
      </c>
      <c r="B209">
        <f>INDEX(resultados!$A$2:$ZZ$305, 203, MATCH($B$2, resultados!$A$1:$ZZ$1, 0))</f>
        <v/>
      </c>
      <c r="C209">
        <f>INDEX(resultados!$A$2:$ZZ$305, 203, MATCH($B$3, resultados!$A$1:$ZZ$1, 0))</f>
        <v/>
      </c>
    </row>
    <row r="210">
      <c r="A210">
        <f>INDEX(resultados!$A$2:$ZZ$305, 204, MATCH($B$1, resultados!$A$1:$ZZ$1, 0))</f>
        <v/>
      </c>
      <c r="B210">
        <f>INDEX(resultados!$A$2:$ZZ$305, 204, MATCH($B$2, resultados!$A$1:$ZZ$1, 0))</f>
        <v/>
      </c>
      <c r="C210">
        <f>INDEX(resultados!$A$2:$ZZ$305, 204, MATCH($B$3, resultados!$A$1:$ZZ$1, 0))</f>
        <v/>
      </c>
    </row>
    <row r="211">
      <c r="A211">
        <f>INDEX(resultados!$A$2:$ZZ$305, 205, MATCH($B$1, resultados!$A$1:$ZZ$1, 0))</f>
        <v/>
      </c>
      <c r="B211">
        <f>INDEX(resultados!$A$2:$ZZ$305, 205, MATCH($B$2, resultados!$A$1:$ZZ$1, 0))</f>
        <v/>
      </c>
      <c r="C211">
        <f>INDEX(resultados!$A$2:$ZZ$305, 205, MATCH($B$3, resultados!$A$1:$ZZ$1, 0))</f>
        <v/>
      </c>
    </row>
    <row r="212">
      <c r="A212">
        <f>INDEX(resultados!$A$2:$ZZ$305, 206, MATCH($B$1, resultados!$A$1:$ZZ$1, 0))</f>
        <v/>
      </c>
      <c r="B212">
        <f>INDEX(resultados!$A$2:$ZZ$305, 206, MATCH($B$2, resultados!$A$1:$ZZ$1, 0))</f>
        <v/>
      </c>
      <c r="C212">
        <f>INDEX(resultados!$A$2:$ZZ$305, 206, MATCH($B$3, resultados!$A$1:$ZZ$1, 0))</f>
        <v/>
      </c>
    </row>
    <row r="213">
      <c r="A213">
        <f>INDEX(resultados!$A$2:$ZZ$305, 207, MATCH($B$1, resultados!$A$1:$ZZ$1, 0))</f>
        <v/>
      </c>
      <c r="B213">
        <f>INDEX(resultados!$A$2:$ZZ$305, 207, MATCH($B$2, resultados!$A$1:$ZZ$1, 0))</f>
        <v/>
      </c>
      <c r="C213">
        <f>INDEX(resultados!$A$2:$ZZ$305, 207, MATCH($B$3, resultados!$A$1:$ZZ$1, 0))</f>
        <v/>
      </c>
    </row>
    <row r="214">
      <c r="A214">
        <f>INDEX(resultados!$A$2:$ZZ$305, 208, MATCH($B$1, resultados!$A$1:$ZZ$1, 0))</f>
        <v/>
      </c>
      <c r="B214">
        <f>INDEX(resultados!$A$2:$ZZ$305, 208, MATCH($B$2, resultados!$A$1:$ZZ$1, 0))</f>
        <v/>
      </c>
      <c r="C214">
        <f>INDEX(resultados!$A$2:$ZZ$305, 208, MATCH($B$3, resultados!$A$1:$ZZ$1, 0))</f>
        <v/>
      </c>
    </row>
    <row r="215">
      <c r="A215">
        <f>INDEX(resultados!$A$2:$ZZ$305, 209, MATCH($B$1, resultados!$A$1:$ZZ$1, 0))</f>
        <v/>
      </c>
      <c r="B215">
        <f>INDEX(resultados!$A$2:$ZZ$305, 209, MATCH($B$2, resultados!$A$1:$ZZ$1, 0))</f>
        <v/>
      </c>
      <c r="C215">
        <f>INDEX(resultados!$A$2:$ZZ$305, 209, MATCH($B$3, resultados!$A$1:$ZZ$1, 0))</f>
        <v/>
      </c>
    </row>
    <row r="216">
      <c r="A216">
        <f>INDEX(resultados!$A$2:$ZZ$305, 210, MATCH($B$1, resultados!$A$1:$ZZ$1, 0))</f>
        <v/>
      </c>
      <c r="B216">
        <f>INDEX(resultados!$A$2:$ZZ$305, 210, MATCH($B$2, resultados!$A$1:$ZZ$1, 0))</f>
        <v/>
      </c>
      <c r="C216">
        <f>INDEX(resultados!$A$2:$ZZ$305, 210, MATCH($B$3, resultados!$A$1:$ZZ$1, 0))</f>
        <v/>
      </c>
    </row>
    <row r="217">
      <c r="A217">
        <f>INDEX(resultados!$A$2:$ZZ$305, 211, MATCH($B$1, resultados!$A$1:$ZZ$1, 0))</f>
        <v/>
      </c>
      <c r="B217">
        <f>INDEX(resultados!$A$2:$ZZ$305, 211, MATCH($B$2, resultados!$A$1:$ZZ$1, 0))</f>
        <v/>
      </c>
      <c r="C217">
        <f>INDEX(resultados!$A$2:$ZZ$305, 211, MATCH($B$3, resultados!$A$1:$ZZ$1, 0))</f>
        <v/>
      </c>
    </row>
    <row r="218">
      <c r="A218">
        <f>INDEX(resultados!$A$2:$ZZ$305, 212, MATCH($B$1, resultados!$A$1:$ZZ$1, 0))</f>
        <v/>
      </c>
      <c r="B218">
        <f>INDEX(resultados!$A$2:$ZZ$305, 212, MATCH($B$2, resultados!$A$1:$ZZ$1, 0))</f>
        <v/>
      </c>
      <c r="C218">
        <f>INDEX(resultados!$A$2:$ZZ$305, 212, MATCH($B$3, resultados!$A$1:$ZZ$1, 0))</f>
        <v/>
      </c>
    </row>
    <row r="219">
      <c r="A219">
        <f>INDEX(resultados!$A$2:$ZZ$305, 213, MATCH($B$1, resultados!$A$1:$ZZ$1, 0))</f>
        <v/>
      </c>
      <c r="B219">
        <f>INDEX(resultados!$A$2:$ZZ$305, 213, MATCH($B$2, resultados!$A$1:$ZZ$1, 0))</f>
        <v/>
      </c>
      <c r="C219">
        <f>INDEX(resultados!$A$2:$ZZ$305, 213, MATCH($B$3, resultados!$A$1:$ZZ$1, 0))</f>
        <v/>
      </c>
    </row>
    <row r="220">
      <c r="A220">
        <f>INDEX(resultados!$A$2:$ZZ$305, 214, MATCH($B$1, resultados!$A$1:$ZZ$1, 0))</f>
        <v/>
      </c>
      <c r="B220">
        <f>INDEX(resultados!$A$2:$ZZ$305, 214, MATCH($B$2, resultados!$A$1:$ZZ$1, 0))</f>
        <v/>
      </c>
      <c r="C220">
        <f>INDEX(resultados!$A$2:$ZZ$305, 214, MATCH($B$3, resultados!$A$1:$ZZ$1, 0))</f>
        <v/>
      </c>
    </row>
    <row r="221">
      <c r="A221">
        <f>INDEX(resultados!$A$2:$ZZ$305, 215, MATCH($B$1, resultados!$A$1:$ZZ$1, 0))</f>
        <v/>
      </c>
      <c r="B221">
        <f>INDEX(resultados!$A$2:$ZZ$305, 215, MATCH($B$2, resultados!$A$1:$ZZ$1, 0))</f>
        <v/>
      </c>
      <c r="C221">
        <f>INDEX(resultados!$A$2:$ZZ$305, 215, MATCH($B$3, resultados!$A$1:$ZZ$1, 0))</f>
        <v/>
      </c>
    </row>
    <row r="222">
      <c r="A222">
        <f>INDEX(resultados!$A$2:$ZZ$305, 216, MATCH($B$1, resultados!$A$1:$ZZ$1, 0))</f>
        <v/>
      </c>
      <c r="B222">
        <f>INDEX(resultados!$A$2:$ZZ$305, 216, MATCH($B$2, resultados!$A$1:$ZZ$1, 0))</f>
        <v/>
      </c>
      <c r="C222">
        <f>INDEX(resultados!$A$2:$ZZ$305, 216, MATCH($B$3, resultados!$A$1:$ZZ$1, 0))</f>
        <v/>
      </c>
    </row>
    <row r="223">
      <c r="A223">
        <f>INDEX(resultados!$A$2:$ZZ$305, 217, MATCH($B$1, resultados!$A$1:$ZZ$1, 0))</f>
        <v/>
      </c>
      <c r="B223">
        <f>INDEX(resultados!$A$2:$ZZ$305, 217, MATCH($B$2, resultados!$A$1:$ZZ$1, 0))</f>
        <v/>
      </c>
      <c r="C223">
        <f>INDEX(resultados!$A$2:$ZZ$305, 217, MATCH($B$3, resultados!$A$1:$ZZ$1, 0))</f>
        <v/>
      </c>
    </row>
    <row r="224">
      <c r="A224">
        <f>INDEX(resultados!$A$2:$ZZ$305, 218, MATCH($B$1, resultados!$A$1:$ZZ$1, 0))</f>
        <v/>
      </c>
      <c r="B224">
        <f>INDEX(resultados!$A$2:$ZZ$305, 218, MATCH($B$2, resultados!$A$1:$ZZ$1, 0))</f>
        <v/>
      </c>
      <c r="C224">
        <f>INDEX(resultados!$A$2:$ZZ$305, 218, MATCH($B$3, resultados!$A$1:$ZZ$1, 0))</f>
        <v/>
      </c>
    </row>
    <row r="225">
      <c r="A225">
        <f>INDEX(resultados!$A$2:$ZZ$305, 219, MATCH($B$1, resultados!$A$1:$ZZ$1, 0))</f>
        <v/>
      </c>
      <c r="B225">
        <f>INDEX(resultados!$A$2:$ZZ$305, 219, MATCH($B$2, resultados!$A$1:$ZZ$1, 0))</f>
        <v/>
      </c>
      <c r="C225">
        <f>INDEX(resultados!$A$2:$ZZ$305, 219, MATCH($B$3, resultados!$A$1:$ZZ$1, 0))</f>
        <v/>
      </c>
    </row>
    <row r="226">
      <c r="A226">
        <f>INDEX(resultados!$A$2:$ZZ$305, 220, MATCH($B$1, resultados!$A$1:$ZZ$1, 0))</f>
        <v/>
      </c>
      <c r="B226">
        <f>INDEX(resultados!$A$2:$ZZ$305, 220, MATCH($B$2, resultados!$A$1:$ZZ$1, 0))</f>
        <v/>
      </c>
      <c r="C226">
        <f>INDEX(resultados!$A$2:$ZZ$305, 220, MATCH($B$3, resultados!$A$1:$ZZ$1, 0))</f>
        <v/>
      </c>
    </row>
    <row r="227">
      <c r="A227">
        <f>INDEX(resultados!$A$2:$ZZ$305, 221, MATCH($B$1, resultados!$A$1:$ZZ$1, 0))</f>
        <v/>
      </c>
      <c r="B227">
        <f>INDEX(resultados!$A$2:$ZZ$305, 221, MATCH($B$2, resultados!$A$1:$ZZ$1, 0))</f>
        <v/>
      </c>
      <c r="C227">
        <f>INDEX(resultados!$A$2:$ZZ$305, 221, MATCH($B$3, resultados!$A$1:$ZZ$1, 0))</f>
        <v/>
      </c>
    </row>
    <row r="228">
      <c r="A228">
        <f>INDEX(resultados!$A$2:$ZZ$305, 222, MATCH($B$1, resultados!$A$1:$ZZ$1, 0))</f>
        <v/>
      </c>
      <c r="B228">
        <f>INDEX(resultados!$A$2:$ZZ$305, 222, MATCH($B$2, resultados!$A$1:$ZZ$1, 0))</f>
        <v/>
      </c>
      <c r="C228">
        <f>INDEX(resultados!$A$2:$ZZ$305, 222, MATCH($B$3, resultados!$A$1:$ZZ$1, 0))</f>
        <v/>
      </c>
    </row>
    <row r="229">
      <c r="A229">
        <f>INDEX(resultados!$A$2:$ZZ$305, 223, MATCH($B$1, resultados!$A$1:$ZZ$1, 0))</f>
        <v/>
      </c>
      <c r="B229">
        <f>INDEX(resultados!$A$2:$ZZ$305, 223, MATCH($B$2, resultados!$A$1:$ZZ$1, 0))</f>
        <v/>
      </c>
      <c r="C229">
        <f>INDEX(resultados!$A$2:$ZZ$305, 223, MATCH($B$3, resultados!$A$1:$ZZ$1, 0))</f>
        <v/>
      </c>
    </row>
    <row r="230">
      <c r="A230">
        <f>INDEX(resultados!$A$2:$ZZ$305, 224, MATCH($B$1, resultados!$A$1:$ZZ$1, 0))</f>
        <v/>
      </c>
      <c r="B230">
        <f>INDEX(resultados!$A$2:$ZZ$305, 224, MATCH($B$2, resultados!$A$1:$ZZ$1, 0))</f>
        <v/>
      </c>
      <c r="C230">
        <f>INDEX(resultados!$A$2:$ZZ$305, 224, MATCH($B$3, resultados!$A$1:$ZZ$1, 0))</f>
        <v/>
      </c>
    </row>
    <row r="231">
      <c r="A231">
        <f>INDEX(resultados!$A$2:$ZZ$305, 225, MATCH($B$1, resultados!$A$1:$ZZ$1, 0))</f>
        <v/>
      </c>
      <c r="B231">
        <f>INDEX(resultados!$A$2:$ZZ$305, 225, MATCH($B$2, resultados!$A$1:$ZZ$1, 0))</f>
        <v/>
      </c>
      <c r="C231">
        <f>INDEX(resultados!$A$2:$ZZ$305, 225, MATCH($B$3, resultados!$A$1:$ZZ$1, 0))</f>
        <v/>
      </c>
    </row>
    <row r="232">
      <c r="A232">
        <f>INDEX(resultados!$A$2:$ZZ$305, 226, MATCH($B$1, resultados!$A$1:$ZZ$1, 0))</f>
        <v/>
      </c>
      <c r="B232">
        <f>INDEX(resultados!$A$2:$ZZ$305, 226, MATCH($B$2, resultados!$A$1:$ZZ$1, 0))</f>
        <v/>
      </c>
      <c r="C232">
        <f>INDEX(resultados!$A$2:$ZZ$305, 226, MATCH($B$3, resultados!$A$1:$ZZ$1, 0))</f>
        <v/>
      </c>
    </row>
    <row r="233">
      <c r="A233">
        <f>INDEX(resultados!$A$2:$ZZ$305, 227, MATCH($B$1, resultados!$A$1:$ZZ$1, 0))</f>
        <v/>
      </c>
      <c r="B233">
        <f>INDEX(resultados!$A$2:$ZZ$305, 227, MATCH($B$2, resultados!$A$1:$ZZ$1, 0))</f>
        <v/>
      </c>
      <c r="C233">
        <f>INDEX(resultados!$A$2:$ZZ$305, 227, MATCH($B$3, resultados!$A$1:$ZZ$1, 0))</f>
        <v/>
      </c>
    </row>
    <row r="234">
      <c r="A234">
        <f>INDEX(resultados!$A$2:$ZZ$305, 228, MATCH($B$1, resultados!$A$1:$ZZ$1, 0))</f>
        <v/>
      </c>
      <c r="B234">
        <f>INDEX(resultados!$A$2:$ZZ$305, 228, MATCH($B$2, resultados!$A$1:$ZZ$1, 0))</f>
        <v/>
      </c>
      <c r="C234">
        <f>INDEX(resultados!$A$2:$ZZ$305, 228, MATCH($B$3, resultados!$A$1:$ZZ$1, 0))</f>
        <v/>
      </c>
    </row>
    <row r="235">
      <c r="A235">
        <f>INDEX(resultados!$A$2:$ZZ$305, 229, MATCH($B$1, resultados!$A$1:$ZZ$1, 0))</f>
        <v/>
      </c>
      <c r="B235">
        <f>INDEX(resultados!$A$2:$ZZ$305, 229, MATCH($B$2, resultados!$A$1:$ZZ$1, 0))</f>
        <v/>
      </c>
      <c r="C235">
        <f>INDEX(resultados!$A$2:$ZZ$305, 229, MATCH($B$3, resultados!$A$1:$ZZ$1, 0))</f>
        <v/>
      </c>
    </row>
    <row r="236">
      <c r="A236">
        <f>INDEX(resultados!$A$2:$ZZ$305, 230, MATCH($B$1, resultados!$A$1:$ZZ$1, 0))</f>
        <v/>
      </c>
      <c r="B236">
        <f>INDEX(resultados!$A$2:$ZZ$305, 230, MATCH($B$2, resultados!$A$1:$ZZ$1, 0))</f>
        <v/>
      </c>
      <c r="C236">
        <f>INDEX(resultados!$A$2:$ZZ$305, 230, MATCH($B$3, resultados!$A$1:$ZZ$1, 0))</f>
        <v/>
      </c>
    </row>
    <row r="237">
      <c r="A237">
        <f>INDEX(resultados!$A$2:$ZZ$305, 231, MATCH($B$1, resultados!$A$1:$ZZ$1, 0))</f>
        <v/>
      </c>
      <c r="B237">
        <f>INDEX(resultados!$A$2:$ZZ$305, 231, MATCH($B$2, resultados!$A$1:$ZZ$1, 0))</f>
        <v/>
      </c>
      <c r="C237">
        <f>INDEX(resultados!$A$2:$ZZ$305, 231, MATCH($B$3, resultados!$A$1:$ZZ$1, 0))</f>
        <v/>
      </c>
    </row>
    <row r="238">
      <c r="A238">
        <f>INDEX(resultados!$A$2:$ZZ$305, 232, MATCH($B$1, resultados!$A$1:$ZZ$1, 0))</f>
        <v/>
      </c>
      <c r="B238">
        <f>INDEX(resultados!$A$2:$ZZ$305, 232, MATCH($B$2, resultados!$A$1:$ZZ$1, 0))</f>
        <v/>
      </c>
      <c r="C238">
        <f>INDEX(resultados!$A$2:$ZZ$305, 232, MATCH($B$3, resultados!$A$1:$ZZ$1, 0))</f>
        <v/>
      </c>
    </row>
    <row r="239">
      <c r="A239">
        <f>INDEX(resultados!$A$2:$ZZ$305, 233, MATCH($B$1, resultados!$A$1:$ZZ$1, 0))</f>
        <v/>
      </c>
      <c r="B239">
        <f>INDEX(resultados!$A$2:$ZZ$305, 233, MATCH($B$2, resultados!$A$1:$ZZ$1, 0))</f>
        <v/>
      </c>
      <c r="C239">
        <f>INDEX(resultados!$A$2:$ZZ$305, 233, MATCH($B$3, resultados!$A$1:$ZZ$1, 0))</f>
        <v/>
      </c>
    </row>
    <row r="240">
      <c r="A240">
        <f>INDEX(resultados!$A$2:$ZZ$305, 234, MATCH($B$1, resultados!$A$1:$ZZ$1, 0))</f>
        <v/>
      </c>
      <c r="B240">
        <f>INDEX(resultados!$A$2:$ZZ$305, 234, MATCH($B$2, resultados!$A$1:$ZZ$1, 0))</f>
        <v/>
      </c>
      <c r="C240">
        <f>INDEX(resultados!$A$2:$ZZ$305, 234, MATCH($B$3, resultados!$A$1:$ZZ$1, 0))</f>
        <v/>
      </c>
    </row>
    <row r="241">
      <c r="A241">
        <f>INDEX(resultados!$A$2:$ZZ$305, 235, MATCH($B$1, resultados!$A$1:$ZZ$1, 0))</f>
        <v/>
      </c>
      <c r="B241">
        <f>INDEX(resultados!$A$2:$ZZ$305, 235, MATCH($B$2, resultados!$A$1:$ZZ$1, 0))</f>
        <v/>
      </c>
      <c r="C241">
        <f>INDEX(resultados!$A$2:$ZZ$305, 235, MATCH($B$3, resultados!$A$1:$ZZ$1, 0))</f>
        <v/>
      </c>
    </row>
    <row r="242">
      <c r="A242">
        <f>INDEX(resultados!$A$2:$ZZ$305, 236, MATCH($B$1, resultados!$A$1:$ZZ$1, 0))</f>
        <v/>
      </c>
      <c r="B242">
        <f>INDEX(resultados!$A$2:$ZZ$305, 236, MATCH($B$2, resultados!$A$1:$ZZ$1, 0))</f>
        <v/>
      </c>
      <c r="C242">
        <f>INDEX(resultados!$A$2:$ZZ$305, 236, MATCH($B$3, resultados!$A$1:$ZZ$1, 0))</f>
        <v/>
      </c>
    </row>
    <row r="243">
      <c r="A243">
        <f>INDEX(resultados!$A$2:$ZZ$305, 237, MATCH($B$1, resultados!$A$1:$ZZ$1, 0))</f>
        <v/>
      </c>
      <c r="B243">
        <f>INDEX(resultados!$A$2:$ZZ$305, 237, MATCH($B$2, resultados!$A$1:$ZZ$1, 0))</f>
        <v/>
      </c>
      <c r="C243">
        <f>INDEX(resultados!$A$2:$ZZ$305, 237, MATCH($B$3, resultados!$A$1:$ZZ$1, 0))</f>
        <v/>
      </c>
    </row>
    <row r="244">
      <c r="A244">
        <f>INDEX(resultados!$A$2:$ZZ$305, 238, MATCH($B$1, resultados!$A$1:$ZZ$1, 0))</f>
        <v/>
      </c>
      <c r="B244">
        <f>INDEX(resultados!$A$2:$ZZ$305, 238, MATCH($B$2, resultados!$A$1:$ZZ$1, 0))</f>
        <v/>
      </c>
      <c r="C244">
        <f>INDEX(resultados!$A$2:$ZZ$305, 238, MATCH($B$3, resultados!$A$1:$ZZ$1, 0))</f>
        <v/>
      </c>
    </row>
    <row r="245">
      <c r="A245">
        <f>INDEX(resultados!$A$2:$ZZ$305, 239, MATCH($B$1, resultados!$A$1:$ZZ$1, 0))</f>
        <v/>
      </c>
      <c r="B245">
        <f>INDEX(resultados!$A$2:$ZZ$305, 239, MATCH($B$2, resultados!$A$1:$ZZ$1, 0))</f>
        <v/>
      </c>
      <c r="C245">
        <f>INDEX(resultados!$A$2:$ZZ$305, 239, MATCH($B$3, resultados!$A$1:$ZZ$1, 0))</f>
        <v/>
      </c>
    </row>
    <row r="246">
      <c r="A246">
        <f>INDEX(resultados!$A$2:$ZZ$305, 240, MATCH($B$1, resultados!$A$1:$ZZ$1, 0))</f>
        <v/>
      </c>
      <c r="B246">
        <f>INDEX(resultados!$A$2:$ZZ$305, 240, MATCH($B$2, resultados!$A$1:$ZZ$1, 0))</f>
        <v/>
      </c>
      <c r="C246">
        <f>INDEX(resultados!$A$2:$ZZ$305, 240, MATCH($B$3, resultados!$A$1:$ZZ$1, 0))</f>
        <v/>
      </c>
    </row>
    <row r="247">
      <c r="A247">
        <f>INDEX(resultados!$A$2:$ZZ$305, 241, MATCH($B$1, resultados!$A$1:$ZZ$1, 0))</f>
        <v/>
      </c>
      <c r="B247">
        <f>INDEX(resultados!$A$2:$ZZ$305, 241, MATCH($B$2, resultados!$A$1:$ZZ$1, 0))</f>
        <v/>
      </c>
      <c r="C247">
        <f>INDEX(resultados!$A$2:$ZZ$305, 241, MATCH($B$3, resultados!$A$1:$ZZ$1, 0))</f>
        <v/>
      </c>
    </row>
    <row r="248">
      <c r="A248">
        <f>INDEX(resultados!$A$2:$ZZ$305, 242, MATCH($B$1, resultados!$A$1:$ZZ$1, 0))</f>
        <v/>
      </c>
      <c r="B248">
        <f>INDEX(resultados!$A$2:$ZZ$305, 242, MATCH($B$2, resultados!$A$1:$ZZ$1, 0))</f>
        <v/>
      </c>
      <c r="C248">
        <f>INDEX(resultados!$A$2:$ZZ$305, 242, MATCH($B$3, resultados!$A$1:$ZZ$1, 0))</f>
        <v/>
      </c>
    </row>
    <row r="249">
      <c r="A249">
        <f>INDEX(resultados!$A$2:$ZZ$305, 243, MATCH($B$1, resultados!$A$1:$ZZ$1, 0))</f>
        <v/>
      </c>
      <c r="B249">
        <f>INDEX(resultados!$A$2:$ZZ$305, 243, MATCH($B$2, resultados!$A$1:$ZZ$1, 0))</f>
        <v/>
      </c>
      <c r="C249">
        <f>INDEX(resultados!$A$2:$ZZ$305, 243, MATCH($B$3, resultados!$A$1:$ZZ$1, 0))</f>
        <v/>
      </c>
    </row>
    <row r="250">
      <c r="A250">
        <f>INDEX(resultados!$A$2:$ZZ$305, 244, MATCH($B$1, resultados!$A$1:$ZZ$1, 0))</f>
        <v/>
      </c>
      <c r="B250">
        <f>INDEX(resultados!$A$2:$ZZ$305, 244, MATCH($B$2, resultados!$A$1:$ZZ$1, 0))</f>
        <v/>
      </c>
      <c r="C250">
        <f>INDEX(resultados!$A$2:$ZZ$305, 244, MATCH($B$3, resultados!$A$1:$ZZ$1, 0))</f>
        <v/>
      </c>
    </row>
    <row r="251">
      <c r="A251">
        <f>INDEX(resultados!$A$2:$ZZ$305, 245, MATCH($B$1, resultados!$A$1:$ZZ$1, 0))</f>
        <v/>
      </c>
      <c r="B251">
        <f>INDEX(resultados!$A$2:$ZZ$305, 245, MATCH($B$2, resultados!$A$1:$ZZ$1, 0))</f>
        <v/>
      </c>
      <c r="C251">
        <f>INDEX(resultados!$A$2:$ZZ$305, 245, MATCH($B$3, resultados!$A$1:$ZZ$1, 0))</f>
        <v/>
      </c>
    </row>
    <row r="252">
      <c r="A252">
        <f>INDEX(resultados!$A$2:$ZZ$305, 246, MATCH($B$1, resultados!$A$1:$ZZ$1, 0))</f>
        <v/>
      </c>
      <c r="B252">
        <f>INDEX(resultados!$A$2:$ZZ$305, 246, MATCH($B$2, resultados!$A$1:$ZZ$1, 0))</f>
        <v/>
      </c>
      <c r="C252">
        <f>INDEX(resultados!$A$2:$ZZ$305, 246, MATCH($B$3, resultados!$A$1:$ZZ$1, 0))</f>
        <v/>
      </c>
    </row>
    <row r="253">
      <c r="A253">
        <f>INDEX(resultados!$A$2:$ZZ$305, 247, MATCH($B$1, resultados!$A$1:$ZZ$1, 0))</f>
        <v/>
      </c>
      <c r="B253">
        <f>INDEX(resultados!$A$2:$ZZ$305, 247, MATCH($B$2, resultados!$A$1:$ZZ$1, 0))</f>
        <v/>
      </c>
      <c r="C253">
        <f>INDEX(resultados!$A$2:$ZZ$305, 247, MATCH($B$3, resultados!$A$1:$ZZ$1, 0))</f>
        <v/>
      </c>
    </row>
    <row r="254">
      <c r="A254">
        <f>INDEX(resultados!$A$2:$ZZ$305, 248, MATCH($B$1, resultados!$A$1:$ZZ$1, 0))</f>
        <v/>
      </c>
      <c r="B254">
        <f>INDEX(resultados!$A$2:$ZZ$305, 248, MATCH($B$2, resultados!$A$1:$ZZ$1, 0))</f>
        <v/>
      </c>
      <c r="C254">
        <f>INDEX(resultados!$A$2:$ZZ$305, 248, MATCH($B$3, resultados!$A$1:$ZZ$1, 0))</f>
        <v/>
      </c>
    </row>
    <row r="255">
      <c r="A255">
        <f>INDEX(resultados!$A$2:$ZZ$305, 249, MATCH($B$1, resultados!$A$1:$ZZ$1, 0))</f>
        <v/>
      </c>
      <c r="B255">
        <f>INDEX(resultados!$A$2:$ZZ$305, 249, MATCH($B$2, resultados!$A$1:$ZZ$1, 0))</f>
        <v/>
      </c>
      <c r="C255">
        <f>INDEX(resultados!$A$2:$ZZ$305, 249, MATCH($B$3, resultados!$A$1:$ZZ$1, 0))</f>
        <v/>
      </c>
    </row>
    <row r="256">
      <c r="A256">
        <f>INDEX(resultados!$A$2:$ZZ$305, 250, MATCH($B$1, resultados!$A$1:$ZZ$1, 0))</f>
        <v/>
      </c>
      <c r="B256">
        <f>INDEX(resultados!$A$2:$ZZ$305, 250, MATCH($B$2, resultados!$A$1:$ZZ$1, 0))</f>
        <v/>
      </c>
      <c r="C256">
        <f>INDEX(resultados!$A$2:$ZZ$305, 250, MATCH($B$3, resultados!$A$1:$ZZ$1, 0))</f>
        <v/>
      </c>
    </row>
    <row r="257">
      <c r="A257">
        <f>INDEX(resultados!$A$2:$ZZ$305, 251, MATCH($B$1, resultados!$A$1:$ZZ$1, 0))</f>
        <v/>
      </c>
      <c r="B257">
        <f>INDEX(resultados!$A$2:$ZZ$305, 251, MATCH($B$2, resultados!$A$1:$ZZ$1, 0))</f>
        <v/>
      </c>
      <c r="C257">
        <f>INDEX(resultados!$A$2:$ZZ$305, 251, MATCH($B$3, resultados!$A$1:$ZZ$1, 0))</f>
        <v/>
      </c>
    </row>
    <row r="258">
      <c r="A258">
        <f>INDEX(resultados!$A$2:$ZZ$305, 252, MATCH($B$1, resultados!$A$1:$ZZ$1, 0))</f>
        <v/>
      </c>
      <c r="B258">
        <f>INDEX(resultados!$A$2:$ZZ$305, 252, MATCH($B$2, resultados!$A$1:$ZZ$1, 0))</f>
        <v/>
      </c>
      <c r="C258">
        <f>INDEX(resultados!$A$2:$ZZ$305, 252, MATCH($B$3, resultados!$A$1:$ZZ$1, 0))</f>
        <v/>
      </c>
    </row>
    <row r="259">
      <c r="A259">
        <f>INDEX(resultados!$A$2:$ZZ$305, 253, MATCH($B$1, resultados!$A$1:$ZZ$1, 0))</f>
        <v/>
      </c>
      <c r="B259">
        <f>INDEX(resultados!$A$2:$ZZ$305, 253, MATCH($B$2, resultados!$A$1:$ZZ$1, 0))</f>
        <v/>
      </c>
      <c r="C259">
        <f>INDEX(resultados!$A$2:$ZZ$305, 253, MATCH($B$3, resultados!$A$1:$ZZ$1, 0))</f>
        <v/>
      </c>
    </row>
    <row r="260">
      <c r="A260">
        <f>INDEX(resultados!$A$2:$ZZ$305, 254, MATCH($B$1, resultados!$A$1:$ZZ$1, 0))</f>
        <v/>
      </c>
      <c r="B260">
        <f>INDEX(resultados!$A$2:$ZZ$305, 254, MATCH($B$2, resultados!$A$1:$ZZ$1, 0))</f>
        <v/>
      </c>
      <c r="C260">
        <f>INDEX(resultados!$A$2:$ZZ$305, 254, MATCH($B$3, resultados!$A$1:$ZZ$1, 0))</f>
        <v/>
      </c>
    </row>
    <row r="261">
      <c r="A261">
        <f>INDEX(resultados!$A$2:$ZZ$305, 255, MATCH($B$1, resultados!$A$1:$ZZ$1, 0))</f>
        <v/>
      </c>
      <c r="B261">
        <f>INDEX(resultados!$A$2:$ZZ$305, 255, MATCH($B$2, resultados!$A$1:$ZZ$1, 0))</f>
        <v/>
      </c>
      <c r="C261">
        <f>INDEX(resultados!$A$2:$ZZ$305, 255, MATCH($B$3, resultados!$A$1:$ZZ$1, 0))</f>
        <v/>
      </c>
    </row>
    <row r="262">
      <c r="A262">
        <f>INDEX(resultados!$A$2:$ZZ$305, 256, MATCH($B$1, resultados!$A$1:$ZZ$1, 0))</f>
        <v/>
      </c>
      <c r="B262">
        <f>INDEX(resultados!$A$2:$ZZ$305, 256, MATCH($B$2, resultados!$A$1:$ZZ$1, 0))</f>
        <v/>
      </c>
      <c r="C262">
        <f>INDEX(resultados!$A$2:$ZZ$305, 256, MATCH($B$3, resultados!$A$1:$ZZ$1, 0))</f>
        <v/>
      </c>
    </row>
    <row r="263">
      <c r="A263">
        <f>INDEX(resultados!$A$2:$ZZ$305, 257, MATCH($B$1, resultados!$A$1:$ZZ$1, 0))</f>
        <v/>
      </c>
      <c r="B263">
        <f>INDEX(resultados!$A$2:$ZZ$305, 257, MATCH($B$2, resultados!$A$1:$ZZ$1, 0))</f>
        <v/>
      </c>
      <c r="C263">
        <f>INDEX(resultados!$A$2:$ZZ$305, 257, MATCH($B$3, resultados!$A$1:$ZZ$1, 0))</f>
        <v/>
      </c>
    </row>
    <row r="264">
      <c r="A264">
        <f>INDEX(resultados!$A$2:$ZZ$305, 258, MATCH($B$1, resultados!$A$1:$ZZ$1, 0))</f>
        <v/>
      </c>
      <c r="B264">
        <f>INDEX(resultados!$A$2:$ZZ$305, 258, MATCH($B$2, resultados!$A$1:$ZZ$1, 0))</f>
        <v/>
      </c>
      <c r="C264">
        <f>INDEX(resultados!$A$2:$ZZ$305, 258, MATCH($B$3, resultados!$A$1:$ZZ$1, 0))</f>
        <v/>
      </c>
    </row>
    <row r="265">
      <c r="A265">
        <f>INDEX(resultados!$A$2:$ZZ$305, 259, MATCH($B$1, resultados!$A$1:$ZZ$1, 0))</f>
        <v/>
      </c>
      <c r="B265">
        <f>INDEX(resultados!$A$2:$ZZ$305, 259, MATCH($B$2, resultados!$A$1:$ZZ$1, 0))</f>
        <v/>
      </c>
      <c r="C265">
        <f>INDEX(resultados!$A$2:$ZZ$305, 259, MATCH($B$3, resultados!$A$1:$ZZ$1, 0))</f>
        <v/>
      </c>
    </row>
    <row r="266">
      <c r="A266">
        <f>INDEX(resultados!$A$2:$ZZ$305, 260, MATCH($B$1, resultados!$A$1:$ZZ$1, 0))</f>
        <v/>
      </c>
      <c r="B266">
        <f>INDEX(resultados!$A$2:$ZZ$305, 260, MATCH($B$2, resultados!$A$1:$ZZ$1, 0))</f>
        <v/>
      </c>
      <c r="C266">
        <f>INDEX(resultados!$A$2:$ZZ$305, 260, MATCH($B$3, resultados!$A$1:$ZZ$1, 0))</f>
        <v/>
      </c>
    </row>
    <row r="267">
      <c r="A267">
        <f>INDEX(resultados!$A$2:$ZZ$305, 261, MATCH($B$1, resultados!$A$1:$ZZ$1, 0))</f>
        <v/>
      </c>
      <c r="B267">
        <f>INDEX(resultados!$A$2:$ZZ$305, 261, MATCH($B$2, resultados!$A$1:$ZZ$1, 0))</f>
        <v/>
      </c>
      <c r="C267">
        <f>INDEX(resultados!$A$2:$ZZ$305, 261, MATCH($B$3, resultados!$A$1:$ZZ$1, 0))</f>
        <v/>
      </c>
    </row>
    <row r="268">
      <c r="A268">
        <f>INDEX(resultados!$A$2:$ZZ$305, 262, MATCH($B$1, resultados!$A$1:$ZZ$1, 0))</f>
        <v/>
      </c>
      <c r="B268">
        <f>INDEX(resultados!$A$2:$ZZ$305, 262, MATCH($B$2, resultados!$A$1:$ZZ$1, 0))</f>
        <v/>
      </c>
      <c r="C268">
        <f>INDEX(resultados!$A$2:$ZZ$305, 262, MATCH($B$3, resultados!$A$1:$ZZ$1, 0))</f>
        <v/>
      </c>
    </row>
    <row r="269">
      <c r="A269">
        <f>INDEX(resultados!$A$2:$ZZ$305, 263, MATCH($B$1, resultados!$A$1:$ZZ$1, 0))</f>
        <v/>
      </c>
      <c r="B269">
        <f>INDEX(resultados!$A$2:$ZZ$305, 263, MATCH($B$2, resultados!$A$1:$ZZ$1, 0))</f>
        <v/>
      </c>
      <c r="C269">
        <f>INDEX(resultados!$A$2:$ZZ$305, 263, MATCH($B$3, resultados!$A$1:$ZZ$1, 0))</f>
        <v/>
      </c>
    </row>
    <row r="270">
      <c r="A270">
        <f>INDEX(resultados!$A$2:$ZZ$305, 264, MATCH($B$1, resultados!$A$1:$ZZ$1, 0))</f>
        <v/>
      </c>
      <c r="B270">
        <f>INDEX(resultados!$A$2:$ZZ$305, 264, MATCH($B$2, resultados!$A$1:$ZZ$1, 0))</f>
        <v/>
      </c>
      <c r="C270">
        <f>INDEX(resultados!$A$2:$ZZ$305, 264, MATCH($B$3, resultados!$A$1:$ZZ$1, 0))</f>
        <v/>
      </c>
    </row>
    <row r="271">
      <c r="A271">
        <f>INDEX(resultados!$A$2:$ZZ$305, 265, MATCH($B$1, resultados!$A$1:$ZZ$1, 0))</f>
        <v/>
      </c>
      <c r="B271">
        <f>INDEX(resultados!$A$2:$ZZ$305, 265, MATCH($B$2, resultados!$A$1:$ZZ$1, 0))</f>
        <v/>
      </c>
      <c r="C271">
        <f>INDEX(resultados!$A$2:$ZZ$305, 265, MATCH($B$3, resultados!$A$1:$ZZ$1, 0))</f>
        <v/>
      </c>
    </row>
    <row r="272">
      <c r="A272">
        <f>INDEX(resultados!$A$2:$ZZ$305, 266, MATCH($B$1, resultados!$A$1:$ZZ$1, 0))</f>
        <v/>
      </c>
      <c r="B272">
        <f>INDEX(resultados!$A$2:$ZZ$305, 266, MATCH($B$2, resultados!$A$1:$ZZ$1, 0))</f>
        <v/>
      </c>
      <c r="C272">
        <f>INDEX(resultados!$A$2:$ZZ$305, 266, MATCH($B$3, resultados!$A$1:$ZZ$1, 0))</f>
        <v/>
      </c>
    </row>
    <row r="273">
      <c r="A273">
        <f>INDEX(resultados!$A$2:$ZZ$305, 267, MATCH($B$1, resultados!$A$1:$ZZ$1, 0))</f>
        <v/>
      </c>
      <c r="B273">
        <f>INDEX(resultados!$A$2:$ZZ$305, 267, MATCH($B$2, resultados!$A$1:$ZZ$1, 0))</f>
        <v/>
      </c>
      <c r="C273">
        <f>INDEX(resultados!$A$2:$ZZ$305, 267, MATCH($B$3, resultados!$A$1:$ZZ$1, 0))</f>
        <v/>
      </c>
    </row>
    <row r="274">
      <c r="A274">
        <f>INDEX(resultados!$A$2:$ZZ$305, 268, MATCH($B$1, resultados!$A$1:$ZZ$1, 0))</f>
        <v/>
      </c>
      <c r="B274">
        <f>INDEX(resultados!$A$2:$ZZ$305, 268, MATCH($B$2, resultados!$A$1:$ZZ$1, 0))</f>
        <v/>
      </c>
      <c r="C274">
        <f>INDEX(resultados!$A$2:$ZZ$305, 268, MATCH($B$3, resultados!$A$1:$ZZ$1, 0))</f>
        <v/>
      </c>
    </row>
    <row r="275">
      <c r="A275">
        <f>INDEX(resultados!$A$2:$ZZ$305, 269, MATCH($B$1, resultados!$A$1:$ZZ$1, 0))</f>
        <v/>
      </c>
      <c r="B275">
        <f>INDEX(resultados!$A$2:$ZZ$305, 269, MATCH($B$2, resultados!$A$1:$ZZ$1, 0))</f>
        <v/>
      </c>
      <c r="C275">
        <f>INDEX(resultados!$A$2:$ZZ$305, 269, MATCH($B$3, resultados!$A$1:$ZZ$1, 0))</f>
        <v/>
      </c>
    </row>
    <row r="276">
      <c r="A276">
        <f>INDEX(resultados!$A$2:$ZZ$305, 270, MATCH($B$1, resultados!$A$1:$ZZ$1, 0))</f>
        <v/>
      </c>
      <c r="B276">
        <f>INDEX(resultados!$A$2:$ZZ$305, 270, MATCH($B$2, resultados!$A$1:$ZZ$1, 0))</f>
        <v/>
      </c>
      <c r="C276">
        <f>INDEX(resultados!$A$2:$ZZ$305, 270, MATCH($B$3, resultados!$A$1:$ZZ$1, 0))</f>
        <v/>
      </c>
    </row>
    <row r="277">
      <c r="A277">
        <f>INDEX(resultados!$A$2:$ZZ$305, 271, MATCH($B$1, resultados!$A$1:$ZZ$1, 0))</f>
        <v/>
      </c>
      <c r="B277">
        <f>INDEX(resultados!$A$2:$ZZ$305, 271, MATCH($B$2, resultados!$A$1:$ZZ$1, 0))</f>
        <v/>
      </c>
      <c r="C277">
        <f>INDEX(resultados!$A$2:$ZZ$305, 271, MATCH($B$3, resultados!$A$1:$ZZ$1, 0))</f>
        <v/>
      </c>
    </row>
    <row r="278">
      <c r="A278">
        <f>INDEX(resultados!$A$2:$ZZ$305, 272, MATCH($B$1, resultados!$A$1:$ZZ$1, 0))</f>
        <v/>
      </c>
      <c r="B278">
        <f>INDEX(resultados!$A$2:$ZZ$305, 272, MATCH($B$2, resultados!$A$1:$ZZ$1, 0))</f>
        <v/>
      </c>
      <c r="C278">
        <f>INDEX(resultados!$A$2:$ZZ$305, 272, MATCH($B$3, resultados!$A$1:$ZZ$1, 0))</f>
        <v/>
      </c>
    </row>
    <row r="279">
      <c r="A279">
        <f>INDEX(resultados!$A$2:$ZZ$305, 273, MATCH($B$1, resultados!$A$1:$ZZ$1, 0))</f>
        <v/>
      </c>
      <c r="B279">
        <f>INDEX(resultados!$A$2:$ZZ$305, 273, MATCH($B$2, resultados!$A$1:$ZZ$1, 0))</f>
        <v/>
      </c>
      <c r="C279">
        <f>INDEX(resultados!$A$2:$ZZ$305, 273, MATCH($B$3, resultados!$A$1:$ZZ$1, 0))</f>
        <v/>
      </c>
    </row>
    <row r="280">
      <c r="A280">
        <f>INDEX(resultados!$A$2:$ZZ$305, 274, MATCH($B$1, resultados!$A$1:$ZZ$1, 0))</f>
        <v/>
      </c>
      <c r="B280">
        <f>INDEX(resultados!$A$2:$ZZ$305, 274, MATCH($B$2, resultados!$A$1:$ZZ$1, 0))</f>
        <v/>
      </c>
      <c r="C280">
        <f>INDEX(resultados!$A$2:$ZZ$305, 274, MATCH($B$3, resultados!$A$1:$ZZ$1, 0))</f>
        <v/>
      </c>
    </row>
    <row r="281">
      <c r="A281">
        <f>INDEX(resultados!$A$2:$ZZ$305, 275, MATCH($B$1, resultados!$A$1:$ZZ$1, 0))</f>
        <v/>
      </c>
      <c r="B281">
        <f>INDEX(resultados!$A$2:$ZZ$305, 275, MATCH($B$2, resultados!$A$1:$ZZ$1, 0))</f>
        <v/>
      </c>
      <c r="C281">
        <f>INDEX(resultados!$A$2:$ZZ$305, 275, MATCH($B$3, resultados!$A$1:$ZZ$1, 0))</f>
        <v/>
      </c>
    </row>
    <row r="282">
      <c r="A282">
        <f>INDEX(resultados!$A$2:$ZZ$305, 276, MATCH($B$1, resultados!$A$1:$ZZ$1, 0))</f>
        <v/>
      </c>
      <c r="B282">
        <f>INDEX(resultados!$A$2:$ZZ$305, 276, MATCH($B$2, resultados!$A$1:$ZZ$1, 0))</f>
        <v/>
      </c>
      <c r="C282">
        <f>INDEX(resultados!$A$2:$ZZ$305, 276, MATCH($B$3, resultados!$A$1:$ZZ$1, 0))</f>
        <v/>
      </c>
    </row>
    <row r="283">
      <c r="A283">
        <f>INDEX(resultados!$A$2:$ZZ$305, 277, MATCH($B$1, resultados!$A$1:$ZZ$1, 0))</f>
        <v/>
      </c>
      <c r="B283">
        <f>INDEX(resultados!$A$2:$ZZ$305, 277, MATCH($B$2, resultados!$A$1:$ZZ$1, 0))</f>
        <v/>
      </c>
      <c r="C283">
        <f>INDEX(resultados!$A$2:$ZZ$305, 277, MATCH($B$3, resultados!$A$1:$ZZ$1, 0))</f>
        <v/>
      </c>
    </row>
    <row r="284">
      <c r="A284">
        <f>INDEX(resultados!$A$2:$ZZ$305, 278, MATCH($B$1, resultados!$A$1:$ZZ$1, 0))</f>
        <v/>
      </c>
      <c r="B284">
        <f>INDEX(resultados!$A$2:$ZZ$305, 278, MATCH($B$2, resultados!$A$1:$ZZ$1, 0))</f>
        <v/>
      </c>
      <c r="C284">
        <f>INDEX(resultados!$A$2:$ZZ$305, 278, MATCH($B$3, resultados!$A$1:$ZZ$1, 0))</f>
        <v/>
      </c>
    </row>
    <row r="285">
      <c r="A285">
        <f>INDEX(resultados!$A$2:$ZZ$305, 279, MATCH($B$1, resultados!$A$1:$ZZ$1, 0))</f>
        <v/>
      </c>
      <c r="B285">
        <f>INDEX(resultados!$A$2:$ZZ$305, 279, MATCH($B$2, resultados!$A$1:$ZZ$1, 0))</f>
        <v/>
      </c>
      <c r="C285">
        <f>INDEX(resultados!$A$2:$ZZ$305, 279, MATCH($B$3, resultados!$A$1:$ZZ$1, 0))</f>
        <v/>
      </c>
    </row>
    <row r="286">
      <c r="A286">
        <f>INDEX(resultados!$A$2:$ZZ$305, 280, MATCH($B$1, resultados!$A$1:$ZZ$1, 0))</f>
        <v/>
      </c>
      <c r="B286">
        <f>INDEX(resultados!$A$2:$ZZ$305, 280, MATCH($B$2, resultados!$A$1:$ZZ$1, 0))</f>
        <v/>
      </c>
      <c r="C286">
        <f>INDEX(resultados!$A$2:$ZZ$305, 280, MATCH($B$3, resultados!$A$1:$ZZ$1, 0))</f>
        <v/>
      </c>
    </row>
    <row r="287">
      <c r="A287">
        <f>INDEX(resultados!$A$2:$ZZ$305, 281, MATCH($B$1, resultados!$A$1:$ZZ$1, 0))</f>
        <v/>
      </c>
      <c r="B287">
        <f>INDEX(resultados!$A$2:$ZZ$305, 281, MATCH($B$2, resultados!$A$1:$ZZ$1, 0))</f>
        <v/>
      </c>
      <c r="C287">
        <f>INDEX(resultados!$A$2:$ZZ$305, 281, MATCH($B$3, resultados!$A$1:$ZZ$1, 0))</f>
        <v/>
      </c>
    </row>
    <row r="288">
      <c r="A288">
        <f>INDEX(resultados!$A$2:$ZZ$305, 282, MATCH($B$1, resultados!$A$1:$ZZ$1, 0))</f>
        <v/>
      </c>
      <c r="B288">
        <f>INDEX(resultados!$A$2:$ZZ$305, 282, MATCH($B$2, resultados!$A$1:$ZZ$1, 0))</f>
        <v/>
      </c>
      <c r="C288">
        <f>INDEX(resultados!$A$2:$ZZ$305, 282, MATCH($B$3, resultados!$A$1:$ZZ$1, 0))</f>
        <v/>
      </c>
    </row>
    <row r="289">
      <c r="A289">
        <f>INDEX(resultados!$A$2:$ZZ$305, 283, MATCH($B$1, resultados!$A$1:$ZZ$1, 0))</f>
        <v/>
      </c>
      <c r="B289">
        <f>INDEX(resultados!$A$2:$ZZ$305, 283, MATCH($B$2, resultados!$A$1:$ZZ$1, 0))</f>
        <v/>
      </c>
      <c r="C289">
        <f>INDEX(resultados!$A$2:$ZZ$305, 283, MATCH($B$3, resultados!$A$1:$ZZ$1, 0))</f>
        <v/>
      </c>
    </row>
    <row r="290">
      <c r="A290">
        <f>INDEX(resultados!$A$2:$ZZ$305, 284, MATCH($B$1, resultados!$A$1:$ZZ$1, 0))</f>
        <v/>
      </c>
      <c r="B290">
        <f>INDEX(resultados!$A$2:$ZZ$305, 284, MATCH($B$2, resultados!$A$1:$ZZ$1, 0))</f>
        <v/>
      </c>
      <c r="C290">
        <f>INDEX(resultados!$A$2:$ZZ$305, 284, MATCH($B$3, resultados!$A$1:$ZZ$1, 0))</f>
        <v/>
      </c>
    </row>
    <row r="291">
      <c r="A291">
        <f>INDEX(resultados!$A$2:$ZZ$305, 285, MATCH($B$1, resultados!$A$1:$ZZ$1, 0))</f>
        <v/>
      </c>
      <c r="B291">
        <f>INDEX(resultados!$A$2:$ZZ$305, 285, MATCH($B$2, resultados!$A$1:$ZZ$1, 0))</f>
        <v/>
      </c>
      <c r="C291">
        <f>INDEX(resultados!$A$2:$ZZ$305, 285, MATCH($B$3, resultados!$A$1:$ZZ$1, 0))</f>
        <v/>
      </c>
    </row>
    <row r="292">
      <c r="A292">
        <f>INDEX(resultados!$A$2:$ZZ$305, 286, MATCH($B$1, resultados!$A$1:$ZZ$1, 0))</f>
        <v/>
      </c>
      <c r="B292">
        <f>INDEX(resultados!$A$2:$ZZ$305, 286, MATCH($B$2, resultados!$A$1:$ZZ$1, 0))</f>
        <v/>
      </c>
      <c r="C292">
        <f>INDEX(resultados!$A$2:$ZZ$305, 286, MATCH($B$3, resultados!$A$1:$ZZ$1, 0))</f>
        <v/>
      </c>
    </row>
    <row r="293">
      <c r="A293">
        <f>INDEX(resultados!$A$2:$ZZ$305, 287, MATCH($B$1, resultados!$A$1:$ZZ$1, 0))</f>
        <v/>
      </c>
      <c r="B293">
        <f>INDEX(resultados!$A$2:$ZZ$305, 287, MATCH($B$2, resultados!$A$1:$ZZ$1, 0))</f>
        <v/>
      </c>
      <c r="C293">
        <f>INDEX(resultados!$A$2:$ZZ$305, 287, MATCH($B$3, resultados!$A$1:$ZZ$1, 0))</f>
        <v/>
      </c>
    </row>
    <row r="294">
      <c r="A294">
        <f>INDEX(resultados!$A$2:$ZZ$305, 288, MATCH($B$1, resultados!$A$1:$ZZ$1, 0))</f>
        <v/>
      </c>
      <c r="B294">
        <f>INDEX(resultados!$A$2:$ZZ$305, 288, MATCH($B$2, resultados!$A$1:$ZZ$1, 0))</f>
        <v/>
      </c>
      <c r="C294">
        <f>INDEX(resultados!$A$2:$ZZ$305, 288, MATCH($B$3, resultados!$A$1:$ZZ$1, 0))</f>
        <v/>
      </c>
    </row>
    <row r="295">
      <c r="A295">
        <f>INDEX(resultados!$A$2:$ZZ$305, 289, MATCH($B$1, resultados!$A$1:$ZZ$1, 0))</f>
        <v/>
      </c>
      <c r="B295">
        <f>INDEX(resultados!$A$2:$ZZ$305, 289, MATCH($B$2, resultados!$A$1:$ZZ$1, 0))</f>
        <v/>
      </c>
      <c r="C295">
        <f>INDEX(resultados!$A$2:$ZZ$305, 289, MATCH($B$3, resultados!$A$1:$ZZ$1, 0))</f>
        <v/>
      </c>
    </row>
    <row r="296">
      <c r="A296">
        <f>INDEX(resultados!$A$2:$ZZ$305, 290, MATCH($B$1, resultados!$A$1:$ZZ$1, 0))</f>
        <v/>
      </c>
      <c r="B296">
        <f>INDEX(resultados!$A$2:$ZZ$305, 290, MATCH($B$2, resultados!$A$1:$ZZ$1, 0))</f>
        <v/>
      </c>
      <c r="C296">
        <f>INDEX(resultados!$A$2:$ZZ$305, 290, MATCH($B$3, resultados!$A$1:$ZZ$1, 0))</f>
        <v/>
      </c>
    </row>
    <row r="297">
      <c r="A297">
        <f>INDEX(resultados!$A$2:$ZZ$305, 291, MATCH($B$1, resultados!$A$1:$ZZ$1, 0))</f>
        <v/>
      </c>
      <c r="B297">
        <f>INDEX(resultados!$A$2:$ZZ$305, 291, MATCH($B$2, resultados!$A$1:$ZZ$1, 0))</f>
        <v/>
      </c>
      <c r="C297">
        <f>INDEX(resultados!$A$2:$ZZ$305, 291, MATCH($B$3, resultados!$A$1:$ZZ$1, 0))</f>
        <v/>
      </c>
    </row>
    <row r="298">
      <c r="A298">
        <f>INDEX(resultados!$A$2:$ZZ$305, 292, MATCH($B$1, resultados!$A$1:$ZZ$1, 0))</f>
        <v/>
      </c>
      <c r="B298">
        <f>INDEX(resultados!$A$2:$ZZ$305, 292, MATCH($B$2, resultados!$A$1:$ZZ$1, 0))</f>
        <v/>
      </c>
      <c r="C298">
        <f>INDEX(resultados!$A$2:$ZZ$305, 292, MATCH($B$3, resultados!$A$1:$ZZ$1, 0))</f>
        <v/>
      </c>
    </row>
    <row r="299">
      <c r="A299">
        <f>INDEX(resultados!$A$2:$ZZ$305, 293, MATCH($B$1, resultados!$A$1:$ZZ$1, 0))</f>
        <v/>
      </c>
      <c r="B299">
        <f>INDEX(resultados!$A$2:$ZZ$305, 293, MATCH($B$2, resultados!$A$1:$ZZ$1, 0))</f>
        <v/>
      </c>
      <c r="C299">
        <f>INDEX(resultados!$A$2:$ZZ$305, 293, MATCH($B$3, resultados!$A$1:$ZZ$1, 0))</f>
        <v/>
      </c>
    </row>
    <row r="300">
      <c r="A300">
        <f>INDEX(resultados!$A$2:$ZZ$305, 294, MATCH($B$1, resultados!$A$1:$ZZ$1, 0))</f>
        <v/>
      </c>
      <c r="B300">
        <f>INDEX(resultados!$A$2:$ZZ$305, 294, MATCH($B$2, resultados!$A$1:$ZZ$1, 0))</f>
        <v/>
      </c>
      <c r="C300">
        <f>INDEX(resultados!$A$2:$ZZ$305, 294, MATCH($B$3, resultados!$A$1:$ZZ$1, 0))</f>
        <v/>
      </c>
    </row>
    <row r="301">
      <c r="A301">
        <f>INDEX(resultados!$A$2:$ZZ$305, 295, MATCH($B$1, resultados!$A$1:$ZZ$1, 0))</f>
        <v/>
      </c>
      <c r="B301">
        <f>INDEX(resultados!$A$2:$ZZ$305, 295, MATCH($B$2, resultados!$A$1:$ZZ$1, 0))</f>
        <v/>
      </c>
      <c r="C301">
        <f>INDEX(resultados!$A$2:$ZZ$305, 295, MATCH($B$3, resultados!$A$1:$ZZ$1, 0))</f>
        <v/>
      </c>
    </row>
    <row r="302">
      <c r="A302">
        <f>INDEX(resultados!$A$2:$ZZ$305, 296, MATCH($B$1, resultados!$A$1:$ZZ$1, 0))</f>
        <v/>
      </c>
      <c r="B302">
        <f>INDEX(resultados!$A$2:$ZZ$305, 296, MATCH($B$2, resultados!$A$1:$ZZ$1, 0))</f>
        <v/>
      </c>
      <c r="C302">
        <f>INDEX(resultados!$A$2:$ZZ$305, 296, MATCH($B$3, resultados!$A$1:$ZZ$1, 0))</f>
        <v/>
      </c>
    </row>
    <row r="303">
      <c r="A303">
        <f>INDEX(resultados!$A$2:$ZZ$305, 297, MATCH($B$1, resultados!$A$1:$ZZ$1, 0))</f>
        <v/>
      </c>
      <c r="B303">
        <f>INDEX(resultados!$A$2:$ZZ$305, 297, MATCH($B$2, resultados!$A$1:$ZZ$1, 0))</f>
        <v/>
      </c>
      <c r="C303">
        <f>INDEX(resultados!$A$2:$ZZ$305, 297, MATCH($B$3, resultados!$A$1:$ZZ$1, 0))</f>
        <v/>
      </c>
    </row>
    <row r="304">
      <c r="A304">
        <f>INDEX(resultados!$A$2:$ZZ$305, 298, MATCH($B$1, resultados!$A$1:$ZZ$1, 0))</f>
        <v/>
      </c>
      <c r="B304">
        <f>INDEX(resultados!$A$2:$ZZ$305, 298, MATCH($B$2, resultados!$A$1:$ZZ$1, 0))</f>
        <v/>
      </c>
      <c r="C304">
        <f>INDEX(resultados!$A$2:$ZZ$305, 298, MATCH($B$3, resultados!$A$1:$ZZ$1, 0))</f>
        <v/>
      </c>
    </row>
    <row r="305">
      <c r="A305">
        <f>INDEX(resultados!$A$2:$ZZ$305, 299, MATCH($B$1, resultados!$A$1:$ZZ$1, 0))</f>
        <v/>
      </c>
      <c r="B305">
        <f>INDEX(resultados!$A$2:$ZZ$305, 299, MATCH($B$2, resultados!$A$1:$ZZ$1, 0))</f>
        <v/>
      </c>
      <c r="C305">
        <f>INDEX(resultados!$A$2:$ZZ$305, 299, MATCH($B$3, resultados!$A$1:$ZZ$1, 0))</f>
        <v/>
      </c>
    </row>
    <row r="306">
      <c r="A306">
        <f>INDEX(resultados!$A$2:$ZZ$305, 300, MATCH($B$1, resultados!$A$1:$ZZ$1, 0))</f>
        <v/>
      </c>
      <c r="B306">
        <f>INDEX(resultados!$A$2:$ZZ$305, 300, MATCH($B$2, resultados!$A$1:$ZZ$1, 0))</f>
        <v/>
      </c>
      <c r="C306">
        <f>INDEX(resultados!$A$2:$ZZ$305, 300, MATCH($B$3, resultados!$A$1:$ZZ$1, 0))</f>
        <v/>
      </c>
    </row>
    <row r="307">
      <c r="A307">
        <f>INDEX(resultados!$A$2:$ZZ$305, 301, MATCH($B$1, resultados!$A$1:$ZZ$1, 0))</f>
        <v/>
      </c>
      <c r="B307">
        <f>INDEX(resultados!$A$2:$ZZ$305, 301, MATCH($B$2, resultados!$A$1:$ZZ$1, 0))</f>
        <v/>
      </c>
      <c r="C307">
        <f>INDEX(resultados!$A$2:$ZZ$305, 301, MATCH($B$3, resultados!$A$1:$ZZ$1, 0))</f>
        <v/>
      </c>
    </row>
    <row r="308">
      <c r="A308">
        <f>INDEX(resultados!$A$2:$ZZ$305, 302, MATCH($B$1, resultados!$A$1:$ZZ$1, 0))</f>
        <v/>
      </c>
      <c r="B308">
        <f>INDEX(resultados!$A$2:$ZZ$305, 302, MATCH($B$2, resultados!$A$1:$ZZ$1, 0))</f>
        <v/>
      </c>
      <c r="C308">
        <f>INDEX(resultados!$A$2:$ZZ$305, 302, MATCH($B$3, resultados!$A$1:$ZZ$1, 0))</f>
        <v/>
      </c>
    </row>
    <row r="309">
      <c r="A309">
        <f>INDEX(resultados!$A$2:$ZZ$305, 303, MATCH($B$1, resultados!$A$1:$ZZ$1, 0))</f>
        <v/>
      </c>
      <c r="B309">
        <f>INDEX(resultados!$A$2:$ZZ$305, 303, MATCH($B$2, resultados!$A$1:$ZZ$1, 0))</f>
        <v/>
      </c>
      <c r="C309">
        <f>INDEX(resultados!$A$2:$ZZ$305, 303, MATCH($B$3, resultados!$A$1:$ZZ$1, 0))</f>
        <v/>
      </c>
    </row>
    <row r="310">
      <c r="A310">
        <f>INDEX(resultados!$A$2:$ZZ$305, 304, MATCH($B$1, resultados!$A$1:$ZZ$1, 0))</f>
        <v/>
      </c>
      <c r="B310">
        <f>INDEX(resultados!$A$2:$ZZ$305, 304, MATCH($B$2, resultados!$A$1:$ZZ$1, 0))</f>
        <v/>
      </c>
      <c r="C310">
        <f>INDEX(resultados!$A$2:$ZZ$305, 304,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5.4382</v>
      </c>
      <c r="E2" t="n">
        <v>18.39</v>
      </c>
      <c r="F2" t="n">
        <v>10.2</v>
      </c>
      <c r="G2" t="n">
        <v>5.32</v>
      </c>
      <c r="H2" t="n">
        <v>0.07000000000000001</v>
      </c>
      <c r="I2" t="n">
        <v>115</v>
      </c>
      <c r="J2" t="n">
        <v>242.64</v>
      </c>
      <c r="K2" t="n">
        <v>58.47</v>
      </c>
      <c r="L2" t="n">
        <v>1</v>
      </c>
      <c r="M2" t="n">
        <v>113</v>
      </c>
      <c r="N2" t="n">
        <v>58.17</v>
      </c>
      <c r="O2" t="n">
        <v>30160.1</v>
      </c>
      <c r="P2" t="n">
        <v>158.35</v>
      </c>
      <c r="Q2" t="n">
        <v>1651.57</v>
      </c>
      <c r="R2" t="n">
        <v>100.55</v>
      </c>
      <c r="S2" t="n">
        <v>27.2</v>
      </c>
      <c r="T2" t="n">
        <v>36389.91</v>
      </c>
      <c r="U2" t="n">
        <v>0.27</v>
      </c>
      <c r="V2" t="n">
        <v>0.77</v>
      </c>
      <c r="W2" t="n">
        <v>0.29</v>
      </c>
      <c r="X2" t="n">
        <v>2.34</v>
      </c>
      <c r="Y2" t="n">
        <v>1</v>
      </c>
      <c r="Z2" t="n">
        <v>10</v>
      </c>
      <c r="AA2" t="n">
        <v>223.070725116093</v>
      </c>
      <c r="AB2" t="n">
        <v>305.2152072895325</v>
      </c>
      <c r="AC2" t="n">
        <v>276.0858962781437</v>
      </c>
      <c r="AD2" t="n">
        <v>223070.725116093</v>
      </c>
      <c r="AE2" t="n">
        <v>305215.2072895325</v>
      </c>
      <c r="AF2" t="n">
        <v>1.224686104194479e-06</v>
      </c>
      <c r="AG2" t="n">
        <v>0.383125</v>
      </c>
      <c r="AH2" t="n">
        <v>276085.8962781437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6.0914</v>
      </c>
      <c r="E3" t="n">
        <v>16.42</v>
      </c>
      <c r="F3" t="n">
        <v>9.6</v>
      </c>
      <c r="G3" t="n">
        <v>6.7</v>
      </c>
      <c r="H3" t="n">
        <v>0.09</v>
      </c>
      <c r="I3" t="n">
        <v>86</v>
      </c>
      <c r="J3" t="n">
        <v>243.08</v>
      </c>
      <c r="K3" t="n">
        <v>58.47</v>
      </c>
      <c r="L3" t="n">
        <v>1.25</v>
      </c>
      <c r="M3" t="n">
        <v>84</v>
      </c>
      <c r="N3" t="n">
        <v>58.36</v>
      </c>
      <c r="O3" t="n">
        <v>30214.33</v>
      </c>
      <c r="P3" t="n">
        <v>147.3</v>
      </c>
      <c r="Q3" t="n">
        <v>1651.1</v>
      </c>
      <c r="R3" t="n">
        <v>81.68000000000001</v>
      </c>
      <c r="S3" t="n">
        <v>27.2</v>
      </c>
      <c r="T3" t="n">
        <v>27098.48</v>
      </c>
      <c r="U3" t="n">
        <v>0.33</v>
      </c>
      <c r="V3" t="n">
        <v>0.8100000000000001</v>
      </c>
      <c r="W3" t="n">
        <v>0.25</v>
      </c>
      <c r="X3" t="n">
        <v>1.74</v>
      </c>
      <c r="Y3" t="n">
        <v>1</v>
      </c>
      <c r="Z3" t="n">
        <v>10</v>
      </c>
      <c r="AA3" t="n">
        <v>186.2328246546867</v>
      </c>
      <c r="AB3" t="n">
        <v>254.8119667047924</v>
      </c>
      <c r="AC3" t="n">
        <v>230.4930702334026</v>
      </c>
      <c r="AD3" t="n">
        <v>186232.8246546866</v>
      </c>
      <c r="AE3" t="n">
        <v>254811.9667047924</v>
      </c>
      <c r="AF3" t="n">
        <v>1.371787160290216e-06</v>
      </c>
      <c r="AG3" t="n">
        <v>0.3420833333333334</v>
      </c>
      <c r="AH3" t="n">
        <v>230493.0702334026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6.5926</v>
      </c>
      <c r="E4" t="n">
        <v>15.17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243.52</v>
      </c>
      <c r="K4" t="n">
        <v>58.47</v>
      </c>
      <c r="L4" t="n">
        <v>1.5</v>
      </c>
      <c r="M4" t="n">
        <v>66</v>
      </c>
      <c r="N4" t="n">
        <v>58.55</v>
      </c>
      <c r="O4" t="n">
        <v>30268.64</v>
      </c>
      <c r="P4" t="n">
        <v>139.5</v>
      </c>
      <c r="Q4" t="n">
        <v>1650.87</v>
      </c>
      <c r="R4" t="n">
        <v>69.18000000000001</v>
      </c>
      <c r="S4" t="n">
        <v>27.2</v>
      </c>
      <c r="T4" t="n">
        <v>20938.41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163.7759999239188</v>
      </c>
      <c r="AB4" t="n">
        <v>224.085548382986</v>
      </c>
      <c r="AC4" t="n">
        <v>202.6991381514207</v>
      </c>
      <c r="AD4" t="n">
        <v>163775.9999239188</v>
      </c>
      <c r="AE4" t="n">
        <v>224085.548382986</v>
      </c>
      <c r="AF4" t="n">
        <v>1.484657719560245e-06</v>
      </c>
      <c r="AG4" t="n">
        <v>0.3160416666666667</v>
      </c>
      <c r="AH4" t="n">
        <v>202699.1381514207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6.9649</v>
      </c>
      <c r="E5" t="n">
        <v>14.36</v>
      </c>
      <c r="F5" t="n">
        <v>8.960000000000001</v>
      </c>
      <c r="G5" t="n">
        <v>9.6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134.2</v>
      </c>
      <c r="Q5" t="n">
        <v>1650.85</v>
      </c>
      <c r="R5" t="n">
        <v>61.64</v>
      </c>
      <c r="S5" t="n">
        <v>27.2</v>
      </c>
      <c r="T5" t="n">
        <v>17225.79</v>
      </c>
      <c r="U5" t="n">
        <v>0.44</v>
      </c>
      <c r="V5" t="n">
        <v>0.87</v>
      </c>
      <c r="W5" t="n">
        <v>0.2</v>
      </c>
      <c r="X5" t="n">
        <v>1.1</v>
      </c>
      <c r="Y5" t="n">
        <v>1</v>
      </c>
      <c r="Z5" t="n">
        <v>10</v>
      </c>
      <c r="AA5" t="n">
        <v>149.8411017724613</v>
      </c>
      <c r="AB5" t="n">
        <v>205.0192059678529</v>
      </c>
      <c r="AC5" t="n">
        <v>185.4524606966022</v>
      </c>
      <c r="AD5" t="n">
        <v>149841.1017724613</v>
      </c>
      <c r="AE5" t="n">
        <v>205019.2059678529</v>
      </c>
      <c r="AF5" t="n">
        <v>1.568499916719526e-06</v>
      </c>
      <c r="AG5" t="n">
        <v>0.2991666666666666</v>
      </c>
      <c r="AH5" t="n">
        <v>185452.4606966022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7.2355</v>
      </c>
      <c r="E6" t="n">
        <v>13.82</v>
      </c>
      <c r="F6" t="n">
        <v>8.800000000000001</v>
      </c>
      <c r="G6" t="n">
        <v>11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130.23</v>
      </c>
      <c r="Q6" t="n">
        <v>1650.82</v>
      </c>
      <c r="R6" t="n">
        <v>56.68</v>
      </c>
      <c r="S6" t="n">
        <v>27.2</v>
      </c>
      <c r="T6" t="n">
        <v>14786.18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140.5890414915246</v>
      </c>
      <c r="AB6" t="n">
        <v>192.3601289193894</v>
      </c>
      <c r="AC6" t="n">
        <v>174.0015481945138</v>
      </c>
      <c r="AD6" t="n">
        <v>140589.0414915246</v>
      </c>
      <c r="AE6" t="n">
        <v>192360.1289193894</v>
      </c>
      <c r="AF6" t="n">
        <v>1.629439209094766e-06</v>
      </c>
      <c r="AG6" t="n">
        <v>0.2879166666666667</v>
      </c>
      <c r="AH6" t="n">
        <v>174001.5481945138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7.4605</v>
      </c>
      <c r="E7" t="n">
        <v>13.4</v>
      </c>
      <c r="F7" t="n">
        <v>8.66</v>
      </c>
      <c r="G7" t="n">
        <v>12.38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126.62</v>
      </c>
      <c r="Q7" t="n">
        <v>1650.83</v>
      </c>
      <c r="R7" t="n">
        <v>52.45</v>
      </c>
      <c r="S7" t="n">
        <v>27.2</v>
      </c>
      <c r="T7" t="n">
        <v>12702.36</v>
      </c>
      <c r="U7" t="n">
        <v>0.52</v>
      </c>
      <c r="V7" t="n">
        <v>0.9</v>
      </c>
      <c r="W7" t="n">
        <v>0.18</v>
      </c>
      <c r="X7" t="n">
        <v>0.8100000000000001</v>
      </c>
      <c r="Y7" t="n">
        <v>1</v>
      </c>
      <c r="Z7" t="n">
        <v>10</v>
      </c>
      <c r="AA7" t="n">
        <v>133.1511430399612</v>
      </c>
      <c r="AB7" t="n">
        <v>182.1832681210444</v>
      </c>
      <c r="AC7" t="n">
        <v>164.7959527074458</v>
      </c>
      <c r="AD7" t="n">
        <v>133151.1430399612</v>
      </c>
      <c r="AE7" t="n">
        <v>182183.2681210444</v>
      </c>
      <c r="AF7" t="n">
        <v>1.680109352422293e-06</v>
      </c>
      <c r="AG7" t="n">
        <v>0.2791666666666667</v>
      </c>
      <c r="AH7" t="n">
        <v>164795.9527074458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7.7569</v>
      </c>
      <c r="E8" t="n">
        <v>12.89</v>
      </c>
      <c r="F8" t="n">
        <v>8.43</v>
      </c>
      <c r="G8" t="n">
        <v>14.06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121.44</v>
      </c>
      <c r="Q8" t="n">
        <v>1650.64</v>
      </c>
      <c r="R8" t="n">
        <v>45.15</v>
      </c>
      <c r="S8" t="n">
        <v>27.2</v>
      </c>
      <c r="T8" t="n">
        <v>9085.18</v>
      </c>
      <c r="U8" t="n">
        <v>0.6</v>
      </c>
      <c r="V8" t="n">
        <v>0.93</v>
      </c>
      <c r="W8" t="n">
        <v>0.16</v>
      </c>
      <c r="X8" t="n">
        <v>0.58</v>
      </c>
      <c r="Y8" t="n">
        <v>1</v>
      </c>
      <c r="Z8" t="n">
        <v>10</v>
      </c>
      <c r="AA8" t="n">
        <v>123.5222409402128</v>
      </c>
      <c r="AB8" t="n">
        <v>169.0085794709953</v>
      </c>
      <c r="AC8" t="n">
        <v>152.8786378513615</v>
      </c>
      <c r="AD8" t="n">
        <v>123522.2409402128</v>
      </c>
      <c r="AE8" t="n">
        <v>169008.5794709953</v>
      </c>
      <c r="AF8" t="n">
        <v>1.746858821232422e-06</v>
      </c>
      <c r="AG8" t="n">
        <v>0.2685416666666667</v>
      </c>
      <c r="AH8" t="n">
        <v>152878.6378513615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7.7434</v>
      </c>
      <c r="E9" t="n">
        <v>12.91</v>
      </c>
      <c r="F9" t="n">
        <v>8.6</v>
      </c>
      <c r="G9" t="n">
        <v>15.63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122.62</v>
      </c>
      <c r="Q9" t="n">
        <v>1650.7</v>
      </c>
      <c r="R9" t="n">
        <v>50.94</v>
      </c>
      <c r="S9" t="n">
        <v>27.2</v>
      </c>
      <c r="T9" t="n">
        <v>11990.9</v>
      </c>
      <c r="U9" t="n">
        <v>0.53</v>
      </c>
      <c r="V9" t="n">
        <v>0.91</v>
      </c>
      <c r="W9" t="n">
        <v>0.16</v>
      </c>
      <c r="X9" t="n">
        <v>0.75</v>
      </c>
      <c r="Y9" t="n">
        <v>1</v>
      </c>
      <c r="Z9" t="n">
        <v>10</v>
      </c>
      <c r="AA9" t="n">
        <v>125.2816624260826</v>
      </c>
      <c r="AB9" t="n">
        <v>171.415897568159</v>
      </c>
      <c r="AC9" t="n">
        <v>155.0562048880248</v>
      </c>
      <c r="AD9" t="n">
        <v>125281.6624260826</v>
      </c>
      <c r="AE9" t="n">
        <v>171415.897568159</v>
      </c>
      <c r="AF9" t="n">
        <v>1.74381861263277e-06</v>
      </c>
      <c r="AG9" t="n">
        <v>0.2689583333333334</v>
      </c>
      <c r="AH9" t="n">
        <v>155056.2048880248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7.9177</v>
      </c>
      <c r="E10" t="n">
        <v>12.63</v>
      </c>
      <c r="F10" t="n">
        <v>8.460000000000001</v>
      </c>
      <c r="G10" t="n">
        <v>16.91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118.64</v>
      </c>
      <c r="Q10" t="n">
        <v>1650.8</v>
      </c>
      <c r="R10" t="n">
        <v>46.05</v>
      </c>
      <c r="S10" t="n">
        <v>27.2</v>
      </c>
      <c r="T10" t="n">
        <v>9562.879999999999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119.2463643359705</v>
      </c>
      <c r="AB10" t="n">
        <v>163.1581364627116</v>
      </c>
      <c r="AC10" t="n">
        <v>147.5865529126382</v>
      </c>
      <c r="AD10" t="n">
        <v>119246.3643359705</v>
      </c>
      <c r="AE10" t="n">
        <v>163158.1364627116</v>
      </c>
      <c r="AF10" t="n">
        <v>1.783071083663828e-06</v>
      </c>
      <c r="AG10" t="n">
        <v>0.263125</v>
      </c>
      <c r="AH10" t="n">
        <v>147586.5529126382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8.055300000000001</v>
      </c>
      <c r="E11" t="n">
        <v>12.41</v>
      </c>
      <c r="F11" t="n">
        <v>8.380000000000001</v>
      </c>
      <c r="G11" t="n">
        <v>18.63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</v>
      </c>
      <c r="Q11" t="n">
        <v>1650.82</v>
      </c>
      <c r="R11" t="n">
        <v>43.89</v>
      </c>
      <c r="S11" t="n">
        <v>27.2</v>
      </c>
      <c r="T11" t="n">
        <v>8498.85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115.1286673232344</v>
      </c>
      <c r="AB11" t="n">
        <v>157.5241217499176</v>
      </c>
      <c r="AC11" t="n">
        <v>142.4902406566422</v>
      </c>
      <c r="AD11" t="n">
        <v>115128.6673232344</v>
      </c>
      <c r="AE11" t="n">
        <v>157524.1217499176</v>
      </c>
      <c r="AF11" t="n">
        <v>1.814058691316573e-06</v>
      </c>
      <c r="AG11" t="n">
        <v>0.2585416666666667</v>
      </c>
      <c r="AH11" t="n">
        <v>142490.2406566422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8.139799999999999</v>
      </c>
      <c r="E12" t="n">
        <v>12.29</v>
      </c>
      <c r="F12" t="n">
        <v>8.35</v>
      </c>
      <c r="G12" t="n">
        <v>20.03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113.63</v>
      </c>
      <c r="Q12" t="n">
        <v>1650.69</v>
      </c>
      <c r="R12" t="n">
        <v>42.67</v>
      </c>
      <c r="S12" t="n">
        <v>27.2</v>
      </c>
      <c r="T12" t="n">
        <v>7899.77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112.2462472036714</v>
      </c>
      <c r="AB12" t="n">
        <v>153.5802673789326</v>
      </c>
      <c r="AC12" t="n">
        <v>138.9227822115884</v>
      </c>
      <c r="AD12" t="n">
        <v>112246.2472036714</v>
      </c>
      <c r="AE12" t="n">
        <v>153580.2673789326</v>
      </c>
      <c r="AF12" t="n">
        <v>1.833088145144022e-06</v>
      </c>
      <c r="AG12" t="n">
        <v>0.2560416666666667</v>
      </c>
      <c r="AH12" t="n">
        <v>138922.7822115883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8.235900000000001</v>
      </c>
      <c r="E13" t="n">
        <v>12.14</v>
      </c>
      <c r="F13" t="n">
        <v>8.300000000000001</v>
      </c>
      <c r="G13" t="n">
        <v>21.65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111.36</v>
      </c>
      <c r="Q13" t="n">
        <v>1650.73</v>
      </c>
      <c r="R13" t="n">
        <v>41.23</v>
      </c>
      <c r="S13" t="n">
        <v>27.2</v>
      </c>
      <c r="T13" t="n">
        <v>7189.9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109.2565370109102</v>
      </c>
      <c r="AB13" t="n">
        <v>149.4896139964938</v>
      </c>
      <c r="AC13" t="n">
        <v>135.2225350467001</v>
      </c>
      <c r="AD13" t="n">
        <v>109256.5370109102</v>
      </c>
      <c r="AE13" t="n">
        <v>149489.6139964938</v>
      </c>
      <c r="AF13" t="n">
        <v>1.854729926360802e-06</v>
      </c>
      <c r="AG13" t="n">
        <v>0.2529166666666667</v>
      </c>
      <c r="AH13" t="n">
        <v>135222.5350467001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8.331799999999999</v>
      </c>
      <c r="E14" t="n">
        <v>12</v>
      </c>
      <c r="F14" t="n">
        <v>8.25</v>
      </c>
      <c r="G14" t="n">
        <v>23.58</v>
      </c>
      <c r="H14" t="n">
        <v>0.29</v>
      </c>
      <c r="I14" t="n">
        <v>21</v>
      </c>
      <c r="J14" t="n">
        <v>247.96</v>
      </c>
      <c r="K14" t="n">
        <v>58.47</v>
      </c>
      <c r="L14" t="n">
        <v>4</v>
      </c>
      <c r="M14" t="n">
        <v>19</v>
      </c>
      <c r="N14" t="n">
        <v>60.48</v>
      </c>
      <c r="O14" t="n">
        <v>30815.5</v>
      </c>
      <c r="P14" t="n">
        <v>108.72</v>
      </c>
      <c r="Q14" t="n">
        <v>1650.77</v>
      </c>
      <c r="R14" t="n">
        <v>39.61</v>
      </c>
      <c r="S14" t="n">
        <v>27.2</v>
      </c>
      <c r="T14" t="n">
        <v>6387.56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106.0971993934461</v>
      </c>
      <c r="AB14" t="n">
        <v>145.1668688881429</v>
      </c>
      <c r="AC14" t="n">
        <v>131.312346664478</v>
      </c>
      <c r="AD14" t="n">
        <v>106097.1993934461</v>
      </c>
      <c r="AE14" t="n">
        <v>145166.8688881429</v>
      </c>
      <c r="AF14" t="n">
        <v>1.876326667450178e-06</v>
      </c>
      <c r="AG14" t="n">
        <v>0.25</v>
      </c>
      <c r="AH14" t="n">
        <v>131312.346664478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8.4436</v>
      </c>
      <c r="E15" t="n">
        <v>11.84</v>
      </c>
      <c r="F15" t="n">
        <v>8.19</v>
      </c>
      <c r="G15" t="n">
        <v>25.86</v>
      </c>
      <c r="H15" t="n">
        <v>0.3</v>
      </c>
      <c r="I15" t="n">
        <v>19</v>
      </c>
      <c r="J15" t="n">
        <v>248.4</v>
      </c>
      <c r="K15" t="n">
        <v>58.47</v>
      </c>
      <c r="L15" t="n">
        <v>4.25</v>
      </c>
      <c r="M15" t="n">
        <v>17</v>
      </c>
      <c r="N15" t="n">
        <v>60.68</v>
      </c>
      <c r="O15" t="n">
        <v>30870.57</v>
      </c>
      <c r="P15" t="n">
        <v>105.63</v>
      </c>
      <c r="Q15" t="n">
        <v>1650.8</v>
      </c>
      <c r="R15" t="n">
        <v>37.49</v>
      </c>
      <c r="S15" t="n">
        <v>27.2</v>
      </c>
      <c r="T15" t="n">
        <v>5339.62</v>
      </c>
      <c r="U15" t="n">
        <v>0.73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102.4900327762928</v>
      </c>
      <c r="AB15" t="n">
        <v>140.2313843855965</v>
      </c>
      <c r="AC15" t="n">
        <v>126.847897875857</v>
      </c>
      <c r="AD15" t="n">
        <v>102490.0327762928</v>
      </c>
      <c r="AE15" t="n">
        <v>140231.3843855965</v>
      </c>
      <c r="AF15" t="n">
        <v>1.901504098668034e-06</v>
      </c>
      <c r="AG15" t="n">
        <v>0.2466666666666667</v>
      </c>
      <c r="AH15" t="n">
        <v>126847.897875857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8.4368</v>
      </c>
      <c r="E16" t="n">
        <v>11.85</v>
      </c>
      <c r="F16" t="n">
        <v>8.25</v>
      </c>
      <c r="G16" t="n">
        <v>27.49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104.72</v>
      </c>
      <c r="Q16" t="n">
        <v>1650.94</v>
      </c>
      <c r="R16" t="n">
        <v>40.12</v>
      </c>
      <c r="S16" t="n">
        <v>27.2</v>
      </c>
      <c r="T16" t="n">
        <v>6659.05</v>
      </c>
      <c r="U16" t="n">
        <v>0.68</v>
      </c>
      <c r="V16" t="n">
        <v>0.95</v>
      </c>
      <c r="W16" t="n">
        <v>0.13</v>
      </c>
      <c r="X16" t="n">
        <v>0.39</v>
      </c>
      <c r="Y16" t="n">
        <v>1</v>
      </c>
      <c r="Z16" t="n">
        <v>10</v>
      </c>
      <c r="AA16" t="n">
        <v>102.2169260284072</v>
      </c>
      <c r="AB16" t="n">
        <v>139.8577076845202</v>
      </c>
      <c r="AC16" t="n">
        <v>126.5098843546727</v>
      </c>
      <c r="AD16" t="n">
        <v>102216.9260284072</v>
      </c>
      <c r="AE16" t="n">
        <v>139857.7076845202</v>
      </c>
      <c r="AF16" t="n">
        <v>1.899972734336358e-06</v>
      </c>
      <c r="AG16" t="n">
        <v>0.246875</v>
      </c>
      <c r="AH16" t="n">
        <v>126509.8843546727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8.514699999999999</v>
      </c>
      <c r="E17" t="n">
        <v>11.74</v>
      </c>
      <c r="F17" t="n">
        <v>8.18</v>
      </c>
      <c r="G17" t="n">
        <v>28.89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15</v>
      </c>
      <c r="N17" t="n">
        <v>61.07</v>
      </c>
      <c r="O17" t="n">
        <v>30980.93</v>
      </c>
      <c r="P17" t="n">
        <v>101.2</v>
      </c>
      <c r="Q17" t="n">
        <v>1650.81</v>
      </c>
      <c r="R17" t="n">
        <v>37.6</v>
      </c>
      <c r="S17" t="n">
        <v>27.2</v>
      </c>
      <c r="T17" t="n">
        <v>5402.32</v>
      </c>
      <c r="U17" t="n">
        <v>0.72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98.77802094908625</v>
      </c>
      <c r="AB17" t="n">
        <v>135.152446041211</v>
      </c>
      <c r="AC17" t="n">
        <v>122.2536862787233</v>
      </c>
      <c r="AD17" t="n">
        <v>98778.02094908626</v>
      </c>
      <c r="AE17" t="n">
        <v>135152.446041211</v>
      </c>
      <c r="AF17" t="n">
        <v>1.917515863959533e-06</v>
      </c>
      <c r="AG17" t="n">
        <v>0.2445833333333333</v>
      </c>
      <c r="AH17" t="n">
        <v>122253.6862787233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8.561199999999999</v>
      </c>
      <c r="E18" t="n">
        <v>11.68</v>
      </c>
      <c r="F18" t="n">
        <v>8.17</v>
      </c>
      <c r="G18" t="n">
        <v>30.63</v>
      </c>
      <c r="H18" t="n">
        <v>0.36</v>
      </c>
      <c r="I18" t="n">
        <v>16</v>
      </c>
      <c r="J18" t="n">
        <v>249.75</v>
      </c>
      <c r="K18" t="n">
        <v>58.47</v>
      </c>
      <c r="L18" t="n">
        <v>5</v>
      </c>
      <c r="M18" t="n">
        <v>12</v>
      </c>
      <c r="N18" t="n">
        <v>61.27</v>
      </c>
      <c r="O18" t="n">
        <v>31036.22</v>
      </c>
      <c r="P18" t="n">
        <v>98.66</v>
      </c>
      <c r="Q18" t="n">
        <v>1650.7</v>
      </c>
      <c r="R18" t="n">
        <v>37.01</v>
      </c>
      <c r="S18" t="n">
        <v>27.2</v>
      </c>
      <c r="T18" t="n">
        <v>5113.12</v>
      </c>
      <c r="U18" t="n">
        <v>0.73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96.59796311194459</v>
      </c>
      <c r="AB18" t="n">
        <v>132.1695947310713</v>
      </c>
      <c r="AC18" t="n">
        <v>119.5555141111643</v>
      </c>
      <c r="AD18" t="n">
        <v>96597.9631119446</v>
      </c>
      <c r="AE18" t="n">
        <v>132169.5947310713</v>
      </c>
      <c r="AF18" t="n">
        <v>1.927987693580555e-06</v>
      </c>
      <c r="AG18" t="n">
        <v>0.2433333333333333</v>
      </c>
      <c r="AH18" t="n">
        <v>119555.5141111643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8.6098</v>
      </c>
      <c r="E19" t="n">
        <v>11.61</v>
      </c>
      <c r="F19" t="n">
        <v>8.15</v>
      </c>
      <c r="G19" t="n">
        <v>32.6</v>
      </c>
      <c r="H19" t="n">
        <v>0.37</v>
      </c>
      <c r="I19" t="n">
        <v>15</v>
      </c>
      <c r="J19" t="n">
        <v>250.2</v>
      </c>
      <c r="K19" t="n">
        <v>58.47</v>
      </c>
      <c r="L19" t="n">
        <v>5.25</v>
      </c>
      <c r="M19" t="n">
        <v>5</v>
      </c>
      <c r="N19" t="n">
        <v>61.47</v>
      </c>
      <c r="O19" t="n">
        <v>31091.59</v>
      </c>
      <c r="P19" t="n">
        <v>97.2</v>
      </c>
      <c r="Q19" t="n">
        <v>1650.91</v>
      </c>
      <c r="R19" t="n">
        <v>36.15</v>
      </c>
      <c r="S19" t="n">
        <v>27.2</v>
      </c>
      <c r="T19" t="n">
        <v>4686.5</v>
      </c>
      <c r="U19" t="n">
        <v>0.75</v>
      </c>
      <c r="V19" t="n">
        <v>0.96</v>
      </c>
      <c r="W19" t="n">
        <v>0.14</v>
      </c>
      <c r="X19" t="n">
        <v>0.3</v>
      </c>
      <c r="Y19" t="n">
        <v>1</v>
      </c>
      <c r="Z19" t="n">
        <v>10</v>
      </c>
      <c r="AA19" t="n">
        <v>95.06277494368172</v>
      </c>
      <c r="AB19" t="n">
        <v>130.0690825515331</v>
      </c>
      <c r="AC19" t="n">
        <v>117.6554718659532</v>
      </c>
      <c r="AD19" t="n">
        <v>95062.77494368171</v>
      </c>
      <c r="AE19" t="n">
        <v>130069.0825515331</v>
      </c>
      <c r="AF19" t="n">
        <v>1.938932444539301e-06</v>
      </c>
      <c r="AG19" t="n">
        <v>0.241875</v>
      </c>
      <c r="AH19" t="n">
        <v>117655.4718659532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8.603400000000001</v>
      </c>
      <c r="E20" t="n">
        <v>11.62</v>
      </c>
      <c r="F20" t="n">
        <v>8.16</v>
      </c>
      <c r="G20" t="n">
        <v>32.63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0</v>
      </c>
      <c r="N20" t="n">
        <v>61.67</v>
      </c>
      <c r="O20" t="n">
        <v>31147.02</v>
      </c>
      <c r="P20" t="n">
        <v>97.09999999999999</v>
      </c>
      <c r="Q20" t="n">
        <v>1650.76</v>
      </c>
      <c r="R20" t="n">
        <v>36.29</v>
      </c>
      <c r="S20" t="n">
        <v>27.2</v>
      </c>
      <c r="T20" t="n">
        <v>4756.76</v>
      </c>
      <c r="U20" t="n">
        <v>0.75</v>
      </c>
      <c r="V20" t="n">
        <v>0.96</v>
      </c>
      <c r="W20" t="n">
        <v>0.15</v>
      </c>
      <c r="X20" t="n">
        <v>0.3</v>
      </c>
      <c r="Y20" t="n">
        <v>1</v>
      </c>
      <c r="Z20" t="n">
        <v>10</v>
      </c>
      <c r="AA20" t="n">
        <v>95.10715101468971</v>
      </c>
      <c r="AB20" t="n">
        <v>130.1297998496202</v>
      </c>
      <c r="AC20" t="n">
        <v>117.7103943903282</v>
      </c>
      <c r="AD20" t="n">
        <v>95107.15101468971</v>
      </c>
      <c r="AE20" t="n">
        <v>130129.7998496202</v>
      </c>
      <c r="AF20" t="n">
        <v>1.937491160462429e-06</v>
      </c>
      <c r="AG20" t="n">
        <v>0.2420833333333333</v>
      </c>
      <c r="AH20" t="n">
        <v>117710.3943903282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8.512700000000001</v>
      </c>
      <c r="E2" t="n">
        <v>11.75</v>
      </c>
      <c r="F2" t="n">
        <v>9.029999999999999</v>
      </c>
      <c r="G2" t="n">
        <v>9.68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51.37</v>
      </c>
      <c r="Q2" t="n">
        <v>1651.06</v>
      </c>
      <c r="R2" t="n">
        <v>61.62</v>
      </c>
      <c r="S2" t="n">
        <v>27.2</v>
      </c>
      <c r="T2" t="n">
        <v>17216.64</v>
      </c>
      <c r="U2" t="n">
        <v>0.44</v>
      </c>
      <c r="V2" t="n">
        <v>0.87</v>
      </c>
      <c r="W2" t="n">
        <v>0.27</v>
      </c>
      <c r="X2" t="n">
        <v>1.18</v>
      </c>
      <c r="Y2" t="n">
        <v>1</v>
      </c>
      <c r="Z2" t="n">
        <v>10</v>
      </c>
      <c r="AA2" t="n">
        <v>54.88408371872027</v>
      </c>
      <c r="AB2" t="n">
        <v>75.09482465881246</v>
      </c>
      <c r="AC2" t="n">
        <v>67.92787998964079</v>
      </c>
      <c r="AD2" t="n">
        <v>54884.08371872027</v>
      </c>
      <c r="AE2" t="n">
        <v>75094.82465881246</v>
      </c>
      <c r="AF2" t="n">
        <v>2.334859596715611e-06</v>
      </c>
      <c r="AG2" t="n">
        <v>0.2447916666666667</v>
      </c>
      <c r="AH2" t="n">
        <v>67927.87998964079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10.22</v>
      </c>
      <c r="G2" t="n">
        <v>5.52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40.18</v>
      </c>
      <c r="Q2" t="n">
        <v>1651.53</v>
      </c>
      <c r="R2" t="n">
        <v>96.23</v>
      </c>
      <c r="S2" t="n">
        <v>27.2</v>
      </c>
      <c r="T2" t="n">
        <v>34250.21</v>
      </c>
      <c r="U2" t="n">
        <v>0.28</v>
      </c>
      <c r="V2" t="n">
        <v>0.77</v>
      </c>
      <c r="W2" t="n">
        <v>0.43</v>
      </c>
      <c r="X2" t="n">
        <v>2.36</v>
      </c>
      <c r="Y2" t="n">
        <v>1</v>
      </c>
      <c r="Z2" t="n">
        <v>10</v>
      </c>
      <c r="AA2" t="n">
        <v>50.02488412336588</v>
      </c>
      <c r="AB2" t="n">
        <v>68.44625339969544</v>
      </c>
      <c r="AC2" t="n">
        <v>61.9138390401634</v>
      </c>
      <c r="AD2" t="n">
        <v>50024.88412336588</v>
      </c>
      <c r="AE2" t="n">
        <v>68446.25339969543</v>
      </c>
      <c r="AF2" t="n">
        <v>2.239097144372795e-06</v>
      </c>
      <c r="AG2" t="n">
        <v>0.2739583333333334</v>
      </c>
      <c r="AH2" t="n">
        <v>61913.8390401634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7.4086</v>
      </c>
      <c r="E2" t="n">
        <v>13.5</v>
      </c>
      <c r="F2" t="n">
        <v>9.25</v>
      </c>
      <c r="G2" t="n">
        <v>7.93</v>
      </c>
      <c r="H2" t="n">
        <v>0.12</v>
      </c>
      <c r="I2" t="n">
        <v>70</v>
      </c>
      <c r="J2" t="n">
        <v>141.81</v>
      </c>
      <c r="K2" t="n">
        <v>47.83</v>
      </c>
      <c r="L2" t="n">
        <v>1</v>
      </c>
      <c r="M2" t="n">
        <v>68</v>
      </c>
      <c r="N2" t="n">
        <v>22.98</v>
      </c>
      <c r="O2" t="n">
        <v>17723.39</v>
      </c>
      <c r="P2" t="n">
        <v>95.79000000000001</v>
      </c>
      <c r="Q2" t="n">
        <v>1651.11</v>
      </c>
      <c r="R2" t="n">
        <v>70.65000000000001</v>
      </c>
      <c r="S2" t="n">
        <v>27.2</v>
      </c>
      <c r="T2" t="n">
        <v>21663.45</v>
      </c>
      <c r="U2" t="n">
        <v>0.38</v>
      </c>
      <c r="V2" t="n">
        <v>0.85</v>
      </c>
      <c r="W2" t="n">
        <v>0.22</v>
      </c>
      <c r="X2" t="n">
        <v>1.39</v>
      </c>
      <c r="Y2" t="n">
        <v>1</v>
      </c>
      <c r="Z2" t="n">
        <v>10</v>
      </c>
      <c r="AA2" t="n">
        <v>105.4367090617346</v>
      </c>
      <c r="AB2" t="n">
        <v>144.2631568775187</v>
      </c>
      <c r="AC2" t="n">
        <v>130.4948836597797</v>
      </c>
      <c r="AD2" t="n">
        <v>105436.7090617346</v>
      </c>
      <c r="AE2" t="n">
        <v>144263.1568775187</v>
      </c>
      <c r="AF2" t="n">
        <v>1.823934908534147e-06</v>
      </c>
      <c r="AG2" t="n">
        <v>0.28125</v>
      </c>
      <c r="AH2" t="n">
        <v>130494.8836597797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7.9341</v>
      </c>
      <c r="E3" t="n">
        <v>12.6</v>
      </c>
      <c r="F3" t="n">
        <v>8.869999999999999</v>
      </c>
      <c r="G3" t="n">
        <v>10.24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88.73</v>
      </c>
      <c r="Q3" t="n">
        <v>1650.8</v>
      </c>
      <c r="R3" t="n">
        <v>58.99</v>
      </c>
      <c r="S3" t="n">
        <v>27.2</v>
      </c>
      <c r="T3" t="n">
        <v>15923.97</v>
      </c>
      <c r="U3" t="n">
        <v>0.46</v>
      </c>
      <c r="V3" t="n">
        <v>0.88</v>
      </c>
      <c r="W3" t="n">
        <v>0.19</v>
      </c>
      <c r="X3" t="n">
        <v>1.02</v>
      </c>
      <c r="Y3" t="n">
        <v>1</v>
      </c>
      <c r="Z3" t="n">
        <v>10</v>
      </c>
      <c r="AA3" t="n">
        <v>92.47909512339902</v>
      </c>
      <c r="AB3" t="n">
        <v>126.533977837515</v>
      </c>
      <c r="AC3" t="n">
        <v>114.4577525842892</v>
      </c>
      <c r="AD3" t="n">
        <v>92479.09512339902</v>
      </c>
      <c r="AE3" t="n">
        <v>126533.977837515</v>
      </c>
      <c r="AF3" t="n">
        <v>1.953308581621463e-06</v>
      </c>
      <c r="AG3" t="n">
        <v>0.2625</v>
      </c>
      <c r="AH3" t="n">
        <v>114457.7525842892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8.3055</v>
      </c>
      <c r="E4" t="n">
        <v>12.04</v>
      </c>
      <c r="F4" t="n">
        <v>8.630000000000001</v>
      </c>
      <c r="G4" t="n">
        <v>12.63</v>
      </c>
      <c r="H4" t="n">
        <v>0.19</v>
      </c>
      <c r="I4" t="n">
        <v>41</v>
      </c>
      <c r="J4" t="n">
        <v>142.49</v>
      </c>
      <c r="K4" t="n">
        <v>47.83</v>
      </c>
      <c r="L4" t="n">
        <v>1.5</v>
      </c>
      <c r="M4" t="n">
        <v>39</v>
      </c>
      <c r="N4" t="n">
        <v>23.16</v>
      </c>
      <c r="O4" t="n">
        <v>17807.56</v>
      </c>
      <c r="P4" t="n">
        <v>83.15000000000001</v>
      </c>
      <c r="Q4" t="n">
        <v>1650.8</v>
      </c>
      <c r="R4" t="n">
        <v>51.24</v>
      </c>
      <c r="S4" t="n">
        <v>27.2</v>
      </c>
      <c r="T4" t="n">
        <v>12104.82</v>
      </c>
      <c r="U4" t="n">
        <v>0.53</v>
      </c>
      <c r="V4" t="n">
        <v>0.91</v>
      </c>
      <c r="W4" t="n">
        <v>0.17</v>
      </c>
      <c r="X4" t="n">
        <v>0.77</v>
      </c>
      <c r="Y4" t="n">
        <v>1</v>
      </c>
      <c r="Z4" t="n">
        <v>10</v>
      </c>
      <c r="AA4" t="n">
        <v>84.01302381342867</v>
      </c>
      <c r="AB4" t="n">
        <v>114.9503255745132</v>
      </c>
      <c r="AC4" t="n">
        <v>103.9796278355066</v>
      </c>
      <c r="AD4" t="n">
        <v>84013.02381342868</v>
      </c>
      <c r="AE4" t="n">
        <v>114950.3255745132</v>
      </c>
      <c r="AF4" t="n">
        <v>2.044744132876705e-06</v>
      </c>
      <c r="AG4" t="n">
        <v>0.2508333333333333</v>
      </c>
      <c r="AH4" t="n">
        <v>103979.6278355066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8.4864</v>
      </c>
      <c r="E5" t="n">
        <v>11.78</v>
      </c>
      <c r="F5" t="n">
        <v>8.57</v>
      </c>
      <c r="G5" t="n">
        <v>15.13</v>
      </c>
      <c r="H5" t="n">
        <v>0.22</v>
      </c>
      <c r="I5" t="n">
        <v>34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78.93000000000001</v>
      </c>
      <c r="Q5" t="n">
        <v>1650.83</v>
      </c>
      <c r="R5" t="n">
        <v>50.08</v>
      </c>
      <c r="S5" t="n">
        <v>27.2</v>
      </c>
      <c r="T5" t="n">
        <v>11558.01</v>
      </c>
      <c r="U5" t="n">
        <v>0.54</v>
      </c>
      <c r="V5" t="n">
        <v>0.91</v>
      </c>
      <c r="W5" t="n">
        <v>0.16</v>
      </c>
      <c r="X5" t="n">
        <v>0.72</v>
      </c>
      <c r="Y5" t="n">
        <v>1</v>
      </c>
      <c r="Z5" t="n">
        <v>10</v>
      </c>
      <c r="AA5" t="n">
        <v>79.36762010466137</v>
      </c>
      <c r="AB5" t="n">
        <v>108.5942792794334</v>
      </c>
      <c r="AC5" t="n">
        <v>98.23019367806013</v>
      </c>
      <c r="AD5" t="n">
        <v>79367.62010466137</v>
      </c>
      <c r="AE5" t="n">
        <v>108594.2792794334</v>
      </c>
      <c r="AF5" t="n">
        <v>2.089280188940445e-06</v>
      </c>
      <c r="AG5" t="n">
        <v>0.2454166666666666</v>
      </c>
      <c r="AH5" t="n">
        <v>98230.19367806014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8.7357</v>
      </c>
      <c r="E6" t="n">
        <v>11.45</v>
      </c>
      <c r="F6" t="n">
        <v>8.41</v>
      </c>
      <c r="G6" t="n">
        <v>18.02</v>
      </c>
      <c r="H6" t="n">
        <v>0.25</v>
      </c>
      <c r="I6" t="n">
        <v>28</v>
      </c>
      <c r="J6" t="n">
        <v>143.17</v>
      </c>
      <c r="K6" t="n">
        <v>47.83</v>
      </c>
      <c r="L6" t="n">
        <v>2</v>
      </c>
      <c r="M6" t="n">
        <v>25</v>
      </c>
      <c r="N6" t="n">
        <v>23.34</v>
      </c>
      <c r="O6" t="n">
        <v>17891.86</v>
      </c>
      <c r="P6" t="n">
        <v>73.73999999999999</v>
      </c>
      <c r="Q6" t="n">
        <v>1650.64</v>
      </c>
      <c r="R6" t="n">
        <v>44.6</v>
      </c>
      <c r="S6" t="n">
        <v>27.2</v>
      </c>
      <c r="T6" t="n">
        <v>8848.35</v>
      </c>
      <c r="U6" t="n">
        <v>0.61</v>
      </c>
      <c r="V6" t="n">
        <v>0.93</v>
      </c>
      <c r="W6" t="n">
        <v>0.16</v>
      </c>
      <c r="X6" t="n">
        <v>0.5600000000000001</v>
      </c>
      <c r="Y6" t="n">
        <v>1</v>
      </c>
      <c r="Z6" t="n">
        <v>10</v>
      </c>
      <c r="AA6" t="n">
        <v>73.44260690230193</v>
      </c>
      <c r="AB6" t="n">
        <v>100.4874148228349</v>
      </c>
      <c r="AC6" t="n">
        <v>90.89703698714118</v>
      </c>
      <c r="AD6" t="n">
        <v>73442.60690230194</v>
      </c>
      <c r="AE6" t="n">
        <v>100487.414822835</v>
      </c>
      <c r="AF6" t="n">
        <v>2.15065574878948e-06</v>
      </c>
      <c r="AG6" t="n">
        <v>0.2385416666666667</v>
      </c>
      <c r="AH6" t="n">
        <v>90897.03698714118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8.8294</v>
      </c>
      <c r="E7" t="n">
        <v>11.33</v>
      </c>
      <c r="F7" t="n">
        <v>8.380000000000001</v>
      </c>
      <c r="G7" t="n">
        <v>20.1</v>
      </c>
      <c r="H7" t="n">
        <v>0.28</v>
      </c>
      <c r="I7" t="n">
        <v>25</v>
      </c>
      <c r="J7" t="n">
        <v>143.51</v>
      </c>
      <c r="K7" t="n">
        <v>47.83</v>
      </c>
      <c r="L7" t="n">
        <v>2.25</v>
      </c>
      <c r="M7" t="n">
        <v>3</v>
      </c>
      <c r="N7" t="n">
        <v>23.44</v>
      </c>
      <c r="O7" t="n">
        <v>17934.06</v>
      </c>
      <c r="P7" t="n">
        <v>71.13</v>
      </c>
      <c r="Q7" t="n">
        <v>1650.9</v>
      </c>
      <c r="R7" t="n">
        <v>42.81</v>
      </c>
      <c r="S7" t="n">
        <v>27.2</v>
      </c>
      <c r="T7" t="n">
        <v>7967.75</v>
      </c>
      <c r="U7" t="n">
        <v>0.64</v>
      </c>
      <c r="V7" t="n">
        <v>0.93</v>
      </c>
      <c r="W7" t="n">
        <v>0.17</v>
      </c>
      <c r="X7" t="n">
        <v>0.52</v>
      </c>
      <c r="Y7" t="n">
        <v>1</v>
      </c>
      <c r="Z7" t="n">
        <v>10</v>
      </c>
      <c r="AA7" t="n">
        <v>70.98407787490741</v>
      </c>
      <c r="AB7" t="n">
        <v>97.12354694490966</v>
      </c>
      <c r="AC7" t="n">
        <v>87.85421193826578</v>
      </c>
      <c r="AD7" t="n">
        <v>70984.07787490741</v>
      </c>
      <c r="AE7" t="n">
        <v>97123.54694490966</v>
      </c>
      <c r="AF7" t="n">
        <v>2.173723899442728e-06</v>
      </c>
      <c r="AG7" t="n">
        <v>0.2360416666666667</v>
      </c>
      <c r="AH7" t="n">
        <v>87854.21193826578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8.823499999999999</v>
      </c>
      <c r="E8" t="n">
        <v>11.33</v>
      </c>
      <c r="F8" t="n">
        <v>8.380000000000001</v>
      </c>
      <c r="G8" t="n">
        <v>20.12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71.31</v>
      </c>
      <c r="Q8" t="n">
        <v>1650.9</v>
      </c>
      <c r="R8" t="n">
        <v>42.91</v>
      </c>
      <c r="S8" t="n">
        <v>27.2</v>
      </c>
      <c r="T8" t="n">
        <v>8017.16</v>
      </c>
      <c r="U8" t="n">
        <v>0.63</v>
      </c>
      <c r="V8" t="n">
        <v>0.93</v>
      </c>
      <c r="W8" t="n">
        <v>0.18</v>
      </c>
      <c r="X8" t="n">
        <v>0.53</v>
      </c>
      <c r="Y8" t="n">
        <v>1</v>
      </c>
      <c r="Z8" t="n">
        <v>10</v>
      </c>
      <c r="AA8" t="n">
        <v>71.14083265058086</v>
      </c>
      <c r="AB8" t="n">
        <v>97.3380257445186</v>
      </c>
      <c r="AC8" t="n">
        <v>88.04822118226298</v>
      </c>
      <c r="AD8" t="n">
        <v>71140.83265058087</v>
      </c>
      <c r="AE8" t="n">
        <v>97338.0257445186</v>
      </c>
      <c r="AF8" t="n">
        <v>2.172271369145458e-06</v>
      </c>
      <c r="AG8" t="n">
        <v>0.2360416666666667</v>
      </c>
      <c r="AH8" t="n">
        <v>88048.22118226298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6.6361</v>
      </c>
      <c r="E2" t="n">
        <v>15.07</v>
      </c>
      <c r="F2" t="n">
        <v>9.59</v>
      </c>
      <c r="G2" t="n">
        <v>6.69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118.41</v>
      </c>
      <c r="Q2" t="n">
        <v>1651.06</v>
      </c>
      <c r="R2" t="n">
        <v>81.36</v>
      </c>
      <c r="S2" t="n">
        <v>27.2</v>
      </c>
      <c r="T2" t="n">
        <v>26938.77</v>
      </c>
      <c r="U2" t="n">
        <v>0.33</v>
      </c>
      <c r="V2" t="n">
        <v>0.82</v>
      </c>
      <c r="W2" t="n">
        <v>0.25</v>
      </c>
      <c r="X2" t="n">
        <v>1.74</v>
      </c>
      <c r="Y2" t="n">
        <v>1</v>
      </c>
      <c r="Z2" t="n">
        <v>10</v>
      </c>
      <c r="AA2" t="n">
        <v>141.4221076134265</v>
      </c>
      <c r="AB2" t="n">
        <v>193.4999667396584</v>
      </c>
      <c r="AC2" t="n">
        <v>175.0326014929891</v>
      </c>
      <c r="AD2" t="n">
        <v>141422.1076134265</v>
      </c>
      <c r="AE2" t="n">
        <v>193499.9667396584</v>
      </c>
      <c r="AF2" t="n">
        <v>1.574335335203348e-06</v>
      </c>
      <c r="AG2" t="n">
        <v>0.3139583333333333</v>
      </c>
      <c r="AH2" t="n">
        <v>175032.6014929891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7.1964</v>
      </c>
      <c r="E3" t="n">
        <v>13.9</v>
      </c>
      <c r="F3" t="n">
        <v>9.16</v>
      </c>
      <c r="G3" t="n">
        <v>8.460000000000001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110.77</v>
      </c>
      <c r="Q3" t="n">
        <v>1650.74</v>
      </c>
      <c r="R3" t="n">
        <v>67.97</v>
      </c>
      <c r="S3" t="n">
        <v>27.2</v>
      </c>
      <c r="T3" t="n">
        <v>20347.2</v>
      </c>
      <c r="U3" t="n">
        <v>0.4</v>
      </c>
      <c r="V3" t="n">
        <v>0.85</v>
      </c>
      <c r="W3" t="n">
        <v>0.22</v>
      </c>
      <c r="X3" t="n">
        <v>1.31</v>
      </c>
      <c r="Y3" t="n">
        <v>1</v>
      </c>
      <c r="Z3" t="n">
        <v>10</v>
      </c>
      <c r="AA3" t="n">
        <v>123.0499300665075</v>
      </c>
      <c r="AB3" t="n">
        <v>168.3623428967069</v>
      </c>
      <c r="AC3" t="n">
        <v>152.2940771887243</v>
      </c>
      <c r="AD3" t="n">
        <v>123049.9300665075</v>
      </c>
      <c r="AE3" t="n">
        <v>168362.3428967069</v>
      </c>
      <c r="AF3" t="n">
        <v>1.707259807154409e-06</v>
      </c>
      <c r="AG3" t="n">
        <v>0.2895833333333334</v>
      </c>
      <c r="AH3" t="n">
        <v>152294.0771887243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7.6386</v>
      </c>
      <c r="E4" t="n">
        <v>13.09</v>
      </c>
      <c r="F4" t="n">
        <v>8.859999999999999</v>
      </c>
      <c r="G4" t="n">
        <v>10.42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49</v>
      </c>
      <c r="N4" t="n">
        <v>33.53</v>
      </c>
      <c r="O4" t="n">
        <v>22122.46</v>
      </c>
      <c r="P4" t="n">
        <v>104.7</v>
      </c>
      <c r="Q4" t="n">
        <v>1650.9</v>
      </c>
      <c r="R4" t="n">
        <v>58.27</v>
      </c>
      <c r="S4" t="n">
        <v>27.2</v>
      </c>
      <c r="T4" t="n">
        <v>15568.98</v>
      </c>
      <c r="U4" t="n">
        <v>0.47</v>
      </c>
      <c r="V4" t="n">
        <v>0.88</v>
      </c>
      <c r="W4" t="n">
        <v>0.2</v>
      </c>
      <c r="X4" t="n">
        <v>1</v>
      </c>
      <c r="Y4" t="n">
        <v>1</v>
      </c>
      <c r="Z4" t="n">
        <v>10</v>
      </c>
      <c r="AA4" t="n">
        <v>110.5713644637738</v>
      </c>
      <c r="AB4" t="n">
        <v>151.2886189235942</v>
      </c>
      <c r="AC4" t="n">
        <v>136.8498454684779</v>
      </c>
      <c r="AD4" t="n">
        <v>110571.3644637738</v>
      </c>
      <c r="AE4" t="n">
        <v>151288.6189235942</v>
      </c>
      <c r="AF4" t="n">
        <v>1.812166466973719e-06</v>
      </c>
      <c r="AG4" t="n">
        <v>0.2727083333333333</v>
      </c>
      <c r="AH4" t="n">
        <v>136849.8454684779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7.9553</v>
      </c>
      <c r="E5" t="n">
        <v>12.57</v>
      </c>
      <c r="F5" t="n">
        <v>8.66</v>
      </c>
      <c r="G5" t="n">
        <v>12.37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99.81</v>
      </c>
      <c r="Q5" t="n">
        <v>1651.1</v>
      </c>
      <c r="R5" t="n">
        <v>51.97</v>
      </c>
      <c r="S5" t="n">
        <v>27.2</v>
      </c>
      <c r="T5" t="n">
        <v>12463.24</v>
      </c>
      <c r="U5" t="n">
        <v>0.52</v>
      </c>
      <c r="V5" t="n">
        <v>0.9</v>
      </c>
      <c r="W5" t="n">
        <v>0.18</v>
      </c>
      <c r="X5" t="n">
        <v>0.8</v>
      </c>
      <c r="Y5" t="n">
        <v>1</v>
      </c>
      <c r="Z5" t="n">
        <v>10</v>
      </c>
      <c r="AA5" t="n">
        <v>102.1695184174511</v>
      </c>
      <c r="AB5" t="n">
        <v>139.7928424997339</v>
      </c>
      <c r="AC5" t="n">
        <v>126.4512098120836</v>
      </c>
      <c r="AD5" t="n">
        <v>102169.5184174511</v>
      </c>
      <c r="AE5" t="n">
        <v>139792.8424997339</v>
      </c>
      <c r="AF5" t="n">
        <v>1.887299753189855e-06</v>
      </c>
      <c r="AG5" t="n">
        <v>0.261875</v>
      </c>
      <c r="AH5" t="n">
        <v>126451.2098120836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8.2584</v>
      </c>
      <c r="E6" t="n">
        <v>12.11</v>
      </c>
      <c r="F6" t="n">
        <v>8.44</v>
      </c>
      <c r="G6" t="n">
        <v>14.48</v>
      </c>
      <c r="H6" t="n">
        <v>0.2</v>
      </c>
      <c r="I6" t="n">
        <v>35</v>
      </c>
      <c r="J6" t="n">
        <v>178.21</v>
      </c>
      <c r="K6" t="n">
        <v>52.44</v>
      </c>
      <c r="L6" t="n">
        <v>2</v>
      </c>
      <c r="M6" t="n">
        <v>33</v>
      </c>
      <c r="N6" t="n">
        <v>33.77</v>
      </c>
      <c r="O6" t="n">
        <v>22213.89</v>
      </c>
      <c r="P6" t="n">
        <v>94.53</v>
      </c>
      <c r="Q6" t="n">
        <v>1650.7</v>
      </c>
      <c r="R6" t="n">
        <v>45.77</v>
      </c>
      <c r="S6" t="n">
        <v>27.2</v>
      </c>
      <c r="T6" t="n">
        <v>9399</v>
      </c>
      <c r="U6" t="n">
        <v>0.59</v>
      </c>
      <c r="V6" t="n">
        <v>0.93</v>
      </c>
      <c r="W6" t="n">
        <v>0.15</v>
      </c>
      <c r="X6" t="n">
        <v>0.59</v>
      </c>
      <c r="Y6" t="n">
        <v>1</v>
      </c>
      <c r="Z6" t="n">
        <v>10</v>
      </c>
      <c r="AA6" t="n">
        <v>94.23747268023276</v>
      </c>
      <c r="AB6" t="n">
        <v>128.9398675849166</v>
      </c>
      <c r="AC6" t="n">
        <v>116.6340275908871</v>
      </c>
      <c r="AD6" t="n">
        <v>94237.47268023275</v>
      </c>
      <c r="AE6" t="n">
        <v>128939.8675849166</v>
      </c>
      <c r="AF6" t="n">
        <v>1.959206602107161e-06</v>
      </c>
      <c r="AG6" t="n">
        <v>0.2522916666666666</v>
      </c>
      <c r="AH6" t="n">
        <v>116634.0275908871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8.329700000000001</v>
      </c>
      <c r="E7" t="n">
        <v>12.01</v>
      </c>
      <c r="F7" t="n">
        <v>8.48</v>
      </c>
      <c r="G7" t="n">
        <v>16.42</v>
      </c>
      <c r="H7" t="n">
        <v>0.22</v>
      </c>
      <c r="I7" t="n">
        <v>31</v>
      </c>
      <c r="J7" t="n">
        <v>178.59</v>
      </c>
      <c r="K7" t="n">
        <v>52.44</v>
      </c>
      <c r="L7" t="n">
        <v>2.25</v>
      </c>
      <c r="M7" t="n">
        <v>29</v>
      </c>
      <c r="N7" t="n">
        <v>33.89</v>
      </c>
      <c r="O7" t="n">
        <v>22259.66</v>
      </c>
      <c r="P7" t="n">
        <v>92.94</v>
      </c>
      <c r="Q7" t="n">
        <v>1650.72</v>
      </c>
      <c r="R7" t="n">
        <v>46.99</v>
      </c>
      <c r="S7" t="n">
        <v>27.2</v>
      </c>
      <c r="T7" t="n">
        <v>10026.45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92.543869041137</v>
      </c>
      <c r="AB7" t="n">
        <v>126.6226043693876</v>
      </c>
      <c r="AC7" t="n">
        <v>114.5379207243481</v>
      </c>
      <c r="AD7" t="n">
        <v>92543.869041137</v>
      </c>
      <c r="AE7" t="n">
        <v>126622.6043693876</v>
      </c>
      <c r="AF7" t="n">
        <v>1.976121674122351e-06</v>
      </c>
      <c r="AG7" t="n">
        <v>0.2502083333333333</v>
      </c>
      <c r="AH7" t="n">
        <v>114537.920724348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8.4954</v>
      </c>
      <c r="E8" t="n">
        <v>11.77</v>
      </c>
      <c r="F8" t="n">
        <v>8.390000000000001</v>
      </c>
      <c r="G8" t="n">
        <v>18.65</v>
      </c>
      <c r="H8" t="n">
        <v>0.25</v>
      </c>
      <c r="I8" t="n">
        <v>27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89.11</v>
      </c>
      <c r="Q8" t="n">
        <v>1650.8</v>
      </c>
      <c r="R8" t="n">
        <v>44.07</v>
      </c>
      <c r="S8" t="n">
        <v>27.2</v>
      </c>
      <c r="T8" t="n">
        <v>8587.84</v>
      </c>
      <c r="U8" t="n">
        <v>0.62</v>
      </c>
      <c r="V8" t="n">
        <v>0.93</v>
      </c>
      <c r="W8" t="n">
        <v>0.15</v>
      </c>
      <c r="X8" t="n">
        <v>0.54</v>
      </c>
      <c r="Y8" t="n">
        <v>1</v>
      </c>
      <c r="Z8" t="n">
        <v>10</v>
      </c>
      <c r="AA8" t="n">
        <v>88.01336425594955</v>
      </c>
      <c r="AB8" t="n">
        <v>120.4237678505323</v>
      </c>
      <c r="AC8" t="n">
        <v>108.9306924627287</v>
      </c>
      <c r="AD8" t="n">
        <v>88013.36425594955</v>
      </c>
      <c r="AE8" t="n">
        <v>120423.7678505323</v>
      </c>
      <c r="AF8" t="n">
        <v>2.015432016800007e-06</v>
      </c>
      <c r="AG8" t="n">
        <v>0.2452083333333333</v>
      </c>
      <c r="AH8" t="n">
        <v>108930.6924627287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8.6691</v>
      </c>
      <c r="E9" t="n">
        <v>11.54</v>
      </c>
      <c r="F9" t="n">
        <v>8.300000000000001</v>
      </c>
      <c r="G9" t="n">
        <v>21.64</v>
      </c>
      <c r="H9" t="n">
        <v>0.27</v>
      </c>
      <c r="I9" t="n">
        <v>23</v>
      </c>
      <c r="J9" t="n">
        <v>179.33</v>
      </c>
      <c r="K9" t="n">
        <v>52.44</v>
      </c>
      <c r="L9" t="n">
        <v>2.75</v>
      </c>
      <c r="M9" t="n">
        <v>21</v>
      </c>
      <c r="N9" t="n">
        <v>34.14</v>
      </c>
      <c r="O9" t="n">
        <v>22351.34</v>
      </c>
      <c r="P9" t="n">
        <v>84.42</v>
      </c>
      <c r="Q9" t="n">
        <v>1650.78</v>
      </c>
      <c r="R9" t="n">
        <v>41.09</v>
      </c>
      <c r="S9" t="n">
        <v>27.2</v>
      </c>
      <c r="T9" t="n">
        <v>7118.78</v>
      </c>
      <c r="U9" t="n">
        <v>0.66</v>
      </c>
      <c r="V9" t="n">
        <v>0.9399999999999999</v>
      </c>
      <c r="W9" t="n">
        <v>0.14</v>
      </c>
      <c r="X9" t="n">
        <v>0.44</v>
      </c>
      <c r="Y9" t="n">
        <v>1</v>
      </c>
      <c r="Z9" t="n">
        <v>10</v>
      </c>
      <c r="AA9" t="n">
        <v>83.0416475872948</v>
      </c>
      <c r="AB9" t="n">
        <v>113.6212457678229</v>
      </c>
      <c r="AC9" t="n">
        <v>102.7773935401912</v>
      </c>
      <c r="AD9" t="n">
        <v>83041.64758729481</v>
      </c>
      <c r="AE9" t="n">
        <v>113621.2457678229</v>
      </c>
      <c r="AF9" t="n">
        <v>2.056640263771092e-06</v>
      </c>
      <c r="AG9" t="n">
        <v>0.2404166666666666</v>
      </c>
      <c r="AH9" t="n">
        <v>102777.3935401912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8.753399999999999</v>
      </c>
      <c r="E10" t="n">
        <v>11.42</v>
      </c>
      <c r="F10" t="n">
        <v>8.26</v>
      </c>
      <c r="G10" t="n">
        <v>23.59</v>
      </c>
      <c r="H10" t="n">
        <v>0.3</v>
      </c>
      <c r="I10" t="n">
        <v>21</v>
      </c>
      <c r="J10" t="n">
        <v>179.7</v>
      </c>
      <c r="K10" t="n">
        <v>52.44</v>
      </c>
      <c r="L10" t="n">
        <v>3</v>
      </c>
      <c r="M10" t="n">
        <v>14</v>
      </c>
      <c r="N10" t="n">
        <v>34.26</v>
      </c>
      <c r="O10" t="n">
        <v>22397.24</v>
      </c>
      <c r="P10" t="n">
        <v>82.04000000000001</v>
      </c>
      <c r="Q10" t="n">
        <v>1650.68</v>
      </c>
      <c r="R10" t="n">
        <v>39.66</v>
      </c>
      <c r="S10" t="n">
        <v>27.2</v>
      </c>
      <c r="T10" t="n">
        <v>6412.28</v>
      </c>
      <c r="U10" t="n">
        <v>0.6899999999999999</v>
      </c>
      <c r="V10" t="n">
        <v>0.95</v>
      </c>
      <c r="W10" t="n">
        <v>0.15</v>
      </c>
      <c r="X10" t="n">
        <v>0.4</v>
      </c>
      <c r="Y10" t="n">
        <v>1</v>
      </c>
      <c r="Z10" t="n">
        <v>10</v>
      </c>
      <c r="AA10" t="n">
        <v>80.64636088589673</v>
      </c>
      <c r="AB10" t="n">
        <v>110.3439088303804</v>
      </c>
      <c r="AC10" t="n">
        <v>99.81284104028589</v>
      </c>
      <c r="AD10" t="n">
        <v>80646.36088589672</v>
      </c>
      <c r="AE10" t="n">
        <v>110343.9088303804</v>
      </c>
      <c r="AF10" t="n">
        <v>2.076639430263104e-06</v>
      </c>
      <c r="AG10" t="n">
        <v>0.2379166666666667</v>
      </c>
      <c r="AH10" t="n">
        <v>99812.84104028589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8.26</v>
      </c>
      <c r="G11" t="n">
        <v>24.77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3</v>
      </c>
      <c r="N11" t="n">
        <v>34.38</v>
      </c>
      <c r="O11" t="n">
        <v>22443.18</v>
      </c>
      <c r="P11" t="n">
        <v>80.31999999999999</v>
      </c>
      <c r="Q11" t="n">
        <v>1650.78</v>
      </c>
      <c r="R11" t="n">
        <v>39.26</v>
      </c>
      <c r="S11" t="n">
        <v>27.2</v>
      </c>
      <c r="T11" t="n">
        <v>6220.07</v>
      </c>
      <c r="U11" t="n">
        <v>0.6899999999999999</v>
      </c>
      <c r="V11" t="n">
        <v>0.95</v>
      </c>
      <c r="W11" t="n">
        <v>0.16</v>
      </c>
      <c r="X11" t="n">
        <v>0.4</v>
      </c>
      <c r="Y11" t="n">
        <v>1</v>
      </c>
      <c r="Z11" t="n">
        <v>10</v>
      </c>
      <c r="AA11" t="n">
        <v>79.33343409778152</v>
      </c>
      <c r="AB11" t="n">
        <v>108.5475044766402</v>
      </c>
      <c r="AC11" t="n">
        <v>98.18788299679667</v>
      </c>
      <c r="AD11" t="n">
        <v>79333.43409778152</v>
      </c>
      <c r="AE11" t="n">
        <v>108547.5044766402</v>
      </c>
      <c r="AF11" t="n">
        <v>2.083163476271768e-06</v>
      </c>
      <c r="AG11" t="n">
        <v>0.2372916666666667</v>
      </c>
      <c r="AH11" t="n">
        <v>98187.88299679667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8.773899999999999</v>
      </c>
      <c r="E12" t="n">
        <v>11.4</v>
      </c>
      <c r="F12" t="n">
        <v>8.27</v>
      </c>
      <c r="G12" t="n">
        <v>24.8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80.48999999999999</v>
      </c>
      <c r="Q12" t="n">
        <v>1650.75</v>
      </c>
      <c r="R12" t="n">
        <v>39.46</v>
      </c>
      <c r="S12" t="n">
        <v>27.2</v>
      </c>
      <c r="T12" t="n">
        <v>6317.33</v>
      </c>
      <c r="U12" t="n">
        <v>0.6899999999999999</v>
      </c>
      <c r="V12" t="n">
        <v>0.95</v>
      </c>
      <c r="W12" t="n">
        <v>0.16</v>
      </c>
      <c r="X12" t="n">
        <v>0.41</v>
      </c>
      <c r="Y12" t="n">
        <v>1</v>
      </c>
      <c r="Z12" t="n">
        <v>10</v>
      </c>
      <c r="AA12" t="n">
        <v>79.53358739981527</v>
      </c>
      <c r="AB12" t="n">
        <v>108.8213630546231</v>
      </c>
      <c r="AC12" t="n">
        <v>98.43560489645992</v>
      </c>
      <c r="AD12" t="n">
        <v>79533.58739981528</v>
      </c>
      <c r="AE12" t="n">
        <v>108821.3630546231</v>
      </c>
      <c r="AF12" t="n">
        <v>2.081502810015017e-06</v>
      </c>
      <c r="AG12" t="n">
        <v>0.2375</v>
      </c>
      <c r="AH12" t="n">
        <v>98435.60489645992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5.9336</v>
      </c>
      <c r="E2" t="n">
        <v>16.85</v>
      </c>
      <c r="F2" t="n">
        <v>9.93</v>
      </c>
      <c r="G2" t="n">
        <v>5.84</v>
      </c>
      <c r="H2" t="n">
        <v>0.08</v>
      </c>
      <c r="I2" t="n">
        <v>102</v>
      </c>
      <c r="J2" t="n">
        <v>213.37</v>
      </c>
      <c r="K2" t="n">
        <v>56.13</v>
      </c>
      <c r="L2" t="n">
        <v>1</v>
      </c>
      <c r="M2" t="n">
        <v>100</v>
      </c>
      <c r="N2" t="n">
        <v>46.25</v>
      </c>
      <c r="O2" t="n">
        <v>26550.29</v>
      </c>
      <c r="P2" t="n">
        <v>140.86</v>
      </c>
      <c r="Q2" t="n">
        <v>1651.12</v>
      </c>
      <c r="R2" t="n">
        <v>92.31999999999999</v>
      </c>
      <c r="S2" t="n">
        <v>27.2</v>
      </c>
      <c r="T2" t="n">
        <v>32336.24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184.2793424733922</v>
      </c>
      <c r="AB2" t="n">
        <v>252.1391262027952</v>
      </c>
      <c r="AC2" t="n">
        <v>228.07532187756</v>
      </c>
      <c r="AD2" t="n">
        <v>184279.3424733922</v>
      </c>
      <c r="AE2" t="n">
        <v>252139.1262027952</v>
      </c>
      <c r="AF2" t="n">
        <v>1.36428311272252e-06</v>
      </c>
      <c r="AG2" t="n">
        <v>0.3510416666666667</v>
      </c>
      <c r="AH2" t="n">
        <v>228075.32187756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6.5482</v>
      </c>
      <c r="E3" t="n">
        <v>15.27</v>
      </c>
      <c r="F3" t="n">
        <v>9.41</v>
      </c>
      <c r="G3" t="n">
        <v>7.33</v>
      </c>
      <c r="H3" t="n">
        <v>0.1</v>
      </c>
      <c r="I3" t="n">
        <v>77</v>
      </c>
      <c r="J3" t="n">
        <v>213.78</v>
      </c>
      <c r="K3" t="n">
        <v>56.13</v>
      </c>
      <c r="L3" t="n">
        <v>1.25</v>
      </c>
      <c r="M3" t="n">
        <v>75</v>
      </c>
      <c r="N3" t="n">
        <v>46.4</v>
      </c>
      <c r="O3" t="n">
        <v>26600.32</v>
      </c>
      <c r="P3" t="n">
        <v>131.53</v>
      </c>
      <c r="Q3" t="n">
        <v>1651.02</v>
      </c>
      <c r="R3" t="n">
        <v>75.70999999999999</v>
      </c>
      <c r="S3" t="n">
        <v>27.2</v>
      </c>
      <c r="T3" t="n">
        <v>24156.51</v>
      </c>
      <c r="U3" t="n">
        <v>0.36</v>
      </c>
      <c r="V3" t="n">
        <v>0.83</v>
      </c>
      <c r="W3" t="n">
        <v>0.23</v>
      </c>
      <c r="X3" t="n">
        <v>1.55</v>
      </c>
      <c r="Y3" t="n">
        <v>1</v>
      </c>
      <c r="Z3" t="n">
        <v>10</v>
      </c>
      <c r="AA3" t="n">
        <v>156.9167939396501</v>
      </c>
      <c r="AB3" t="n">
        <v>214.7004801485032</v>
      </c>
      <c r="AC3" t="n">
        <v>194.2097676572079</v>
      </c>
      <c r="AD3" t="n">
        <v>156916.7939396501</v>
      </c>
      <c r="AE3" t="n">
        <v>214700.4801485032</v>
      </c>
      <c r="AF3" t="n">
        <v>1.505595031469867e-06</v>
      </c>
      <c r="AG3" t="n">
        <v>0.318125</v>
      </c>
      <c r="AH3" t="n">
        <v>194209.7676572079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7.0133</v>
      </c>
      <c r="E4" t="n">
        <v>14.26</v>
      </c>
      <c r="F4" t="n">
        <v>9.07</v>
      </c>
      <c r="G4" t="n">
        <v>8.92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124.87</v>
      </c>
      <c r="Q4" t="n">
        <v>1650.82</v>
      </c>
      <c r="R4" t="n">
        <v>65.14</v>
      </c>
      <c r="S4" t="n">
        <v>27.2</v>
      </c>
      <c r="T4" t="n">
        <v>18952.65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139.9457719752204</v>
      </c>
      <c r="AB4" t="n">
        <v>191.4799791881341</v>
      </c>
      <c r="AC4" t="n">
        <v>173.2053987183114</v>
      </c>
      <c r="AD4" t="n">
        <v>139945.7719752204</v>
      </c>
      <c r="AE4" t="n">
        <v>191479.9791881341</v>
      </c>
      <c r="AF4" t="n">
        <v>1.612533159373205e-06</v>
      </c>
      <c r="AG4" t="n">
        <v>0.2970833333333333</v>
      </c>
      <c r="AH4" t="n">
        <v>173205.3987183114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7.3807</v>
      </c>
      <c r="E5" t="n">
        <v>13.55</v>
      </c>
      <c r="F5" t="n">
        <v>8.82</v>
      </c>
      <c r="G5" t="n">
        <v>10.59</v>
      </c>
      <c r="H5" t="n">
        <v>0.14</v>
      </c>
      <c r="I5" t="n">
        <v>50</v>
      </c>
      <c r="J5" t="n">
        <v>214.59</v>
      </c>
      <c r="K5" t="n">
        <v>56.13</v>
      </c>
      <c r="L5" t="n">
        <v>1.75</v>
      </c>
      <c r="M5" t="n">
        <v>48</v>
      </c>
      <c r="N5" t="n">
        <v>46.72</v>
      </c>
      <c r="O5" t="n">
        <v>26700.55</v>
      </c>
      <c r="P5" t="n">
        <v>119.5</v>
      </c>
      <c r="Q5" t="n">
        <v>1650.91</v>
      </c>
      <c r="R5" t="n">
        <v>57.55</v>
      </c>
      <c r="S5" t="n">
        <v>27.2</v>
      </c>
      <c r="T5" t="n">
        <v>15211.05</v>
      </c>
      <c r="U5" t="n">
        <v>0.47</v>
      </c>
      <c r="V5" t="n">
        <v>0.89</v>
      </c>
      <c r="W5" t="n">
        <v>0.18</v>
      </c>
      <c r="X5" t="n">
        <v>0.97</v>
      </c>
      <c r="Y5" t="n">
        <v>1</v>
      </c>
      <c r="Z5" t="n">
        <v>10</v>
      </c>
      <c r="AA5" t="n">
        <v>128.0494479925936</v>
      </c>
      <c r="AB5" t="n">
        <v>175.2029038863389</v>
      </c>
      <c r="AC5" t="n">
        <v>158.4817846382955</v>
      </c>
      <c r="AD5" t="n">
        <v>128049.4479925936</v>
      </c>
      <c r="AE5" t="n">
        <v>175202.9038863389</v>
      </c>
      <c r="AF5" t="n">
        <v>1.697007612591193e-06</v>
      </c>
      <c r="AG5" t="n">
        <v>0.2822916666666667</v>
      </c>
      <c r="AH5" t="n">
        <v>158481.7846382955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7.6223</v>
      </c>
      <c r="E6" t="n">
        <v>13.12</v>
      </c>
      <c r="F6" t="n">
        <v>8.69</v>
      </c>
      <c r="G6" t="n">
        <v>12.13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115.85</v>
      </c>
      <c r="Q6" t="n">
        <v>1650.79</v>
      </c>
      <c r="R6" t="n">
        <v>53.23</v>
      </c>
      <c r="S6" t="n">
        <v>27.2</v>
      </c>
      <c r="T6" t="n">
        <v>13089.67</v>
      </c>
      <c r="U6" t="n">
        <v>0.51</v>
      </c>
      <c r="V6" t="n">
        <v>0.9</v>
      </c>
      <c r="W6" t="n">
        <v>0.18</v>
      </c>
      <c r="X6" t="n">
        <v>0.84</v>
      </c>
      <c r="Y6" t="n">
        <v>1</v>
      </c>
      <c r="Z6" t="n">
        <v>10</v>
      </c>
      <c r="AA6" t="n">
        <v>120.9068764542155</v>
      </c>
      <c r="AB6" t="n">
        <v>165.4301223995178</v>
      </c>
      <c r="AC6" t="n">
        <v>149.6417037003886</v>
      </c>
      <c r="AD6" t="n">
        <v>120906.8764542155</v>
      </c>
      <c r="AE6" t="n">
        <v>165430.1223995178</v>
      </c>
      <c r="AF6" t="n">
        <v>1.752557497995291e-06</v>
      </c>
      <c r="AG6" t="n">
        <v>0.2733333333333333</v>
      </c>
      <c r="AH6" t="n">
        <v>149641.7037003886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7.9581</v>
      </c>
      <c r="E7" t="n">
        <v>12.57</v>
      </c>
      <c r="F7" t="n">
        <v>8.43</v>
      </c>
      <c r="G7" t="n">
        <v>14.06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109.96</v>
      </c>
      <c r="Q7" t="n">
        <v>1651.22</v>
      </c>
      <c r="R7" t="n">
        <v>44.93</v>
      </c>
      <c r="S7" t="n">
        <v>27.2</v>
      </c>
      <c r="T7" t="n">
        <v>8971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110.831988106681</v>
      </c>
      <c r="AB7" t="n">
        <v>151.6452156897233</v>
      </c>
      <c r="AC7" t="n">
        <v>137.1724091397345</v>
      </c>
      <c r="AD7" t="n">
        <v>110831.9881066809</v>
      </c>
      <c r="AE7" t="n">
        <v>151645.2156897233</v>
      </c>
      <c r="AF7" t="n">
        <v>1.829766320506452e-06</v>
      </c>
      <c r="AG7" t="n">
        <v>0.261875</v>
      </c>
      <c r="AH7" t="n">
        <v>137172.4091397345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7.9444</v>
      </c>
      <c r="E8" t="n">
        <v>12.59</v>
      </c>
      <c r="F8" t="n">
        <v>8.58</v>
      </c>
      <c r="G8" t="n">
        <v>15.6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110.81</v>
      </c>
      <c r="Q8" t="n">
        <v>1650.67</v>
      </c>
      <c r="R8" t="n">
        <v>50.21</v>
      </c>
      <c r="S8" t="n">
        <v>27.2</v>
      </c>
      <c r="T8" t="n">
        <v>11627.68</v>
      </c>
      <c r="U8" t="n">
        <v>0.54</v>
      </c>
      <c r="V8" t="n">
        <v>0.91</v>
      </c>
      <c r="W8" t="n">
        <v>0.16</v>
      </c>
      <c r="X8" t="n">
        <v>0.73</v>
      </c>
      <c r="Y8" t="n">
        <v>1</v>
      </c>
      <c r="Z8" t="n">
        <v>10</v>
      </c>
      <c r="AA8" t="n">
        <v>112.1887519563476</v>
      </c>
      <c r="AB8" t="n">
        <v>153.5015998450329</v>
      </c>
      <c r="AC8" t="n">
        <v>138.8516225967135</v>
      </c>
      <c r="AD8" t="n">
        <v>112188.7519563476</v>
      </c>
      <c r="AE8" t="n">
        <v>153501.5998450329</v>
      </c>
      <c r="AF8" t="n">
        <v>1.826616347700011e-06</v>
      </c>
      <c r="AG8" t="n">
        <v>0.2622916666666666</v>
      </c>
      <c r="AH8" t="n">
        <v>138851.6225967135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8.149800000000001</v>
      </c>
      <c r="E9" t="n">
        <v>12.27</v>
      </c>
      <c r="F9" t="n">
        <v>8.43</v>
      </c>
      <c r="G9" t="n">
        <v>17.45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106.63</v>
      </c>
      <c r="Q9" t="n">
        <v>1650.75</v>
      </c>
      <c r="R9" t="n">
        <v>45.44</v>
      </c>
      <c r="S9" t="n">
        <v>27.2</v>
      </c>
      <c r="T9" t="n">
        <v>9263.459999999999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106.0394388070644</v>
      </c>
      <c r="AB9" t="n">
        <v>145.0878383056383</v>
      </c>
      <c r="AC9" t="n">
        <v>131.2408586498475</v>
      </c>
      <c r="AD9" t="n">
        <v>106039.4388070644</v>
      </c>
      <c r="AE9" t="n">
        <v>145087.8383056383</v>
      </c>
      <c r="AF9" t="n">
        <v>1.87384294729439e-06</v>
      </c>
      <c r="AG9" t="n">
        <v>0.255625</v>
      </c>
      <c r="AH9" t="n">
        <v>131240.8586498475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8.2873</v>
      </c>
      <c r="E10" t="n">
        <v>12.07</v>
      </c>
      <c r="F10" t="n">
        <v>8.359999999999999</v>
      </c>
      <c r="G10" t="n">
        <v>19.28</v>
      </c>
      <c r="H10" t="n">
        <v>0.25</v>
      </c>
      <c r="I10" t="n">
        <v>26</v>
      </c>
      <c r="J10" t="n">
        <v>216.63</v>
      </c>
      <c r="K10" t="n">
        <v>56.13</v>
      </c>
      <c r="L10" t="n">
        <v>3</v>
      </c>
      <c r="M10" t="n">
        <v>24</v>
      </c>
      <c r="N10" t="n">
        <v>47.51</v>
      </c>
      <c r="O10" t="n">
        <v>26952.08</v>
      </c>
      <c r="P10" t="n">
        <v>103.37</v>
      </c>
      <c r="Q10" t="n">
        <v>1650.64</v>
      </c>
      <c r="R10" t="n">
        <v>43.04</v>
      </c>
      <c r="S10" t="n">
        <v>27.2</v>
      </c>
      <c r="T10" t="n">
        <v>8080.04</v>
      </c>
      <c r="U10" t="n">
        <v>0.63</v>
      </c>
      <c r="V10" t="n">
        <v>0.9399999999999999</v>
      </c>
      <c r="W10" t="n">
        <v>0.15</v>
      </c>
      <c r="X10" t="n">
        <v>0.5</v>
      </c>
      <c r="Y10" t="n">
        <v>1</v>
      </c>
      <c r="Z10" t="n">
        <v>10</v>
      </c>
      <c r="AA10" t="n">
        <v>101.9044510648753</v>
      </c>
      <c r="AB10" t="n">
        <v>139.4301656539936</v>
      </c>
      <c r="AC10" t="n">
        <v>126.1231463354805</v>
      </c>
      <c r="AD10" t="n">
        <v>101904.4510648753</v>
      </c>
      <c r="AE10" t="n">
        <v>139430.1656539936</v>
      </c>
      <c r="AF10" t="n">
        <v>1.905457637869984e-06</v>
      </c>
      <c r="AG10" t="n">
        <v>0.2514583333333333</v>
      </c>
      <c r="AH10" t="n">
        <v>126123.1463354805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8.361800000000001</v>
      </c>
      <c r="E11" t="n">
        <v>11.96</v>
      </c>
      <c r="F11" t="n">
        <v>8.33</v>
      </c>
      <c r="G11" t="n">
        <v>20.83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100.81</v>
      </c>
      <c r="Q11" t="n">
        <v>1650.93</v>
      </c>
      <c r="R11" t="n">
        <v>42.33</v>
      </c>
      <c r="S11" t="n">
        <v>27.2</v>
      </c>
      <c r="T11" t="n">
        <v>7732.37</v>
      </c>
      <c r="U11" t="n">
        <v>0.64</v>
      </c>
      <c r="V11" t="n">
        <v>0.9399999999999999</v>
      </c>
      <c r="W11" t="n">
        <v>0.15</v>
      </c>
      <c r="X11" t="n">
        <v>0.48</v>
      </c>
      <c r="Y11" t="n">
        <v>1</v>
      </c>
      <c r="Z11" t="n">
        <v>10</v>
      </c>
      <c r="AA11" t="n">
        <v>99.23336352271208</v>
      </c>
      <c r="AB11" t="n">
        <v>135.7754658387421</v>
      </c>
      <c r="AC11" t="n">
        <v>122.817245941192</v>
      </c>
      <c r="AD11" t="n">
        <v>99233.36352271208</v>
      </c>
      <c r="AE11" t="n">
        <v>135775.4658387421</v>
      </c>
      <c r="AF11" t="n">
        <v>1.922587052036397e-06</v>
      </c>
      <c r="AG11" t="n">
        <v>0.2491666666666667</v>
      </c>
      <c r="AH11" t="n">
        <v>122817.245941192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8.5131</v>
      </c>
      <c r="E12" t="n">
        <v>11.75</v>
      </c>
      <c r="F12" t="n">
        <v>8.25</v>
      </c>
      <c r="G12" t="n">
        <v>23.56</v>
      </c>
      <c r="H12" t="n">
        <v>0.29</v>
      </c>
      <c r="I12" t="n">
        <v>21</v>
      </c>
      <c r="J12" t="n">
        <v>217.45</v>
      </c>
      <c r="K12" t="n">
        <v>56.13</v>
      </c>
      <c r="L12" t="n">
        <v>3.5</v>
      </c>
      <c r="M12" t="n">
        <v>19</v>
      </c>
      <c r="N12" t="n">
        <v>47.82</v>
      </c>
      <c r="O12" t="n">
        <v>27053.07</v>
      </c>
      <c r="P12" t="n">
        <v>97.7</v>
      </c>
      <c r="Q12" t="n">
        <v>1650.87</v>
      </c>
      <c r="R12" t="n">
        <v>39.37</v>
      </c>
      <c r="S12" t="n">
        <v>27.2</v>
      </c>
      <c r="T12" t="n">
        <v>6266.35</v>
      </c>
      <c r="U12" t="n">
        <v>0.6899999999999999</v>
      </c>
      <c r="V12" t="n">
        <v>0.95</v>
      </c>
      <c r="W12" t="n">
        <v>0.14</v>
      </c>
      <c r="X12" t="n">
        <v>0.39</v>
      </c>
      <c r="Y12" t="n">
        <v>1</v>
      </c>
      <c r="Z12" t="n">
        <v>10</v>
      </c>
      <c r="AA12" t="n">
        <v>95.21909364739331</v>
      </c>
      <c r="AB12" t="n">
        <v>130.2829646982456</v>
      </c>
      <c r="AC12" t="n">
        <v>117.848941400769</v>
      </c>
      <c r="AD12" t="n">
        <v>95219.09364739331</v>
      </c>
      <c r="AE12" t="n">
        <v>130282.9646982456</v>
      </c>
      <c r="AF12" t="n">
        <v>1.957374707920669e-06</v>
      </c>
      <c r="AG12" t="n">
        <v>0.2447916666666667</v>
      </c>
      <c r="AH12" t="n">
        <v>117848.941400769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8.19</v>
      </c>
      <c r="G13" t="n">
        <v>25.86</v>
      </c>
      <c r="H13" t="n">
        <v>0.31</v>
      </c>
      <c r="I13" t="n">
        <v>19</v>
      </c>
      <c r="J13" t="n">
        <v>217.86</v>
      </c>
      <c r="K13" t="n">
        <v>56.13</v>
      </c>
      <c r="L13" t="n">
        <v>3.75</v>
      </c>
      <c r="M13" t="n">
        <v>17</v>
      </c>
      <c r="N13" t="n">
        <v>47.98</v>
      </c>
      <c r="O13" t="n">
        <v>27103.65</v>
      </c>
      <c r="P13" t="n">
        <v>94.17</v>
      </c>
      <c r="Q13" t="n">
        <v>1650.64</v>
      </c>
      <c r="R13" t="n">
        <v>37.54</v>
      </c>
      <c r="S13" t="n">
        <v>27.2</v>
      </c>
      <c r="T13" t="n">
        <v>5361.25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91.63611729489647</v>
      </c>
      <c r="AB13" t="n">
        <v>125.3805783830013</v>
      </c>
      <c r="AC13" t="n">
        <v>113.4144319549076</v>
      </c>
      <c r="AD13" t="n">
        <v>91636.11729489647</v>
      </c>
      <c r="AE13" t="n">
        <v>125380.5783830013</v>
      </c>
      <c r="AF13" t="n">
        <v>1.981447857762594e-06</v>
      </c>
      <c r="AG13" t="n">
        <v>0.2416666666666667</v>
      </c>
      <c r="AH13" t="n">
        <v>113414.4319549076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8.600300000000001</v>
      </c>
      <c r="E14" t="n">
        <v>11.63</v>
      </c>
      <c r="F14" t="n">
        <v>8.25</v>
      </c>
      <c r="G14" t="n">
        <v>27.52</v>
      </c>
      <c r="H14" t="n">
        <v>0.33</v>
      </c>
      <c r="I14" t="n">
        <v>18</v>
      </c>
      <c r="J14" t="n">
        <v>218.27</v>
      </c>
      <c r="K14" t="n">
        <v>56.13</v>
      </c>
      <c r="L14" t="n">
        <v>4</v>
      </c>
      <c r="M14" t="n">
        <v>15</v>
      </c>
      <c r="N14" t="n">
        <v>48.15</v>
      </c>
      <c r="O14" t="n">
        <v>27154.29</v>
      </c>
      <c r="P14" t="n">
        <v>93.02</v>
      </c>
      <c r="Q14" t="n">
        <v>1650.8</v>
      </c>
      <c r="R14" t="n">
        <v>40.28</v>
      </c>
      <c r="S14" t="n">
        <v>27.2</v>
      </c>
      <c r="T14" t="n">
        <v>6738.56</v>
      </c>
      <c r="U14" t="n">
        <v>0.68</v>
      </c>
      <c r="V14" t="n">
        <v>0.95</v>
      </c>
      <c r="W14" t="n">
        <v>0.13</v>
      </c>
      <c r="X14" t="n">
        <v>0.4</v>
      </c>
      <c r="Y14" t="n">
        <v>1</v>
      </c>
      <c r="Z14" t="n">
        <v>10</v>
      </c>
      <c r="AA14" t="n">
        <v>91.30879441990814</v>
      </c>
      <c r="AB14" t="n">
        <v>124.9327207849764</v>
      </c>
      <c r="AC14" t="n">
        <v>113.009317257466</v>
      </c>
      <c r="AD14" t="n">
        <v>91308.79441990814</v>
      </c>
      <c r="AE14" t="n">
        <v>124932.7207849764</v>
      </c>
      <c r="AF14" t="n">
        <v>1.977424169871155e-06</v>
      </c>
      <c r="AG14" t="n">
        <v>0.2422916666666667</v>
      </c>
      <c r="AH14" t="n">
        <v>113009.317257466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8.684699999999999</v>
      </c>
      <c r="E15" t="n">
        <v>11.51</v>
      </c>
      <c r="F15" t="n">
        <v>8.18</v>
      </c>
      <c r="G15" t="n">
        <v>28.88</v>
      </c>
      <c r="H15" t="n">
        <v>0.35</v>
      </c>
      <c r="I15" t="n">
        <v>17</v>
      </c>
      <c r="J15" t="n">
        <v>218.68</v>
      </c>
      <c r="K15" t="n">
        <v>56.13</v>
      </c>
      <c r="L15" t="n">
        <v>4.25</v>
      </c>
      <c r="M15" t="n">
        <v>7</v>
      </c>
      <c r="N15" t="n">
        <v>48.31</v>
      </c>
      <c r="O15" t="n">
        <v>27204.98</v>
      </c>
      <c r="P15" t="n">
        <v>89.93000000000001</v>
      </c>
      <c r="Q15" t="n">
        <v>1650.78</v>
      </c>
      <c r="R15" t="n">
        <v>37.25</v>
      </c>
      <c r="S15" t="n">
        <v>27.2</v>
      </c>
      <c r="T15" t="n">
        <v>5226.51</v>
      </c>
      <c r="U15" t="n">
        <v>0.73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88.25014400340501</v>
      </c>
      <c r="AB15" t="n">
        <v>120.747740346986</v>
      </c>
      <c r="AC15" t="n">
        <v>109.2237454788192</v>
      </c>
      <c r="AD15" t="n">
        <v>88250.14400340502</v>
      </c>
      <c r="AE15" t="n">
        <v>120747.740346986</v>
      </c>
      <c r="AF15" t="n">
        <v>1.996829841759011e-06</v>
      </c>
      <c r="AG15" t="n">
        <v>0.2397916666666667</v>
      </c>
      <c r="AH15" t="n">
        <v>109223.7454788192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8.667400000000001</v>
      </c>
      <c r="E16" t="n">
        <v>11.54</v>
      </c>
      <c r="F16" t="n">
        <v>8.210000000000001</v>
      </c>
      <c r="G16" t="n">
        <v>28.97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0</v>
      </c>
      <c r="N16" t="n">
        <v>48.47</v>
      </c>
      <c r="O16" t="n">
        <v>27255.72</v>
      </c>
      <c r="P16" t="n">
        <v>89.42</v>
      </c>
      <c r="Q16" t="n">
        <v>1650.64</v>
      </c>
      <c r="R16" t="n">
        <v>37.79</v>
      </c>
      <c r="S16" t="n">
        <v>27.2</v>
      </c>
      <c r="T16" t="n">
        <v>5495.97</v>
      </c>
      <c r="U16" t="n">
        <v>0.72</v>
      </c>
      <c r="V16" t="n">
        <v>0.95</v>
      </c>
      <c r="W16" t="n">
        <v>0.15</v>
      </c>
      <c r="X16" t="n">
        <v>0.35</v>
      </c>
      <c r="Y16" t="n">
        <v>1</v>
      </c>
      <c r="Z16" t="n">
        <v>10</v>
      </c>
      <c r="AA16" t="n">
        <v>88.21092683541364</v>
      </c>
      <c r="AB16" t="n">
        <v>120.6940816876008</v>
      </c>
      <c r="AC16" t="n">
        <v>109.1752079265753</v>
      </c>
      <c r="AD16" t="n">
        <v>88210.92683541364</v>
      </c>
      <c r="AE16" t="n">
        <v>120694.0816876008</v>
      </c>
      <c r="AF16" t="n">
        <v>1.992852138872046e-06</v>
      </c>
      <c r="AG16" t="n">
        <v>0.2404166666666666</v>
      </c>
      <c r="AH16" t="n">
        <v>109175.2079265753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2024-09-24T15:22:52Z</dcterms:created>
  <dcterms:modified xmlns:dcterms="http://purl.org/dc/terms/" xmlns:xsi="http://www.w3.org/2001/XMLSchema-instance" xsi:type="dcterms:W3CDTF">2024-09-24T15:22:52Z</dcterms:modified>
</cp:coreProperties>
</file>