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xVal>
          <yVal>
            <numRef>
              <f>gráficos!$B$7:$B$295</f>
              <numCache>
                <formatCode>General</formatCode>
                <ptCount val="28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  <c r="AA2" t="n">
        <v>424.7963119175922</v>
      </c>
      <c r="AB2" t="n">
        <v>581.2250546562808</v>
      </c>
      <c r="AC2" t="n">
        <v>525.7537511943723</v>
      </c>
      <c r="AD2" t="n">
        <v>424796.3119175922</v>
      </c>
      <c r="AE2" t="n">
        <v>581225.0546562808</v>
      </c>
      <c r="AF2" t="n">
        <v>1.414740494930507e-06</v>
      </c>
      <c r="AG2" t="n">
        <v>0.5155555555555555</v>
      </c>
      <c r="AH2" t="n">
        <v>525753.7511943723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  <c r="AA3" t="n">
        <v>249.8541107028359</v>
      </c>
      <c r="AB3" t="n">
        <v>341.8614170488749</v>
      </c>
      <c r="AC3" t="n">
        <v>309.2346432113445</v>
      </c>
      <c r="AD3" t="n">
        <v>249854.1107028359</v>
      </c>
      <c r="AE3" t="n">
        <v>341861.4170488749</v>
      </c>
      <c r="AF3" t="n">
        <v>1.961929640994838e-06</v>
      </c>
      <c r="AG3" t="n">
        <v>0.3718055555555556</v>
      </c>
      <c r="AH3" t="n">
        <v>309234.6432113445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  <c r="AA4" t="n">
        <v>212.6792166108745</v>
      </c>
      <c r="AB4" t="n">
        <v>290.9970869116997</v>
      </c>
      <c r="AC4" t="n">
        <v>263.2247333539094</v>
      </c>
      <c r="AD4" t="n">
        <v>212679.2166108745</v>
      </c>
      <c r="AE4" t="n">
        <v>290997.0869116997</v>
      </c>
      <c r="AF4" t="n">
        <v>2.172370845359918e-06</v>
      </c>
      <c r="AG4" t="n">
        <v>0.3358333333333333</v>
      </c>
      <c r="AH4" t="n">
        <v>263224.7333539094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  <c r="AA5" t="n">
        <v>196.7478370251214</v>
      </c>
      <c r="AB5" t="n">
        <v>269.1990705196201</v>
      </c>
      <c r="AC5" t="n">
        <v>243.5070890525747</v>
      </c>
      <c r="AD5" t="n">
        <v>196747.8370251214</v>
      </c>
      <c r="AE5" t="n">
        <v>269199.0705196201</v>
      </c>
      <c r="AF5" t="n">
        <v>2.280821328767428e-06</v>
      </c>
      <c r="AG5" t="n">
        <v>0.3198611111111112</v>
      </c>
      <c r="AH5" t="n">
        <v>243507.0890525747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  <c r="AA6" t="n">
        <v>187.2269188546788</v>
      </c>
      <c r="AB6" t="n">
        <v>256.1721302455618</v>
      </c>
      <c r="AC6" t="n">
        <v>231.7234216748429</v>
      </c>
      <c r="AD6" t="n">
        <v>187226.9188546787</v>
      </c>
      <c r="AE6" t="n">
        <v>256172.1302455618</v>
      </c>
      <c r="AF6" t="n">
        <v>2.351090939808226e-06</v>
      </c>
      <c r="AG6" t="n">
        <v>0.3102777777777778</v>
      </c>
      <c r="AH6" t="n">
        <v>231723.4216748429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  <c r="AA7" t="n">
        <v>181.299357222694</v>
      </c>
      <c r="AB7" t="n">
        <v>248.0617789151213</v>
      </c>
      <c r="AC7" t="n">
        <v>224.3871108924275</v>
      </c>
      <c r="AD7" t="n">
        <v>181299.357222694</v>
      </c>
      <c r="AE7" t="n">
        <v>248061.7789151213</v>
      </c>
      <c r="AF7" t="n">
        <v>2.395153872291955e-06</v>
      </c>
      <c r="AG7" t="n">
        <v>0.3045833333333333</v>
      </c>
      <c r="AH7" t="n">
        <v>224387.1108924275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  <c r="AA8" t="n">
        <v>175.699456236508</v>
      </c>
      <c r="AB8" t="n">
        <v>240.3997473356298</v>
      </c>
      <c r="AC8" t="n">
        <v>217.4563328531514</v>
      </c>
      <c r="AD8" t="n">
        <v>175699.456236508</v>
      </c>
      <c r="AE8" t="n">
        <v>240399.7473356298</v>
      </c>
      <c r="AF8" t="n">
        <v>2.437693771352528e-06</v>
      </c>
      <c r="AG8" t="n">
        <v>0.2991666666666666</v>
      </c>
      <c r="AH8" t="n">
        <v>217456.3328531514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  <c r="AA9" t="n">
        <v>173.7994283575881</v>
      </c>
      <c r="AB9" t="n">
        <v>237.8000453683789</v>
      </c>
      <c r="AC9" t="n">
        <v>215.1047427929495</v>
      </c>
      <c r="AD9" t="n">
        <v>173799.4283575881</v>
      </c>
      <c r="AE9" t="n">
        <v>237800.0453683789</v>
      </c>
      <c r="AF9" t="n">
        <v>2.453239215947503e-06</v>
      </c>
      <c r="AG9" t="n">
        <v>0.2973611111111111</v>
      </c>
      <c r="AH9" t="n">
        <v>215104.7427929495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  <c r="AA10" t="n">
        <v>170.3327205359614</v>
      </c>
      <c r="AB10" t="n">
        <v>233.0567427864765</v>
      </c>
      <c r="AC10" t="n">
        <v>210.8141343521954</v>
      </c>
      <c r="AD10" t="n">
        <v>170332.7205359614</v>
      </c>
      <c r="AE10" t="n">
        <v>233056.7427864765</v>
      </c>
      <c r="AF10" t="n">
        <v>2.478658118596043e-06</v>
      </c>
      <c r="AG10" t="n">
        <v>0.2943055555555556</v>
      </c>
      <c r="AH10" t="n">
        <v>210814.1343521954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  <c r="AA11" t="n">
        <v>168.1463656456947</v>
      </c>
      <c r="AB11" t="n">
        <v>230.0652755704448</v>
      </c>
      <c r="AC11" t="n">
        <v>208.1081685687102</v>
      </c>
      <c r="AD11" t="n">
        <v>168146.3656456948</v>
      </c>
      <c r="AE11" t="n">
        <v>230065.2755704449</v>
      </c>
      <c r="AF11" t="n">
        <v>2.493888452827606e-06</v>
      </c>
      <c r="AG11" t="n">
        <v>0.2925</v>
      </c>
      <c r="AH11" t="n">
        <v>208108.1685687102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  <c r="AA12" t="n">
        <v>166.5963159824287</v>
      </c>
      <c r="AB12" t="n">
        <v>227.9444292378004</v>
      </c>
      <c r="AC12" t="n">
        <v>206.1897328334261</v>
      </c>
      <c r="AD12" t="n">
        <v>166596.3159824287</v>
      </c>
      <c r="AE12" t="n">
        <v>227944.4292378004</v>
      </c>
      <c r="AF12" t="n">
        <v>2.501766211912897e-06</v>
      </c>
      <c r="AG12" t="n">
        <v>0.2915277777777778</v>
      </c>
      <c r="AH12" t="n">
        <v>206189.7328334261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  <c r="AA13" t="n">
        <v>164.6507653804667</v>
      </c>
      <c r="AB13" t="n">
        <v>225.2824410725625</v>
      </c>
      <c r="AC13" t="n">
        <v>203.7818010825538</v>
      </c>
      <c r="AD13" t="n">
        <v>164650.7653804667</v>
      </c>
      <c r="AE13" t="n">
        <v>225282.4410725625</v>
      </c>
      <c r="AF13" t="n">
        <v>2.517836840446891e-06</v>
      </c>
      <c r="AG13" t="n">
        <v>0.2897222222222222</v>
      </c>
      <c r="AH13" t="n">
        <v>203781.8010825538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  <c r="AA14" t="n">
        <v>161.6177153550692</v>
      </c>
      <c r="AB14" t="n">
        <v>221.1324882190923</v>
      </c>
      <c r="AC14" t="n">
        <v>200.0279139049221</v>
      </c>
      <c r="AD14" t="n">
        <v>161617.7153550692</v>
      </c>
      <c r="AE14" t="n">
        <v>221132.4882190923</v>
      </c>
      <c r="AF14" t="n">
        <v>2.538581606038158e-06</v>
      </c>
      <c r="AG14" t="n">
        <v>0.2873611111111111</v>
      </c>
      <c r="AH14" t="n">
        <v>200027.9139049221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  <c r="AA15" t="n">
        <v>161.7935957182247</v>
      </c>
      <c r="AB15" t="n">
        <v>221.3731354912557</v>
      </c>
      <c r="AC15" t="n">
        <v>200.2455941391808</v>
      </c>
      <c r="AD15" t="n">
        <v>161793.5957182247</v>
      </c>
      <c r="AE15" t="n">
        <v>221373.1354912557</v>
      </c>
      <c r="AF15" t="n">
        <v>2.533329766647964e-06</v>
      </c>
      <c r="AG15" t="n">
        <v>0.2879166666666667</v>
      </c>
      <c r="AH15" t="n">
        <v>200245.5941391808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160.1417831889708</v>
      </c>
      <c r="AB16" t="n">
        <v>219.1130527159058</v>
      </c>
      <c r="AC16" t="n">
        <v>198.2012104918636</v>
      </c>
      <c r="AD16" t="n">
        <v>160141.7831889708</v>
      </c>
      <c r="AE16" t="n">
        <v>219113.0527159058</v>
      </c>
      <c r="AF16" t="n">
        <v>2.543465816671039e-06</v>
      </c>
      <c r="AG16" t="n">
        <v>0.2868055555555555</v>
      </c>
      <c r="AH16" t="n">
        <v>198201.2104918636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  <c r="AA17" t="n">
        <v>159.9487624362793</v>
      </c>
      <c r="AB17" t="n">
        <v>218.8489532065989</v>
      </c>
      <c r="AC17" t="n">
        <v>197.9623162690588</v>
      </c>
      <c r="AD17" t="n">
        <v>159948.7624362793</v>
      </c>
      <c r="AE17" t="n">
        <v>218848.9532065989</v>
      </c>
      <c r="AF17" t="n">
        <v>2.54078737858204e-06</v>
      </c>
      <c r="AG17" t="n">
        <v>0.2870833333333334</v>
      </c>
      <c r="AH17" t="n">
        <v>197962.3162690588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  <c r="AA18" t="n">
        <v>158.0703178239706</v>
      </c>
      <c r="AB18" t="n">
        <v>216.2787824169117</v>
      </c>
      <c r="AC18" t="n">
        <v>195.6374389722812</v>
      </c>
      <c r="AD18" t="n">
        <v>158070.3178239705</v>
      </c>
      <c r="AE18" t="n">
        <v>216278.7824169117</v>
      </c>
      <c r="AF18" t="n">
        <v>2.551973796483153e-06</v>
      </c>
      <c r="AG18" t="n">
        <v>0.2858333333333333</v>
      </c>
      <c r="AH18" t="n">
        <v>195637.4389722812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  <c r="AA19" t="n">
        <v>156.7193378460117</v>
      </c>
      <c r="AB19" t="n">
        <v>214.4303120100392</v>
      </c>
      <c r="AC19" t="n">
        <v>193.9653839866955</v>
      </c>
      <c r="AD19" t="n">
        <v>156719.3378460117</v>
      </c>
      <c r="AE19" t="n">
        <v>214430.3120100392</v>
      </c>
      <c r="AF19" t="n">
        <v>2.560691849870876e-06</v>
      </c>
      <c r="AG19" t="n">
        <v>0.2848611111111111</v>
      </c>
      <c r="AH19" t="n">
        <v>193965.3839866955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  <c r="AA20" t="n">
        <v>155.568123890984</v>
      </c>
      <c r="AB20" t="n">
        <v>212.8551702887957</v>
      </c>
      <c r="AC20" t="n">
        <v>192.5405715806017</v>
      </c>
      <c r="AD20" t="n">
        <v>155568.123890984</v>
      </c>
      <c r="AE20" t="n">
        <v>212855.1702887957</v>
      </c>
      <c r="AF20" t="n">
        <v>2.565733615685462e-06</v>
      </c>
      <c r="AG20" t="n">
        <v>0.2843055555555555</v>
      </c>
      <c r="AH20" t="n">
        <v>192540.5715806017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154.4773489133906</v>
      </c>
      <c r="AB21" t="n">
        <v>211.3627238428575</v>
      </c>
      <c r="AC21" t="n">
        <v>191.1905621288016</v>
      </c>
      <c r="AD21" t="n">
        <v>154477.3489133906</v>
      </c>
      <c r="AE21" t="n">
        <v>211362.7238428575</v>
      </c>
      <c r="AF21" t="n">
        <v>2.56783435144154e-06</v>
      </c>
      <c r="AG21" t="n">
        <v>0.2840277777777778</v>
      </c>
      <c r="AH21" t="n">
        <v>191190.5621288016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154.5719396102309</v>
      </c>
      <c r="AB22" t="n">
        <v>211.4921470073213</v>
      </c>
      <c r="AC22" t="n">
        <v>191.3076333280956</v>
      </c>
      <c r="AD22" t="n">
        <v>154571.9396102309</v>
      </c>
      <c r="AE22" t="n">
        <v>211492.1470073213</v>
      </c>
      <c r="AF22" t="n">
        <v>2.567414204290324e-06</v>
      </c>
      <c r="AG22" t="n">
        <v>0.2841666666666667</v>
      </c>
      <c r="AH22" t="n">
        <v>191307.6333280956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  <c r="AA23" t="n">
        <v>153.4583250251667</v>
      </c>
      <c r="AB23" t="n">
        <v>209.9684504028291</v>
      </c>
      <c r="AC23" t="n">
        <v>189.929356189014</v>
      </c>
      <c r="AD23" t="n">
        <v>153458.3250251666</v>
      </c>
      <c r="AE23" t="n">
        <v>209968.4504028291</v>
      </c>
      <c r="AF23" t="n">
        <v>2.56783435144154e-06</v>
      </c>
      <c r="AG23" t="n">
        <v>0.2840277777777778</v>
      </c>
      <c r="AH23" t="n">
        <v>189929.356189014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  <c r="AA24" t="n">
        <v>152.2617221964331</v>
      </c>
      <c r="AB24" t="n">
        <v>208.3312056221657</v>
      </c>
      <c r="AC24" t="n">
        <v>188.4483677523291</v>
      </c>
      <c r="AD24" t="n">
        <v>152261.7221964331</v>
      </c>
      <c r="AE24" t="n">
        <v>208331.2056221657</v>
      </c>
      <c r="AF24" t="n">
        <v>2.576342331253654e-06</v>
      </c>
      <c r="AG24" t="n">
        <v>0.2830555555555556</v>
      </c>
      <c r="AH24" t="n">
        <v>188448.3677523291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  <c r="AA25" t="n">
        <v>150.5269156494577</v>
      </c>
      <c r="AB25" t="n">
        <v>205.9575667703318</v>
      </c>
      <c r="AC25" t="n">
        <v>186.3012656610904</v>
      </c>
      <c r="AD25" t="n">
        <v>150526.9156494577</v>
      </c>
      <c r="AE25" t="n">
        <v>205957.5667703318</v>
      </c>
      <c r="AF25" t="n">
        <v>2.582224391370672e-06</v>
      </c>
      <c r="AG25" t="n">
        <v>0.2825</v>
      </c>
      <c r="AH25" t="n">
        <v>186301.2656610904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  <c r="AA26" t="n">
        <v>150.1878784730171</v>
      </c>
      <c r="AB26" t="n">
        <v>205.4936811482613</v>
      </c>
      <c r="AC26" t="n">
        <v>185.8816526317227</v>
      </c>
      <c r="AD26" t="n">
        <v>150187.8784730171</v>
      </c>
      <c r="AE26" t="n">
        <v>205493.6811482614</v>
      </c>
      <c r="AF26" t="n">
        <v>2.57434663228538e-06</v>
      </c>
      <c r="AG26" t="n">
        <v>0.2833333333333333</v>
      </c>
      <c r="AH26" t="n">
        <v>185881.6526317227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148.9793126531693</v>
      </c>
      <c r="AB27" t="n">
        <v>203.8400680753854</v>
      </c>
      <c r="AC27" t="n">
        <v>184.385858069661</v>
      </c>
      <c r="AD27" t="n">
        <v>148979.3126531693</v>
      </c>
      <c r="AE27" t="n">
        <v>203840.0680753854</v>
      </c>
      <c r="AF27" t="n">
        <v>2.585375495004788e-06</v>
      </c>
      <c r="AG27" t="n">
        <v>0.2820833333333333</v>
      </c>
      <c r="AH27" t="n">
        <v>184385.858069661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  <c r="AA28" t="n">
        <v>148.9956623975422</v>
      </c>
      <c r="AB28" t="n">
        <v>203.8624385169363</v>
      </c>
      <c r="AC28" t="n">
        <v>184.4060935076673</v>
      </c>
      <c r="AD28" t="n">
        <v>148995.6623975422</v>
      </c>
      <c r="AE28" t="n">
        <v>203862.4385169363</v>
      </c>
      <c r="AF28" t="n">
        <v>2.585007866247475e-06</v>
      </c>
      <c r="AG28" t="n">
        <v>0.2822222222222222</v>
      </c>
      <c r="AH28" t="n">
        <v>184406.0935076673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  <c r="AA29" t="n">
        <v>147.619374284929</v>
      </c>
      <c r="AB29" t="n">
        <v>201.9793404037135</v>
      </c>
      <c r="AC29" t="n">
        <v>182.7027156354252</v>
      </c>
      <c r="AD29" t="n">
        <v>147619.374284929</v>
      </c>
      <c r="AE29" t="n">
        <v>201979.3404037135</v>
      </c>
      <c r="AF29" t="n">
        <v>2.586058234125513e-06</v>
      </c>
      <c r="AG29" t="n">
        <v>0.2820833333333333</v>
      </c>
      <c r="AH29" t="n">
        <v>182702.7156354252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  <c r="AA30" t="n">
        <v>145.5135244788771</v>
      </c>
      <c r="AB30" t="n">
        <v>199.0980237955381</v>
      </c>
      <c r="AC30" t="n">
        <v>180.0963878403798</v>
      </c>
      <c r="AD30" t="n">
        <v>145513.5244788771</v>
      </c>
      <c r="AE30" t="n">
        <v>199098.0237955381</v>
      </c>
      <c r="AF30" t="n">
        <v>2.58920933775963e-06</v>
      </c>
      <c r="AG30" t="n">
        <v>0.2816666666666667</v>
      </c>
      <c r="AH30" t="n">
        <v>180096.3878403798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  <c r="AA31" t="n">
        <v>145.9844259098023</v>
      </c>
      <c r="AB31" t="n">
        <v>199.7423319080346</v>
      </c>
      <c r="AC31" t="n">
        <v>180.679204090912</v>
      </c>
      <c r="AD31" t="n">
        <v>145984.4259098023</v>
      </c>
      <c r="AE31" t="n">
        <v>199742.3319080346</v>
      </c>
      <c r="AF31" t="n">
        <v>2.591415110303512e-06</v>
      </c>
      <c r="AG31" t="n">
        <v>0.2815277777777778</v>
      </c>
      <c r="AH31" t="n">
        <v>180679.204090912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145.9858404565358</v>
      </c>
      <c r="AB32" t="n">
        <v>199.7442673532808</v>
      </c>
      <c r="AC32" t="n">
        <v>180.6809548199803</v>
      </c>
      <c r="AD32" t="n">
        <v>145985.8404565358</v>
      </c>
      <c r="AE32" t="n">
        <v>199744.2673532808</v>
      </c>
      <c r="AF32" t="n">
        <v>2.593410809271786e-06</v>
      </c>
      <c r="AG32" t="n">
        <v>0.28125</v>
      </c>
      <c r="AH32" t="n">
        <v>180680.9548199803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  <c r="AA33" t="n">
        <v>146.6743647116009</v>
      </c>
      <c r="AB33" t="n">
        <v>200.6863366146067</v>
      </c>
      <c r="AC33" t="n">
        <v>181.5331143132081</v>
      </c>
      <c r="AD33" t="n">
        <v>146674.3647116009</v>
      </c>
      <c r="AE33" t="n">
        <v>200686.3366146067</v>
      </c>
      <c r="AF33" t="n">
        <v>2.593095698908373e-06</v>
      </c>
      <c r="AG33" t="n">
        <v>0.28125</v>
      </c>
      <c r="AH33" t="n">
        <v>181533.1143132081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  <c r="AA34" t="n">
        <v>147.0623671265922</v>
      </c>
      <c r="AB34" t="n">
        <v>201.217218636256</v>
      </c>
      <c r="AC34" t="n">
        <v>182.0133296998089</v>
      </c>
      <c r="AD34" t="n">
        <v>147062.3671265922</v>
      </c>
      <c r="AE34" t="n">
        <v>201217.2186362559</v>
      </c>
      <c r="AF34" t="n">
        <v>2.59325325409008e-06</v>
      </c>
      <c r="AG34" t="n">
        <v>0.28125</v>
      </c>
      <c r="AH34" t="n">
        <v>182013.3296998089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  <c r="AA35" t="n">
        <v>147.7177511980254</v>
      </c>
      <c r="AB35" t="n">
        <v>202.113944036295</v>
      </c>
      <c r="AC35" t="n">
        <v>182.8244728862305</v>
      </c>
      <c r="AD35" t="n">
        <v>147717.7511980254</v>
      </c>
      <c r="AE35" t="n">
        <v>202113.944036295</v>
      </c>
      <c r="AF35" t="n">
        <v>2.593095698908373e-06</v>
      </c>
      <c r="AG35" t="n">
        <v>0.28125</v>
      </c>
      <c r="AH35" t="n">
        <v>182824.4728862305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3.074</v>
      </c>
      <c r="E2" t="n">
        <v>32.53</v>
      </c>
      <c r="F2" t="n">
        <v>23.5</v>
      </c>
      <c r="G2" t="n">
        <v>6.78</v>
      </c>
      <c r="H2" t="n">
        <v>0.11</v>
      </c>
      <c r="I2" t="n">
        <v>208</v>
      </c>
      <c r="J2" t="n">
        <v>159.12</v>
      </c>
      <c r="K2" t="n">
        <v>50.28</v>
      </c>
      <c r="L2" t="n">
        <v>1</v>
      </c>
      <c r="M2" t="n">
        <v>206</v>
      </c>
      <c r="N2" t="n">
        <v>27.84</v>
      </c>
      <c r="O2" t="n">
        <v>19859.16</v>
      </c>
      <c r="P2" t="n">
        <v>286.33</v>
      </c>
      <c r="Q2" t="n">
        <v>446.33</v>
      </c>
      <c r="R2" t="n">
        <v>231.64</v>
      </c>
      <c r="S2" t="n">
        <v>28.73</v>
      </c>
      <c r="T2" t="n">
        <v>99785.06</v>
      </c>
      <c r="U2" t="n">
        <v>0.12</v>
      </c>
      <c r="V2" t="n">
        <v>0.6899999999999999</v>
      </c>
      <c r="W2" t="n">
        <v>0.41</v>
      </c>
      <c r="X2" t="n">
        <v>6.14</v>
      </c>
      <c r="Y2" t="n">
        <v>0.5</v>
      </c>
      <c r="Z2" t="n">
        <v>10</v>
      </c>
      <c r="AA2" t="n">
        <v>312.8039406953244</v>
      </c>
      <c r="AB2" t="n">
        <v>427.9921515952566</v>
      </c>
      <c r="AC2" t="n">
        <v>387.145181337762</v>
      </c>
      <c r="AD2" t="n">
        <v>312803.9406953244</v>
      </c>
      <c r="AE2" t="n">
        <v>427992.1515952566</v>
      </c>
      <c r="AF2" t="n">
        <v>1.670090173826253e-06</v>
      </c>
      <c r="AG2" t="n">
        <v>0.4518055555555556</v>
      </c>
      <c r="AH2" t="n">
        <v>387145.181337762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3.9931</v>
      </c>
      <c r="E3" t="n">
        <v>25.04</v>
      </c>
      <c r="F3" t="n">
        <v>19.88</v>
      </c>
      <c r="G3" t="n">
        <v>13.56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</v>
      </c>
      <c r="Q3" t="n">
        <v>446.3</v>
      </c>
      <c r="R3" t="n">
        <v>112.93</v>
      </c>
      <c r="S3" t="n">
        <v>28.73</v>
      </c>
      <c r="T3" t="n">
        <v>41029.74</v>
      </c>
      <c r="U3" t="n">
        <v>0.25</v>
      </c>
      <c r="V3" t="n">
        <v>0.82</v>
      </c>
      <c r="W3" t="n">
        <v>0.22</v>
      </c>
      <c r="X3" t="n">
        <v>2.52</v>
      </c>
      <c r="Y3" t="n">
        <v>0.5</v>
      </c>
      <c r="Z3" t="n">
        <v>10</v>
      </c>
      <c r="AA3" t="n">
        <v>203.1094636846453</v>
      </c>
      <c r="AB3" t="n">
        <v>277.9033287703369</v>
      </c>
      <c r="AC3" t="n">
        <v>251.3806251123492</v>
      </c>
      <c r="AD3" t="n">
        <v>203109.4636846453</v>
      </c>
      <c r="AE3" t="n">
        <v>277903.3287703369</v>
      </c>
      <c r="AF3" t="n">
        <v>2.169433010118937e-06</v>
      </c>
      <c r="AG3" t="n">
        <v>0.3477777777777777</v>
      </c>
      <c r="AH3" t="n">
        <v>251380.6251123492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4.3349</v>
      </c>
      <c r="E4" t="n">
        <v>23.07</v>
      </c>
      <c r="F4" t="n">
        <v>18.94</v>
      </c>
      <c r="G4" t="n">
        <v>20.29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226.74</v>
      </c>
      <c r="Q4" t="n">
        <v>446.28</v>
      </c>
      <c r="R4" t="n">
        <v>82.29000000000001</v>
      </c>
      <c r="S4" t="n">
        <v>28.73</v>
      </c>
      <c r="T4" t="n">
        <v>25869.51</v>
      </c>
      <c r="U4" t="n">
        <v>0.35</v>
      </c>
      <c r="V4" t="n">
        <v>0.86</v>
      </c>
      <c r="W4" t="n">
        <v>0.17</v>
      </c>
      <c r="X4" t="n">
        <v>1.58</v>
      </c>
      <c r="Y4" t="n">
        <v>0.5</v>
      </c>
      <c r="Z4" t="n">
        <v>10</v>
      </c>
      <c r="AA4" t="n">
        <v>177.4310493974122</v>
      </c>
      <c r="AB4" t="n">
        <v>242.7689894908765</v>
      </c>
      <c r="AC4" t="n">
        <v>219.5994578623544</v>
      </c>
      <c r="AD4" t="n">
        <v>177431.0493974122</v>
      </c>
      <c r="AE4" t="n">
        <v>242768.9894908766</v>
      </c>
      <c r="AF4" t="n">
        <v>2.355131390539827e-06</v>
      </c>
      <c r="AG4" t="n">
        <v>0.3204166666666667</v>
      </c>
      <c r="AH4" t="n">
        <v>219599.4578623544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4.5155</v>
      </c>
      <c r="E5" t="n">
        <v>22.15</v>
      </c>
      <c r="F5" t="n">
        <v>18.5</v>
      </c>
      <c r="G5" t="n">
        <v>27.07</v>
      </c>
      <c r="H5" t="n">
        <v>0.43</v>
      </c>
      <c r="I5" t="n">
        <v>41</v>
      </c>
      <c r="J5" t="n">
        <v>163.4</v>
      </c>
      <c r="K5" t="n">
        <v>50.28</v>
      </c>
      <c r="L5" t="n">
        <v>4</v>
      </c>
      <c r="M5" t="n">
        <v>39</v>
      </c>
      <c r="N5" t="n">
        <v>29.12</v>
      </c>
      <c r="O5" t="n">
        <v>20386.62</v>
      </c>
      <c r="P5" t="n">
        <v>219.69</v>
      </c>
      <c r="Q5" t="n">
        <v>446.28</v>
      </c>
      <c r="R5" t="n">
        <v>67.78</v>
      </c>
      <c r="S5" t="n">
        <v>28.73</v>
      </c>
      <c r="T5" t="n">
        <v>18688.03</v>
      </c>
      <c r="U5" t="n">
        <v>0.42</v>
      </c>
      <c r="V5" t="n">
        <v>0.88</v>
      </c>
      <c r="W5" t="n">
        <v>0.15</v>
      </c>
      <c r="X5" t="n">
        <v>1.14</v>
      </c>
      <c r="Y5" t="n">
        <v>0.5</v>
      </c>
      <c r="Z5" t="n">
        <v>10</v>
      </c>
      <c r="AA5" t="n">
        <v>165.5479867557816</v>
      </c>
      <c r="AB5" t="n">
        <v>226.5100589408812</v>
      </c>
      <c r="AC5" t="n">
        <v>204.8922568244931</v>
      </c>
      <c r="AD5" t="n">
        <v>165547.9867557816</v>
      </c>
      <c r="AE5" t="n">
        <v>226510.0589408812</v>
      </c>
      <c r="AF5" t="n">
        <v>2.453250546490712e-06</v>
      </c>
      <c r="AG5" t="n">
        <v>0.3076388888888889</v>
      </c>
      <c r="AH5" t="n">
        <v>204892.2568244931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4.6312</v>
      </c>
      <c r="E6" t="n">
        <v>21.59</v>
      </c>
      <c r="F6" t="n">
        <v>18.24</v>
      </c>
      <c r="G6" t="n">
        <v>34.19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214.66</v>
      </c>
      <c r="Q6" t="n">
        <v>446.28</v>
      </c>
      <c r="R6" t="n">
        <v>59.21</v>
      </c>
      <c r="S6" t="n">
        <v>28.73</v>
      </c>
      <c r="T6" t="n">
        <v>14451.93</v>
      </c>
      <c r="U6" t="n">
        <v>0.49</v>
      </c>
      <c r="V6" t="n">
        <v>0.89</v>
      </c>
      <c r="W6" t="n">
        <v>0.13</v>
      </c>
      <c r="X6" t="n">
        <v>0.88</v>
      </c>
      <c r="Y6" t="n">
        <v>0.5</v>
      </c>
      <c r="Z6" t="n">
        <v>10</v>
      </c>
      <c r="AA6" t="n">
        <v>158.2058815501697</v>
      </c>
      <c r="AB6" t="n">
        <v>216.4642666877469</v>
      </c>
      <c r="AC6" t="n">
        <v>195.8052208846368</v>
      </c>
      <c r="AD6" t="n">
        <v>158205.8815501698</v>
      </c>
      <c r="AE6" t="n">
        <v>216464.2666877469</v>
      </c>
      <c r="AF6" t="n">
        <v>2.516109828569989e-06</v>
      </c>
      <c r="AG6" t="n">
        <v>0.2998611111111111</v>
      </c>
      <c r="AH6" t="n">
        <v>195805.2208846367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4.7433</v>
      </c>
      <c r="E7" t="n">
        <v>21.08</v>
      </c>
      <c r="F7" t="n">
        <v>17.92</v>
      </c>
      <c r="G7" t="n">
        <v>41.35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208.93</v>
      </c>
      <c r="Q7" t="n">
        <v>446.28</v>
      </c>
      <c r="R7" t="n">
        <v>48.98</v>
      </c>
      <c r="S7" t="n">
        <v>28.73</v>
      </c>
      <c r="T7" t="n">
        <v>9367.27</v>
      </c>
      <c r="U7" t="n">
        <v>0.59</v>
      </c>
      <c r="V7" t="n">
        <v>0.91</v>
      </c>
      <c r="W7" t="n">
        <v>0.11</v>
      </c>
      <c r="X7" t="n">
        <v>0.5600000000000001</v>
      </c>
      <c r="Y7" t="n">
        <v>0.5</v>
      </c>
      <c r="Z7" t="n">
        <v>10</v>
      </c>
      <c r="AA7" t="n">
        <v>150.8389312396486</v>
      </c>
      <c r="AB7" t="n">
        <v>206.3844802659871</v>
      </c>
      <c r="AC7" t="n">
        <v>186.6874351318974</v>
      </c>
      <c r="AD7" t="n">
        <v>150838.9312396486</v>
      </c>
      <c r="AE7" t="n">
        <v>206384.4802659871</v>
      </c>
      <c r="AF7" t="n">
        <v>2.577013247075494e-06</v>
      </c>
      <c r="AG7" t="n">
        <v>0.2927777777777777</v>
      </c>
      <c r="AH7" t="n">
        <v>186687.4351318974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4.7456</v>
      </c>
      <c r="E8" t="n">
        <v>21.07</v>
      </c>
      <c r="F8" t="n">
        <v>18.01</v>
      </c>
      <c r="G8" t="n">
        <v>46.97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208.45</v>
      </c>
      <c r="Q8" t="n">
        <v>446.27</v>
      </c>
      <c r="R8" t="n">
        <v>51.81</v>
      </c>
      <c r="S8" t="n">
        <v>28.73</v>
      </c>
      <c r="T8" t="n">
        <v>10794.17</v>
      </c>
      <c r="U8" t="n">
        <v>0.55</v>
      </c>
      <c r="V8" t="n">
        <v>0.9</v>
      </c>
      <c r="W8" t="n">
        <v>0.12</v>
      </c>
      <c r="X8" t="n">
        <v>0.65</v>
      </c>
      <c r="Y8" t="n">
        <v>0.5</v>
      </c>
      <c r="Z8" t="n">
        <v>10</v>
      </c>
      <c r="AA8" t="n">
        <v>150.7313750386961</v>
      </c>
      <c r="AB8" t="n">
        <v>206.2373171267992</v>
      </c>
      <c r="AC8" t="n">
        <v>186.5543170361688</v>
      </c>
      <c r="AD8" t="n">
        <v>150731.375038696</v>
      </c>
      <c r="AE8" t="n">
        <v>206237.3171267992</v>
      </c>
      <c r="AF8" t="n">
        <v>2.578262826580959e-06</v>
      </c>
      <c r="AG8" t="n">
        <v>0.2926388888888889</v>
      </c>
      <c r="AH8" t="n">
        <v>186554.3170361688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4.7901</v>
      </c>
      <c r="E9" t="n">
        <v>20.88</v>
      </c>
      <c r="F9" t="n">
        <v>17.91</v>
      </c>
      <c r="G9" t="n">
        <v>53.72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205.73</v>
      </c>
      <c r="Q9" t="n">
        <v>446.28</v>
      </c>
      <c r="R9" t="n">
        <v>48.65</v>
      </c>
      <c r="S9" t="n">
        <v>28.73</v>
      </c>
      <c r="T9" t="n">
        <v>9232.41</v>
      </c>
      <c r="U9" t="n">
        <v>0.59</v>
      </c>
      <c r="V9" t="n">
        <v>0.91</v>
      </c>
      <c r="W9" t="n">
        <v>0.11</v>
      </c>
      <c r="X9" t="n">
        <v>0.55</v>
      </c>
      <c r="Y9" t="n">
        <v>0.5</v>
      </c>
      <c r="Z9" t="n">
        <v>10</v>
      </c>
      <c r="AA9" t="n">
        <v>147.742622444345</v>
      </c>
      <c r="AB9" t="n">
        <v>202.1479739727515</v>
      </c>
      <c r="AC9" t="n">
        <v>182.8552550533129</v>
      </c>
      <c r="AD9" t="n">
        <v>147742.622444345</v>
      </c>
      <c r="AE9" t="n">
        <v>202147.9739727515</v>
      </c>
      <c r="AF9" t="n">
        <v>2.602439473534527e-06</v>
      </c>
      <c r="AG9" t="n">
        <v>0.29</v>
      </c>
      <c r="AH9" t="n">
        <v>182855.2550533129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4.8197</v>
      </c>
      <c r="E10" t="n">
        <v>20.75</v>
      </c>
      <c r="F10" t="n">
        <v>17.84</v>
      </c>
      <c r="G10" t="n">
        <v>59.48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202.61</v>
      </c>
      <c r="Q10" t="n">
        <v>446.27</v>
      </c>
      <c r="R10" t="n">
        <v>46.52</v>
      </c>
      <c r="S10" t="n">
        <v>28.73</v>
      </c>
      <c r="T10" t="n">
        <v>8173.61</v>
      </c>
      <c r="U10" t="n">
        <v>0.62</v>
      </c>
      <c r="V10" t="n">
        <v>0.91</v>
      </c>
      <c r="W10" t="n">
        <v>0.11</v>
      </c>
      <c r="X10" t="n">
        <v>0.49</v>
      </c>
      <c r="Y10" t="n">
        <v>0.5</v>
      </c>
      <c r="Z10" t="n">
        <v>10</v>
      </c>
      <c r="AA10" t="n">
        <v>145.1191672468658</v>
      </c>
      <c r="AB10" t="n">
        <v>198.5584468328873</v>
      </c>
      <c r="AC10" t="n">
        <v>179.6083073457432</v>
      </c>
      <c r="AD10" t="n">
        <v>145119.1672468658</v>
      </c>
      <c r="AE10" t="n">
        <v>198558.4468328873</v>
      </c>
      <c r="AF10" t="n">
        <v>2.618521018474429e-06</v>
      </c>
      <c r="AG10" t="n">
        <v>0.2881944444444444</v>
      </c>
      <c r="AH10" t="n">
        <v>179608.3073457432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4.8474</v>
      </c>
      <c r="E11" t="n">
        <v>20.63</v>
      </c>
      <c r="F11" t="n">
        <v>17.79</v>
      </c>
      <c r="G11" t="n">
        <v>66.70999999999999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200.38</v>
      </c>
      <c r="Q11" t="n">
        <v>446.27</v>
      </c>
      <c r="R11" t="n">
        <v>44.68</v>
      </c>
      <c r="S11" t="n">
        <v>28.73</v>
      </c>
      <c r="T11" t="n">
        <v>7265.35</v>
      </c>
      <c r="U11" t="n">
        <v>0.64</v>
      </c>
      <c r="V11" t="n">
        <v>0.91</v>
      </c>
      <c r="W11" t="n">
        <v>0.11</v>
      </c>
      <c r="X11" t="n">
        <v>0.43</v>
      </c>
      <c r="Y11" t="n">
        <v>0.5</v>
      </c>
      <c r="Z11" t="n">
        <v>10</v>
      </c>
      <c r="AA11" t="n">
        <v>143.0726050486289</v>
      </c>
      <c r="AB11" t="n">
        <v>195.758250145309</v>
      </c>
      <c r="AC11" t="n">
        <v>177.0753574999258</v>
      </c>
      <c r="AD11" t="n">
        <v>143072.6050486289</v>
      </c>
      <c r="AE11" t="n">
        <v>195758.250145309</v>
      </c>
      <c r="AF11" t="n">
        <v>2.633570302083729e-06</v>
      </c>
      <c r="AG11" t="n">
        <v>0.2865277777777778</v>
      </c>
      <c r="AH11" t="n">
        <v>177075.3574999258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4.8863</v>
      </c>
      <c r="E12" t="n">
        <v>20.47</v>
      </c>
      <c r="F12" t="n">
        <v>17.69</v>
      </c>
      <c r="G12" t="n">
        <v>75.81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197.64</v>
      </c>
      <c r="Q12" t="n">
        <v>446.27</v>
      </c>
      <c r="R12" t="n">
        <v>41.13</v>
      </c>
      <c r="S12" t="n">
        <v>28.73</v>
      </c>
      <c r="T12" t="n">
        <v>5499.77</v>
      </c>
      <c r="U12" t="n">
        <v>0.7</v>
      </c>
      <c r="V12" t="n">
        <v>0.92</v>
      </c>
      <c r="W12" t="n">
        <v>0.11</v>
      </c>
      <c r="X12" t="n">
        <v>0.33</v>
      </c>
      <c r="Y12" t="n">
        <v>0.5</v>
      </c>
      <c r="Z12" t="n">
        <v>10</v>
      </c>
      <c r="AA12" t="n">
        <v>140.3645789090497</v>
      </c>
      <c r="AB12" t="n">
        <v>192.0530093114571</v>
      </c>
      <c r="AC12" t="n">
        <v>173.7237396509173</v>
      </c>
      <c r="AD12" t="n">
        <v>140364.5789090497</v>
      </c>
      <c r="AE12" t="n">
        <v>192053.0093114571</v>
      </c>
      <c r="AF12" t="n">
        <v>2.654704494589207e-06</v>
      </c>
      <c r="AG12" t="n">
        <v>0.2843055555555555</v>
      </c>
      <c r="AH12" t="n">
        <v>173723.7396509173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4.8888</v>
      </c>
      <c r="E13" t="n">
        <v>20.45</v>
      </c>
      <c r="F13" t="n">
        <v>17.71</v>
      </c>
      <c r="G13" t="n">
        <v>81.73999999999999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195.36</v>
      </c>
      <c r="Q13" t="n">
        <v>446.28</v>
      </c>
      <c r="R13" t="n">
        <v>42.24</v>
      </c>
      <c r="S13" t="n">
        <v>28.73</v>
      </c>
      <c r="T13" t="n">
        <v>6059.84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139.2103783036797</v>
      </c>
      <c r="AB13" t="n">
        <v>190.4737811234537</v>
      </c>
      <c r="AC13" t="n">
        <v>172.2952307847158</v>
      </c>
      <c r="AD13" t="n">
        <v>139210.3783036797</v>
      </c>
      <c r="AE13" t="n">
        <v>190473.7811234537</v>
      </c>
      <c r="AF13" t="n">
        <v>2.656062733182104e-06</v>
      </c>
      <c r="AG13" t="n">
        <v>0.2840277777777778</v>
      </c>
      <c r="AH13" t="n">
        <v>172295.2307847159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4.9041</v>
      </c>
      <c r="E14" t="n">
        <v>20.39</v>
      </c>
      <c r="F14" t="n">
        <v>17.68</v>
      </c>
      <c r="G14" t="n">
        <v>88.40000000000001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193.55</v>
      </c>
      <c r="Q14" t="n">
        <v>446.31</v>
      </c>
      <c r="R14" t="n">
        <v>41.13</v>
      </c>
      <c r="S14" t="n">
        <v>28.73</v>
      </c>
      <c r="T14" t="n">
        <v>5507.86</v>
      </c>
      <c r="U14" t="n">
        <v>0.7</v>
      </c>
      <c r="V14" t="n">
        <v>0.92</v>
      </c>
      <c r="W14" t="n">
        <v>0.1</v>
      </c>
      <c r="X14" t="n">
        <v>0.32</v>
      </c>
      <c r="Y14" t="n">
        <v>0.5</v>
      </c>
      <c r="Z14" t="n">
        <v>10</v>
      </c>
      <c r="AA14" t="n">
        <v>137.8211200536663</v>
      </c>
      <c r="AB14" t="n">
        <v>188.5729366960379</v>
      </c>
      <c r="AC14" t="n">
        <v>170.5758002816001</v>
      </c>
      <c r="AD14" t="n">
        <v>137821.1200536663</v>
      </c>
      <c r="AE14" t="n">
        <v>188572.9366960379</v>
      </c>
      <c r="AF14" t="n">
        <v>2.664375153370634e-06</v>
      </c>
      <c r="AG14" t="n">
        <v>0.2831944444444445</v>
      </c>
      <c r="AH14" t="n">
        <v>170575.8002816001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4.9208</v>
      </c>
      <c r="E15" t="n">
        <v>20.32</v>
      </c>
      <c r="F15" t="n">
        <v>17.64</v>
      </c>
      <c r="G15" t="n">
        <v>96.23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190.53</v>
      </c>
      <c r="Q15" t="n">
        <v>446.28</v>
      </c>
      <c r="R15" t="n">
        <v>39.87</v>
      </c>
      <c r="S15" t="n">
        <v>28.73</v>
      </c>
      <c r="T15" t="n">
        <v>4885.54</v>
      </c>
      <c r="U15" t="n">
        <v>0.72</v>
      </c>
      <c r="V15" t="n">
        <v>0.92</v>
      </c>
      <c r="W15" t="n">
        <v>0.1</v>
      </c>
      <c r="X15" t="n">
        <v>0.28</v>
      </c>
      <c r="Y15" t="n">
        <v>0.5</v>
      </c>
      <c r="Z15" t="n">
        <v>10</v>
      </c>
      <c r="AA15" t="n">
        <v>135.7847705674968</v>
      </c>
      <c r="AB15" t="n">
        <v>185.7867134916633</v>
      </c>
      <c r="AC15" t="n">
        <v>168.0554903093613</v>
      </c>
      <c r="AD15" t="n">
        <v>135784.7705674968</v>
      </c>
      <c r="AE15" t="n">
        <v>185786.7134916633</v>
      </c>
      <c r="AF15" t="n">
        <v>2.673448187171187e-06</v>
      </c>
      <c r="AG15" t="n">
        <v>0.2822222222222222</v>
      </c>
      <c r="AH15" t="n">
        <v>168055.4903093613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4.937</v>
      </c>
      <c r="E16" t="n">
        <v>20.26</v>
      </c>
      <c r="F16" t="n">
        <v>17.61</v>
      </c>
      <c r="G16" t="n">
        <v>105.65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188.54</v>
      </c>
      <c r="Q16" t="n">
        <v>446.27</v>
      </c>
      <c r="R16" t="n">
        <v>38.8</v>
      </c>
      <c r="S16" t="n">
        <v>28.73</v>
      </c>
      <c r="T16" t="n">
        <v>4356.95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134.3028805912239</v>
      </c>
      <c r="AB16" t="n">
        <v>183.7591262497561</v>
      </c>
      <c r="AC16" t="n">
        <v>166.2214131480844</v>
      </c>
      <c r="AD16" t="n">
        <v>134302.8805912239</v>
      </c>
      <c r="AE16" t="n">
        <v>183759.1262497561</v>
      </c>
      <c r="AF16" t="n">
        <v>2.68224957325316e-06</v>
      </c>
      <c r="AG16" t="n">
        <v>0.2813888888888889</v>
      </c>
      <c r="AH16" t="n">
        <v>166221.4131480844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4.9452</v>
      </c>
      <c r="E17" t="n">
        <v>20.22</v>
      </c>
      <c r="F17" t="n">
        <v>17.57</v>
      </c>
      <c r="G17" t="n">
        <v>105.45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186.17</v>
      </c>
      <c r="Q17" t="n">
        <v>446.27</v>
      </c>
      <c r="R17" t="n">
        <v>37.75</v>
      </c>
      <c r="S17" t="n">
        <v>28.73</v>
      </c>
      <c r="T17" t="n">
        <v>3830.13</v>
      </c>
      <c r="U17" t="n">
        <v>0.76</v>
      </c>
      <c r="V17" t="n">
        <v>0.92</v>
      </c>
      <c r="W17" t="n">
        <v>0.09</v>
      </c>
      <c r="X17" t="n">
        <v>0.22</v>
      </c>
      <c r="Y17" t="n">
        <v>0.5</v>
      </c>
      <c r="Z17" t="n">
        <v>10</v>
      </c>
      <c r="AA17" t="n">
        <v>132.8341513811592</v>
      </c>
      <c r="AB17" t="n">
        <v>181.7495461487868</v>
      </c>
      <c r="AC17" t="n">
        <v>164.4036245514877</v>
      </c>
      <c r="AD17" t="n">
        <v>132834.1513811592</v>
      </c>
      <c r="AE17" t="n">
        <v>181749.5461487868</v>
      </c>
      <c r="AF17" t="n">
        <v>2.686704595837862e-06</v>
      </c>
      <c r="AG17" t="n">
        <v>0.2808333333333333</v>
      </c>
      <c r="AH17" t="n">
        <v>164403.6245514877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4.9511</v>
      </c>
      <c r="E18" t="n">
        <v>20.2</v>
      </c>
      <c r="F18" t="n">
        <v>17.58</v>
      </c>
      <c r="G18" t="n">
        <v>117.22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183.4</v>
      </c>
      <c r="Q18" t="n">
        <v>446.27</v>
      </c>
      <c r="R18" t="n">
        <v>37.93</v>
      </c>
      <c r="S18" t="n">
        <v>28.73</v>
      </c>
      <c r="T18" t="n">
        <v>3925.57</v>
      </c>
      <c r="U18" t="n">
        <v>0.76</v>
      </c>
      <c r="V18" t="n">
        <v>0.92</v>
      </c>
      <c r="W18" t="n">
        <v>0.1</v>
      </c>
      <c r="X18" t="n">
        <v>0.23</v>
      </c>
      <c r="Y18" t="n">
        <v>0.5</v>
      </c>
      <c r="Z18" t="n">
        <v>10</v>
      </c>
      <c r="AA18" t="n">
        <v>131.3471255167348</v>
      </c>
      <c r="AB18" t="n">
        <v>179.7149317581312</v>
      </c>
      <c r="AC18" t="n">
        <v>162.5631909026764</v>
      </c>
      <c r="AD18" t="n">
        <v>131347.1255167348</v>
      </c>
      <c r="AE18" t="n">
        <v>179714.9317581312</v>
      </c>
      <c r="AF18" t="n">
        <v>2.6899100389171e-06</v>
      </c>
      <c r="AG18" t="n">
        <v>0.2805555555555556</v>
      </c>
      <c r="AH18" t="n">
        <v>162563.1909026763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4.9471</v>
      </c>
      <c r="E19" t="n">
        <v>20.21</v>
      </c>
      <c r="F19" t="n">
        <v>17.6</v>
      </c>
      <c r="G19" t="n">
        <v>117.33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182.57</v>
      </c>
      <c r="Q19" t="n">
        <v>446.27</v>
      </c>
      <c r="R19" t="n">
        <v>38.52</v>
      </c>
      <c r="S19" t="n">
        <v>28.73</v>
      </c>
      <c r="T19" t="n">
        <v>4221.24</v>
      </c>
      <c r="U19" t="n">
        <v>0.75</v>
      </c>
      <c r="V19" t="n">
        <v>0.92</v>
      </c>
      <c r="W19" t="n">
        <v>0.1</v>
      </c>
      <c r="X19" t="n">
        <v>0.24</v>
      </c>
      <c r="Y19" t="n">
        <v>0.5</v>
      </c>
      <c r="Z19" t="n">
        <v>10</v>
      </c>
      <c r="AA19" t="n">
        <v>131.0905643115939</v>
      </c>
      <c r="AB19" t="n">
        <v>179.363893398576</v>
      </c>
      <c r="AC19" t="n">
        <v>162.2456551514716</v>
      </c>
      <c r="AD19" t="n">
        <v>131090.5643115939</v>
      </c>
      <c r="AE19" t="n">
        <v>179363.893398576</v>
      </c>
      <c r="AF19" t="n">
        <v>2.687736857168464e-06</v>
      </c>
      <c r="AG19" t="n">
        <v>0.2806944444444445</v>
      </c>
      <c r="AH19" t="n">
        <v>162245.6551514716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4.9644</v>
      </c>
      <c r="E20" t="n">
        <v>20.14</v>
      </c>
      <c r="F20" t="n">
        <v>17.56</v>
      </c>
      <c r="G20" t="n">
        <v>131.71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179.09</v>
      </c>
      <c r="Q20" t="n">
        <v>446.27</v>
      </c>
      <c r="R20" t="n">
        <v>37.25</v>
      </c>
      <c r="S20" t="n">
        <v>28.73</v>
      </c>
      <c r="T20" t="n">
        <v>3590.37</v>
      </c>
      <c r="U20" t="n">
        <v>0.77</v>
      </c>
      <c r="V20" t="n">
        <v>0.93</v>
      </c>
      <c r="W20" t="n">
        <v>0.09</v>
      </c>
      <c r="X20" t="n">
        <v>0.2</v>
      </c>
      <c r="Y20" t="n">
        <v>0.5</v>
      </c>
      <c r="Z20" t="n">
        <v>10</v>
      </c>
      <c r="AA20" t="n">
        <v>128.8550383989685</v>
      </c>
      <c r="AB20" t="n">
        <v>176.3051482204809</v>
      </c>
      <c r="AC20" t="n">
        <v>159.4788323201971</v>
      </c>
      <c r="AD20" t="n">
        <v>128855.0383989685</v>
      </c>
      <c r="AE20" t="n">
        <v>176305.1482204809</v>
      </c>
      <c r="AF20" t="n">
        <v>2.697135868231312e-06</v>
      </c>
      <c r="AG20" t="n">
        <v>0.2797222222222222</v>
      </c>
      <c r="AH20" t="n">
        <v>159478.8323201971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4.9753</v>
      </c>
      <c r="E21" t="n">
        <v>20.1</v>
      </c>
      <c r="F21" t="n">
        <v>17.52</v>
      </c>
      <c r="G21" t="n">
        <v>131.38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175.59</v>
      </c>
      <c r="Q21" t="n">
        <v>446.27</v>
      </c>
      <c r="R21" t="n">
        <v>35.8</v>
      </c>
      <c r="S21" t="n">
        <v>28.73</v>
      </c>
      <c r="T21" t="n">
        <v>2863.87</v>
      </c>
      <c r="U21" t="n">
        <v>0.8</v>
      </c>
      <c r="V21" t="n">
        <v>0.93</v>
      </c>
      <c r="W21" t="n">
        <v>0.09</v>
      </c>
      <c r="X21" t="n">
        <v>0.16</v>
      </c>
      <c r="Y21" t="n">
        <v>0.5</v>
      </c>
      <c r="Z21" t="n">
        <v>10</v>
      </c>
      <c r="AA21" t="n">
        <v>126.7862820032317</v>
      </c>
      <c r="AB21" t="n">
        <v>173.4745844527444</v>
      </c>
      <c r="AC21" t="n">
        <v>156.9184135857312</v>
      </c>
      <c r="AD21" t="n">
        <v>126786.2820032317</v>
      </c>
      <c r="AE21" t="n">
        <v>173474.5844527444</v>
      </c>
      <c r="AF21" t="n">
        <v>2.703057788496343e-06</v>
      </c>
      <c r="AG21" t="n">
        <v>0.2791666666666667</v>
      </c>
      <c r="AH21" t="n">
        <v>156918.4135857312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4.981</v>
      </c>
      <c r="E22" t="n">
        <v>20.08</v>
      </c>
      <c r="F22" t="n">
        <v>17.53</v>
      </c>
      <c r="G22" t="n">
        <v>150.23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5</v>
      </c>
      <c r="N22" t="n">
        <v>37.21</v>
      </c>
      <c r="O22" t="n">
        <v>23481.16</v>
      </c>
      <c r="P22" t="n">
        <v>173.25</v>
      </c>
      <c r="Q22" t="n">
        <v>446.27</v>
      </c>
      <c r="R22" t="n">
        <v>36.14</v>
      </c>
      <c r="S22" t="n">
        <v>28.73</v>
      </c>
      <c r="T22" t="n">
        <v>3038.54</v>
      </c>
      <c r="U22" t="n">
        <v>0.8</v>
      </c>
      <c r="V22" t="n">
        <v>0.93</v>
      </c>
      <c r="W22" t="n">
        <v>0.09</v>
      </c>
      <c r="X22" t="n">
        <v>0.17</v>
      </c>
      <c r="Y22" t="n">
        <v>0.5</v>
      </c>
      <c r="Z22" t="n">
        <v>10</v>
      </c>
      <c r="AA22" t="n">
        <v>125.5291199113081</v>
      </c>
      <c r="AB22" t="n">
        <v>171.7544798164982</v>
      </c>
      <c r="AC22" t="n">
        <v>155.3624733217858</v>
      </c>
      <c r="AD22" t="n">
        <v>125529.1199113081</v>
      </c>
      <c r="AE22" t="n">
        <v>171754.4798164982</v>
      </c>
      <c r="AF22" t="n">
        <v>2.706154572488148e-06</v>
      </c>
      <c r="AG22" t="n">
        <v>0.2788888888888889</v>
      </c>
      <c r="AH22" t="n">
        <v>155362.4733217858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17.53</v>
      </c>
      <c r="G23" t="n">
        <v>150.28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1</v>
      </c>
      <c r="N23" t="n">
        <v>37.74</v>
      </c>
      <c r="O23" t="n">
        <v>23669.2</v>
      </c>
      <c r="P23" t="n">
        <v>173.44</v>
      </c>
      <c r="Q23" t="n">
        <v>446.27</v>
      </c>
      <c r="R23" t="n">
        <v>36.16</v>
      </c>
      <c r="S23" t="n">
        <v>28.73</v>
      </c>
      <c r="T23" t="n">
        <v>3047.53</v>
      </c>
      <c r="U23" t="n">
        <v>0.79</v>
      </c>
      <c r="V23" t="n">
        <v>0.93</v>
      </c>
      <c r="W23" t="n">
        <v>0.1</v>
      </c>
      <c r="X23" t="n">
        <v>0.17</v>
      </c>
      <c r="Y23" t="n">
        <v>0.5</v>
      </c>
      <c r="Z23" t="n">
        <v>10</v>
      </c>
      <c r="AA23" t="n">
        <v>125.6584534304257</v>
      </c>
      <c r="AB23" t="n">
        <v>171.931439643147</v>
      </c>
      <c r="AC23" t="n">
        <v>155.5225443509439</v>
      </c>
      <c r="AD23" t="n">
        <v>125658.4534304257</v>
      </c>
      <c r="AE23" t="n">
        <v>171931.439643147</v>
      </c>
      <c r="AF23" t="n">
        <v>2.70533962933241e-06</v>
      </c>
      <c r="AG23" t="n">
        <v>0.2788888888888889</v>
      </c>
      <c r="AH23" t="n">
        <v>155522.5443509439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4.9781</v>
      </c>
      <c r="E24" t="n">
        <v>20.09</v>
      </c>
      <c r="F24" t="n">
        <v>17.54</v>
      </c>
      <c r="G24" t="n">
        <v>150.33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0</v>
      </c>
      <c r="N24" t="n">
        <v>38.27</v>
      </c>
      <c r="O24" t="n">
        <v>23857.96</v>
      </c>
      <c r="P24" t="n">
        <v>174.68</v>
      </c>
      <c r="Q24" t="n">
        <v>446.27</v>
      </c>
      <c r="R24" t="n">
        <v>36.33</v>
      </c>
      <c r="S24" t="n">
        <v>28.73</v>
      </c>
      <c r="T24" t="n">
        <v>3135.45</v>
      </c>
      <c r="U24" t="n">
        <v>0.79</v>
      </c>
      <c r="V24" t="n">
        <v>0.93</v>
      </c>
      <c r="W24" t="n">
        <v>0.1</v>
      </c>
      <c r="X24" t="n">
        <v>0.18</v>
      </c>
      <c r="Y24" t="n">
        <v>0.5</v>
      </c>
      <c r="Z24" t="n">
        <v>10</v>
      </c>
      <c r="AA24" t="n">
        <v>126.3181735975574</v>
      </c>
      <c r="AB24" t="n">
        <v>172.8340978806157</v>
      </c>
      <c r="AC24" t="n">
        <v>156.3390541531178</v>
      </c>
      <c r="AD24" t="n">
        <v>126318.1735975574</v>
      </c>
      <c r="AE24" t="n">
        <v>172834.0978806157</v>
      </c>
      <c r="AF24" t="n">
        <v>2.704579015720388e-06</v>
      </c>
      <c r="AG24" t="n">
        <v>0.2790277777777778</v>
      </c>
      <c r="AH24" t="n">
        <v>156339.0541531178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4.0735</v>
      </c>
      <c r="E2" t="n">
        <v>24.55</v>
      </c>
      <c r="F2" t="n">
        <v>20.68</v>
      </c>
      <c r="G2" t="n">
        <v>10.79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113</v>
      </c>
      <c r="N2" t="n">
        <v>9.74</v>
      </c>
      <c r="O2" t="n">
        <v>10204.21</v>
      </c>
      <c r="P2" t="n">
        <v>158.31</v>
      </c>
      <c r="Q2" t="n">
        <v>446.28</v>
      </c>
      <c r="R2" t="n">
        <v>139.01</v>
      </c>
      <c r="S2" t="n">
        <v>28.73</v>
      </c>
      <c r="T2" t="n">
        <v>53932.59</v>
      </c>
      <c r="U2" t="n">
        <v>0.21</v>
      </c>
      <c r="V2" t="n">
        <v>0.79</v>
      </c>
      <c r="W2" t="n">
        <v>0.26</v>
      </c>
      <c r="X2" t="n">
        <v>3.32</v>
      </c>
      <c r="Y2" t="n">
        <v>0.5</v>
      </c>
      <c r="Z2" t="n">
        <v>10</v>
      </c>
      <c r="AA2" t="n">
        <v>136.7934856807323</v>
      </c>
      <c r="AB2" t="n">
        <v>187.1668820109616</v>
      </c>
      <c r="AC2" t="n">
        <v>169.3039374822568</v>
      </c>
      <c r="AD2" t="n">
        <v>136793.4856807324</v>
      </c>
      <c r="AE2" t="n">
        <v>187166.8820109616</v>
      </c>
      <c r="AF2" t="n">
        <v>2.46951278175496e-06</v>
      </c>
      <c r="AG2" t="n">
        <v>0.3409722222222222</v>
      </c>
      <c r="AH2" t="n">
        <v>169303.9374822568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4.6443</v>
      </c>
      <c r="E3" t="n">
        <v>21.53</v>
      </c>
      <c r="F3" t="n">
        <v>18.76</v>
      </c>
      <c r="G3" t="n">
        <v>22.07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49</v>
      </c>
      <c r="N3" t="n">
        <v>9.94</v>
      </c>
      <c r="O3" t="n">
        <v>10352.53</v>
      </c>
      <c r="P3" t="n">
        <v>139.18</v>
      </c>
      <c r="Q3" t="n">
        <v>446.27</v>
      </c>
      <c r="R3" t="n">
        <v>76.15000000000001</v>
      </c>
      <c r="S3" t="n">
        <v>28.73</v>
      </c>
      <c r="T3" t="n">
        <v>22825.26</v>
      </c>
      <c r="U3" t="n">
        <v>0.38</v>
      </c>
      <c r="V3" t="n">
        <v>0.87</v>
      </c>
      <c r="W3" t="n">
        <v>0.17</v>
      </c>
      <c r="X3" t="n">
        <v>1.4</v>
      </c>
      <c r="Y3" t="n">
        <v>0.5</v>
      </c>
      <c r="Z3" t="n">
        <v>10</v>
      </c>
      <c r="AA3" t="n">
        <v>106.949117689675</v>
      </c>
      <c r="AB3" t="n">
        <v>146.3325010850255</v>
      </c>
      <c r="AC3" t="n">
        <v>132.3667325604655</v>
      </c>
      <c r="AD3" t="n">
        <v>106949.1176896751</v>
      </c>
      <c r="AE3" t="n">
        <v>146332.5010850255</v>
      </c>
      <c r="AF3" t="n">
        <v>2.815553752867204e-06</v>
      </c>
      <c r="AG3" t="n">
        <v>0.2990277777777778</v>
      </c>
      <c r="AH3" t="n">
        <v>132366.7325604655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4.8259</v>
      </c>
      <c r="E4" t="n">
        <v>20.72</v>
      </c>
      <c r="F4" t="n">
        <v>18.26</v>
      </c>
      <c r="G4" t="n">
        <v>33.2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131.19</v>
      </c>
      <c r="Q4" t="n">
        <v>446.28</v>
      </c>
      <c r="R4" t="n">
        <v>60.05</v>
      </c>
      <c r="S4" t="n">
        <v>28.73</v>
      </c>
      <c r="T4" t="n">
        <v>14865.29</v>
      </c>
      <c r="U4" t="n">
        <v>0.48</v>
      </c>
      <c r="V4" t="n">
        <v>0.89</v>
      </c>
      <c r="W4" t="n">
        <v>0.13</v>
      </c>
      <c r="X4" t="n">
        <v>0.9</v>
      </c>
      <c r="Y4" t="n">
        <v>0.5</v>
      </c>
      <c r="Z4" t="n">
        <v>10</v>
      </c>
      <c r="AA4" t="n">
        <v>98.16207034076609</v>
      </c>
      <c r="AB4" t="n">
        <v>134.3096752450847</v>
      </c>
      <c r="AC4" t="n">
        <v>121.4913483445428</v>
      </c>
      <c r="AD4" t="n">
        <v>98162.07034076609</v>
      </c>
      <c r="AE4" t="n">
        <v>134309.6752450847</v>
      </c>
      <c r="AF4" t="n">
        <v>2.925646675701794e-06</v>
      </c>
      <c r="AG4" t="n">
        <v>0.2877777777777777</v>
      </c>
      <c r="AH4" t="n">
        <v>121491.3483445428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4.9153</v>
      </c>
      <c r="E5" t="n">
        <v>20.34</v>
      </c>
      <c r="F5" t="n">
        <v>18.04</v>
      </c>
      <c r="G5" t="n">
        <v>45.1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125.19</v>
      </c>
      <c r="Q5" t="n">
        <v>446.27</v>
      </c>
      <c r="R5" t="n">
        <v>52.99</v>
      </c>
      <c r="S5" t="n">
        <v>28.73</v>
      </c>
      <c r="T5" t="n">
        <v>11380.94</v>
      </c>
      <c r="U5" t="n">
        <v>0.54</v>
      </c>
      <c r="V5" t="n">
        <v>0.9</v>
      </c>
      <c r="W5" t="n">
        <v>0.12</v>
      </c>
      <c r="X5" t="n">
        <v>0.68</v>
      </c>
      <c r="Y5" t="n">
        <v>0.5</v>
      </c>
      <c r="Z5" t="n">
        <v>10</v>
      </c>
      <c r="AA5" t="n">
        <v>93.09982760234122</v>
      </c>
      <c r="AB5" t="n">
        <v>127.3832913999875</v>
      </c>
      <c r="AC5" t="n">
        <v>115.2260088523787</v>
      </c>
      <c r="AD5" t="n">
        <v>93099.82760234122</v>
      </c>
      <c r="AE5" t="n">
        <v>127383.2913999875</v>
      </c>
      <c r="AF5" t="n">
        <v>2.979844403132479e-06</v>
      </c>
      <c r="AG5" t="n">
        <v>0.2825</v>
      </c>
      <c r="AH5" t="n">
        <v>115226.0088523787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4.9875</v>
      </c>
      <c r="E6" t="n">
        <v>20.05</v>
      </c>
      <c r="F6" t="n">
        <v>17.85</v>
      </c>
      <c r="G6" t="n">
        <v>59.49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118</v>
      </c>
      <c r="Q6" t="n">
        <v>446.27</v>
      </c>
      <c r="R6" t="n">
        <v>46.73</v>
      </c>
      <c r="S6" t="n">
        <v>28.73</v>
      </c>
      <c r="T6" t="n">
        <v>8280.049999999999</v>
      </c>
      <c r="U6" t="n">
        <v>0.61</v>
      </c>
      <c r="V6" t="n">
        <v>0.91</v>
      </c>
      <c r="W6" t="n">
        <v>0.11</v>
      </c>
      <c r="X6" t="n">
        <v>0.49</v>
      </c>
      <c r="Y6" t="n">
        <v>0.5</v>
      </c>
      <c r="Z6" t="n">
        <v>10</v>
      </c>
      <c r="AA6" t="n">
        <v>87.98784913459106</v>
      </c>
      <c r="AB6" t="n">
        <v>120.388856935842</v>
      </c>
      <c r="AC6" t="n">
        <v>108.8991133967386</v>
      </c>
      <c r="AD6" t="n">
        <v>87987.84913459106</v>
      </c>
      <c r="AE6" t="n">
        <v>120388.856935842</v>
      </c>
      <c r="AF6" t="n">
        <v>3.023614827299094e-06</v>
      </c>
      <c r="AG6" t="n">
        <v>0.2784722222222222</v>
      </c>
      <c r="AH6" t="n">
        <v>108899.1133967386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5.024</v>
      </c>
      <c r="E7" t="n">
        <v>19.9</v>
      </c>
      <c r="F7" t="n">
        <v>17.75</v>
      </c>
      <c r="G7" t="n">
        <v>71.02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7</v>
      </c>
      <c r="N7" t="n">
        <v>10.78</v>
      </c>
      <c r="O7" t="n">
        <v>10949.33</v>
      </c>
      <c r="P7" t="n">
        <v>112.78</v>
      </c>
      <c r="Q7" t="n">
        <v>446.27</v>
      </c>
      <c r="R7" t="n">
        <v>43.19</v>
      </c>
      <c r="S7" t="n">
        <v>28.73</v>
      </c>
      <c r="T7" t="n">
        <v>6525.59</v>
      </c>
      <c r="U7" t="n">
        <v>0.67</v>
      </c>
      <c r="V7" t="n">
        <v>0.92</v>
      </c>
      <c r="W7" t="n">
        <v>0.11</v>
      </c>
      <c r="X7" t="n">
        <v>0.4</v>
      </c>
      <c r="Y7" t="n">
        <v>0.5</v>
      </c>
      <c r="Z7" t="n">
        <v>10</v>
      </c>
      <c r="AA7" t="n">
        <v>84.68984013731148</v>
      </c>
      <c r="AB7" t="n">
        <v>115.8763755278781</v>
      </c>
      <c r="AC7" t="n">
        <v>104.8172968810419</v>
      </c>
      <c r="AD7" t="n">
        <v>84689.84013731148</v>
      </c>
      <c r="AE7" t="n">
        <v>115876.3755278781</v>
      </c>
      <c r="AF7" t="n">
        <v>3.045742534807148e-06</v>
      </c>
      <c r="AG7" t="n">
        <v>0.2763888888888889</v>
      </c>
      <c r="AH7" t="n">
        <v>104817.2968810419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5.0284</v>
      </c>
      <c r="E8" t="n">
        <v>19.89</v>
      </c>
      <c r="F8" t="n">
        <v>17.75</v>
      </c>
      <c r="G8" t="n">
        <v>76.09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112.59</v>
      </c>
      <c r="Q8" t="n">
        <v>446.29</v>
      </c>
      <c r="R8" t="n">
        <v>42.84</v>
      </c>
      <c r="S8" t="n">
        <v>28.73</v>
      </c>
      <c r="T8" t="n">
        <v>6354.69</v>
      </c>
      <c r="U8" t="n">
        <v>0.67</v>
      </c>
      <c r="V8" t="n">
        <v>0.92</v>
      </c>
      <c r="W8" t="n">
        <v>0.12</v>
      </c>
      <c r="X8" t="n">
        <v>0.4</v>
      </c>
      <c r="Y8" t="n">
        <v>0.5</v>
      </c>
      <c r="Z8" t="n">
        <v>10</v>
      </c>
      <c r="AA8" t="n">
        <v>84.52607726982268</v>
      </c>
      <c r="AB8" t="n">
        <v>115.6523079478722</v>
      </c>
      <c r="AC8" t="n">
        <v>104.6146139963909</v>
      </c>
      <c r="AD8" t="n">
        <v>84526.07726982268</v>
      </c>
      <c r="AE8" t="n">
        <v>115652.3079478722</v>
      </c>
      <c r="AF8" t="n">
        <v>3.048409984479351e-06</v>
      </c>
      <c r="AG8" t="n">
        <v>0.27625</v>
      </c>
      <c r="AH8" t="n">
        <v>104614.6139963909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3.7119</v>
      </c>
      <c r="E2" t="n">
        <v>26.94</v>
      </c>
      <c r="F2" t="n">
        <v>21.64</v>
      </c>
      <c r="G2" t="n">
        <v>8.83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145</v>
      </c>
      <c r="N2" t="n">
        <v>14.77</v>
      </c>
      <c r="O2" t="n">
        <v>13481.73</v>
      </c>
      <c r="P2" t="n">
        <v>202.38</v>
      </c>
      <c r="Q2" t="n">
        <v>446.29</v>
      </c>
      <c r="R2" t="n">
        <v>170.43</v>
      </c>
      <c r="S2" t="n">
        <v>28.73</v>
      </c>
      <c r="T2" t="n">
        <v>69486.57000000001</v>
      </c>
      <c r="U2" t="n">
        <v>0.17</v>
      </c>
      <c r="V2" t="n">
        <v>0.75</v>
      </c>
      <c r="W2" t="n">
        <v>0.31</v>
      </c>
      <c r="X2" t="n">
        <v>4.28</v>
      </c>
      <c r="Y2" t="n">
        <v>0.5</v>
      </c>
      <c r="Z2" t="n">
        <v>10</v>
      </c>
      <c r="AA2" t="n">
        <v>187.9048550648537</v>
      </c>
      <c r="AB2" t="n">
        <v>257.0997124767574</v>
      </c>
      <c r="AC2" t="n">
        <v>232.5624767597634</v>
      </c>
      <c r="AD2" t="n">
        <v>187904.8550648537</v>
      </c>
      <c r="AE2" t="n">
        <v>257099.7124767574</v>
      </c>
      <c r="AF2" t="n">
        <v>2.152787653967514e-06</v>
      </c>
      <c r="AG2" t="n">
        <v>0.3741666666666667</v>
      </c>
      <c r="AH2" t="n">
        <v>232562.4767597634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4.4069</v>
      </c>
      <c r="E3" t="n">
        <v>22.69</v>
      </c>
      <c r="F3" t="n">
        <v>19.21</v>
      </c>
      <c r="G3" t="n">
        <v>17.73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176.55</v>
      </c>
      <c r="Q3" t="n">
        <v>446.3</v>
      </c>
      <c r="R3" t="n">
        <v>90.90000000000001</v>
      </c>
      <c r="S3" t="n">
        <v>28.73</v>
      </c>
      <c r="T3" t="n">
        <v>30131.21</v>
      </c>
      <c r="U3" t="n">
        <v>0.32</v>
      </c>
      <c r="V3" t="n">
        <v>0.85</v>
      </c>
      <c r="W3" t="n">
        <v>0.19</v>
      </c>
      <c r="X3" t="n">
        <v>1.85</v>
      </c>
      <c r="Y3" t="n">
        <v>0.5</v>
      </c>
      <c r="Z3" t="n">
        <v>10</v>
      </c>
      <c r="AA3" t="n">
        <v>139.3154688274921</v>
      </c>
      <c r="AB3" t="n">
        <v>190.6175706144005</v>
      </c>
      <c r="AC3" t="n">
        <v>172.4252972084564</v>
      </c>
      <c r="AD3" t="n">
        <v>139315.4688274921</v>
      </c>
      <c r="AE3" t="n">
        <v>190617.5706144005</v>
      </c>
      <c r="AF3" t="n">
        <v>2.555866244314081e-06</v>
      </c>
      <c r="AG3" t="n">
        <v>0.3151388888888889</v>
      </c>
      <c r="AH3" t="n">
        <v>172425.2972084564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4.6618</v>
      </c>
      <c r="E4" t="n">
        <v>21.45</v>
      </c>
      <c r="F4" t="n">
        <v>18.5</v>
      </c>
      <c r="G4" t="n">
        <v>27.08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166.85</v>
      </c>
      <c r="Q4" t="n">
        <v>446.27</v>
      </c>
      <c r="R4" t="n">
        <v>67.92</v>
      </c>
      <c r="S4" t="n">
        <v>28.73</v>
      </c>
      <c r="T4" t="n">
        <v>18759.44</v>
      </c>
      <c r="U4" t="n">
        <v>0.42</v>
      </c>
      <c r="V4" t="n">
        <v>0.88</v>
      </c>
      <c r="W4" t="n">
        <v>0.15</v>
      </c>
      <c r="X4" t="n">
        <v>1.15</v>
      </c>
      <c r="Y4" t="n">
        <v>0.5</v>
      </c>
      <c r="Z4" t="n">
        <v>10</v>
      </c>
      <c r="AA4" t="n">
        <v>125.3635215865043</v>
      </c>
      <c r="AB4" t="n">
        <v>171.5279008828192</v>
      </c>
      <c r="AC4" t="n">
        <v>155.1575187635315</v>
      </c>
      <c r="AD4" t="n">
        <v>125363.5215865043</v>
      </c>
      <c r="AE4" t="n">
        <v>171527.9008828191</v>
      </c>
      <c r="AF4" t="n">
        <v>2.703700392054138e-06</v>
      </c>
      <c r="AG4" t="n">
        <v>0.2979166666666667</v>
      </c>
      <c r="AH4" t="n">
        <v>155157.5187635315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4.7907</v>
      </c>
      <c r="E5" t="n">
        <v>20.87</v>
      </c>
      <c r="F5" t="n">
        <v>18.17</v>
      </c>
      <c r="G5" t="n">
        <v>36.34</v>
      </c>
      <c r="H5" t="n">
        <v>0.63</v>
      </c>
      <c r="I5" t="n">
        <v>30</v>
      </c>
      <c r="J5" t="n">
        <v>111.23</v>
      </c>
      <c r="K5" t="n">
        <v>41.65</v>
      </c>
      <c r="L5" t="n">
        <v>4</v>
      </c>
      <c r="M5" t="n">
        <v>28</v>
      </c>
      <c r="N5" t="n">
        <v>15.58</v>
      </c>
      <c r="O5" t="n">
        <v>13952.52</v>
      </c>
      <c r="P5" t="n">
        <v>160.63</v>
      </c>
      <c r="Q5" t="n">
        <v>446.28</v>
      </c>
      <c r="R5" t="n">
        <v>57.01</v>
      </c>
      <c r="S5" t="n">
        <v>28.73</v>
      </c>
      <c r="T5" t="n">
        <v>13358.01</v>
      </c>
      <c r="U5" t="n">
        <v>0.5</v>
      </c>
      <c r="V5" t="n">
        <v>0.89</v>
      </c>
      <c r="W5" t="n">
        <v>0.13</v>
      </c>
      <c r="X5" t="n">
        <v>0.8100000000000001</v>
      </c>
      <c r="Y5" t="n">
        <v>0.5</v>
      </c>
      <c r="Z5" t="n">
        <v>10</v>
      </c>
      <c r="AA5" t="n">
        <v>118.2648350013617</v>
      </c>
      <c r="AB5" t="n">
        <v>161.8151647250824</v>
      </c>
      <c r="AC5" t="n">
        <v>146.3717525127753</v>
      </c>
      <c r="AD5" t="n">
        <v>118264.8350013617</v>
      </c>
      <c r="AE5" t="n">
        <v>161815.1647250824</v>
      </c>
      <c r="AF5" t="n">
        <v>2.778458421256545e-06</v>
      </c>
      <c r="AG5" t="n">
        <v>0.2898611111111111</v>
      </c>
      <c r="AH5" t="n">
        <v>146371.7525127753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4.8529</v>
      </c>
      <c r="E6" t="n">
        <v>20.61</v>
      </c>
      <c r="F6" t="n">
        <v>18.04</v>
      </c>
      <c r="G6" t="n">
        <v>45.09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156.78</v>
      </c>
      <c r="Q6" t="n">
        <v>446.32</v>
      </c>
      <c r="R6" t="n">
        <v>52.86</v>
      </c>
      <c r="S6" t="n">
        <v>28.73</v>
      </c>
      <c r="T6" t="n">
        <v>11315.89</v>
      </c>
      <c r="U6" t="n">
        <v>0.54</v>
      </c>
      <c r="V6" t="n">
        <v>0.9</v>
      </c>
      <c r="W6" t="n">
        <v>0.12</v>
      </c>
      <c r="X6" t="n">
        <v>0.68</v>
      </c>
      <c r="Y6" t="n">
        <v>0.5</v>
      </c>
      <c r="Z6" t="n">
        <v>10</v>
      </c>
      <c r="AA6" t="n">
        <v>114.6067813426185</v>
      </c>
      <c r="AB6" t="n">
        <v>156.8100543272548</v>
      </c>
      <c r="AC6" t="n">
        <v>141.8443228265982</v>
      </c>
      <c r="AD6" t="n">
        <v>114606.7813426185</v>
      </c>
      <c r="AE6" t="n">
        <v>156810.0543272548</v>
      </c>
      <c r="AF6" t="n">
        <v>2.814532505169576e-06</v>
      </c>
      <c r="AG6" t="n">
        <v>0.28625</v>
      </c>
      <c r="AH6" t="n">
        <v>141844.3228265982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4.9038</v>
      </c>
      <c r="E7" t="n">
        <v>20.39</v>
      </c>
      <c r="F7" t="n">
        <v>17.91</v>
      </c>
      <c r="G7" t="n">
        <v>53.73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152.22</v>
      </c>
      <c r="Q7" t="n">
        <v>446.29</v>
      </c>
      <c r="R7" t="n">
        <v>48.64</v>
      </c>
      <c r="S7" t="n">
        <v>28.73</v>
      </c>
      <c r="T7" t="n">
        <v>9223.07</v>
      </c>
      <c r="U7" t="n">
        <v>0.59</v>
      </c>
      <c r="V7" t="n">
        <v>0.91</v>
      </c>
      <c r="W7" t="n">
        <v>0.11</v>
      </c>
      <c r="X7" t="n">
        <v>0.55</v>
      </c>
      <c r="Y7" t="n">
        <v>0.5</v>
      </c>
      <c r="Z7" t="n">
        <v>10</v>
      </c>
      <c r="AA7" t="n">
        <v>110.9426633391089</v>
      </c>
      <c r="AB7" t="n">
        <v>151.7966464253778</v>
      </c>
      <c r="AC7" t="n">
        <v>137.3093875385125</v>
      </c>
      <c r="AD7" t="n">
        <v>110942.6633391089</v>
      </c>
      <c r="AE7" t="n">
        <v>151796.6464253778</v>
      </c>
      <c r="AF7" t="n">
        <v>2.844052937182008e-06</v>
      </c>
      <c r="AG7" t="n">
        <v>0.2831944444444445</v>
      </c>
      <c r="AH7" t="n">
        <v>137309.3875385125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4.9592</v>
      </c>
      <c r="E8" t="n">
        <v>20.16</v>
      </c>
      <c r="F8" t="n">
        <v>17.77</v>
      </c>
      <c r="G8" t="n">
        <v>66.65000000000001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146.7</v>
      </c>
      <c r="Q8" t="n">
        <v>446.27</v>
      </c>
      <c r="R8" t="n">
        <v>44.2</v>
      </c>
      <c r="S8" t="n">
        <v>28.73</v>
      </c>
      <c r="T8" t="n">
        <v>7025.73</v>
      </c>
      <c r="U8" t="n">
        <v>0.65</v>
      </c>
      <c r="V8" t="n">
        <v>0.91</v>
      </c>
      <c r="W8" t="n">
        <v>0.1</v>
      </c>
      <c r="X8" t="n">
        <v>0.41</v>
      </c>
      <c r="Y8" t="n">
        <v>0.5</v>
      </c>
      <c r="Z8" t="n">
        <v>10</v>
      </c>
      <c r="AA8" t="n">
        <v>106.7714398854033</v>
      </c>
      <c r="AB8" t="n">
        <v>146.0893944746294</v>
      </c>
      <c r="AC8" t="n">
        <v>132.1468277037633</v>
      </c>
      <c r="AD8" t="n">
        <v>106771.4398854033</v>
      </c>
      <c r="AE8" t="n">
        <v>146089.3944746294</v>
      </c>
      <c r="AF8" t="n">
        <v>2.876183230570784e-06</v>
      </c>
      <c r="AG8" t="n">
        <v>0.28</v>
      </c>
      <c r="AH8" t="n">
        <v>132146.8277037633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4.9949</v>
      </c>
      <c r="E9" t="n">
        <v>20.02</v>
      </c>
      <c r="F9" t="n">
        <v>17.67</v>
      </c>
      <c r="G9" t="n">
        <v>75.73999999999999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143.46</v>
      </c>
      <c r="Q9" t="n">
        <v>446.27</v>
      </c>
      <c r="R9" t="n">
        <v>40.53</v>
      </c>
      <c r="S9" t="n">
        <v>28.73</v>
      </c>
      <c r="T9" t="n">
        <v>5200.19</v>
      </c>
      <c r="U9" t="n">
        <v>0.71</v>
      </c>
      <c r="V9" t="n">
        <v>0.92</v>
      </c>
      <c r="W9" t="n">
        <v>0.11</v>
      </c>
      <c r="X9" t="n">
        <v>0.32</v>
      </c>
      <c r="Y9" t="n">
        <v>0.5</v>
      </c>
      <c r="Z9" t="n">
        <v>10</v>
      </c>
      <c r="AA9" t="n">
        <v>104.2684082304278</v>
      </c>
      <c r="AB9" t="n">
        <v>142.6646361383306</v>
      </c>
      <c r="AC9" t="n">
        <v>129.0489234964012</v>
      </c>
      <c r="AD9" t="n">
        <v>104268.4082304278</v>
      </c>
      <c r="AE9" t="n">
        <v>142664.6361383306</v>
      </c>
      <c r="AF9" t="n">
        <v>2.896888130823119e-06</v>
      </c>
      <c r="AG9" t="n">
        <v>0.2780555555555556</v>
      </c>
      <c r="AH9" t="n">
        <v>129048.9234964012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5.0064</v>
      </c>
      <c r="E10" t="n">
        <v>19.97</v>
      </c>
      <c r="F10" t="n">
        <v>17.67</v>
      </c>
      <c r="G10" t="n">
        <v>88.36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138.17</v>
      </c>
      <c r="Q10" t="n">
        <v>446.27</v>
      </c>
      <c r="R10" t="n">
        <v>40.86</v>
      </c>
      <c r="S10" t="n">
        <v>28.73</v>
      </c>
      <c r="T10" t="n">
        <v>5373.24</v>
      </c>
      <c r="U10" t="n">
        <v>0.7</v>
      </c>
      <c r="V10" t="n">
        <v>0.92</v>
      </c>
      <c r="W10" t="n">
        <v>0.1</v>
      </c>
      <c r="X10" t="n">
        <v>0.31</v>
      </c>
      <c r="Y10" t="n">
        <v>0.5</v>
      </c>
      <c r="Z10" t="n">
        <v>10</v>
      </c>
      <c r="AA10" t="n">
        <v>101.4768178496082</v>
      </c>
      <c r="AB10" t="n">
        <v>138.8450590230195</v>
      </c>
      <c r="AC10" t="n">
        <v>125.5938814601641</v>
      </c>
      <c r="AD10" t="n">
        <v>101476.8178496082</v>
      </c>
      <c r="AE10" t="n">
        <v>138845.0590230195</v>
      </c>
      <c r="AF10" t="n">
        <v>2.903557776562666e-06</v>
      </c>
      <c r="AG10" t="n">
        <v>0.2773611111111111</v>
      </c>
      <c r="AH10" t="n">
        <v>125593.8814601641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5.0192</v>
      </c>
      <c r="E11" t="n">
        <v>19.92</v>
      </c>
      <c r="F11" t="n">
        <v>17.64</v>
      </c>
      <c r="G11" t="n">
        <v>96.23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7</v>
      </c>
      <c r="N11" t="n">
        <v>17.31</v>
      </c>
      <c r="O11" t="n">
        <v>14905.25</v>
      </c>
      <c r="P11" t="n">
        <v>134.76</v>
      </c>
      <c r="Q11" t="n">
        <v>446.27</v>
      </c>
      <c r="R11" t="n">
        <v>39.78</v>
      </c>
      <c r="S11" t="n">
        <v>28.73</v>
      </c>
      <c r="T11" t="n">
        <v>4840.93</v>
      </c>
      <c r="U11" t="n">
        <v>0.72</v>
      </c>
      <c r="V11" t="n">
        <v>0.92</v>
      </c>
      <c r="W11" t="n">
        <v>0.1</v>
      </c>
      <c r="X11" t="n">
        <v>0.28</v>
      </c>
      <c r="Y11" t="n">
        <v>0.5</v>
      </c>
      <c r="Z11" t="n">
        <v>10</v>
      </c>
      <c r="AA11" t="n">
        <v>99.52443224651994</v>
      </c>
      <c r="AB11" t="n">
        <v>136.1737189077016</v>
      </c>
      <c r="AC11" t="n">
        <v>123.1774902962018</v>
      </c>
      <c r="AD11" t="n">
        <v>99524.43224651994</v>
      </c>
      <c r="AE11" t="n">
        <v>136173.7189077016</v>
      </c>
      <c r="AF11" t="n">
        <v>2.91098138225538e-06</v>
      </c>
      <c r="AG11" t="n">
        <v>0.2766666666666667</v>
      </c>
      <c r="AH11" t="n">
        <v>123177.4902962018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5.0148</v>
      </c>
      <c r="E12" t="n">
        <v>19.94</v>
      </c>
      <c r="F12" t="n">
        <v>17.66</v>
      </c>
      <c r="G12" t="n">
        <v>96.33</v>
      </c>
      <c r="H12" t="n">
        <v>1.61</v>
      </c>
      <c r="I12" t="n">
        <v>11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133.25</v>
      </c>
      <c r="Q12" t="n">
        <v>446.27</v>
      </c>
      <c r="R12" t="n">
        <v>40.16</v>
      </c>
      <c r="S12" t="n">
        <v>28.73</v>
      </c>
      <c r="T12" t="n">
        <v>5028.94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98.9185825246078</v>
      </c>
      <c r="AB12" t="n">
        <v>135.3447685899785</v>
      </c>
      <c r="AC12" t="n">
        <v>122.4276538333629</v>
      </c>
      <c r="AD12" t="n">
        <v>98918.5825246078</v>
      </c>
      <c r="AE12" t="n">
        <v>135344.7685899785</v>
      </c>
      <c r="AF12" t="n">
        <v>2.90842951779851e-06</v>
      </c>
      <c r="AG12" t="n">
        <v>0.2769444444444444</v>
      </c>
      <c r="AH12" t="n">
        <v>122427.6538333629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5.0333</v>
      </c>
      <c r="E13" t="n">
        <v>19.87</v>
      </c>
      <c r="F13" t="n">
        <v>17.61</v>
      </c>
      <c r="G13" t="n">
        <v>105.66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134.22</v>
      </c>
      <c r="Q13" t="n">
        <v>446.27</v>
      </c>
      <c r="R13" t="n">
        <v>38.46</v>
      </c>
      <c r="S13" t="n">
        <v>28.73</v>
      </c>
      <c r="T13" t="n">
        <v>4184.16</v>
      </c>
      <c r="U13" t="n">
        <v>0.75</v>
      </c>
      <c r="V13" t="n">
        <v>0.92</v>
      </c>
      <c r="W13" t="n">
        <v>0.11</v>
      </c>
      <c r="X13" t="n">
        <v>0.25</v>
      </c>
      <c r="Y13" t="n">
        <v>0.5</v>
      </c>
      <c r="Z13" t="n">
        <v>10</v>
      </c>
      <c r="AA13" t="n">
        <v>98.93652538595138</v>
      </c>
      <c r="AB13" t="n">
        <v>135.3693188044519</v>
      </c>
      <c r="AC13" t="n">
        <v>122.4498610098234</v>
      </c>
      <c r="AD13" t="n">
        <v>98936.52538595139</v>
      </c>
      <c r="AE13" t="n">
        <v>135369.3188044519</v>
      </c>
      <c r="AF13" t="n">
        <v>2.919158947901259e-06</v>
      </c>
      <c r="AG13" t="n">
        <v>0.2759722222222222</v>
      </c>
      <c r="AH13" t="n">
        <v>122449.8610098234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4.342</v>
      </c>
      <c r="E2" t="n">
        <v>23.03</v>
      </c>
      <c r="F2" t="n">
        <v>19.97</v>
      </c>
      <c r="G2" t="n">
        <v>13.17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</v>
      </c>
      <c r="Q2" t="n">
        <v>446.27</v>
      </c>
      <c r="R2" t="n">
        <v>115.74</v>
      </c>
      <c r="S2" t="n">
        <v>28.73</v>
      </c>
      <c r="T2" t="n">
        <v>42421.35</v>
      </c>
      <c r="U2" t="n">
        <v>0.25</v>
      </c>
      <c r="V2" t="n">
        <v>0.8100000000000001</v>
      </c>
      <c r="W2" t="n">
        <v>0.23</v>
      </c>
      <c r="X2" t="n">
        <v>2.61</v>
      </c>
      <c r="Y2" t="n">
        <v>0.5</v>
      </c>
      <c r="Z2" t="n">
        <v>10</v>
      </c>
      <c r="AA2" t="n">
        <v>103.9365378278503</v>
      </c>
      <c r="AB2" t="n">
        <v>142.2105564124354</v>
      </c>
      <c r="AC2" t="n">
        <v>128.6381805022404</v>
      </c>
      <c r="AD2" t="n">
        <v>103936.5378278503</v>
      </c>
      <c r="AE2" t="n">
        <v>142210.5564124354</v>
      </c>
      <c r="AF2" t="n">
        <v>2.733852404503448e-06</v>
      </c>
      <c r="AG2" t="n">
        <v>0.3198611111111112</v>
      </c>
      <c r="AH2" t="n">
        <v>128638.1805022404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4.7924</v>
      </c>
      <c r="E3" t="n">
        <v>20.87</v>
      </c>
      <c r="F3" t="n">
        <v>18.5</v>
      </c>
      <c r="G3" t="n">
        <v>27.07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109.88</v>
      </c>
      <c r="Q3" t="n">
        <v>446.29</v>
      </c>
      <c r="R3" t="n">
        <v>67.8</v>
      </c>
      <c r="S3" t="n">
        <v>28.73</v>
      </c>
      <c r="T3" t="n">
        <v>18699.68</v>
      </c>
      <c r="U3" t="n">
        <v>0.42</v>
      </c>
      <c r="V3" t="n">
        <v>0.88</v>
      </c>
      <c r="W3" t="n">
        <v>0.15</v>
      </c>
      <c r="X3" t="n">
        <v>1.14</v>
      </c>
      <c r="Y3" t="n">
        <v>0.5</v>
      </c>
      <c r="Z3" t="n">
        <v>10</v>
      </c>
      <c r="AA3" t="n">
        <v>84.57281320656105</v>
      </c>
      <c r="AB3" t="n">
        <v>115.7162541183616</v>
      </c>
      <c r="AC3" t="n">
        <v>104.6724572341178</v>
      </c>
      <c r="AD3" t="n">
        <v>84572.81320656106</v>
      </c>
      <c r="AE3" t="n">
        <v>115716.2541183616</v>
      </c>
      <c r="AF3" t="n">
        <v>3.017437647015736e-06</v>
      </c>
      <c r="AG3" t="n">
        <v>0.2898611111111111</v>
      </c>
      <c r="AH3" t="n">
        <v>104672.4572341178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4.9468</v>
      </c>
      <c r="E4" t="n">
        <v>20.22</v>
      </c>
      <c r="F4" t="n">
        <v>18.07</v>
      </c>
      <c r="G4" t="n">
        <v>43.37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100.52</v>
      </c>
      <c r="Q4" t="n">
        <v>446.27</v>
      </c>
      <c r="R4" t="n">
        <v>53.77</v>
      </c>
      <c r="S4" t="n">
        <v>28.73</v>
      </c>
      <c r="T4" t="n">
        <v>11762.58</v>
      </c>
      <c r="U4" t="n">
        <v>0.53</v>
      </c>
      <c r="V4" t="n">
        <v>0.9</v>
      </c>
      <c r="W4" t="n">
        <v>0.13</v>
      </c>
      <c r="X4" t="n">
        <v>0.71</v>
      </c>
      <c r="Y4" t="n">
        <v>0.5</v>
      </c>
      <c r="Z4" t="n">
        <v>10</v>
      </c>
      <c r="AA4" t="n">
        <v>76.80742137901213</v>
      </c>
      <c r="AB4" t="n">
        <v>105.0913024350055</v>
      </c>
      <c r="AC4" t="n">
        <v>95.06153602720448</v>
      </c>
      <c r="AD4" t="n">
        <v>76807.42137901213</v>
      </c>
      <c r="AE4" t="n">
        <v>105091.3024350055</v>
      </c>
      <c r="AF4" t="n">
        <v>3.114652481482648e-06</v>
      </c>
      <c r="AG4" t="n">
        <v>0.2808333333333333</v>
      </c>
      <c r="AH4" t="n">
        <v>95061.53602720448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5.0128</v>
      </c>
      <c r="E5" t="n">
        <v>19.95</v>
      </c>
      <c r="F5" t="n">
        <v>17.89</v>
      </c>
      <c r="G5" t="n">
        <v>56.49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2</v>
      </c>
      <c r="N5" t="n">
        <v>7.33</v>
      </c>
      <c r="O5" t="n">
        <v>8281.25</v>
      </c>
      <c r="P5" t="n">
        <v>94.73999999999999</v>
      </c>
      <c r="Q5" t="n">
        <v>446.27</v>
      </c>
      <c r="R5" t="n">
        <v>47.34</v>
      </c>
      <c r="S5" t="n">
        <v>28.73</v>
      </c>
      <c r="T5" t="n">
        <v>8580.709999999999</v>
      </c>
      <c r="U5" t="n">
        <v>0.61</v>
      </c>
      <c r="V5" t="n">
        <v>0.91</v>
      </c>
      <c r="W5" t="n">
        <v>0.13</v>
      </c>
      <c r="X5" t="n">
        <v>0.53</v>
      </c>
      <c r="Y5" t="n">
        <v>0.5</v>
      </c>
      <c r="Z5" t="n">
        <v>10</v>
      </c>
      <c r="AA5" t="n">
        <v>72.78069754837483</v>
      </c>
      <c r="AB5" t="n">
        <v>99.58176124341257</v>
      </c>
      <c r="AC5" t="n">
        <v>90.07781771424578</v>
      </c>
      <c r="AD5" t="n">
        <v>72780.69754837482</v>
      </c>
      <c r="AE5" t="n">
        <v>99581.76124341258</v>
      </c>
      <c r="AF5" t="n">
        <v>3.156208045438712e-06</v>
      </c>
      <c r="AG5" t="n">
        <v>0.2770833333333333</v>
      </c>
      <c r="AH5" t="n">
        <v>90077.81771424579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5.0137</v>
      </c>
      <c r="E6" t="n">
        <v>19.95</v>
      </c>
      <c r="F6" t="n">
        <v>17.89</v>
      </c>
      <c r="G6" t="n">
        <v>56.48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96.31</v>
      </c>
      <c r="Q6" t="n">
        <v>446.27</v>
      </c>
      <c r="R6" t="n">
        <v>47.07</v>
      </c>
      <c r="S6" t="n">
        <v>28.73</v>
      </c>
      <c r="T6" t="n">
        <v>8446.459999999999</v>
      </c>
      <c r="U6" t="n">
        <v>0.61</v>
      </c>
      <c r="V6" t="n">
        <v>0.91</v>
      </c>
      <c r="W6" t="n">
        <v>0.13</v>
      </c>
      <c r="X6" t="n">
        <v>0.53</v>
      </c>
      <c r="Y6" t="n">
        <v>0.5</v>
      </c>
      <c r="Z6" t="n">
        <v>10</v>
      </c>
      <c r="AA6" t="n">
        <v>73.52544795150563</v>
      </c>
      <c r="AB6" t="n">
        <v>100.6007616010446</v>
      </c>
      <c r="AC6" t="n">
        <v>90.99956610792167</v>
      </c>
      <c r="AD6" t="n">
        <v>73525.44795150563</v>
      </c>
      <c r="AE6" t="n">
        <v>100600.7616010445</v>
      </c>
      <c r="AF6" t="n">
        <v>3.156774712219931e-06</v>
      </c>
      <c r="AG6" t="n">
        <v>0.2770833333333333</v>
      </c>
      <c r="AH6" t="n">
        <v>90999.56610792167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2.9726</v>
      </c>
      <c r="E2" t="n">
        <v>33.64</v>
      </c>
      <c r="F2" t="n">
        <v>23.85</v>
      </c>
      <c r="G2" t="n">
        <v>6.53</v>
      </c>
      <c r="H2" t="n">
        <v>0.11</v>
      </c>
      <c r="I2" t="n">
        <v>219</v>
      </c>
      <c r="J2" t="n">
        <v>167.88</v>
      </c>
      <c r="K2" t="n">
        <v>51.39</v>
      </c>
      <c r="L2" t="n">
        <v>1</v>
      </c>
      <c r="M2" t="n">
        <v>217</v>
      </c>
      <c r="N2" t="n">
        <v>30.49</v>
      </c>
      <c r="O2" t="n">
        <v>20939.59</v>
      </c>
      <c r="P2" t="n">
        <v>300.86</v>
      </c>
      <c r="Q2" t="n">
        <v>446.39</v>
      </c>
      <c r="R2" t="n">
        <v>243.05</v>
      </c>
      <c r="S2" t="n">
        <v>28.73</v>
      </c>
      <c r="T2" t="n">
        <v>105434.24</v>
      </c>
      <c r="U2" t="n">
        <v>0.12</v>
      </c>
      <c r="V2" t="n">
        <v>0.68</v>
      </c>
      <c r="W2" t="n">
        <v>0.43</v>
      </c>
      <c r="X2" t="n">
        <v>6.49</v>
      </c>
      <c r="Y2" t="n">
        <v>0.5</v>
      </c>
      <c r="Z2" t="n">
        <v>10</v>
      </c>
      <c r="AA2" t="n">
        <v>338.7468919423909</v>
      </c>
      <c r="AB2" t="n">
        <v>463.4884420137259</v>
      </c>
      <c r="AC2" t="n">
        <v>419.2537556180491</v>
      </c>
      <c r="AD2" t="n">
        <v>338746.8919423909</v>
      </c>
      <c r="AE2" t="n">
        <v>463488.4420137259</v>
      </c>
      <c r="AF2" t="n">
        <v>1.600492587225716e-06</v>
      </c>
      <c r="AG2" t="n">
        <v>0.4672222222222222</v>
      </c>
      <c r="AH2" t="n">
        <v>419253.7556180491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3.9332</v>
      </c>
      <c r="E3" t="n">
        <v>25.42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249.85</v>
      </c>
      <c r="Q3" t="n">
        <v>446.3</v>
      </c>
      <c r="R3" t="n">
        <v>115.69</v>
      </c>
      <c r="S3" t="n">
        <v>28.73</v>
      </c>
      <c r="T3" t="n">
        <v>42396.37</v>
      </c>
      <c r="U3" t="n">
        <v>0.25</v>
      </c>
      <c r="V3" t="n">
        <v>0.8100000000000001</v>
      </c>
      <c r="W3" t="n">
        <v>0.23</v>
      </c>
      <c r="X3" t="n">
        <v>2.61</v>
      </c>
      <c r="Y3" t="n">
        <v>0.5</v>
      </c>
      <c r="Z3" t="n">
        <v>10</v>
      </c>
      <c r="AA3" t="n">
        <v>213.8851946925947</v>
      </c>
      <c r="AB3" t="n">
        <v>292.6471593271066</v>
      </c>
      <c r="AC3" t="n">
        <v>264.7173251738815</v>
      </c>
      <c r="AD3" t="n">
        <v>213885.1946925947</v>
      </c>
      <c r="AE3" t="n">
        <v>292647.1593271066</v>
      </c>
      <c r="AF3" t="n">
        <v>2.117694087356585e-06</v>
      </c>
      <c r="AG3" t="n">
        <v>0.3530555555555556</v>
      </c>
      <c r="AH3" t="n">
        <v>264717.3251738815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4.2853</v>
      </c>
      <c r="E4" t="n">
        <v>23.34</v>
      </c>
      <c r="F4" t="n">
        <v>19</v>
      </c>
      <c r="G4" t="n">
        <v>19.65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235.96</v>
      </c>
      <c r="Q4" t="n">
        <v>446.27</v>
      </c>
      <c r="R4" t="n">
        <v>84.09</v>
      </c>
      <c r="S4" t="n">
        <v>28.73</v>
      </c>
      <c r="T4" t="n">
        <v>26761.05</v>
      </c>
      <c r="U4" t="n">
        <v>0.34</v>
      </c>
      <c r="V4" t="n">
        <v>0.86</v>
      </c>
      <c r="W4" t="n">
        <v>0.17</v>
      </c>
      <c r="X4" t="n">
        <v>1.64</v>
      </c>
      <c r="Y4" t="n">
        <v>0.5</v>
      </c>
      <c r="Z4" t="n">
        <v>10</v>
      </c>
      <c r="AA4" t="n">
        <v>186.0453812846492</v>
      </c>
      <c r="AB4" t="n">
        <v>254.5554984164894</v>
      </c>
      <c r="AC4" t="n">
        <v>230.2610789185797</v>
      </c>
      <c r="AD4" t="n">
        <v>186045.3812846492</v>
      </c>
      <c r="AE4" t="n">
        <v>254555.4984164894</v>
      </c>
      <c r="AF4" t="n">
        <v>2.307270027598183e-06</v>
      </c>
      <c r="AG4" t="n">
        <v>0.3241666666666667</v>
      </c>
      <c r="AH4" t="n">
        <v>230261.0789185797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4.4788</v>
      </c>
      <c r="E5" t="n">
        <v>22.33</v>
      </c>
      <c r="F5" t="n">
        <v>18.53</v>
      </c>
      <c r="G5" t="n">
        <v>26.47</v>
      </c>
      <c r="H5" t="n">
        <v>0.41</v>
      </c>
      <c r="I5" t="n">
        <v>42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228.31</v>
      </c>
      <c r="Q5" t="n">
        <v>446.27</v>
      </c>
      <c r="R5" t="n">
        <v>69</v>
      </c>
      <c r="S5" t="n">
        <v>28.73</v>
      </c>
      <c r="T5" t="n">
        <v>19297.33</v>
      </c>
      <c r="U5" t="n">
        <v>0.42</v>
      </c>
      <c r="V5" t="n">
        <v>0.88</v>
      </c>
      <c r="W5" t="n">
        <v>0.15</v>
      </c>
      <c r="X5" t="n">
        <v>1.17</v>
      </c>
      <c r="Y5" t="n">
        <v>0.5</v>
      </c>
      <c r="Z5" t="n">
        <v>10</v>
      </c>
      <c r="AA5" t="n">
        <v>172.75959100555</v>
      </c>
      <c r="AB5" t="n">
        <v>236.3772940289347</v>
      </c>
      <c r="AC5" t="n">
        <v>213.8177768444974</v>
      </c>
      <c r="AD5" t="n">
        <v>172759.59100555</v>
      </c>
      <c r="AE5" t="n">
        <v>236377.2940289347</v>
      </c>
      <c r="AF5" t="n">
        <v>2.411453340397811e-06</v>
      </c>
      <c r="AG5" t="n">
        <v>0.3101388888888889</v>
      </c>
      <c r="AH5" t="n">
        <v>213817.7768444974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4.5963</v>
      </c>
      <c r="E6" t="n">
        <v>21.76</v>
      </c>
      <c r="F6" t="n">
        <v>18.27</v>
      </c>
      <c r="G6" t="n">
        <v>33.21</v>
      </c>
      <c r="H6" t="n">
        <v>0.51</v>
      </c>
      <c r="I6" t="n">
        <v>33</v>
      </c>
      <c r="J6" t="n">
        <v>173.71</v>
      </c>
      <c r="K6" t="n">
        <v>51.39</v>
      </c>
      <c r="L6" t="n">
        <v>5</v>
      </c>
      <c r="M6" t="n">
        <v>31</v>
      </c>
      <c r="N6" t="n">
        <v>32.32</v>
      </c>
      <c r="O6" t="n">
        <v>21658.78</v>
      </c>
      <c r="P6" t="n">
        <v>223.29</v>
      </c>
      <c r="Q6" t="n">
        <v>446.28</v>
      </c>
      <c r="R6" t="n">
        <v>60.08</v>
      </c>
      <c r="S6" t="n">
        <v>28.73</v>
      </c>
      <c r="T6" t="n">
        <v>14878.68</v>
      </c>
      <c r="U6" t="n">
        <v>0.48</v>
      </c>
      <c r="V6" t="n">
        <v>0.89</v>
      </c>
      <c r="W6" t="n">
        <v>0.13</v>
      </c>
      <c r="X6" t="n">
        <v>0.91</v>
      </c>
      <c r="Y6" t="n">
        <v>0.5</v>
      </c>
      <c r="Z6" t="n">
        <v>10</v>
      </c>
      <c r="AA6" t="n">
        <v>165.1033310894558</v>
      </c>
      <c r="AB6" t="n">
        <v>225.9016614413911</v>
      </c>
      <c r="AC6" t="n">
        <v>204.3419239284628</v>
      </c>
      <c r="AD6" t="n">
        <v>165103.3310894558</v>
      </c>
      <c r="AE6" t="n">
        <v>225901.6614413911</v>
      </c>
      <c r="AF6" t="n">
        <v>2.474717109152108e-06</v>
      </c>
      <c r="AG6" t="n">
        <v>0.3022222222222222</v>
      </c>
      <c r="AH6" t="n">
        <v>204341.9239284628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4.6827</v>
      </c>
      <c r="E7" t="n">
        <v>21.36</v>
      </c>
      <c r="F7" t="n">
        <v>18.03</v>
      </c>
      <c r="G7" t="n">
        <v>38.64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219</v>
      </c>
      <c r="Q7" t="n">
        <v>446.27</v>
      </c>
      <c r="R7" t="n">
        <v>52.19</v>
      </c>
      <c r="S7" t="n">
        <v>28.73</v>
      </c>
      <c r="T7" t="n">
        <v>10960.04</v>
      </c>
      <c r="U7" t="n">
        <v>0.55</v>
      </c>
      <c r="V7" t="n">
        <v>0.9</v>
      </c>
      <c r="W7" t="n">
        <v>0.13</v>
      </c>
      <c r="X7" t="n">
        <v>0.68</v>
      </c>
      <c r="Y7" t="n">
        <v>0.5</v>
      </c>
      <c r="Z7" t="n">
        <v>10</v>
      </c>
      <c r="AA7" t="n">
        <v>159.2915369241901</v>
      </c>
      <c r="AB7" t="n">
        <v>217.9497082662155</v>
      </c>
      <c r="AC7" t="n">
        <v>197.1488940036871</v>
      </c>
      <c r="AD7" t="n">
        <v>159291.5369241901</v>
      </c>
      <c r="AE7" t="n">
        <v>217949.7082662155</v>
      </c>
      <c r="AF7" t="n">
        <v>2.521236169751012e-06</v>
      </c>
      <c r="AG7" t="n">
        <v>0.2966666666666666</v>
      </c>
      <c r="AH7" t="n">
        <v>197148.8940036871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4.7115</v>
      </c>
      <c r="E8" t="n">
        <v>21.22</v>
      </c>
      <c r="F8" t="n">
        <v>18.04</v>
      </c>
      <c r="G8" t="n">
        <v>45.1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217.36</v>
      </c>
      <c r="Q8" t="n">
        <v>446.28</v>
      </c>
      <c r="R8" t="n">
        <v>52.91</v>
      </c>
      <c r="S8" t="n">
        <v>28.73</v>
      </c>
      <c r="T8" t="n">
        <v>11341.64</v>
      </c>
      <c r="U8" t="n">
        <v>0.54</v>
      </c>
      <c r="V8" t="n">
        <v>0.9</v>
      </c>
      <c r="W8" t="n">
        <v>0.12</v>
      </c>
      <c r="X8" t="n">
        <v>0.68</v>
      </c>
      <c r="Y8" t="n">
        <v>0.5</v>
      </c>
      <c r="Z8" t="n">
        <v>10</v>
      </c>
      <c r="AA8" t="n">
        <v>157.5095024113864</v>
      </c>
      <c r="AB8" t="n">
        <v>215.5114500279847</v>
      </c>
      <c r="AC8" t="n">
        <v>194.9433397095954</v>
      </c>
      <c r="AD8" t="n">
        <v>157509.5024113865</v>
      </c>
      <c r="AE8" t="n">
        <v>215511.4500279847</v>
      </c>
      <c r="AF8" t="n">
        <v>2.53674252328398e-06</v>
      </c>
      <c r="AG8" t="n">
        <v>0.2947222222222222</v>
      </c>
      <c r="AH8" t="n">
        <v>194943.3397095954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4.7567</v>
      </c>
      <c r="E9" t="n">
        <v>21.02</v>
      </c>
      <c r="F9" t="n">
        <v>17.94</v>
      </c>
      <c r="G9" t="n">
        <v>51.25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214.46</v>
      </c>
      <c r="Q9" t="n">
        <v>446.27</v>
      </c>
      <c r="R9" t="n">
        <v>49.48</v>
      </c>
      <c r="S9" t="n">
        <v>28.73</v>
      </c>
      <c r="T9" t="n">
        <v>9638.389999999999</v>
      </c>
      <c r="U9" t="n">
        <v>0.58</v>
      </c>
      <c r="V9" t="n">
        <v>0.91</v>
      </c>
      <c r="W9" t="n">
        <v>0.12</v>
      </c>
      <c r="X9" t="n">
        <v>0.58</v>
      </c>
      <c r="Y9" t="n">
        <v>0.5</v>
      </c>
      <c r="Z9" t="n">
        <v>10</v>
      </c>
      <c r="AA9" t="n">
        <v>154.3159551948898</v>
      </c>
      <c r="AB9" t="n">
        <v>211.1418978370164</v>
      </c>
      <c r="AC9" t="n">
        <v>190.9908114470267</v>
      </c>
      <c r="AD9" t="n">
        <v>154315.9551948898</v>
      </c>
      <c r="AE9" t="n">
        <v>211141.8978370164</v>
      </c>
      <c r="AF9" t="n">
        <v>2.561078883689889e-06</v>
      </c>
      <c r="AG9" t="n">
        <v>0.2919444444444445</v>
      </c>
      <c r="AH9" t="n">
        <v>190990.8114470267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4.7995</v>
      </c>
      <c r="E10" t="n">
        <v>20.84</v>
      </c>
      <c r="F10" t="n">
        <v>17.85</v>
      </c>
      <c r="G10" t="n">
        <v>59.51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211.78</v>
      </c>
      <c r="Q10" t="n">
        <v>446.28</v>
      </c>
      <c r="R10" t="n">
        <v>46.8</v>
      </c>
      <c r="S10" t="n">
        <v>28.73</v>
      </c>
      <c r="T10" t="n">
        <v>8315.26</v>
      </c>
      <c r="U10" t="n">
        <v>0.61</v>
      </c>
      <c r="V10" t="n">
        <v>0.91</v>
      </c>
      <c r="W10" t="n">
        <v>0.11</v>
      </c>
      <c r="X10" t="n">
        <v>0.5</v>
      </c>
      <c r="Y10" t="n">
        <v>0.5</v>
      </c>
      <c r="Z10" t="n">
        <v>10</v>
      </c>
      <c r="AA10" t="n">
        <v>151.3920188427936</v>
      </c>
      <c r="AB10" t="n">
        <v>207.1412391251126</v>
      </c>
      <c r="AC10" t="n">
        <v>187.371969987626</v>
      </c>
      <c r="AD10" t="n">
        <v>151392.0188427936</v>
      </c>
      <c r="AE10" t="n">
        <v>207141.2391251126</v>
      </c>
      <c r="AF10" t="n">
        <v>2.584123047968049e-06</v>
      </c>
      <c r="AG10" t="n">
        <v>0.2894444444444444</v>
      </c>
      <c r="AH10" t="n">
        <v>187371.969987626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4.8321</v>
      </c>
      <c r="E11" t="n">
        <v>20.7</v>
      </c>
      <c r="F11" t="n">
        <v>17.78</v>
      </c>
      <c r="G11" t="n">
        <v>66.68000000000001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208.88</v>
      </c>
      <c r="Q11" t="n">
        <v>446.27</v>
      </c>
      <c r="R11" t="n">
        <v>44.51</v>
      </c>
      <c r="S11" t="n">
        <v>28.73</v>
      </c>
      <c r="T11" t="n">
        <v>7177.78</v>
      </c>
      <c r="U11" t="n">
        <v>0.65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148.7662296363746</v>
      </c>
      <c r="AB11" t="n">
        <v>203.548518491248</v>
      </c>
      <c r="AC11" t="n">
        <v>184.1221335686411</v>
      </c>
      <c r="AD11" t="n">
        <v>148766.2296363747</v>
      </c>
      <c r="AE11" t="n">
        <v>203548.518491248</v>
      </c>
      <c r="AF11" t="n">
        <v>2.601675378703283e-06</v>
      </c>
      <c r="AG11" t="n">
        <v>0.2875</v>
      </c>
      <c r="AH11" t="n">
        <v>184122.1335686411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4.8457</v>
      </c>
      <c r="E12" t="n">
        <v>20.64</v>
      </c>
      <c r="F12" t="n">
        <v>17.76</v>
      </c>
      <c r="G12" t="n">
        <v>71.02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207.46</v>
      </c>
      <c r="Q12" t="n">
        <v>446.27</v>
      </c>
      <c r="R12" t="n">
        <v>43.59</v>
      </c>
      <c r="S12" t="n">
        <v>28.73</v>
      </c>
      <c r="T12" t="n">
        <v>6724.52</v>
      </c>
      <c r="U12" t="n">
        <v>0.66</v>
      </c>
      <c r="V12" t="n">
        <v>0.92</v>
      </c>
      <c r="W12" t="n">
        <v>0.11</v>
      </c>
      <c r="X12" t="n">
        <v>0.4</v>
      </c>
      <c r="Y12" t="n">
        <v>0.5</v>
      </c>
      <c r="Z12" t="n">
        <v>10</v>
      </c>
      <c r="AA12" t="n">
        <v>147.5977301135583</v>
      </c>
      <c r="AB12" t="n">
        <v>201.9497258935707</v>
      </c>
      <c r="AC12" t="n">
        <v>182.6759274925661</v>
      </c>
      <c r="AD12" t="n">
        <v>147597.7301135583</v>
      </c>
      <c r="AE12" t="n">
        <v>201949.7258935707</v>
      </c>
      <c r="AF12" t="n">
        <v>2.608997823427185e-06</v>
      </c>
      <c r="AG12" t="n">
        <v>0.2866666666666667</v>
      </c>
      <c r="AH12" t="n">
        <v>182675.9274925661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4.8514</v>
      </c>
      <c r="E13" t="n">
        <v>20.61</v>
      </c>
      <c r="F13" t="n">
        <v>17.77</v>
      </c>
      <c r="G13" t="n">
        <v>76.14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205.48</v>
      </c>
      <c r="Q13" t="n">
        <v>446.27</v>
      </c>
      <c r="R13" t="n">
        <v>44.28</v>
      </c>
      <c r="S13" t="n">
        <v>28.73</v>
      </c>
      <c r="T13" t="n">
        <v>7073.45</v>
      </c>
      <c r="U13" t="n">
        <v>0.65</v>
      </c>
      <c r="V13" t="n">
        <v>0.92</v>
      </c>
      <c r="W13" t="n">
        <v>0.1</v>
      </c>
      <c r="X13" t="n">
        <v>0.41</v>
      </c>
      <c r="Y13" t="n">
        <v>0.5</v>
      </c>
      <c r="Z13" t="n">
        <v>10</v>
      </c>
      <c r="AA13" t="n">
        <v>146.4621682574917</v>
      </c>
      <c r="AB13" t="n">
        <v>200.3960000646477</v>
      </c>
      <c r="AC13" t="n">
        <v>181.2704870760872</v>
      </c>
      <c r="AD13" t="n">
        <v>146462.1682574917</v>
      </c>
      <c r="AE13" t="n">
        <v>200396.0000646477</v>
      </c>
      <c r="AF13" t="n">
        <v>2.612066789230585e-06</v>
      </c>
      <c r="AG13" t="n">
        <v>0.28625</v>
      </c>
      <c r="AH13" t="n">
        <v>181270.4870760872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4.8709</v>
      </c>
      <c r="E14" t="n">
        <v>20.53</v>
      </c>
      <c r="F14" t="n">
        <v>17.72</v>
      </c>
      <c r="G14" t="n">
        <v>81.77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203.55</v>
      </c>
      <c r="Q14" t="n">
        <v>446.27</v>
      </c>
      <c r="R14" t="n">
        <v>42.4</v>
      </c>
      <c r="S14" t="n">
        <v>28.73</v>
      </c>
      <c r="T14" t="n">
        <v>6138.89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144.8079973061949</v>
      </c>
      <c r="AB14" t="n">
        <v>198.1326903922128</v>
      </c>
      <c r="AC14" t="n">
        <v>179.2231845022136</v>
      </c>
      <c r="AD14" t="n">
        <v>144807.9973061949</v>
      </c>
      <c r="AE14" t="n">
        <v>198132.6903922128</v>
      </c>
      <c r="AF14" t="n">
        <v>2.622565882768532e-06</v>
      </c>
      <c r="AG14" t="n">
        <v>0.2851388888888889</v>
      </c>
      <c r="AH14" t="n">
        <v>179223.1845022136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4.8876</v>
      </c>
      <c r="E15" t="n">
        <v>20.46</v>
      </c>
      <c r="F15" t="n">
        <v>17.68</v>
      </c>
      <c r="G15" t="n">
        <v>88.40000000000001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201.72</v>
      </c>
      <c r="Q15" t="n">
        <v>446.27</v>
      </c>
      <c r="R15" t="n">
        <v>41.2</v>
      </c>
      <c r="S15" t="n">
        <v>28.73</v>
      </c>
      <c r="T15" t="n">
        <v>5546.3</v>
      </c>
      <c r="U15" t="n">
        <v>0.7</v>
      </c>
      <c r="V15" t="n">
        <v>0.92</v>
      </c>
      <c r="W15" t="n">
        <v>0.1</v>
      </c>
      <c r="X15" t="n">
        <v>0.32</v>
      </c>
      <c r="Y15" t="n">
        <v>0.5</v>
      </c>
      <c r="Z15" t="n">
        <v>10</v>
      </c>
      <c r="AA15" t="n">
        <v>143.3206255663824</v>
      </c>
      <c r="AB15" t="n">
        <v>196.0976027595922</v>
      </c>
      <c r="AC15" t="n">
        <v>177.3823227769863</v>
      </c>
      <c r="AD15" t="n">
        <v>143320.6255663824</v>
      </c>
      <c r="AE15" t="n">
        <v>196097.6027595922</v>
      </c>
      <c r="AF15" t="n">
        <v>2.631557414157441e-06</v>
      </c>
      <c r="AG15" t="n">
        <v>0.2841666666666667</v>
      </c>
      <c r="AH15" t="n">
        <v>177382.3227769863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4.9076</v>
      </c>
      <c r="E16" t="n">
        <v>20.38</v>
      </c>
      <c r="F16" t="n">
        <v>17.63</v>
      </c>
      <c r="G16" t="n">
        <v>96.17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198.49</v>
      </c>
      <c r="Q16" t="n">
        <v>446.27</v>
      </c>
      <c r="R16" t="n">
        <v>39.54</v>
      </c>
      <c r="S16" t="n">
        <v>28.73</v>
      </c>
      <c r="T16" t="n">
        <v>4721.02</v>
      </c>
      <c r="U16" t="n">
        <v>0.73</v>
      </c>
      <c r="V16" t="n">
        <v>0.92</v>
      </c>
      <c r="W16" t="n">
        <v>0.1</v>
      </c>
      <c r="X16" t="n">
        <v>0.27</v>
      </c>
      <c r="Y16" t="n">
        <v>0.5</v>
      </c>
      <c r="Z16" t="n">
        <v>10</v>
      </c>
      <c r="AA16" t="n">
        <v>141.0362243937022</v>
      </c>
      <c r="AB16" t="n">
        <v>192.9719842944658</v>
      </c>
      <c r="AC16" t="n">
        <v>174.5550089513374</v>
      </c>
      <c r="AD16" t="n">
        <v>141036.2243937022</v>
      </c>
      <c r="AE16" t="n">
        <v>192971.9842944657</v>
      </c>
      <c r="AF16" t="n">
        <v>2.642325715222002e-06</v>
      </c>
      <c r="AG16" t="n">
        <v>0.2830555555555556</v>
      </c>
      <c r="AH16" t="n">
        <v>174555.0089513375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4.9235</v>
      </c>
      <c r="E17" t="n">
        <v>20.31</v>
      </c>
      <c r="F17" t="n">
        <v>17.6</v>
      </c>
      <c r="G17" t="n">
        <v>105.59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196.79</v>
      </c>
      <c r="Q17" t="n">
        <v>446.27</v>
      </c>
      <c r="R17" t="n">
        <v>38.37</v>
      </c>
      <c r="S17" t="n">
        <v>28.73</v>
      </c>
      <c r="T17" t="n">
        <v>4141.78</v>
      </c>
      <c r="U17" t="n">
        <v>0.75</v>
      </c>
      <c r="V17" t="n">
        <v>0.92</v>
      </c>
      <c r="W17" t="n">
        <v>0.1</v>
      </c>
      <c r="X17" t="n">
        <v>0.24</v>
      </c>
      <c r="Y17" t="n">
        <v>0.5</v>
      </c>
      <c r="Z17" t="n">
        <v>10</v>
      </c>
      <c r="AA17" t="n">
        <v>139.6817850924151</v>
      </c>
      <c r="AB17" t="n">
        <v>191.1187806888008</v>
      </c>
      <c r="AC17" t="n">
        <v>172.878672496809</v>
      </c>
      <c r="AD17" t="n">
        <v>139681.7850924151</v>
      </c>
      <c r="AE17" t="n">
        <v>191118.7806888008</v>
      </c>
      <c r="AF17" t="n">
        <v>2.650886514568328e-06</v>
      </c>
      <c r="AG17" t="n">
        <v>0.2820833333333333</v>
      </c>
      <c r="AH17" t="n">
        <v>172878.672496809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4.9133</v>
      </c>
      <c r="E18" t="n">
        <v>20.35</v>
      </c>
      <c r="F18" t="n">
        <v>17.64</v>
      </c>
      <c r="G18" t="n">
        <v>105.85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195.21</v>
      </c>
      <c r="Q18" t="n">
        <v>446.27</v>
      </c>
      <c r="R18" t="n">
        <v>40.05</v>
      </c>
      <c r="S18" t="n">
        <v>28.73</v>
      </c>
      <c r="T18" t="n">
        <v>4978.03</v>
      </c>
      <c r="U18" t="n">
        <v>0.72</v>
      </c>
      <c r="V18" t="n">
        <v>0.92</v>
      </c>
      <c r="W18" t="n">
        <v>0.09</v>
      </c>
      <c r="X18" t="n">
        <v>0.28</v>
      </c>
      <c r="Y18" t="n">
        <v>0.5</v>
      </c>
      <c r="Z18" t="n">
        <v>10</v>
      </c>
      <c r="AA18" t="n">
        <v>139.2826045709201</v>
      </c>
      <c r="AB18" t="n">
        <v>190.5726042886901</v>
      </c>
      <c r="AC18" t="n">
        <v>172.3846224057612</v>
      </c>
      <c r="AD18" t="n">
        <v>139282.6045709201</v>
      </c>
      <c r="AE18" t="n">
        <v>190572.6042886901</v>
      </c>
      <c r="AF18" t="n">
        <v>2.645394681025401e-06</v>
      </c>
      <c r="AG18" t="n">
        <v>0.2826388888888889</v>
      </c>
      <c r="AH18" t="n">
        <v>172384.6224057612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4.9365</v>
      </c>
      <c r="E19" t="n">
        <v>20.26</v>
      </c>
      <c r="F19" t="n">
        <v>17.58</v>
      </c>
      <c r="G19" t="n">
        <v>117.2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192.06</v>
      </c>
      <c r="Q19" t="n">
        <v>446.27</v>
      </c>
      <c r="R19" t="n">
        <v>37.84</v>
      </c>
      <c r="S19" t="n">
        <v>28.73</v>
      </c>
      <c r="T19" t="n">
        <v>3878.36</v>
      </c>
      <c r="U19" t="n">
        <v>0.76</v>
      </c>
      <c r="V19" t="n">
        <v>0.92</v>
      </c>
      <c r="W19" t="n">
        <v>0.1</v>
      </c>
      <c r="X19" t="n">
        <v>0.22</v>
      </c>
      <c r="Y19" t="n">
        <v>0.5</v>
      </c>
      <c r="Z19" t="n">
        <v>10</v>
      </c>
      <c r="AA19" t="n">
        <v>136.9550895843059</v>
      </c>
      <c r="AB19" t="n">
        <v>187.3879956012917</v>
      </c>
      <c r="AC19" t="n">
        <v>169.5039483018608</v>
      </c>
      <c r="AD19" t="n">
        <v>136955.0895843059</v>
      </c>
      <c r="AE19" t="n">
        <v>187387.9956012917</v>
      </c>
      <c r="AF19" t="n">
        <v>2.657885910260292e-06</v>
      </c>
      <c r="AG19" t="n">
        <v>0.2813888888888889</v>
      </c>
      <c r="AH19" t="n">
        <v>169503.9483018608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4.9313</v>
      </c>
      <c r="E20" t="n">
        <v>20.28</v>
      </c>
      <c r="F20" t="n">
        <v>17.6</v>
      </c>
      <c r="G20" t="n">
        <v>117.34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191.05</v>
      </c>
      <c r="Q20" t="n">
        <v>446.27</v>
      </c>
      <c r="R20" t="n">
        <v>38.58</v>
      </c>
      <c r="S20" t="n">
        <v>28.73</v>
      </c>
      <c r="T20" t="n">
        <v>4251.71</v>
      </c>
      <c r="U20" t="n">
        <v>0.74</v>
      </c>
      <c r="V20" t="n">
        <v>0.92</v>
      </c>
      <c r="W20" t="n">
        <v>0.1</v>
      </c>
      <c r="X20" t="n">
        <v>0.24</v>
      </c>
      <c r="Y20" t="n">
        <v>0.5</v>
      </c>
      <c r="Z20" t="n">
        <v>10</v>
      </c>
      <c r="AA20" t="n">
        <v>136.6482357805985</v>
      </c>
      <c r="AB20" t="n">
        <v>186.9681446896251</v>
      </c>
      <c r="AC20" t="n">
        <v>169.1241673719391</v>
      </c>
      <c r="AD20" t="n">
        <v>136648.2357805985</v>
      </c>
      <c r="AE20" t="n">
        <v>186968.1446896251</v>
      </c>
      <c r="AF20" t="n">
        <v>2.655086151983507e-06</v>
      </c>
      <c r="AG20" t="n">
        <v>0.2816666666666667</v>
      </c>
      <c r="AH20" t="n">
        <v>169124.1673719391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4.9495</v>
      </c>
      <c r="E21" t="n">
        <v>20.2</v>
      </c>
      <c r="F21" t="n">
        <v>17.56</v>
      </c>
      <c r="G21" t="n">
        <v>131.7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188.27</v>
      </c>
      <c r="Q21" t="n">
        <v>446.27</v>
      </c>
      <c r="R21" t="n">
        <v>37.21</v>
      </c>
      <c r="S21" t="n">
        <v>28.73</v>
      </c>
      <c r="T21" t="n">
        <v>3568.76</v>
      </c>
      <c r="U21" t="n">
        <v>0.77</v>
      </c>
      <c r="V21" t="n">
        <v>0.93</v>
      </c>
      <c r="W21" t="n">
        <v>0.09</v>
      </c>
      <c r="X21" t="n">
        <v>0.2</v>
      </c>
      <c r="Y21" t="n">
        <v>0.5</v>
      </c>
      <c r="Z21" t="n">
        <v>10</v>
      </c>
      <c r="AA21" t="n">
        <v>134.7015915116941</v>
      </c>
      <c r="AB21" t="n">
        <v>184.3046601210275</v>
      </c>
      <c r="AC21" t="n">
        <v>166.7148820323435</v>
      </c>
      <c r="AD21" t="n">
        <v>134701.5915116941</v>
      </c>
      <c r="AE21" t="n">
        <v>184304.6601210275</v>
      </c>
      <c r="AF21" t="n">
        <v>2.664885305952257e-06</v>
      </c>
      <c r="AG21" t="n">
        <v>0.2805555555555556</v>
      </c>
      <c r="AH21" t="n">
        <v>166714.8820323435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4.9622</v>
      </c>
      <c r="E22" t="n">
        <v>20.15</v>
      </c>
      <c r="F22" t="n">
        <v>17.51</v>
      </c>
      <c r="G22" t="n">
        <v>131.31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184.96</v>
      </c>
      <c r="Q22" t="n">
        <v>446.27</v>
      </c>
      <c r="R22" t="n">
        <v>35.51</v>
      </c>
      <c r="S22" t="n">
        <v>28.73</v>
      </c>
      <c r="T22" t="n">
        <v>2719.75</v>
      </c>
      <c r="U22" t="n">
        <v>0.8100000000000001</v>
      </c>
      <c r="V22" t="n">
        <v>0.93</v>
      </c>
      <c r="W22" t="n">
        <v>0.09</v>
      </c>
      <c r="X22" t="n">
        <v>0.15</v>
      </c>
      <c r="Y22" t="n">
        <v>0.5</v>
      </c>
      <c r="Z22" t="n">
        <v>10</v>
      </c>
      <c r="AA22" t="n">
        <v>132.6337564562153</v>
      </c>
      <c r="AB22" t="n">
        <v>181.4753569716786</v>
      </c>
      <c r="AC22" t="n">
        <v>164.1556036046156</v>
      </c>
      <c r="AD22" t="n">
        <v>132633.7564562153</v>
      </c>
      <c r="AE22" t="n">
        <v>181475.3569716786</v>
      </c>
      <c r="AF22" t="n">
        <v>2.671723177128253e-06</v>
      </c>
      <c r="AG22" t="n">
        <v>0.2798611111111111</v>
      </c>
      <c r="AH22" t="n">
        <v>164155.6036046156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4.9683</v>
      </c>
      <c r="E23" t="n">
        <v>20.13</v>
      </c>
      <c r="F23" t="n">
        <v>17.52</v>
      </c>
      <c r="G23" t="n">
        <v>150.15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183.01</v>
      </c>
      <c r="Q23" t="n">
        <v>446.27</v>
      </c>
      <c r="R23" t="n">
        <v>35.84</v>
      </c>
      <c r="S23" t="n">
        <v>28.73</v>
      </c>
      <c r="T23" t="n">
        <v>2891.98</v>
      </c>
      <c r="U23" t="n">
        <v>0.8</v>
      </c>
      <c r="V23" t="n">
        <v>0.93</v>
      </c>
      <c r="W23" t="n">
        <v>0.09</v>
      </c>
      <c r="X23" t="n">
        <v>0.16</v>
      </c>
      <c r="Y23" t="n">
        <v>0.5</v>
      </c>
      <c r="Z23" t="n">
        <v>10</v>
      </c>
      <c r="AA23" t="n">
        <v>131.5466142592582</v>
      </c>
      <c r="AB23" t="n">
        <v>179.9878810564737</v>
      </c>
      <c r="AC23" t="n">
        <v>162.810090303072</v>
      </c>
      <c r="AD23" t="n">
        <v>131546.6142592582</v>
      </c>
      <c r="AE23" t="n">
        <v>179987.8810564737</v>
      </c>
      <c r="AF23" t="n">
        <v>2.675007508952945e-06</v>
      </c>
      <c r="AG23" t="n">
        <v>0.2795833333333333</v>
      </c>
      <c r="AH23" t="n">
        <v>162810.090303072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4.9627</v>
      </c>
      <c r="E24" t="n">
        <v>20.15</v>
      </c>
      <c r="F24" t="n">
        <v>17.54</v>
      </c>
      <c r="G24" t="n">
        <v>150.35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182.35</v>
      </c>
      <c r="Q24" t="n">
        <v>446.27</v>
      </c>
      <c r="R24" t="n">
        <v>36.72</v>
      </c>
      <c r="S24" t="n">
        <v>28.73</v>
      </c>
      <c r="T24" t="n">
        <v>3327.52</v>
      </c>
      <c r="U24" t="n">
        <v>0.78</v>
      </c>
      <c r="V24" t="n">
        <v>0.93</v>
      </c>
      <c r="W24" t="n">
        <v>0.09</v>
      </c>
      <c r="X24" t="n">
        <v>0.18</v>
      </c>
      <c r="Y24" t="n">
        <v>0.5</v>
      </c>
      <c r="Z24" t="n">
        <v>10</v>
      </c>
      <c r="AA24" t="n">
        <v>131.4170215531276</v>
      </c>
      <c r="AB24" t="n">
        <v>179.8105665987193</v>
      </c>
      <c r="AC24" t="n">
        <v>162.649698488303</v>
      </c>
      <c r="AD24" t="n">
        <v>131417.0215531276</v>
      </c>
      <c r="AE24" t="n">
        <v>179810.5665987193</v>
      </c>
      <c r="AF24" t="n">
        <v>2.671992384654867e-06</v>
      </c>
      <c r="AG24" t="n">
        <v>0.2798611111111111</v>
      </c>
      <c r="AH24" t="n">
        <v>162649.6984883031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4.9663</v>
      </c>
      <c r="E25" t="n">
        <v>20.14</v>
      </c>
      <c r="F25" t="n">
        <v>17.53</v>
      </c>
      <c r="G25" t="n">
        <v>150.22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2</v>
      </c>
      <c r="N25" t="n">
        <v>42.21</v>
      </c>
      <c r="O25" t="n">
        <v>25222.04</v>
      </c>
      <c r="P25" t="n">
        <v>181.47</v>
      </c>
      <c r="Q25" t="n">
        <v>446.27</v>
      </c>
      <c r="R25" t="n">
        <v>35.92</v>
      </c>
      <c r="S25" t="n">
        <v>28.73</v>
      </c>
      <c r="T25" t="n">
        <v>2930.02</v>
      </c>
      <c r="U25" t="n">
        <v>0.8</v>
      </c>
      <c r="V25" t="n">
        <v>0.93</v>
      </c>
      <c r="W25" t="n">
        <v>0.1</v>
      </c>
      <c r="X25" t="n">
        <v>0.17</v>
      </c>
      <c r="Y25" t="n">
        <v>0.5</v>
      </c>
      <c r="Z25" t="n">
        <v>10</v>
      </c>
      <c r="AA25" t="n">
        <v>130.8718022124658</v>
      </c>
      <c r="AB25" t="n">
        <v>179.0645734434464</v>
      </c>
      <c r="AC25" t="n">
        <v>161.9749018727613</v>
      </c>
      <c r="AD25" t="n">
        <v>130871.8022124657</v>
      </c>
      <c r="AE25" t="n">
        <v>179064.5734434464</v>
      </c>
      <c r="AF25" t="n">
        <v>2.673930678846489e-06</v>
      </c>
      <c r="AG25" t="n">
        <v>0.2797222222222222</v>
      </c>
      <c r="AH25" t="n">
        <v>161974.9018727613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4.9652</v>
      </c>
      <c r="E26" t="n">
        <v>20.14</v>
      </c>
      <c r="F26" t="n">
        <v>17.53</v>
      </c>
      <c r="G26" t="n">
        <v>150.26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1</v>
      </c>
      <c r="N26" t="n">
        <v>42.79</v>
      </c>
      <c r="O26" t="n">
        <v>25417.05</v>
      </c>
      <c r="P26" t="n">
        <v>181.07</v>
      </c>
      <c r="Q26" t="n">
        <v>446.27</v>
      </c>
      <c r="R26" t="n">
        <v>36.09</v>
      </c>
      <c r="S26" t="n">
        <v>28.73</v>
      </c>
      <c r="T26" t="n">
        <v>3015.61</v>
      </c>
      <c r="U26" t="n">
        <v>0.8</v>
      </c>
      <c r="V26" t="n">
        <v>0.93</v>
      </c>
      <c r="W26" t="n">
        <v>0.1</v>
      </c>
      <c r="X26" t="n">
        <v>0.17</v>
      </c>
      <c r="Y26" t="n">
        <v>0.5</v>
      </c>
      <c r="Z26" t="n">
        <v>10</v>
      </c>
      <c r="AA26" t="n">
        <v>130.7053811577101</v>
      </c>
      <c r="AB26" t="n">
        <v>178.8368688143511</v>
      </c>
      <c r="AC26" t="n">
        <v>161.7689290538812</v>
      </c>
      <c r="AD26" t="n">
        <v>130705.3811577101</v>
      </c>
      <c r="AE26" t="n">
        <v>178836.8688143511</v>
      </c>
      <c r="AF26" t="n">
        <v>2.673338422287938e-06</v>
      </c>
      <c r="AG26" t="n">
        <v>0.2797222222222222</v>
      </c>
      <c r="AH26" t="n">
        <v>161768.9290538812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4.9639</v>
      </c>
      <c r="E27" t="n">
        <v>20.15</v>
      </c>
      <c r="F27" t="n">
        <v>17.54</v>
      </c>
      <c r="G27" t="n">
        <v>150.31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181.96</v>
      </c>
      <c r="Q27" t="n">
        <v>446.28</v>
      </c>
      <c r="R27" t="n">
        <v>36.22</v>
      </c>
      <c r="S27" t="n">
        <v>28.73</v>
      </c>
      <c r="T27" t="n">
        <v>3080.19</v>
      </c>
      <c r="U27" t="n">
        <v>0.79</v>
      </c>
      <c r="V27" t="n">
        <v>0.93</v>
      </c>
      <c r="W27" t="n">
        <v>0.1</v>
      </c>
      <c r="X27" t="n">
        <v>0.18</v>
      </c>
      <c r="Y27" t="n">
        <v>0.5</v>
      </c>
      <c r="Z27" t="n">
        <v>10</v>
      </c>
      <c r="AA27" t="n">
        <v>131.1958439674883</v>
      </c>
      <c r="AB27" t="n">
        <v>179.5079416683813</v>
      </c>
      <c r="AC27" t="n">
        <v>162.3759556565797</v>
      </c>
      <c r="AD27" t="n">
        <v>131195.8439674883</v>
      </c>
      <c r="AE27" t="n">
        <v>179507.9416683813</v>
      </c>
      <c r="AF27" t="n">
        <v>2.672638482718741e-06</v>
      </c>
      <c r="AG27" t="n">
        <v>0.2798611111111111</v>
      </c>
      <c r="AH27" t="n">
        <v>162375.9556565797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4.4925</v>
      </c>
      <c r="E2" t="n">
        <v>22.26</v>
      </c>
      <c r="F2" t="n">
        <v>19.57</v>
      </c>
      <c r="G2" t="n">
        <v>15.25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105.71</v>
      </c>
      <c r="Q2" t="n">
        <v>446.35</v>
      </c>
      <c r="R2" t="n">
        <v>102.78</v>
      </c>
      <c r="S2" t="n">
        <v>28.73</v>
      </c>
      <c r="T2" t="n">
        <v>36009.25</v>
      </c>
      <c r="U2" t="n">
        <v>0.28</v>
      </c>
      <c r="V2" t="n">
        <v>0.83</v>
      </c>
      <c r="W2" t="n">
        <v>0.21</v>
      </c>
      <c r="X2" t="n">
        <v>2.21</v>
      </c>
      <c r="Y2" t="n">
        <v>0.5</v>
      </c>
      <c r="Z2" t="n">
        <v>10</v>
      </c>
      <c r="AA2" t="n">
        <v>86.90061490843358</v>
      </c>
      <c r="AB2" t="n">
        <v>118.9012551022252</v>
      </c>
      <c r="AC2" t="n">
        <v>107.5534861942595</v>
      </c>
      <c r="AD2" t="n">
        <v>86900.61490843358</v>
      </c>
      <c r="AE2" t="n">
        <v>118901.2551022252</v>
      </c>
      <c r="AF2" t="n">
        <v>2.894749736390204e-06</v>
      </c>
      <c r="AG2" t="n">
        <v>0.3091666666666667</v>
      </c>
      <c r="AH2" t="n">
        <v>107553.4861942595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4.8875</v>
      </c>
      <c r="E3" t="n">
        <v>20.46</v>
      </c>
      <c r="F3" t="n">
        <v>18.3</v>
      </c>
      <c r="G3" t="n">
        <v>32.29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32</v>
      </c>
      <c r="N3" t="n">
        <v>5.64</v>
      </c>
      <c r="O3" t="n">
        <v>6705.1</v>
      </c>
      <c r="P3" t="n">
        <v>91.08</v>
      </c>
      <c r="Q3" t="n">
        <v>446.3</v>
      </c>
      <c r="R3" t="n">
        <v>61.12</v>
      </c>
      <c r="S3" t="n">
        <v>28.73</v>
      </c>
      <c r="T3" t="n">
        <v>15395.39</v>
      </c>
      <c r="U3" t="n">
        <v>0.47</v>
      </c>
      <c r="V3" t="n">
        <v>0.89</v>
      </c>
      <c r="W3" t="n">
        <v>0.14</v>
      </c>
      <c r="X3" t="n">
        <v>0.9399999999999999</v>
      </c>
      <c r="Y3" t="n">
        <v>0.5</v>
      </c>
      <c r="Z3" t="n">
        <v>10</v>
      </c>
      <c r="AA3" t="n">
        <v>71.12944406021721</v>
      </c>
      <c r="AB3" t="n">
        <v>97.32244337275391</v>
      </c>
      <c r="AC3" t="n">
        <v>88.03412597018956</v>
      </c>
      <c r="AD3" t="n">
        <v>71129.44406021721</v>
      </c>
      <c r="AE3" t="n">
        <v>97322.44337275391</v>
      </c>
      <c r="AF3" t="n">
        <v>3.14926863363542e-06</v>
      </c>
      <c r="AG3" t="n">
        <v>0.2841666666666667</v>
      </c>
      <c r="AH3" t="n">
        <v>88034.12597018956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4.9753</v>
      </c>
      <c r="E4" t="n">
        <v>20.1</v>
      </c>
      <c r="F4" t="n">
        <v>18.06</v>
      </c>
      <c r="G4" t="n">
        <v>45.15</v>
      </c>
      <c r="H4" t="n">
        <v>0.97</v>
      </c>
      <c r="I4" t="n">
        <v>24</v>
      </c>
      <c r="J4" t="n">
        <v>53.61</v>
      </c>
      <c r="K4" t="n">
        <v>24.83</v>
      </c>
      <c r="L4" t="n">
        <v>3</v>
      </c>
      <c r="M4" t="n">
        <v>2</v>
      </c>
      <c r="N4" t="n">
        <v>5.78</v>
      </c>
      <c r="O4" t="n">
        <v>6845.59</v>
      </c>
      <c r="P4" t="n">
        <v>84.93000000000001</v>
      </c>
      <c r="Q4" t="n">
        <v>446.28</v>
      </c>
      <c r="R4" t="n">
        <v>52.74</v>
      </c>
      <c r="S4" t="n">
        <v>28.73</v>
      </c>
      <c r="T4" t="n">
        <v>11257.2</v>
      </c>
      <c r="U4" t="n">
        <v>0.54</v>
      </c>
      <c r="V4" t="n">
        <v>0.9</v>
      </c>
      <c r="W4" t="n">
        <v>0.14</v>
      </c>
      <c r="X4" t="n">
        <v>0.7</v>
      </c>
      <c r="Y4" t="n">
        <v>0.5</v>
      </c>
      <c r="Z4" t="n">
        <v>10</v>
      </c>
      <c r="AA4" t="n">
        <v>66.60889563476405</v>
      </c>
      <c r="AB4" t="n">
        <v>91.13722958453073</v>
      </c>
      <c r="AC4" t="n">
        <v>82.43922030491031</v>
      </c>
      <c r="AD4" t="n">
        <v>66608.89563476405</v>
      </c>
      <c r="AE4" t="n">
        <v>91137.22958453072</v>
      </c>
      <c r="AF4" t="n">
        <v>3.205842707504103e-06</v>
      </c>
      <c r="AG4" t="n">
        <v>0.2791666666666667</v>
      </c>
      <c r="AH4" t="n">
        <v>82439.22030491031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4.97</v>
      </c>
      <c r="E5" t="n">
        <v>20.12</v>
      </c>
      <c r="F5" t="n">
        <v>18.08</v>
      </c>
      <c r="G5" t="n">
        <v>45.2</v>
      </c>
      <c r="H5" t="n">
        <v>1.27</v>
      </c>
      <c r="I5" t="n">
        <v>24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86.77</v>
      </c>
      <c r="Q5" t="n">
        <v>446.28</v>
      </c>
      <c r="R5" t="n">
        <v>53.39</v>
      </c>
      <c r="S5" t="n">
        <v>28.73</v>
      </c>
      <c r="T5" t="n">
        <v>11578.52</v>
      </c>
      <c r="U5" t="n">
        <v>0.54</v>
      </c>
      <c r="V5" t="n">
        <v>0.9</v>
      </c>
      <c r="W5" t="n">
        <v>0.15</v>
      </c>
      <c r="X5" t="n">
        <v>0.72</v>
      </c>
      <c r="Y5" t="n">
        <v>0.5</v>
      </c>
      <c r="Z5" t="n">
        <v>10</v>
      </c>
      <c r="AA5" t="n">
        <v>67.59896468512441</v>
      </c>
      <c r="AB5" t="n">
        <v>92.49188573799692</v>
      </c>
      <c r="AC5" t="n">
        <v>83.66458997636198</v>
      </c>
      <c r="AD5" t="n">
        <v>67598.96468512442</v>
      </c>
      <c r="AE5" t="n">
        <v>92491.88573799693</v>
      </c>
      <c r="AF5" t="n">
        <v>3.202427643819547e-06</v>
      </c>
      <c r="AG5" t="n">
        <v>0.2794444444444444</v>
      </c>
      <c r="AH5" t="n">
        <v>83664.58997636198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3.3774</v>
      </c>
      <c r="E2" t="n">
        <v>29.61</v>
      </c>
      <c r="F2" t="n">
        <v>22.58</v>
      </c>
      <c r="G2" t="n">
        <v>7.61</v>
      </c>
      <c r="H2" t="n">
        <v>0.13</v>
      </c>
      <c r="I2" t="n">
        <v>178</v>
      </c>
      <c r="J2" t="n">
        <v>133.21</v>
      </c>
      <c r="K2" t="n">
        <v>46.47</v>
      </c>
      <c r="L2" t="n">
        <v>1</v>
      </c>
      <c r="M2" t="n">
        <v>176</v>
      </c>
      <c r="N2" t="n">
        <v>20.75</v>
      </c>
      <c r="O2" t="n">
        <v>16663.42</v>
      </c>
      <c r="P2" t="n">
        <v>244.52</v>
      </c>
      <c r="Q2" t="n">
        <v>446.3</v>
      </c>
      <c r="R2" t="n">
        <v>201.47</v>
      </c>
      <c r="S2" t="n">
        <v>28.73</v>
      </c>
      <c r="T2" t="n">
        <v>84851.95</v>
      </c>
      <c r="U2" t="n">
        <v>0.14</v>
      </c>
      <c r="V2" t="n">
        <v>0.72</v>
      </c>
      <c r="W2" t="n">
        <v>0.36</v>
      </c>
      <c r="X2" t="n">
        <v>5.22</v>
      </c>
      <c r="Y2" t="n">
        <v>0.5</v>
      </c>
      <c r="Z2" t="n">
        <v>10</v>
      </c>
      <c r="AA2" t="n">
        <v>245.9337166864776</v>
      </c>
      <c r="AB2" t="n">
        <v>336.4973610001187</v>
      </c>
      <c r="AC2" t="n">
        <v>304.38252514338</v>
      </c>
      <c r="AD2" t="n">
        <v>245933.7166864776</v>
      </c>
      <c r="AE2" t="n">
        <v>336497.3610001187</v>
      </c>
      <c r="AF2" t="n">
        <v>1.890542382407683e-06</v>
      </c>
      <c r="AG2" t="n">
        <v>0.41125</v>
      </c>
      <c r="AH2" t="n">
        <v>304382.5251433799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4.2088</v>
      </c>
      <c r="E3" t="n">
        <v>23.76</v>
      </c>
      <c r="F3" t="n">
        <v>19.51</v>
      </c>
      <c r="G3" t="n">
        <v>15.4</v>
      </c>
      <c r="H3" t="n">
        <v>0.26</v>
      </c>
      <c r="I3" t="n">
        <v>76</v>
      </c>
      <c r="J3" t="n">
        <v>134.55</v>
      </c>
      <c r="K3" t="n">
        <v>46.47</v>
      </c>
      <c r="L3" t="n">
        <v>2</v>
      </c>
      <c r="M3" t="n">
        <v>74</v>
      </c>
      <c r="N3" t="n">
        <v>21.09</v>
      </c>
      <c r="O3" t="n">
        <v>16828.84</v>
      </c>
      <c r="P3" t="n">
        <v>208.68</v>
      </c>
      <c r="Q3" t="n">
        <v>446.29</v>
      </c>
      <c r="R3" t="n">
        <v>100.84</v>
      </c>
      <c r="S3" t="n">
        <v>28.73</v>
      </c>
      <c r="T3" t="n">
        <v>35045.48</v>
      </c>
      <c r="U3" t="n">
        <v>0.28</v>
      </c>
      <c r="V3" t="n">
        <v>0.83</v>
      </c>
      <c r="W3" t="n">
        <v>0.2</v>
      </c>
      <c r="X3" t="n">
        <v>2.15</v>
      </c>
      <c r="Y3" t="n">
        <v>0.5</v>
      </c>
      <c r="Z3" t="n">
        <v>10</v>
      </c>
      <c r="AA3" t="n">
        <v>169.6725739189789</v>
      </c>
      <c r="AB3" t="n">
        <v>232.1535010615082</v>
      </c>
      <c r="AC3" t="n">
        <v>209.99709674975</v>
      </c>
      <c r="AD3" t="n">
        <v>169672.5739189789</v>
      </c>
      <c r="AE3" t="n">
        <v>232153.5010615082</v>
      </c>
      <c r="AF3" t="n">
        <v>2.355929051660288e-06</v>
      </c>
      <c r="AG3" t="n">
        <v>0.33</v>
      </c>
      <c r="AH3" t="n">
        <v>209997.09674975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4.4953</v>
      </c>
      <c r="E4" t="n">
        <v>22.25</v>
      </c>
      <c r="F4" t="n">
        <v>18.73</v>
      </c>
      <c r="G4" t="n">
        <v>22.94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197.74</v>
      </c>
      <c r="Q4" t="n">
        <v>446.27</v>
      </c>
      <c r="R4" t="n">
        <v>75.37</v>
      </c>
      <c r="S4" t="n">
        <v>28.73</v>
      </c>
      <c r="T4" t="n">
        <v>22447.05</v>
      </c>
      <c r="U4" t="n">
        <v>0.38</v>
      </c>
      <c r="V4" t="n">
        <v>0.87</v>
      </c>
      <c r="W4" t="n">
        <v>0.16</v>
      </c>
      <c r="X4" t="n">
        <v>1.37</v>
      </c>
      <c r="Y4" t="n">
        <v>0.5</v>
      </c>
      <c r="Z4" t="n">
        <v>10</v>
      </c>
      <c r="AA4" t="n">
        <v>151.3150960859911</v>
      </c>
      <c r="AB4" t="n">
        <v>207.035990015663</v>
      </c>
      <c r="AC4" t="n">
        <v>187.2767657054641</v>
      </c>
      <c r="AD4" t="n">
        <v>151315.0960859911</v>
      </c>
      <c r="AE4" t="n">
        <v>207035.990015663</v>
      </c>
      <c r="AF4" t="n">
        <v>2.516301051589168e-06</v>
      </c>
      <c r="AG4" t="n">
        <v>0.3090277777777778</v>
      </c>
      <c r="AH4" t="n">
        <v>187276.7657054641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4.6479</v>
      </c>
      <c r="E5" t="n">
        <v>21.52</v>
      </c>
      <c r="F5" t="n">
        <v>18.35</v>
      </c>
      <c r="G5" t="n">
        <v>30.59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191.2</v>
      </c>
      <c r="Q5" t="n">
        <v>446.29</v>
      </c>
      <c r="R5" t="n">
        <v>63.08</v>
      </c>
      <c r="S5" t="n">
        <v>28.73</v>
      </c>
      <c r="T5" t="n">
        <v>16366.59</v>
      </c>
      <c r="U5" t="n">
        <v>0.46</v>
      </c>
      <c r="V5" t="n">
        <v>0.89</v>
      </c>
      <c r="W5" t="n">
        <v>0.14</v>
      </c>
      <c r="X5" t="n">
        <v>1</v>
      </c>
      <c r="Y5" t="n">
        <v>0.5</v>
      </c>
      <c r="Z5" t="n">
        <v>10</v>
      </c>
      <c r="AA5" t="n">
        <v>142.1673636563214</v>
      </c>
      <c r="AB5" t="n">
        <v>194.5196589359228</v>
      </c>
      <c r="AC5" t="n">
        <v>175.9549756971894</v>
      </c>
      <c r="AD5" t="n">
        <v>142167.3636563214</v>
      </c>
      <c r="AE5" t="n">
        <v>194519.6589359228</v>
      </c>
      <c r="AF5" t="n">
        <v>2.60172083235408e-06</v>
      </c>
      <c r="AG5" t="n">
        <v>0.2988888888888889</v>
      </c>
      <c r="AH5" t="n">
        <v>175954.9756971894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4.7544</v>
      </c>
      <c r="E6" t="n">
        <v>21.03</v>
      </c>
      <c r="F6" t="n">
        <v>18.09</v>
      </c>
      <c r="G6" t="n">
        <v>38.77</v>
      </c>
      <c r="H6" t="n">
        <v>0.64</v>
      </c>
      <c r="I6" t="n">
        <v>28</v>
      </c>
      <c r="J6" t="n">
        <v>138.6</v>
      </c>
      <c r="K6" t="n">
        <v>46.47</v>
      </c>
      <c r="L6" t="n">
        <v>5</v>
      </c>
      <c r="M6" t="n">
        <v>26</v>
      </c>
      <c r="N6" t="n">
        <v>22.13</v>
      </c>
      <c r="O6" t="n">
        <v>17327.69</v>
      </c>
      <c r="P6" t="n">
        <v>186.19</v>
      </c>
      <c r="Q6" t="n">
        <v>446.29</v>
      </c>
      <c r="R6" t="n">
        <v>54.21</v>
      </c>
      <c r="S6" t="n">
        <v>28.73</v>
      </c>
      <c r="T6" t="n">
        <v>11970.59</v>
      </c>
      <c r="U6" t="n">
        <v>0.53</v>
      </c>
      <c r="V6" t="n">
        <v>0.9</v>
      </c>
      <c r="W6" t="n">
        <v>0.13</v>
      </c>
      <c r="X6" t="n">
        <v>0.73</v>
      </c>
      <c r="Y6" t="n">
        <v>0.5</v>
      </c>
      <c r="Z6" t="n">
        <v>10</v>
      </c>
      <c r="AA6" t="n">
        <v>135.9150563539222</v>
      </c>
      <c r="AB6" t="n">
        <v>185.9649762524536</v>
      </c>
      <c r="AC6" t="n">
        <v>168.2167399224552</v>
      </c>
      <c r="AD6" t="n">
        <v>135915.0563539222</v>
      </c>
      <c r="AE6" t="n">
        <v>185964.9762524536</v>
      </c>
      <c r="AF6" t="n">
        <v>2.661335554840732e-06</v>
      </c>
      <c r="AG6" t="n">
        <v>0.2920833333333334</v>
      </c>
      <c r="AH6" t="n">
        <v>168216.7399224552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4.8085</v>
      </c>
      <c r="E7" t="n">
        <v>20.8</v>
      </c>
      <c r="F7" t="n">
        <v>17.99</v>
      </c>
      <c r="G7" t="n">
        <v>46.93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182.77</v>
      </c>
      <c r="Q7" t="n">
        <v>446.27</v>
      </c>
      <c r="R7" t="n">
        <v>51.21</v>
      </c>
      <c r="S7" t="n">
        <v>28.73</v>
      </c>
      <c r="T7" t="n">
        <v>10495.51</v>
      </c>
      <c r="U7" t="n">
        <v>0.5600000000000001</v>
      </c>
      <c r="V7" t="n">
        <v>0.9</v>
      </c>
      <c r="W7" t="n">
        <v>0.12</v>
      </c>
      <c r="X7" t="n">
        <v>0.63</v>
      </c>
      <c r="Y7" t="n">
        <v>0.5</v>
      </c>
      <c r="Z7" t="n">
        <v>10</v>
      </c>
      <c r="AA7" t="n">
        <v>132.4731508740396</v>
      </c>
      <c r="AB7" t="n">
        <v>181.2556093287277</v>
      </c>
      <c r="AC7" t="n">
        <v>163.9568283682902</v>
      </c>
      <c r="AD7" t="n">
        <v>132473.1508740397</v>
      </c>
      <c r="AE7" t="n">
        <v>181255.6093287277</v>
      </c>
      <c r="AF7" t="n">
        <v>2.691618714338646e-06</v>
      </c>
      <c r="AG7" t="n">
        <v>0.2888888888888889</v>
      </c>
      <c r="AH7" t="n">
        <v>163956.8283682902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4.8469</v>
      </c>
      <c r="E8" t="n">
        <v>20.63</v>
      </c>
      <c r="F8" t="n">
        <v>17.91</v>
      </c>
      <c r="G8" t="n">
        <v>53.72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180.19</v>
      </c>
      <c r="Q8" t="n">
        <v>446.27</v>
      </c>
      <c r="R8" t="n">
        <v>48.63</v>
      </c>
      <c r="S8" t="n">
        <v>28.73</v>
      </c>
      <c r="T8" t="n">
        <v>9219.67</v>
      </c>
      <c r="U8" t="n">
        <v>0.59</v>
      </c>
      <c r="V8" t="n">
        <v>0.91</v>
      </c>
      <c r="W8" t="n">
        <v>0.11</v>
      </c>
      <c r="X8" t="n">
        <v>0.55</v>
      </c>
      <c r="Y8" t="n">
        <v>0.5</v>
      </c>
      <c r="Z8" t="n">
        <v>10</v>
      </c>
      <c r="AA8" t="n">
        <v>129.9812924838389</v>
      </c>
      <c r="AB8" t="n">
        <v>177.8461387462232</v>
      </c>
      <c r="AC8" t="n">
        <v>160.8727528729568</v>
      </c>
      <c r="AD8" t="n">
        <v>129981.2924838389</v>
      </c>
      <c r="AE8" t="n">
        <v>177846.1387462232</v>
      </c>
      <c r="AF8" t="n">
        <v>2.713113600192988e-06</v>
      </c>
      <c r="AG8" t="n">
        <v>0.2865277777777778</v>
      </c>
      <c r="AH8" t="n">
        <v>160872.7528729568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4.8889</v>
      </c>
      <c r="E9" t="n">
        <v>20.45</v>
      </c>
      <c r="F9" t="n">
        <v>17.81</v>
      </c>
      <c r="G9" t="n">
        <v>62.86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176.39</v>
      </c>
      <c r="Q9" t="n">
        <v>446.27</v>
      </c>
      <c r="R9" t="n">
        <v>45.37</v>
      </c>
      <c r="S9" t="n">
        <v>28.73</v>
      </c>
      <c r="T9" t="n">
        <v>7604.1</v>
      </c>
      <c r="U9" t="n">
        <v>0.63</v>
      </c>
      <c r="V9" t="n">
        <v>0.91</v>
      </c>
      <c r="W9" t="n">
        <v>0.11</v>
      </c>
      <c r="X9" t="n">
        <v>0.45</v>
      </c>
      <c r="Y9" t="n">
        <v>0.5</v>
      </c>
      <c r="Z9" t="n">
        <v>10</v>
      </c>
      <c r="AA9" t="n">
        <v>126.7909100663672</v>
      </c>
      <c r="AB9" t="n">
        <v>173.480916772902</v>
      </c>
      <c r="AC9" t="n">
        <v>156.9241415581405</v>
      </c>
      <c r="AD9" t="n">
        <v>126790.9100663672</v>
      </c>
      <c r="AE9" t="n">
        <v>173480.916772902</v>
      </c>
      <c r="AF9" t="n">
        <v>2.736623631596174e-06</v>
      </c>
      <c r="AG9" t="n">
        <v>0.2840277777777778</v>
      </c>
      <c r="AH9" t="n">
        <v>156924.1415581405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4.9166</v>
      </c>
      <c r="E10" t="n">
        <v>20.34</v>
      </c>
      <c r="F10" t="n">
        <v>17.75</v>
      </c>
      <c r="G10" t="n">
        <v>71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</v>
      </c>
      <c r="Q10" t="n">
        <v>446.3</v>
      </c>
      <c r="R10" t="n">
        <v>43.31</v>
      </c>
      <c r="S10" t="n">
        <v>28.73</v>
      </c>
      <c r="T10" t="n">
        <v>6582.69</v>
      </c>
      <c r="U10" t="n">
        <v>0.66</v>
      </c>
      <c r="V10" t="n">
        <v>0.92</v>
      </c>
      <c r="W10" t="n">
        <v>0.11</v>
      </c>
      <c r="X10" t="n">
        <v>0.39</v>
      </c>
      <c r="Y10" t="n">
        <v>0.5</v>
      </c>
      <c r="Z10" t="n">
        <v>10</v>
      </c>
      <c r="AA10" t="n">
        <v>124.4912069934535</v>
      </c>
      <c r="AB10" t="n">
        <v>170.334361572804</v>
      </c>
      <c r="AC10" t="n">
        <v>154.0778891701208</v>
      </c>
      <c r="AD10" t="n">
        <v>124491.2069934535</v>
      </c>
      <c r="AE10" t="n">
        <v>170334.361572804</v>
      </c>
      <c r="AF10" t="n">
        <v>2.752129057069229e-06</v>
      </c>
      <c r="AG10" t="n">
        <v>0.2825</v>
      </c>
      <c r="AH10" t="n">
        <v>154077.8891701208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4.9164</v>
      </c>
      <c r="E11" t="n">
        <v>20.34</v>
      </c>
      <c r="F11" t="n">
        <v>17.78</v>
      </c>
      <c r="G11" t="n">
        <v>76.19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170.36</v>
      </c>
      <c r="Q11" t="n">
        <v>446.27</v>
      </c>
      <c r="R11" t="n">
        <v>44.56</v>
      </c>
      <c r="S11" t="n">
        <v>28.73</v>
      </c>
      <c r="T11" t="n">
        <v>7213.61</v>
      </c>
      <c r="U11" t="n">
        <v>0.64</v>
      </c>
      <c r="V11" t="n">
        <v>0.91</v>
      </c>
      <c r="W11" t="n">
        <v>0.1</v>
      </c>
      <c r="X11" t="n">
        <v>0.42</v>
      </c>
      <c r="Y11" t="n">
        <v>0.5</v>
      </c>
      <c r="Z11" t="n">
        <v>10</v>
      </c>
      <c r="AA11" t="n">
        <v>123.0625822909385</v>
      </c>
      <c r="AB11" t="n">
        <v>168.3796542283501</v>
      </c>
      <c r="AC11" t="n">
        <v>152.309736351172</v>
      </c>
      <c r="AD11" t="n">
        <v>123062.5822909385</v>
      </c>
      <c r="AE11" t="n">
        <v>168379.6542283501</v>
      </c>
      <c r="AF11" t="n">
        <v>2.752017104538738e-06</v>
      </c>
      <c r="AG11" t="n">
        <v>0.2825</v>
      </c>
      <c r="AH11" t="n">
        <v>152309.736351172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4.9574</v>
      </c>
      <c r="E12" t="n">
        <v>20.17</v>
      </c>
      <c r="F12" t="n">
        <v>17.66</v>
      </c>
      <c r="G12" t="n">
        <v>88.33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166.78</v>
      </c>
      <c r="Q12" t="n">
        <v>446.28</v>
      </c>
      <c r="R12" t="n">
        <v>40.66</v>
      </c>
      <c r="S12" t="n">
        <v>28.73</v>
      </c>
      <c r="T12" t="n">
        <v>5276.81</v>
      </c>
      <c r="U12" t="n">
        <v>0.71</v>
      </c>
      <c r="V12" t="n">
        <v>0.92</v>
      </c>
      <c r="W12" t="n">
        <v>0.1</v>
      </c>
      <c r="X12" t="n">
        <v>0.31</v>
      </c>
      <c r="Y12" t="n">
        <v>0.5</v>
      </c>
      <c r="Z12" t="n">
        <v>10</v>
      </c>
      <c r="AA12" t="n">
        <v>120.0658086396014</v>
      </c>
      <c r="AB12" t="n">
        <v>164.2793363102701</v>
      </c>
      <c r="AC12" t="n">
        <v>148.60074702036</v>
      </c>
      <c r="AD12" t="n">
        <v>120065.8086396014</v>
      </c>
      <c r="AE12" t="n">
        <v>164279.3363102701</v>
      </c>
      <c r="AF12" t="n">
        <v>2.774967373289467e-06</v>
      </c>
      <c r="AG12" t="n">
        <v>0.2801388888888889</v>
      </c>
      <c r="AH12" t="n">
        <v>148600.74702036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4.9695</v>
      </c>
      <c r="E13" t="n">
        <v>20.12</v>
      </c>
      <c r="F13" t="n">
        <v>17.64</v>
      </c>
      <c r="G13" t="n">
        <v>96.23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163.84</v>
      </c>
      <c r="Q13" t="n">
        <v>446.27</v>
      </c>
      <c r="R13" t="n">
        <v>39.95</v>
      </c>
      <c r="S13" t="n">
        <v>28.73</v>
      </c>
      <c r="T13" t="n">
        <v>4922.94</v>
      </c>
      <c r="U13" t="n">
        <v>0.72</v>
      </c>
      <c r="V13" t="n">
        <v>0.92</v>
      </c>
      <c r="W13" t="n">
        <v>0.1</v>
      </c>
      <c r="X13" t="n">
        <v>0.29</v>
      </c>
      <c r="Y13" t="n">
        <v>0.5</v>
      </c>
      <c r="Z13" t="n">
        <v>10</v>
      </c>
      <c r="AA13" t="n">
        <v>118.3056450441025</v>
      </c>
      <c r="AB13" t="n">
        <v>161.8710028259724</v>
      </c>
      <c r="AC13" t="n">
        <v>146.4222615036856</v>
      </c>
      <c r="AD13" t="n">
        <v>118305.6450441025</v>
      </c>
      <c r="AE13" t="n">
        <v>161871.0028259724</v>
      </c>
      <c r="AF13" t="n">
        <v>2.781740501384195e-06</v>
      </c>
      <c r="AG13" t="n">
        <v>0.2794444444444444</v>
      </c>
      <c r="AH13" t="n">
        <v>146422.2615036856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4.9868</v>
      </c>
      <c r="E14" t="n">
        <v>20.05</v>
      </c>
      <c r="F14" t="n">
        <v>17.6</v>
      </c>
      <c r="G14" t="n">
        <v>105.6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160.89</v>
      </c>
      <c r="Q14" t="n">
        <v>446.27</v>
      </c>
      <c r="R14" t="n">
        <v>38.5</v>
      </c>
      <c r="S14" t="n">
        <v>28.73</v>
      </c>
      <c r="T14" t="n">
        <v>4204.58</v>
      </c>
      <c r="U14" t="n">
        <v>0.75</v>
      </c>
      <c r="V14" t="n">
        <v>0.92</v>
      </c>
      <c r="W14" t="n">
        <v>0.1</v>
      </c>
      <c r="X14" t="n">
        <v>0.24</v>
      </c>
      <c r="Y14" t="n">
        <v>0.5</v>
      </c>
      <c r="Z14" t="n">
        <v>10</v>
      </c>
      <c r="AA14" t="n">
        <v>116.3886559263194</v>
      </c>
      <c r="AB14" t="n">
        <v>159.2480937434317</v>
      </c>
      <c r="AC14" t="n">
        <v>144.0496791827057</v>
      </c>
      <c r="AD14" t="n">
        <v>116388.6559263194</v>
      </c>
      <c r="AE14" t="n">
        <v>159248.0937434317</v>
      </c>
      <c r="AF14" t="n">
        <v>2.791424395271697e-06</v>
      </c>
      <c r="AG14" t="n">
        <v>0.2784722222222222</v>
      </c>
      <c r="AH14" t="n">
        <v>144049.6791827057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4.9953</v>
      </c>
      <c r="E15" t="n">
        <v>20.02</v>
      </c>
      <c r="F15" t="n">
        <v>17.59</v>
      </c>
      <c r="G15" t="n">
        <v>117.29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156.35</v>
      </c>
      <c r="Q15" t="n">
        <v>446.27</v>
      </c>
      <c r="R15" t="n">
        <v>38.26</v>
      </c>
      <c r="S15" t="n">
        <v>28.73</v>
      </c>
      <c r="T15" t="n">
        <v>4092.26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113.9750443603304</v>
      </c>
      <c r="AB15" t="n">
        <v>155.94568391782</v>
      </c>
      <c r="AC15" t="n">
        <v>141.0624467158879</v>
      </c>
      <c r="AD15" t="n">
        <v>113975.0443603304</v>
      </c>
      <c r="AE15" t="n">
        <v>155945.68391782</v>
      </c>
      <c r="AF15" t="n">
        <v>2.796182377817581e-06</v>
      </c>
      <c r="AG15" t="n">
        <v>0.2780555555555556</v>
      </c>
      <c r="AH15" t="n">
        <v>141062.446715888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4.9956</v>
      </c>
      <c r="E16" t="n">
        <v>20.02</v>
      </c>
      <c r="F16" t="n">
        <v>17.59</v>
      </c>
      <c r="G16" t="n">
        <v>117.28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5</v>
      </c>
      <c r="N16" t="n">
        <v>25.88</v>
      </c>
      <c r="O16" t="n">
        <v>19023.66</v>
      </c>
      <c r="P16" t="n">
        <v>155.1</v>
      </c>
      <c r="Q16" t="n">
        <v>446.27</v>
      </c>
      <c r="R16" t="n">
        <v>38.23</v>
      </c>
      <c r="S16" t="n">
        <v>28.73</v>
      </c>
      <c r="T16" t="n">
        <v>4073.85</v>
      </c>
      <c r="U16" t="n">
        <v>0.75</v>
      </c>
      <c r="V16" t="n">
        <v>0.92</v>
      </c>
      <c r="W16" t="n">
        <v>0.1</v>
      </c>
      <c r="X16" t="n">
        <v>0.23</v>
      </c>
      <c r="Y16" t="n">
        <v>0.5</v>
      </c>
      <c r="Z16" t="n">
        <v>10</v>
      </c>
      <c r="AA16" t="n">
        <v>113.3631564563562</v>
      </c>
      <c r="AB16" t="n">
        <v>155.1084718930137</v>
      </c>
      <c r="AC16" t="n">
        <v>140.3051370316945</v>
      </c>
      <c r="AD16" t="n">
        <v>113363.1564563562</v>
      </c>
      <c r="AE16" t="n">
        <v>155108.4718930137</v>
      </c>
      <c r="AF16" t="n">
        <v>2.796350306613317e-06</v>
      </c>
      <c r="AG16" t="n">
        <v>0.2780555555555556</v>
      </c>
      <c r="AH16" t="n">
        <v>140305.1370316945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5.012</v>
      </c>
      <c r="E17" t="n">
        <v>19.95</v>
      </c>
      <c r="F17" t="n">
        <v>17.55</v>
      </c>
      <c r="G17" t="n">
        <v>131.66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2</v>
      </c>
      <c r="N17" t="n">
        <v>26.28</v>
      </c>
      <c r="O17" t="n">
        <v>19196.18</v>
      </c>
      <c r="P17" t="n">
        <v>152.38</v>
      </c>
      <c r="Q17" t="n">
        <v>446.29</v>
      </c>
      <c r="R17" t="n">
        <v>36.87</v>
      </c>
      <c r="S17" t="n">
        <v>28.73</v>
      </c>
      <c r="T17" t="n">
        <v>3399.81</v>
      </c>
      <c r="U17" t="n">
        <v>0.78</v>
      </c>
      <c r="V17" t="n">
        <v>0.93</v>
      </c>
      <c r="W17" t="n">
        <v>0.1</v>
      </c>
      <c r="X17" t="n">
        <v>0.2</v>
      </c>
      <c r="Y17" t="n">
        <v>0.5</v>
      </c>
      <c r="Z17" t="n">
        <v>10</v>
      </c>
      <c r="AA17" t="n">
        <v>111.6037307181263</v>
      </c>
      <c r="AB17" t="n">
        <v>152.7011479775834</v>
      </c>
      <c r="AC17" t="n">
        <v>138.1275647320519</v>
      </c>
      <c r="AD17" t="n">
        <v>111603.7307181263</v>
      </c>
      <c r="AE17" t="n">
        <v>152701.1479775835</v>
      </c>
      <c r="AF17" t="n">
        <v>2.80553041411361e-06</v>
      </c>
      <c r="AG17" t="n">
        <v>0.2770833333333333</v>
      </c>
      <c r="AH17" t="n">
        <v>138127.5647320519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5.0093</v>
      </c>
      <c r="E18" t="n">
        <v>19.96</v>
      </c>
      <c r="F18" t="n">
        <v>17.57</v>
      </c>
      <c r="G18" t="n">
        <v>131.74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153.49</v>
      </c>
      <c r="Q18" t="n">
        <v>446.27</v>
      </c>
      <c r="R18" t="n">
        <v>37.13</v>
      </c>
      <c r="S18" t="n">
        <v>28.73</v>
      </c>
      <c r="T18" t="n">
        <v>3528.55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112.2394535702027</v>
      </c>
      <c r="AB18" t="n">
        <v>153.5709720299067</v>
      </c>
      <c r="AC18" t="n">
        <v>138.9143739976273</v>
      </c>
      <c r="AD18" t="n">
        <v>112239.4535702027</v>
      </c>
      <c r="AE18" t="n">
        <v>153570.9720299067</v>
      </c>
      <c r="AF18" t="n">
        <v>2.804019054951976e-06</v>
      </c>
      <c r="AG18" t="n">
        <v>0.2772222222222223</v>
      </c>
      <c r="AH18" t="n">
        <v>138914.3739976274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3.1718</v>
      </c>
      <c r="E2" t="n">
        <v>31.53</v>
      </c>
      <c r="F2" t="n">
        <v>23.2</v>
      </c>
      <c r="G2" t="n">
        <v>7.03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272.39</v>
      </c>
      <c r="Q2" t="n">
        <v>446.36</v>
      </c>
      <c r="R2" t="n">
        <v>221.56</v>
      </c>
      <c r="S2" t="n">
        <v>28.73</v>
      </c>
      <c r="T2" t="n">
        <v>94796.09</v>
      </c>
      <c r="U2" t="n">
        <v>0.13</v>
      </c>
      <c r="V2" t="n">
        <v>0.7</v>
      </c>
      <c r="W2" t="n">
        <v>0.4</v>
      </c>
      <c r="X2" t="n">
        <v>5.84</v>
      </c>
      <c r="Y2" t="n">
        <v>0.5</v>
      </c>
      <c r="Z2" t="n">
        <v>10</v>
      </c>
      <c r="AA2" t="n">
        <v>289.4470934736911</v>
      </c>
      <c r="AB2" t="n">
        <v>396.0342827952429</v>
      </c>
      <c r="AC2" t="n">
        <v>358.237326682871</v>
      </c>
      <c r="AD2" t="n">
        <v>289447.0934736911</v>
      </c>
      <c r="AE2" t="n">
        <v>396034.2827952428</v>
      </c>
      <c r="AF2" t="n">
        <v>1.739592354789552e-06</v>
      </c>
      <c r="AG2" t="n">
        <v>0.4379166666666667</v>
      </c>
      <c r="AH2" t="n">
        <v>358237.326682871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4.0646</v>
      </c>
      <c r="E3" t="n">
        <v>24.6</v>
      </c>
      <c r="F3" t="n">
        <v>19.76</v>
      </c>
      <c r="G3" t="n">
        <v>14.11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229.72</v>
      </c>
      <c r="Q3" t="n">
        <v>446.32</v>
      </c>
      <c r="R3" t="n">
        <v>108.9</v>
      </c>
      <c r="S3" t="n">
        <v>28.73</v>
      </c>
      <c r="T3" t="n">
        <v>39035.11</v>
      </c>
      <c r="U3" t="n">
        <v>0.26</v>
      </c>
      <c r="V3" t="n">
        <v>0.82</v>
      </c>
      <c r="W3" t="n">
        <v>0.21</v>
      </c>
      <c r="X3" t="n">
        <v>2.4</v>
      </c>
      <c r="Y3" t="n">
        <v>0.5</v>
      </c>
      <c r="Z3" t="n">
        <v>10</v>
      </c>
      <c r="AA3" t="n">
        <v>191.7329197947899</v>
      </c>
      <c r="AB3" t="n">
        <v>262.3374395225503</v>
      </c>
      <c r="AC3" t="n">
        <v>237.3003224875036</v>
      </c>
      <c r="AD3" t="n">
        <v>191732.9197947899</v>
      </c>
      <c r="AE3" t="n">
        <v>262337.4395225503</v>
      </c>
      <c r="AF3" t="n">
        <v>2.22925376293512e-06</v>
      </c>
      <c r="AG3" t="n">
        <v>0.3416666666666667</v>
      </c>
      <c r="AH3" t="n">
        <v>237300.3224875036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4.3981</v>
      </c>
      <c r="E4" t="n">
        <v>22.74</v>
      </c>
      <c r="F4" t="n">
        <v>18.84</v>
      </c>
      <c r="G4" t="n">
        <v>21.33</v>
      </c>
      <c r="H4" t="n">
        <v>0.35</v>
      </c>
      <c r="I4" t="n">
        <v>53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216.85</v>
      </c>
      <c r="Q4" t="n">
        <v>446.28</v>
      </c>
      <c r="R4" t="n">
        <v>79</v>
      </c>
      <c r="S4" t="n">
        <v>28.73</v>
      </c>
      <c r="T4" t="n">
        <v>24242.47</v>
      </c>
      <c r="U4" t="n">
        <v>0.36</v>
      </c>
      <c r="V4" t="n">
        <v>0.86</v>
      </c>
      <c r="W4" t="n">
        <v>0.16</v>
      </c>
      <c r="X4" t="n">
        <v>1.48</v>
      </c>
      <c r="Y4" t="n">
        <v>0.5</v>
      </c>
      <c r="Z4" t="n">
        <v>10</v>
      </c>
      <c r="AA4" t="n">
        <v>167.9904582763284</v>
      </c>
      <c r="AB4" t="n">
        <v>229.8519562295302</v>
      </c>
      <c r="AC4" t="n">
        <v>207.9152081262968</v>
      </c>
      <c r="AD4" t="n">
        <v>167990.4582763284</v>
      </c>
      <c r="AE4" t="n">
        <v>229851.9562295302</v>
      </c>
      <c r="AF4" t="n">
        <v>2.412163798347919e-06</v>
      </c>
      <c r="AG4" t="n">
        <v>0.3158333333333333</v>
      </c>
      <c r="AH4" t="n">
        <v>207915.2081262968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4.5642</v>
      </c>
      <c r="E5" t="n">
        <v>21.91</v>
      </c>
      <c r="F5" t="n">
        <v>18.44</v>
      </c>
      <c r="G5" t="n">
        <v>28.37</v>
      </c>
      <c r="H5" t="n">
        <v>0.46</v>
      </c>
      <c r="I5" t="n">
        <v>39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210.2</v>
      </c>
      <c r="Q5" t="n">
        <v>446.27</v>
      </c>
      <c r="R5" t="n">
        <v>66.06999999999999</v>
      </c>
      <c r="S5" t="n">
        <v>28.73</v>
      </c>
      <c r="T5" t="n">
        <v>17843.82</v>
      </c>
      <c r="U5" t="n">
        <v>0.43</v>
      </c>
      <c r="V5" t="n">
        <v>0.88</v>
      </c>
      <c r="W5" t="n">
        <v>0.14</v>
      </c>
      <c r="X5" t="n">
        <v>1.08</v>
      </c>
      <c r="Y5" t="n">
        <v>0.5</v>
      </c>
      <c r="Z5" t="n">
        <v>10</v>
      </c>
      <c r="AA5" t="n">
        <v>157.4695999586926</v>
      </c>
      <c r="AB5" t="n">
        <v>215.4568537318371</v>
      </c>
      <c r="AC5" t="n">
        <v>194.8939540073257</v>
      </c>
      <c r="AD5" t="n">
        <v>157469.5999586926</v>
      </c>
      <c r="AE5" t="n">
        <v>215456.8537318371</v>
      </c>
      <c r="AF5" t="n">
        <v>2.503262319733423e-06</v>
      </c>
      <c r="AG5" t="n">
        <v>0.3043055555555556</v>
      </c>
      <c r="AH5" t="n">
        <v>194893.9540073257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4.6667</v>
      </c>
      <c r="E6" t="n">
        <v>21.43</v>
      </c>
      <c r="F6" t="n">
        <v>18.2</v>
      </c>
      <c r="G6" t="n">
        <v>35.23</v>
      </c>
      <c r="H6" t="n">
        <v>0.57</v>
      </c>
      <c r="I6" t="n">
        <v>31</v>
      </c>
      <c r="J6" t="n">
        <v>156.03</v>
      </c>
      <c r="K6" t="n">
        <v>49.1</v>
      </c>
      <c r="L6" t="n">
        <v>5</v>
      </c>
      <c r="M6" t="n">
        <v>29</v>
      </c>
      <c r="N6" t="n">
        <v>26.94</v>
      </c>
      <c r="O6" t="n">
        <v>19478.15</v>
      </c>
      <c r="P6" t="n">
        <v>205.53</v>
      </c>
      <c r="Q6" t="n">
        <v>446.27</v>
      </c>
      <c r="R6" t="n">
        <v>58.18</v>
      </c>
      <c r="S6" t="n">
        <v>28.73</v>
      </c>
      <c r="T6" t="n">
        <v>13940.73</v>
      </c>
      <c r="U6" t="n">
        <v>0.49</v>
      </c>
      <c r="V6" t="n">
        <v>0.89</v>
      </c>
      <c r="W6" t="n">
        <v>0.13</v>
      </c>
      <c r="X6" t="n">
        <v>0.85</v>
      </c>
      <c r="Y6" t="n">
        <v>0.5</v>
      </c>
      <c r="Z6" t="n">
        <v>10</v>
      </c>
      <c r="AA6" t="n">
        <v>151.0732669689888</v>
      </c>
      <c r="AB6" t="n">
        <v>206.7051087490329</v>
      </c>
      <c r="AC6" t="n">
        <v>186.9774632825263</v>
      </c>
      <c r="AD6" t="n">
        <v>151073.2669689888</v>
      </c>
      <c r="AE6" t="n">
        <v>206705.108749033</v>
      </c>
      <c r="AF6" t="n">
        <v>2.559479047259097e-06</v>
      </c>
      <c r="AG6" t="n">
        <v>0.2976388888888889</v>
      </c>
      <c r="AH6" t="n">
        <v>186977.4632825264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4.7085</v>
      </c>
      <c r="E7" t="n">
        <v>21.24</v>
      </c>
      <c r="F7" t="n">
        <v>18.17</v>
      </c>
      <c r="G7" t="n">
        <v>41.92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203.05</v>
      </c>
      <c r="Q7" t="n">
        <v>446.28</v>
      </c>
      <c r="R7" t="n">
        <v>57.28</v>
      </c>
      <c r="S7" t="n">
        <v>28.73</v>
      </c>
      <c r="T7" t="n">
        <v>13516.64</v>
      </c>
      <c r="U7" t="n">
        <v>0.5</v>
      </c>
      <c r="V7" t="n">
        <v>0.89</v>
      </c>
      <c r="W7" t="n">
        <v>0.12</v>
      </c>
      <c r="X7" t="n">
        <v>0.8100000000000001</v>
      </c>
      <c r="Y7" t="n">
        <v>0.5</v>
      </c>
      <c r="Z7" t="n">
        <v>10</v>
      </c>
      <c r="AA7" t="n">
        <v>148.4041547191163</v>
      </c>
      <c r="AB7" t="n">
        <v>203.0531116158373</v>
      </c>
      <c r="AC7" t="n">
        <v>183.6740076301116</v>
      </c>
      <c r="AD7" t="n">
        <v>148404.1547191163</v>
      </c>
      <c r="AE7" t="n">
        <v>203053.1116158373</v>
      </c>
      <c r="AF7" t="n">
        <v>2.582404502972006e-06</v>
      </c>
      <c r="AG7" t="n">
        <v>0.295</v>
      </c>
      <c r="AH7" t="n">
        <v>183674.0076301116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4.7778</v>
      </c>
      <c r="E8" t="n">
        <v>20.93</v>
      </c>
      <c r="F8" t="n">
        <v>17.98</v>
      </c>
      <c r="G8" t="n">
        <v>49.04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198.83</v>
      </c>
      <c r="Q8" t="n">
        <v>446.28</v>
      </c>
      <c r="R8" t="n">
        <v>50.97</v>
      </c>
      <c r="S8" t="n">
        <v>28.73</v>
      </c>
      <c r="T8" t="n">
        <v>10381.1</v>
      </c>
      <c r="U8" t="n">
        <v>0.5600000000000001</v>
      </c>
      <c r="V8" t="n">
        <v>0.9</v>
      </c>
      <c r="W8" t="n">
        <v>0.12</v>
      </c>
      <c r="X8" t="n">
        <v>0.62</v>
      </c>
      <c r="Y8" t="n">
        <v>0.5</v>
      </c>
      <c r="Z8" t="n">
        <v>10</v>
      </c>
      <c r="AA8" t="n">
        <v>143.7111610047285</v>
      </c>
      <c r="AB8" t="n">
        <v>196.6319505755446</v>
      </c>
      <c r="AC8" t="n">
        <v>177.8656731873463</v>
      </c>
      <c r="AD8" t="n">
        <v>143711.1610047285</v>
      </c>
      <c r="AE8" t="n">
        <v>196631.9505755446</v>
      </c>
      <c r="AF8" t="n">
        <v>2.620412495338143e-06</v>
      </c>
      <c r="AG8" t="n">
        <v>0.2906944444444444</v>
      </c>
      <c r="AH8" t="n">
        <v>177865.6731873463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4.824</v>
      </c>
      <c r="E9" t="n">
        <v>20.73</v>
      </c>
      <c r="F9" t="n">
        <v>17.87</v>
      </c>
      <c r="G9" t="n">
        <v>56.44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196.31</v>
      </c>
      <c r="Q9" t="n">
        <v>446.27</v>
      </c>
      <c r="R9" t="n">
        <v>47.5</v>
      </c>
      <c r="S9" t="n">
        <v>28.73</v>
      </c>
      <c r="T9" t="n">
        <v>8659.309999999999</v>
      </c>
      <c r="U9" t="n">
        <v>0.6</v>
      </c>
      <c r="V9" t="n">
        <v>0.91</v>
      </c>
      <c r="W9" t="n">
        <v>0.11</v>
      </c>
      <c r="X9" t="n">
        <v>0.51</v>
      </c>
      <c r="Y9" t="n">
        <v>0.5</v>
      </c>
      <c r="Z9" t="n">
        <v>10</v>
      </c>
      <c r="AA9" t="n">
        <v>140.8417206016526</v>
      </c>
      <c r="AB9" t="n">
        <v>192.705855625282</v>
      </c>
      <c r="AC9" t="n">
        <v>174.3142792288266</v>
      </c>
      <c r="AD9" t="n">
        <v>140841.7206016526</v>
      </c>
      <c r="AE9" t="n">
        <v>192705.855625282</v>
      </c>
      <c r="AF9" t="n">
        <v>2.645751156915568e-06</v>
      </c>
      <c r="AG9" t="n">
        <v>0.2879166666666667</v>
      </c>
      <c r="AH9" t="n">
        <v>174314.2792288266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4.8512</v>
      </c>
      <c r="E10" t="n">
        <v>20.61</v>
      </c>
      <c r="F10" t="n">
        <v>17.82</v>
      </c>
      <c r="G10" t="n">
        <v>62.89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192.76</v>
      </c>
      <c r="Q10" t="n">
        <v>446.27</v>
      </c>
      <c r="R10" t="n">
        <v>45.59</v>
      </c>
      <c r="S10" t="n">
        <v>28.73</v>
      </c>
      <c r="T10" t="n">
        <v>7717.1</v>
      </c>
      <c r="U10" t="n">
        <v>0.63</v>
      </c>
      <c r="V10" t="n">
        <v>0.91</v>
      </c>
      <c r="W10" t="n">
        <v>0.11</v>
      </c>
      <c r="X10" t="n">
        <v>0.46</v>
      </c>
      <c r="Y10" t="n">
        <v>0.5</v>
      </c>
      <c r="Z10" t="n">
        <v>10</v>
      </c>
      <c r="AA10" t="n">
        <v>138.1802437547092</v>
      </c>
      <c r="AB10" t="n">
        <v>189.0643055872241</v>
      </c>
      <c r="AC10" t="n">
        <v>171.0202736154522</v>
      </c>
      <c r="AD10" t="n">
        <v>138180.2437547092</v>
      </c>
      <c r="AE10" t="n">
        <v>189064.3055872241</v>
      </c>
      <c r="AF10" t="n">
        <v>2.660669156805308e-06</v>
      </c>
      <c r="AG10" t="n">
        <v>0.28625</v>
      </c>
      <c r="AH10" t="n">
        <v>171020.2736154522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4.8824</v>
      </c>
      <c r="E11" t="n">
        <v>20.48</v>
      </c>
      <c r="F11" t="n">
        <v>17.75</v>
      </c>
      <c r="G11" t="n">
        <v>70.98999999999999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190.4</v>
      </c>
      <c r="Q11" t="n">
        <v>446.29</v>
      </c>
      <c r="R11" t="n">
        <v>43.27</v>
      </c>
      <c r="S11" t="n">
        <v>28.73</v>
      </c>
      <c r="T11" t="n">
        <v>6564.57</v>
      </c>
      <c r="U11" t="n">
        <v>0.66</v>
      </c>
      <c r="V11" t="n">
        <v>0.92</v>
      </c>
      <c r="W11" t="n">
        <v>0.1</v>
      </c>
      <c r="X11" t="n">
        <v>0.39</v>
      </c>
      <c r="Y11" t="n">
        <v>0.5</v>
      </c>
      <c r="Z11" t="n">
        <v>10</v>
      </c>
      <c r="AA11" t="n">
        <v>135.9844177050174</v>
      </c>
      <c r="AB11" t="n">
        <v>186.0598795130289</v>
      </c>
      <c r="AC11" t="n">
        <v>168.3025857490388</v>
      </c>
      <c r="AD11" t="n">
        <v>135984.4177050174</v>
      </c>
      <c r="AE11" t="n">
        <v>186059.8795130289</v>
      </c>
      <c r="AF11" t="n">
        <v>2.677780980208244e-06</v>
      </c>
      <c r="AG11" t="n">
        <v>0.2844444444444444</v>
      </c>
      <c r="AH11" t="n">
        <v>168302.5857490388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4.8849</v>
      </c>
      <c r="E12" t="n">
        <v>20.47</v>
      </c>
      <c r="F12" t="n">
        <v>17.77</v>
      </c>
      <c r="G12" t="n">
        <v>76.15000000000001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446.28</v>
      </c>
      <c r="R12" t="n">
        <v>44.29</v>
      </c>
      <c r="S12" t="n">
        <v>28.73</v>
      </c>
      <c r="T12" t="n">
        <v>7077.75</v>
      </c>
      <c r="U12" t="n">
        <v>0.65</v>
      </c>
      <c r="V12" t="n">
        <v>0.91</v>
      </c>
      <c r="W12" t="n">
        <v>0.1</v>
      </c>
      <c r="X12" t="n">
        <v>0.41</v>
      </c>
      <c r="Y12" t="n">
        <v>0.5</v>
      </c>
      <c r="Z12" t="n">
        <v>10</v>
      </c>
      <c r="AA12" t="n">
        <v>134.969467476223</v>
      </c>
      <c r="AB12" t="n">
        <v>184.6711798335492</v>
      </c>
      <c r="AC12" t="n">
        <v>167.0464216179159</v>
      </c>
      <c r="AD12" t="n">
        <v>134969.467476223</v>
      </c>
      <c r="AE12" t="n">
        <v>184671.1798335492</v>
      </c>
      <c r="AF12" t="n">
        <v>2.679152119903993e-06</v>
      </c>
      <c r="AG12" t="n">
        <v>0.2843055555555555</v>
      </c>
      <c r="AH12" t="n">
        <v>167046.4216179159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4.9066</v>
      </c>
      <c r="E13" t="n">
        <v>20.38</v>
      </c>
      <c r="F13" t="n">
        <v>17.71</v>
      </c>
      <c r="G13" t="n">
        <v>81.72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185.12</v>
      </c>
      <c r="Q13" t="n">
        <v>446.27</v>
      </c>
      <c r="R13" t="n">
        <v>42</v>
      </c>
      <c r="S13" t="n">
        <v>28.73</v>
      </c>
      <c r="T13" t="n">
        <v>5937.69</v>
      </c>
      <c r="U13" t="n">
        <v>0.68</v>
      </c>
      <c r="V13" t="n">
        <v>0.92</v>
      </c>
      <c r="W13" t="n">
        <v>0.1</v>
      </c>
      <c r="X13" t="n">
        <v>0.35</v>
      </c>
      <c r="Y13" t="n">
        <v>0.5</v>
      </c>
      <c r="Z13" t="n">
        <v>10</v>
      </c>
      <c r="AA13" t="n">
        <v>132.6314184454556</v>
      </c>
      <c r="AB13" t="n">
        <v>181.4721580022113</v>
      </c>
      <c r="AC13" t="n">
        <v>164.1527099403046</v>
      </c>
      <c r="AD13" t="n">
        <v>132631.4184454556</v>
      </c>
      <c r="AE13" t="n">
        <v>181472.1580022113</v>
      </c>
      <c r="AF13" t="n">
        <v>2.691053612463086e-06</v>
      </c>
      <c r="AG13" t="n">
        <v>0.2830555555555556</v>
      </c>
      <c r="AH13" t="n">
        <v>164152.7099403046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4.918</v>
      </c>
      <c r="E14" t="n">
        <v>20.33</v>
      </c>
      <c r="F14" t="n">
        <v>17.69</v>
      </c>
      <c r="G14" t="n">
        <v>88.45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183</v>
      </c>
      <c r="Q14" t="n">
        <v>446.27</v>
      </c>
      <c r="R14" t="n">
        <v>41.55</v>
      </c>
      <c r="S14" t="n">
        <v>28.73</v>
      </c>
      <c r="T14" t="n">
        <v>5722.06</v>
      </c>
      <c r="U14" t="n">
        <v>0.6899999999999999</v>
      </c>
      <c r="V14" t="n">
        <v>0.92</v>
      </c>
      <c r="W14" t="n">
        <v>0.1</v>
      </c>
      <c r="X14" t="n">
        <v>0.33</v>
      </c>
      <c r="Y14" t="n">
        <v>0.5</v>
      </c>
      <c r="Z14" t="n">
        <v>10</v>
      </c>
      <c r="AA14" t="n">
        <v>131.2412863408863</v>
      </c>
      <c r="AB14" t="n">
        <v>179.5701179284405</v>
      </c>
      <c r="AC14" t="n">
        <v>162.4321979016438</v>
      </c>
      <c r="AD14" t="n">
        <v>131241.2863408863</v>
      </c>
      <c r="AE14" t="n">
        <v>179570.1179284405</v>
      </c>
      <c r="AF14" t="n">
        <v>2.697306009475698e-06</v>
      </c>
      <c r="AG14" t="n">
        <v>0.2823611111111111</v>
      </c>
      <c r="AH14" t="n">
        <v>162432.1979016438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4.9354</v>
      </c>
      <c r="E15" t="n">
        <v>20.26</v>
      </c>
      <c r="F15" t="n">
        <v>17.65</v>
      </c>
      <c r="G15" t="n">
        <v>96.27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180.53</v>
      </c>
      <c r="Q15" t="n">
        <v>446.27</v>
      </c>
      <c r="R15" t="n">
        <v>40.14</v>
      </c>
      <c r="S15" t="n">
        <v>28.73</v>
      </c>
      <c r="T15" t="n">
        <v>5018.49</v>
      </c>
      <c r="U15" t="n">
        <v>0.72</v>
      </c>
      <c r="V15" t="n">
        <v>0.92</v>
      </c>
      <c r="W15" t="n">
        <v>0.1</v>
      </c>
      <c r="X15" t="n">
        <v>0.29</v>
      </c>
      <c r="Y15" t="n">
        <v>0.5</v>
      </c>
      <c r="Z15" t="n">
        <v>10</v>
      </c>
      <c r="AA15" t="n">
        <v>129.4867874335597</v>
      </c>
      <c r="AB15" t="n">
        <v>177.1695351204085</v>
      </c>
      <c r="AC15" t="n">
        <v>160.2607233475705</v>
      </c>
      <c r="AD15" t="n">
        <v>129486.7874335597</v>
      </c>
      <c r="AE15" t="n">
        <v>177169.5351204085</v>
      </c>
      <c r="AF15" t="n">
        <v>2.706849141758104e-06</v>
      </c>
      <c r="AG15" t="n">
        <v>0.2813888888888889</v>
      </c>
      <c r="AH15" t="n">
        <v>160260.7233475705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4.9675</v>
      </c>
      <c r="E16" t="n">
        <v>20.13</v>
      </c>
      <c r="F16" t="n">
        <v>17.55</v>
      </c>
      <c r="G16" t="n">
        <v>105.29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177.65</v>
      </c>
      <c r="Q16" t="n">
        <v>446.27</v>
      </c>
      <c r="R16" t="n">
        <v>36.62</v>
      </c>
      <c r="S16" t="n">
        <v>28.73</v>
      </c>
      <c r="T16" t="n">
        <v>3265.24</v>
      </c>
      <c r="U16" t="n">
        <v>0.78</v>
      </c>
      <c r="V16" t="n">
        <v>0.93</v>
      </c>
      <c r="W16" t="n">
        <v>0.1</v>
      </c>
      <c r="X16" t="n">
        <v>0.19</v>
      </c>
      <c r="Y16" t="n">
        <v>0.5</v>
      </c>
      <c r="Z16" t="n">
        <v>10</v>
      </c>
      <c r="AA16" t="n">
        <v>127.0418334931646</v>
      </c>
      <c r="AB16" t="n">
        <v>173.8242412754065</v>
      </c>
      <c r="AC16" t="n">
        <v>157.2346996519849</v>
      </c>
      <c r="AD16" t="n">
        <v>127041.8334931646</v>
      </c>
      <c r="AE16" t="n">
        <v>173824.2412754064</v>
      </c>
      <c r="AF16" t="n">
        <v>2.72445457545151e-06</v>
      </c>
      <c r="AG16" t="n">
        <v>0.2795833333333333</v>
      </c>
      <c r="AH16" t="n">
        <v>157234.6996519849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4.9657</v>
      </c>
      <c r="E17" t="n">
        <v>20.14</v>
      </c>
      <c r="F17" t="n">
        <v>17.59</v>
      </c>
      <c r="G17" t="n">
        <v>117.25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174.62</v>
      </c>
      <c r="Q17" t="n">
        <v>446.27</v>
      </c>
      <c r="R17" t="n">
        <v>38.06</v>
      </c>
      <c r="S17" t="n">
        <v>28.73</v>
      </c>
      <c r="T17" t="n">
        <v>3989.93</v>
      </c>
      <c r="U17" t="n">
        <v>0.75</v>
      </c>
      <c r="V17" t="n">
        <v>0.92</v>
      </c>
      <c r="W17" t="n">
        <v>0.1</v>
      </c>
      <c r="X17" t="n">
        <v>0.23</v>
      </c>
      <c r="Y17" t="n">
        <v>0.5</v>
      </c>
      <c r="Z17" t="n">
        <v>10</v>
      </c>
      <c r="AA17" t="n">
        <v>125.6982396059606</v>
      </c>
      <c r="AB17" t="n">
        <v>171.9858768437559</v>
      </c>
      <c r="AC17" t="n">
        <v>155.5717861415299</v>
      </c>
      <c r="AD17" t="n">
        <v>125698.2396059606</v>
      </c>
      <c r="AE17" t="n">
        <v>171985.8768437559</v>
      </c>
      <c r="AF17" t="n">
        <v>2.723467354870572e-06</v>
      </c>
      <c r="AG17" t="n">
        <v>0.2797222222222222</v>
      </c>
      <c r="AH17" t="n">
        <v>155571.7861415299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4.9628</v>
      </c>
      <c r="E18" t="n">
        <v>20.15</v>
      </c>
      <c r="F18" t="n">
        <v>17.6</v>
      </c>
      <c r="G18" t="n">
        <v>117.32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173.17</v>
      </c>
      <c r="Q18" t="n">
        <v>446.27</v>
      </c>
      <c r="R18" t="n">
        <v>38.58</v>
      </c>
      <c r="S18" t="n">
        <v>28.73</v>
      </c>
      <c r="T18" t="n">
        <v>4251.81</v>
      </c>
      <c r="U18" t="n">
        <v>0.74</v>
      </c>
      <c r="V18" t="n">
        <v>0.92</v>
      </c>
      <c r="W18" t="n">
        <v>0.09</v>
      </c>
      <c r="X18" t="n">
        <v>0.24</v>
      </c>
      <c r="Y18" t="n">
        <v>0.5</v>
      </c>
      <c r="Z18" t="n">
        <v>10</v>
      </c>
      <c r="AA18" t="n">
        <v>125.0856667112172</v>
      </c>
      <c r="AB18" t="n">
        <v>171.1477275843596</v>
      </c>
      <c r="AC18" t="n">
        <v>154.8136286711002</v>
      </c>
      <c r="AD18" t="n">
        <v>125085.6667112172</v>
      </c>
      <c r="AE18" t="n">
        <v>171147.7275843596</v>
      </c>
      <c r="AF18" t="n">
        <v>2.721876832823504e-06</v>
      </c>
      <c r="AG18" t="n">
        <v>0.2798611111111111</v>
      </c>
      <c r="AH18" t="n">
        <v>154813.6286711002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4.9797</v>
      </c>
      <c r="E19" t="n">
        <v>20.08</v>
      </c>
      <c r="F19" t="n">
        <v>17.56</v>
      </c>
      <c r="G19" t="n">
        <v>131.7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169.63</v>
      </c>
      <c r="Q19" t="n">
        <v>446.27</v>
      </c>
      <c r="R19" t="n">
        <v>37.21</v>
      </c>
      <c r="S19" t="n">
        <v>28.73</v>
      </c>
      <c r="T19" t="n">
        <v>3569</v>
      </c>
      <c r="U19" t="n">
        <v>0.77</v>
      </c>
      <c r="V19" t="n">
        <v>0.93</v>
      </c>
      <c r="W19" t="n">
        <v>0.1</v>
      </c>
      <c r="X19" t="n">
        <v>0.2</v>
      </c>
      <c r="Y19" t="n">
        <v>0.5</v>
      </c>
      <c r="Z19" t="n">
        <v>10</v>
      </c>
      <c r="AA19" t="n">
        <v>122.8608320498462</v>
      </c>
      <c r="AB19" t="n">
        <v>168.1036106478953</v>
      </c>
      <c r="AC19" t="n">
        <v>152.0600379826062</v>
      </c>
      <c r="AD19" t="n">
        <v>122860.8320498462</v>
      </c>
      <c r="AE19" t="n">
        <v>168103.6106478953</v>
      </c>
      <c r="AF19" t="n">
        <v>2.731145737166761e-06</v>
      </c>
      <c r="AG19" t="n">
        <v>0.2788888888888889</v>
      </c>
      <c r="AH19" t="n">
        <v>152060.0379826062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4.9861</v>
      </c>
      <c r="E20" t="n">
        <v>20.06</v>
      </c>
      <c r="F20" t="n">
        <v>17.53</v>
      </c>
      <c r="G20" t="n">
        <v>131.51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6</v>
      </c>
      <c r="N20" t="n">
        <v>33.13</v>
      </c>
      <c r="O20" t="n">
        <v>21967.84</v>
      </c>
      <c r="P20" t="n">
        <v>165.82</v>
      </c>
      <c r="Q20" t="n">
        <v>446.28</v>
      </c>
      <c r="R20" t="n">
        <v>36.43</v>
      </c>
      <c r="S20" t="n">
        <v>28.73</v>
      </c>
      <c r="T20" t="n">
        <v>3181.23</v>
      </c>
      <c r="U20" t="n">
        <v>0.79</v>
      </c>
      <c r="V20" t="n">
        <v>0.93</v>
      </c>
      <c r="W20" t="n">
        <v>0.09</v>
      </c>
      <c r="X20" t="n">
        <v>0.18</v>
      </c>
      <c r="Y20" t="n">
        <v>0.5</v>
      </c>
      <c r="Z20" t="n">
        <v>10</v>
      </c>
      <c r="AA20" t="n">
        <v>120.7926186689453</v>
      </c>
      <c r="AB20" t="n">
        <v>165.2737898570134</v>
      </c>
      <c r="AC20" t="n">
        <v>149.5002913163267</v>
      </c>
      <c r="AD20" t="n">
        <v>120792.6186689453</v>
      </c>
      <c r="AE20" t="n">
        <v>165273.7898570134</v>
      </c>
      <c r="AF20" t="n">
        <v>2.734655854787876e-06</v>
      </c>
      <c r="AG20" t="n">
        <v>0.2786111111111111</v>
      </c>
      <c r="AH20" t="n">
        <v>149500.2913163267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4.9978</v>
      </c>
      <c r="E21" t="n">
        <v>20.01</v>
      </c>
      <c r="F21" t="n">
        <v>17.52</v>
      </c>
      <c r="G21" t="n">
        <v>150.16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2</v>
      </c>
      <c r="N21" t="n">
        <v>33.61</v>
      </c>
      <c r="O21" t="n">
        <v>22150.3</v>
      </c>
      <c r="P21" t="n">
        <v>164.66</v>
      </c>
      <c r="Q21" t="n">
        <v>446.27</v>
      </c>
      <c r="R21" t="n">
        <v>35.66</v>
      </c>
      <c r="S21" t="n">
        <v>28.73</v>
      </c>
      <c r="T21" t="n">
        <v>2799.4</v>
      </c>
      <c r="U21" t="n">
        <v>0.8100000000000001</v>
      </c>
      <c r="V21" t="n">
        <v>0.93</v>
      </c>
      <c r="W21" t="n">
        <v>0.1</v>
      </c>
      <c r="X21" t="n">
        <v>0.16</v>
      </c>
      <c r="Y21" t="n">
        <v>0.5</v>
      </c>
      <c r="Z21" t="n">
        <v>10</v>
      </c>
      <c r="AA21" t="n">
        <v>119.9306280820036</v>
      </c>
      <c r="AB21" t="n">
        <v>164.0943763076195</v>
      </c>
      <c r="AC21" t="n">
        <v>148.4334393407693</v>
      </c>
      <c r="AD21" t="n">
        <v>119930.6280820035</v>
      </c>
      <c r="AE21" t="n">
        <v>164094.3763076195</v>
      </c>
      <c r="AF21" t="n">
        <v>2.741072788563977e-06</v>
      </c>
      <c r="AG21" t="n">
        <v>0.2779166666666667</v>
      </c>
      <c r="AH21" t="n">
        <v>148433.4393407693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4.9982</v>
      </c>
      <c r="E22" t="n">
        <v>20.01</v>
      </c>
      <c r="F22" t="n">
        <v>17.52</v>
      </c>
      <c r="G22" t="n">
        <v>150.15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165.93</v>
      </c>
      <c r="Q22" t="n">
        <v>446.27</v>
      </c>
      <c r="R22" t="n">
        <v>35.53</v>
      </c>
      <c r="S22" t="n">
        <v>28.73</v>
      </c>
      <c r="T22" t="n">
        <v>2736.78</v>
      </c>
      <c r="U22" t="n">
        <v>0.8100000000000001</v>
      </c>
      <c r="V22" t="n">
        <v>0.93</v>
      </c>
      <c r="W22" t="n">
        <v>0.1</v>
      </c>
      <c r="X22" t="n">
        <v>0.16</v>
      </c>
      <c r="Y22" t="n">
        <v>0.5</v>
      </c>
      <c r="Z22" t="n">
        <v>10</v>
      </c>
      <c r="AA22" t="n">
        <v>120.5357910012386</v>
      </c>
      <c r="AB22" t="n">
        <v>164.9223869116202</v>
      </c>
      <c r="AC22" t="n">
        <v>149.1824257748446</v>
      </c>
      <c r="AD22" t="n">
        <v>120535.7910012386</v>
      </c>
      <c r="AE22" t="n">
        <v>164922.3869116202</v>
      </c>
      <c r="AF22" t="n">
        <v>2.741292170915297e-06</v>
      </c>
      <c r="AG22" t="n">
        <v>0.2779166666666667</v>
      </c>
      <c r="AH22" t="n">
        <v>149182.4257748446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2.7857</v>
      </c>
      <c r="E2" t="n">
        <v>35.9</v>
      </c>
      <c r="F2" t="n">
        <v>24.5</v>
      </c>
      <c r="G2" t="n">
        <v>6.12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330.02</v>
      </c>
      <c r="Q2" t="n">
        <v>446.33</v>
      </c>
      <c r="R2" t="n">
        <v>264.24</v>
      </c>
      <c r="S2" t="n">
        <v>28.73</v>
      </c>
      <c r="T2" t="n">
        <v>115923.89</v>
      </c>
      <c r="U2" t="n">
        <v>0.11</v>
      </c>
      <c r="V2" t="n">
        <v>0.66</v>
      </c>
      <c r="W2" t="n">
        <v>0.46</v>
      </c>
      <c r="X2" t="n">
        <v>7.13</v>
      </c>
      <c r="Y2" t="n">
        <v>0.5</v>
      </c>
      <c r="Z2" t="n">
        <v>10</v>
      </c>
      <c r="AA2" t="n">
        <v>393.9154848948056</v>
      </c>
      <c r="AB2" t="n">
        <v>538.9725447577669</v>
      </c>
      <c r="AC2" t="n">
        <v>487.5337615388025</v>
      </c>
      <c r="AD2" t="n">
        <v>393915.4848948056</v>
      </c>
      <c r="AE2" t="n">
        <v>538972.5447577669</v>
      </c>
      <c r="AF2" t="n">
        <v>1.474700212567568e-06</v>
      </c>
      <c r="AG2" t="n">
        <v>0.4986111111111111</v>
      </c>
      <c r="AH2" t="n">
        <v>487533.7615388025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3.8055</v>
      </c>
      <c r="E3" t="n">
        <v>26.28</v>
      </c>
      <c r="F3" t="n">
        <v>20.16</v>
      </c>
      <c r="G3" t="n">
        <v>12.34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269.75</v>
      </c>
      <c r="Q3" t="n">
        <v>446.28</v>
      </c>
      <c r="R3" t="n">
        <v>122.15</v>
      </c>
      <c r="S3" t="n">
        <v>28.73</v>
      </c>
      <c r="T3" t="n">
        <v>45589.68</v>
      </c>
      <c r="U3" t="n">
        <v>0.24</v>
      </c>
      <c r="V3" t="n">
        <v>0.8100000000000001</v>
      </c>
      <c r="W3" t="n">
        <v>0.24</v>
      </c>
      <c r="X3" t="n">
        <v>2.8</v>
      </c>
      <c r="Y3" t="n">
        <v>0.5</v>
      </c>
      <c r="Z3" t="n">
        <v>10</v>
      </c>
      <c r="AA3" t="n">
        <v>236.9906292630695</v>
      </c>
      <c r="AB3" t="n">
        <v>324.261034246246</v>
      </c>
      <c r="AC3" t="n">
        <v>293.3140162411005</v>
      </c>
      <c r="AD3" t="n">
        <v>236990.6292630695</v>
      </c>
      <c r="AE3" t="n">
        <v>324261.034246246</v>
      </c>
      <c r="AF3" t="n">
        <v>2.014564259943956e-06</v>
      </c>
      <c r="AG3" t="n">
        <v>0.365</v>
      </c>
      <c r="AH3" t="n">
        <v>293314.0162411006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4.1851</v>
      </c>
      <c r="E4" t="n">
        <v>23.89</v>
      </c>
      <c r="F4" t="n">
        <v>19.12</v>
      </c>
      <c r="G4" t="n">
        <v>18.5</v>
      </c>
      <c r="H4" t="n">
        <v>0.28</v>
      </c>
      <c r="I4" t="n">
        <v>62</v>
      </c>
      <c r="J4" t="n">
        <v>188.73</v>
      </c>
      <c r="K4" t="n">
        <v>53.44</v>
      </c>
      <c r="L4" t="n">
        <v>3</v>
      </c>
      <c r="M4" t="n">
        <v>60</v>
      </c>
      <c r="N4" t="n">
        <v>37.29</v>
      </c>
      <c r="O4" t="n">
        <v>23510.33</v>
      </c>
      <c r="P4" t="n">
        <v>254.34</v>
      </c>
      <c r="Q4" t="n">
        <v>446.29</v>
      </c>
      <c r="R4" t="n">
        <v>87.86</v>
      </c>
      <c r="S4" t="n">
        <v>28.73</v>
      </c>
      <c r="T4" t="n">
        <v>28625</v>
      </c>
      <c r="U4" t="n">
        <v>0.33</v>
      </c>
      <c r="V4" t="n">
        <v>0.85</v>
      </c>
      <c r="W4" t="n">
        <v>0.18</v>
      </c>
      <c r="X4" t="n">
        <v>1.76</v>
      </c>
      <c r="Y4" t="n">
        <v>0.5</v>
      </c>
      <c r="Z4" t="n">
        <v>10</v>
      </c>
      <c r="AA4" t="n">
        <v>203.7964643606015</v>
      </c>
      <c r="AB4" t="n">
        <v>278.8433134035105</v>
      </c>
      <c r="AC4" t="n">
        <v>252.2308989314096</v>
      </c>
      <c r="AD4" t="n">
        <v>203796.4643606015</v>
      </c>
      <c r="AE4" t="n">
        <v>278843.3134035105</v>
      </c>
      <c r="AF4" t="n">
        <v>2.215517772773999e-06</v>
      </c>
      <c r="AG4" t="n">
        <v>0.3318055555555556</v>
      </c>
      <c r="AH4" t="n">
        <v>252230.8989314096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4.3799</v>
      </c>
      <c r="E5" t="n">
        <v>22.83</v>
      </c>
      <c r="F5" t="n">
        <v>18.65</v>
      </c>
      <c r="G5" t="n">
        <v>24.33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246.47</v>
      </c>
      <c r="Q5" t="n">
        <v>446.27</v>
      </c>
      <c r="R5" t="n">
        <v>72.65000000000001</v>
      </c>
      <c r="S5" t="n">
        <v>28.73</v>
      </c>
      <c r="T5" t="n">
        <v>21099.02</v>
      </c>
      <c r="U5" t="n">
        <v>0.4</v>
      </c>
      <c r="V5" t="n">
        <v>0.87</v>
      </c>
      <c r="W5" t="n">
        <v>0.16</v>
      </c>
      <c r="X5" t="n">
        <v>1.29</v>
      </c>
      <c r="Y5" t="n">
        <v>0.5</v>
      </c>
      <c r="Z5" t="n">
        <v>10</v>
      </c>
      <c r="AA5" t="n">
        <v>189.1894413639907</v>
      </c>
      <c r="AB5" t="n">
        <v>258.8573401231837</v>
      </c>
      <c r="AC5" t="n">
        <v>234.1523588904612</v>
      </c>
      <c r="AD5" t="n">
        <v>189189.4413639907</v>
      </c>
      <c r="AE5" t="n">
        <v>258857.3401231837</v>
      </c>
      <c r="AF5" t="n">
        <v>2.318641440580353e-06</v>
      </c>
      <c r="AG5" t="n">
        <v>0.3170833333333333</v>
      </c>
      <c r="AH5" t="n">
        <v>234152.3588904612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4.5118</v>
      </c>
      <c r="E6" t="n">
        <v>22.16</v>
      </c>
      <c r="F6" t="n">
        <v>18.36</v>
      </c>
      <c r="G6" t="n">
        <v>30.59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34</v>
      </c>
      <c r="N6" t="n">
        <v>38.35</v>
      </c>
      <c r="O6" t="n">
        <v>23887.36</v>
      </c>
      <c r="P6" t="n">
        <v>241.09</v>
      </c>
      <c r="Q6" t="n">
        <v>446.3</v>
      </c>
      <c r="R6" t="n">
        <v>63.05</v>
      </c>
      <c r="S6" t="n">
        <v>28.73</v>
      </c>
      <c r="T6" t="n">
        <v>16351.43</v>
      </c>
      <c r="U6" t="n">
        <v>0.46</v>
      </c>
      <c r="V6" t="n">
        <v>0.89</v>
      </c>
      <c r="W6" t="n">
        <v>0.14</v>
      </c>
      <c r="X6" t="n">
        <v>1</v>
      </c>
      <c r="Y6" t="n">
        <v>0.5</v>
      </c>
      <c r="Z6" t="n">
        <v>10</v>
      </c>
      <c r="AA6" t="n">
        <v>180.0615543987411</v>
      </c>
      <c r="AB6" t="n">
        <v>246.3681624833833</v>
      </c>
      <c r="AC6" t="n">
        <v>222.8551308359284</v>
      </c>
      <c r="AD6" t="n">
        <v>180061.5543987411</v>
      </c>
      <c r="AE6" t="n">
        <v>246368.1624833833</v>
      </c>
      <c r="AF6" t="n">
        <v>2.388466963083732e-06</v>
      </c>
      <c r="AG6" t="n">
        <v>0.3077777777777778</v>
      </c>
      <c r="AH6" t="n">
        <v>222855.1308359284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4.5962</v>
      </c>
      <c r="E7" t="n">
        <v>21.76</v>
      </c>
      <c r="F7" t="n">
        <v>18.17</v>
      </c>
      <c r="G7" t="n">
        <v>36.34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237.41</v>
      </c>
      <c r="Q7" t="n">
        <v>446.32</v>
      </c>
      <c r="R7" t="n">
        <v>56.96</v>
      </c>
      <c r="S7" t="n">
        <v>28.73</v>
      </c>
      <c r="T7" t="n">
        <v>13333.66</v>
      </c>
      <c r="U7" t="n">
        <v>0.5</v>
      </c>
      <c r="V7" t="n">
        <v>0.89</v>
      </c>
      <c r="W7" t="n">
        <v>0.13</v>
      </c>
      <c r="X7" t="n">
        <v>0.8100000000000001</v>
      </c>
      <c r="Y7" t="n">
        <v>0.5</v>
      </c>
      <c r="Z7" t="n">
        <v>10</v>
      </c>
      <c r="AA7" t="n">
        <v>174.3597088039807</v>
      </c>
      <c r="AB7" t="n">
        <v>238.5666457929616</v>
      </c>
      <c r="AC7" t="n">
        <v>215.7981799489407</v>
      </c>
      <c r="AD7" t="n">
        <v>174359.7088039807</v>
      </c>
      <c r="AE7" t="n">
        <v>238566.6457929616</v>
      </c>
      <c r="AF7" t="n">
        <v>2.433146827369442e-06</v>
      </c>
      <c r="AG7" t="n">
        <v>0.3022222222222222</v>
      </c>
      <c r="AH7" t="n">
        <v>215798.1799489407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4.6386</v>
      </c>
      <c r="E8" t="n">
        <v>21.56</v>
      </c>
      <c r="F8" t="n">
        <v>18.12</v>
      </c>
      <c r="G8" t="n">
        <v>41.82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235.2</v>
      </c>
      <c r="Q8" t="n">
        <v>446.27</v>
      </c>
      <c r="R8" t="n">
        <v>55.59</v>
      </c>
      <c r="S8" t="n">
        <v>28.73</v>
      </c>
      <c r="T8" t="n">
        <v>12668.5</v>
      </c>
      <c r="U8" t="n">
        <v>0.52</v>
      </c>
      <c r="V8" t="n">
        <v>0.9</v>
      </c>
      <c r="W8" t="n">
        <v>0.13</v>
      </c>
      <c r="X8" t="n">
        <v>0.76</v>
      </c>
      <c r="Y8" t="n">
        <v>0.5</v>
      </c>
      <c r="Z8" t="n">
        <v>10</v>
      </c>
      <c r="AA8" t="n">
        <v>171.5009307388492</v>
      </c>
      <c r="AB8" t="n">
        <v>234.6551395238636</v>
      </c>
      <c r="AC8" t="n">
        <v>212.2599823483307</v>
      </c>
      <c r="AD8" t="n">
        <v>171500.9307388492</v>
      </c>
      <c r="AE8" t="n">
        <v>234655.1395238636</v>
      </c>
      <c r="AF8" t="n">
        <v>2.455592635967951e-06</v>
      </c>
      <c r="AG8" t="n">
        <v>0.2994444444444444</v>
      </c>
      <c r="AH8" t="n">
        <v>212259.9823483306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4.7067</v>
      </c>
      <c r="E9" t="n">
        <v>21.25</v>
      </c>
      <c r="F9" t="n">
        <v>17.96</v>
      </c>
      <c r="G9" t="n">
        <v>48.98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231.88</v>
      </c>
      <c r="Q9" t="n">
        <v>446.29</v>
      </c>
      <c r="R9" t="n">
        <v>50.12</v>
      </c>
      <c r="S9" t="n">
        <v>28.73</v>
      </c>
      <c r="T9" t="n">
        <v>9956.35</v>
      </c>
      <c r="U9" t="n">
        <v>0.57</v>
      </c>
      <c r="V9" t="n">
        <v>0.91</v>
      </c>
      <c r="W9" t="n">
        <v>0.12</v>
      </c>
      <c r="X9" t="n">
        <v>0.6</v>
      </c>
      <c r="Y9" t="n">
        <v>0.5</v>
      </c>
      <c r="Z9" t="n">
        <v>10</v>
      </c>
      <c r="AA9" t="n">
        <v>166.9349278025519</v>
      </c>
      <c r="AB9" t="n">
        <v>228.4077328685919</v>
      </c>
      <c r="AC9" t="n">
        <v>206.6088194159458</v>
      </c>
      <c r="AD9" t="n">
        <v>166934.9278025519</v>
      </c>
      <c r="AE9" t="n">
        <v>228407.7328685919</v>
      </c>
      <c r="AF9" t="n">
        <v>2.491643569117913e-06</v>
      </c>
      <c r="AG9" t="n">
        <v>0.2951388888888889</v>
      </c>
      <c r="AH9" t="n">
        <v>206608.8194159458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4.7337</v>
      </c>
      <c r="E10" t="n">
        <v>21.12</v>
      </c>
      <c r="F10" t="n">
        <v>17.91</v>
      </c>
      <c r="G10" t="n">
        <v>53.74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230.01</v>
      </c>
      <c r="Q10" t="n">
        <v>446.28</v>
      </c>
      <c r="R10" t="n">
        <v>48.62</v>
      </c>
      <c r="S10" t="n">
        <v>28.73</v>
      </c>
      <c r="T10" t="n">
        <v>9216.049999999999</v>
      </c>
      <c r="U10" t="n">
        <v>0.59</v>
      </c>
      <c r="V10" t="n">
        <v>0.91</v>
      </c>
      <c r="W10" t="n">
        <v>0.11</v>
      </c>
      <c r="X10" t="n">
        <v>0.55</v>
      </c>
      <c r="Y10" t="n">
        <v>0.5</v>
      </c>
      <c r="Z10" t="n">
        <v>10</v>
      </c>
      <c r="AA10" t="n">
        <v>164.9112191985155</v>
      </c>
      <c r="AB10" t="n">
        <v>225.6388054768282</v>
      </c>
      <c r="AC10" t="n">
        <v>204.104154568237</v>
      </c>
      <c r="AD10" t="n">
        <v>164911.2191985155</v>
      </c>
      <c r="AE10" t="n">
        <v>225638.8054768282</v>
      </c>
      <c r="AF10" t="n">
        <v>2.505936890631114e-06</v>
      </c>
      <c r="AG10" t="n">
        <v>0.2933333333333333</v>
      </c>
      <c r="AH10" t="n">
        <v>204104.154568237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4.7632</v>
      </c>
      <c r="E11" t="n">
        <v>20.99</v>
      </c>
      <c r="F11" t="n">
        <v>17.86</v>
      </c>
      <c r="G11" t="n">
        <v>59.52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227.84</v>
      </c>
      <c r="Q11" t="n">
        <v>446.27</v>
      </c>
      <c r="R11" t="n">
        <v>46.93</v>
      </c>
      <c r="S11" t="n">
        <v>28.73</v>
      </c>
      <c r="T11" t="n">
        <v>8378.309999999999</v>
      </c>
      <c r="U11" t="n">
        <v>0.61</v>
      </c>
      <c r="V11" t="n">
        <v>0.91</v>
      </c>
      <c r="W11" t="n">
        <v>0.11</v>
      </c>
      <c r="X11" t="n">
        <v>0.5</v>
      </c>
      <c r="Y11" t="n">
        <v>0.5</v>
      </c>
      <c r="Z11" t="n">
        <v>10</v>
      </c>
      <c r="AA11" t="n">
        <v>162.6739295079667</v>
      </c>
      <c r="AB11" t="n">
        <v>222.5776470199657</v>
      </c>
      <c r="AC11" t="n">
        <v>201.3351487781337</v>
      </c>
      <c r="AD11" t="n">
        <v>162673.9295079667</v>
      </c>
      <c r="AE11" t="n">
        <v>222577.6470199657</v>
      </c>
      <c r="AF11" t="n">
        <v>2.521553667839982e-06</v>
      </c>
      <c r="AG11" t="n">
        <v>0.2915277777777778</v>
      </c>
      <c r="AH11" t="n">
        <v>201335.1487781337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4.7967</v>
      </c>
      <c r="E12" t="n">
        <v>20.85</v>
      </c>
      <c r="F12" t="n">
        <v>17.78</v>
      </c>
      <c r="G12" t="n">
        <v>66.69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225.1</v>
      </c>
      <c r="Q12" t="n">
        <v>446.27</v>
      </c>
      <c r="R12" t="n">
        <v>44.52</v>
      </c>
      <c r="S12" t="n">
        <v>28.73</v>
      </c>
      <c r="T12" t="n">
        <v>7184.92</v>
      </c>
      <c r="U12" t="n">
        <v>0.65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159.9705816390363</v>
      </c>
      <c r="AB12" t="n">
        <v>218.8788072024061</v>
      </c>
      <c r="AC12" t="n">
        <v>197.9893210414065</v>
      </c>
      <c r="AD12" t="n">
        <v>159970.5816390362</v>
      </c>
      <c r="AE12" t="n">
        <v>218878.8072024061</v>
      </c>
      <c r="AF12" t="n">
        <v>2.539287974161917e-06</v>
      </c>
      <c r="AG12" t="n">
        <v>0.2895833333333334</v>
      </c>
      <c r="AH12" t="n">
        <v>197989.3210414065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4.8124</v>
      </c>
      <c r="E13" t="n">
        <v>20.78</v>
      </c>
      <c r="F13" t="n">
        <v>17.75</v>
      </c>
      <c r="G13" t="n">
        <v>71.01000000000001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223.71</v>
      </c>
      <c r="Q13" t="n">
        <v>446.29</v>
      </c>
      <c r="R13" t="n">
        <v>43.51</v>
      </c>
      <c r="S13" t="n">
        <v>28.73</v>
      </c>
      <c r="T13" t="n">
        <v>6686.05</v>
      </c>
      <c r="U13" t="n">
        <v>0.66</v>
      </c>
      <c r="V13" t="n">
        <v>0.92</v>
      </c>
      <c r="W13" t="n">
        <v>0.1</v>
      </c>
      <c r="X13" t="n">
        <v>0.39</v>
      </c>
      <c r="Y13" t="n">
        <v>0.5</v>
      </c>
      <c r="Z13" t="n">
        <v>10</v>
      </c>
      <c r="AA13" t="n">
        <v>158.6815651965036</v>
      </c>
      <c r="AB13" t="n">
        <v>217.1151180383419</v>
      </c>
      <c r="AC13" t="n">
        <v>196.3939558958068</v>
      </c>
      <c r="AD13" t="n">
        <v>158681.5651965036</v>
      </c>
      <c r="AE13" t="n">
        <v>217115.1180383419</v>
      </c>
      <c r="AF13" t="n">
        <v>2.547599275930704e-06</v>
      </c>
      <c r="AG13" t="n">
        <v>0.2886111111111112</v>
      </c>
      <c r="AH13" t="n">
        <v>196393.9558958068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4.8169</v>
      </c>
      <c r="E14" t="n">
        <v>20.76</v>
      </c>
      <c r="F14" t="n">
        <v>17.77</v>
      </c>
      <c r="G14" t="n">
        <v>76.16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222.26</v>
      </c>
      <c r="Q14" t="n">
        <v>446.27</v>
      </c>
      <c r="R14" t="n">
        <v>44.37</v>
      </c>
      <c r="S14" t="n">
        <v>28.73</v>
      </c>
      <c r="T14" t="n">
        <v>7120.65</v>
      </c>
      <c r="U14" t="n">
        <v>0.65</v>
      </c>
      <c r="V14" t="n">
        <v>0.91</v>
      </c>
      <c r="W14" t="n">
        <v>0.1</v>
      </c>
      <c r="X14" t="n">
        <v>0.41</v>
      </c>
      <c r="Y14" t="n">
        <v>0.5</v>
      </c>
      <c r="Z14" t="n">
        <v>10</v>
      </c>
      <c r="AA14" t="n">
        <v>157.8558830032839</v>
      </c>
      <c r="AB14" t="n">
        <v>215.9853832350518</v>
      </c>
      <c r="AC14" t="n">
        <v>195.3720413965495</v>
      </c>
      <c r="AD14" t="n">
        <v>157855.8830032839</v>
      </c>
      <c r="AE14" t="n">
        <v>215985.3832350518</v>
      </c>
      <c r="AF14" t="n">
        <v>2.549981496182905e-06</v>
      </c>
      <c r="AG14" t="n">
        <v>0.2883333333333333</v>
      </c>
      <c r="AH14" t="n">
        <v>195372.0413965496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4.8388</v>
      </c>
      <c r="E15" t="n">
        <v>20.67</v>
      </c>
      <c r="F15" t="n">
        <v>17.71</v>
      </c>
      <c r="G15" t="n">
        <v>81.76000000000001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220.56</v>
      </c>
      <c r="Q15" t="n">
        <v>446.27</v>
      </c>
      <c r="R15" t="n">
        <v>42.32</v>
      </c>
      <c r="S15" t="n">
        <v>28.73</v>
      </c>
      <c r="T15" t="n">
        <v>6097.82</v>
      </c>
      <c r="U15" t="n">
        <v>0.68</v>
      </c>
      <c r="V15" t="n">
        <v>0.92</v>
      </c>
      <c r="W15" t="n">
        <v>0.1</v>
      </c>
      <c r="X15" t="n">
        <v>0.36</v>
      </c>
      <c r="Y15" t="n">
        <v>0.5</v>
      </c>
      <c r="Z15" t="n">
        <v>10</v>
      </c>
      <c r="AA15" t="n">
        <v>156.1525512264074</v>
      </c>
      <c r="AB15" t="n">
        <v>213.6548095522361</v>
      </c>
      <c r="AC15" t="n">
        <v>193.2638943950403</v>
      </c>
      <c r="AD15" t="n">
        <v>156152.5512264074</v>
      </c>
      <c r="AE15" t="n">
        <v>213654.8095522361</v>
      </c>
      <c r="AF15" t="n">
        <v>2.561574968076945e-06</v>
      </c>
      <c r="AG15" t="n">
        <v>0.2870833333333334</v>
      </c>
      <c r="AH15" t="n">
        <v>193263.8943950403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4.8576</v>
      </c>
      <c r="E16" t="n">
        <v>20.59</v>
      </c>
      <c r="F16" t="n">
        <v>17.67</v>
      </c>
      <c r="G16" t="n">
        <v>88.36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219.22</v>
      </c>
      <c r="Q16" t="n">
        <v>446.27</v>
      </c>
      <c r="R16" t="n">
        <v>40.88</v>
      </c>
      <c r="S16" t="n">
        <v>28.73</v>
      </c>
      <c r="T16" t="n">
        <v>5382.8</v>
      </c>
      <c r="U16" t="n">
        <v>0.7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  <c r="AA16" t="n">
        <v>154.7898853170865</v>
      </c>
      <c r="AB16" t="n">
        <v>211.790349938527</v>
      </c>
      <c r="AC16" t="n">
        <v>191.5773761900775</v>
      </c>
      <c r="AD16" t="n">
        <v>154789.8853170865</v>
      </c>
      <c r="AE16" t="n">
        <v>211790.349938527</v>
      </c>
      <c r="AF16" t="n">
        <v>2.571527354908359e-06</v>
      </c>
      <c r="AG16" t="n">
        <v>0.2859722222222222</v>
      </c>
      <c r="AH16" t="n">
        <v>191577.3761900775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4.8734</v>
      </c>
      <c r="E17" t="n">
        <v>20.52</v>
      </c>
      <c r="F17" t="n">
        <v>17.64</v>
      </c>
      <c r="G17" t="n">
        <v>96.23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216.36</v>
      </c>
      <c r="Q17" t="n">
        <v>446.28</v>
      </c>
      <c r="R17" t="n">
        <v>39.86</v>
      </c>
      <c r="S17" t="n">
        <v>28.73</v>
      </c>
      <c r="T17" t="n">
        <v>4879.5</v>
      </c>
      <c r="U17" t="n">
        <v>0.72</v>
      </c>
      <c r="V17" t="n">
        <v>0.92</v>
      </c>
      <c r="W17" t="n">
        <v>0.1</v>
      </c>
      <c r="X17" t="n">
        <v>0.28</v>
      </c>
      <c r="Y17" t="n">
        <v>0.5</v>
      </c>
      <c r="Z17" t="n">
        <v>10</v>
      </c>
      <c r="AA17" t="n">
        <v>152.8009354775844</v>
      </c>
      <c r="AB17" t="n">
        <v>209.0689810218475</v>
      </c>
      <c r="AC17" t="n">
        <v>189.1157309033398</v>
      </c>
      <c r="AD17" t="n">
        <v>152800.9354775844</v>
      </c>
      <c r="AE17" t="n">
        <v>209068.9810218475</v>
      </c>
      <c r="AF17" t="n">
        <v>2.579891594904973e-06</v>
      </c>
      <c r="AG17" t="n">
        <v>0.285</v>
      </c>
      <c r="AH17" t="n">
        <v>189115.7309033398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4.8726</v>
      </c>
      <c r="E18" t="n">
        <v>20.52</v>
      </c>
      <c r="F18" t="n">
        <v>17.64</v>
      </c>
      <c r="G18" t="n">
        <v>96.23999999999999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214.86</v>
      </c>
      <c r="Q18" t="n">
        <v>446.27</v>
      </c>
      <c r="R18" t="n">
        <v>39.92</v>
      </c>
      <c r="S18" t="n">
        <v>28.73</v>
      </c>
      <c r="T18" t="n">
        <v>4908.27</v>
      </c>
      <c r="U18" t="n">
        <v>0.72</v>
      </c>
      <c r="V18" t="n">
        <v>0.92</v>
      </c>
      <c r="W18" t="n">
        <v>0.1</v>
      </c>
      <c r="X18" t="n">
        <v>0.29</v>
      </c>
      <c r="Y18" t="n">
        <v>0.5</v>
      </c>
      <c r="Z18" t="n">
        <v>10</v>
      </c>
      <c r="AA18" t="n">
        <v>152.0810315115189</v>
      </c>
      <c r="AB18" t="n">
        <v>208.0839766555558</v>
      </c>
      <c r="AC18" t="n">
        <v>188.2247339713043</v>
      </c>
      <c r="AD18" t="n">
        <v>152081.0315115189</v>
      </c>
      <c r="AE18" t="n">
        <v>208083.9766555558</v>
      </c>
      <c r="AF18" t="n">
        <v>2.57946808908236e-06</v>
      </c>
      <c r="AG18" t="n">
        <v>0.285</v>
      </c>
      <c r="AH18" t="n">
        <v>188224.7339713043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4.9047</v>
      </c>
      <c r="E19" t="n">
        <v>20.39</v>
      </c>
      <c r="F19" t="n">
        <v>17.55</v>
      </c>
      <c r="G19" t="n">
        <v>105.29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212.8</v>
      </c>
      <c r="Q19" t="n">
        <v>446.27</v>
      </c>
      <c r="R19" t="n">
        <v>36.59</v>
      </c>
      <c r="S19" t="n">
        <v>28.73</v>
      </c>
      <c r="T19" t="n">
        <v>3249.19</v>
      </c>
      <c r="U19" t="n">
        <v>0.79</v>
      </c>
      <c r="V19" t="n">
        <v>0.93</v>
      </c>
      <c r="W19" t="n">
        <v>0.1</v>
      </c>
      <c r="X19" t="n">
        <v>0.19</v>
      </c>
      <c r="Y19" t="n">
        <v>0.5</v>
      </c>
      <c r="Z19" t="n">
        <v>10</v>
      </c>
      <c r="AA19" t="n">
        <v>149.863607014144</v>
      </c>
      <c r="AB19" t="n">
        <v>205.0499986323843</v>
      </c>
      <c r="AC19" t="n">
        <v>185.4803145524485</v>
      </c>
      <c r="AD19" t="n">
        <v>149863.607014144</v>
      </c>
      <c r="AE19" t="n">
        <v>205049.9986323843</v>
      </c>
      <c r="AF19" t="n">
        <v>2.596461260214721e-06</v>
      </c>
      <c r="AG19" t="n">
        <v>0.2831944444444445</v>
      </c>
      <c r="AH19" t="n">
        <v>185480.3145524485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4.9059</v>
      </c>
      <c r="E20" t="n">
        <v>20.38</v>
      </c>
      <c r="F20" t="n">
        <v>17.58</v>
      </c>
      <c r="G20" t="n">
        <v>117.2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210.37</v>
      </c>
      <c r="Q20" t="n">
        <v>446.27</v>
      </c>
      <c r="R20" t="n">
        <v>37.82</v>
      </c>
      <c r="S20" t="n">
        <v>28.73</v>
      </c>
      <c r="T20" t="n">
        <v>3868.38</v>
      </c>
      <c r="U20" t="n">
        <v>0.76</v>
      </c>
      <c r="V20" t="n">
        <v>0.92</v>
      </c>
      <c r="W20" t="n">
        <v>0.1</v>
      </c>
      <c r="X20" t="n">
        <v>0.22</v>
      </c>
      <c r="Y20" t="n">
        <v>0.5</v>
      </c>
      <c r="Z20" t="n">
        <v>10</v>
      </c>
      <c r="AA20" t="n">
        <v>148.7014663761519</v>
      </c>
      <c r="AB20" t="n">
        <v>203.4599065414578</v>
      </c>
      <c r="AC20" t="n">
        <v>184.0419786189713</v>
      </c>
      <c r="AD20" t="n">
        <v>148701.4663761519</v>
      </c>
      <c r="AE20" t="n">
        <v>203459.9065414578</v>
      </c>
      <c r="AF20" t="n">
        <v>2.597096518948641e-06</v>
      </c>
      <c r="AG20" t="n">
        <v>0.2830555555555556</v>
      </c>
      <c r="AH20" t="n">
        <v>184041.9786189712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4.9044</v>
      </c>
      <c r="E21" t="n">
        <v>20.39</v>
      </c>
      <c r="F21" t="n">
        <v>17.59</v>
      </c>
      <c r="G21" t="n">
        <v>117.24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210.56</v>
      </c>
      <c r="Q21" t="n">
        <v>446.27</v>
      </c>
      <c r="R21" t="n">
        <v>38.14</v>
      </c>
      <c r="S21" t="n">
        <v>28.73</v>
      </c>
      <c r="T21" t="n">
        <v>4028.17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  <c r="AA21" t="n">
        <v>148.8644505919375</v>
      </c>
      <c r="AB21" t="n">
        <v>203.6829087358516</v>
      </c>
      <c r="AC21" t="n">
        <v>184.2436977969178</v>
      </c>
      <c r="AD21" t="n">
        <v>148864.4505919375</v>
      </c>
      <c r="AE21" t="n">
        <v>203682.9087358516</v>
      </c>
      <c r="AF21" t="n">
        <v>2.596302445531241e-06</v>
      </c>
      <c r="AG21" t="n">
        <v>0.2831944444444445</v>
      </c>
      <c r="AH21" t="n">
        <v>184243.6977969178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4.904</v>
      </c>
      <c r="E22" t="n">
        <v>20.39</v>
      </c>
      <c r="F22" t="n">
        <v>17.59</v>
      </c>
      <c r="G22" t="n">
        <v>117.25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208.78</v>
      </c>
      <c r="Q22" t="n">
        <v>446.27</v>
      </c>
      <c r="R22" t="n">
        <v>38.11</v>
      </c>
      <c r="S22" t="n">
        <v>28.73</v>
      </c>
      <c r="T22" t="n">
        <v>4017.18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  <c r="AA22" t="n">
        <v>147.9984877250909</v>
      </c>
      <c r="AB22" t="n">
        <v>202.4980601378472</v>
      </c>
      <c r="AC22" t="n">
        <v>183.1719294861611</v>
      </c>
      <c r="AD22" t="n">
        <v>147998.4877250908</v>
      </c>
      <c r="AE22" t="n">
        <v>202498.0601378472</v>
      </c>
      <c r="AF22" t="n">
        <v>2.596090692619935e-06</v>
      </c>
      <c r="AG22" t="n">
        <v>0.2831944444444445</v>
      </c>
      <c r="AH22" t="n">
        <v>183171.9294861611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4.92</v>
      </c>
      <c r="E23" t="n">
        <v>20.33</v>
      </c>
      <c r="F23" t="n">
        <v>17.56</v>
      </c>
      <c r="G23" t="n">
        <v>131.69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206.71</v>
      </c>
      <c r="Q23" t="n">
        <v>446.27</v>
      </c>
      <c r="R23" t="n">
        <v>37.13</v>
      </c>
      <c r="S23" t="n">
        <v>28.73</v>
      </c>
      <c r="T23" t="n">
        <v>3531.51</v>
      </c>
      <c r="U23" t="n">
        <v>0.77</v>
      </c>
      <c r="V23" t="n">
        <v>0.93</v>
      </c>
      <c r="W23" t="n">
        <v>0.09</v>
      </c>
      <c r="X23" t="n">
        <v>0.2</v>
      </c>
      <c r="Y23" t="n">
        <v>0.5</v>
      </c>
      <c r="Z23" t="n">
        <v>10</v>
      </c>
      <c r="AA23" t="n">
        <v>146.4330409436854</v>
      </c>
      <c r="AB23" t="n">
        <v>200.3561467888916</v>
      </c>
      <c r="AC23" t="n">
        <v>181.2344373410348</v>
      </c>
      <c r="AD23" t="n">
        <v>146433.0409436854</v>
      </c>
      <c r="AE23" t="n">
        <v>200356.1467888916</v>
      </c>
      <c r="AF23" t="n">
        <v>2.604560809072202e-06</v>
      </c>
      <c r="AG23" t="n">
        <v>0.2823611111111111</v>
      </c>
      <c r="AH23" t="n">
        <v>181234.4373410348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4.9323</v>
      </c>
      <c r="E24" t="n">
        <v>20.27</v>
      </c>
      <c r="F24" t="n">
        <v>17.51</v>
      </c>
      <c r="G24" t="n">
        <v>131.31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203.77</v>
      </c>
      <c r="Q24" t="n">
        <v>446.27</v>
      </c>
      <c r="R24" t="n">
        <v>35.34</v>
      </c>
      <c r="S24" t="n">
        <v>28.73</v>
      </c>
      <c r="T24" t="n">
        <v>2637.31</v>
      </c>
      <c r="U24" t="n">
        <v>0.8100000000000001</v>
      </c>
      <c r="V24" t="n">
        <v>0.93</v>
      </c>
      <c r="W24" t="n">
        <v>0.09</v>
      </c>
      <c r="X24" t="n">
        <v>0.15</v>
      </c>
      <c r="Y24" t="n">
        <v>0.5</v>
      </c>
      <c r="Z24" t="n">
        <v>10</v>
      </c>
      <c r="AA24" t="n">
        <v>144.5098677807195</v>
      </c>
      <c r="AB24" t="n">
        <v>197.724776422911</v>
      </c>
      <c r="AC24" t="n">
        <v>178.8542012696311</v>
      </c>
      <c r="AD24" t="n">
        <v>144509.8677807195</v>
      </c>
      <c r="AE24" t="n">
        <v>197724.7764229111</v>
      </c>
      <c r="AF24" t="n">
        <v>2.611072211094882e-06</v>
      </c>
      <c r="AG24" t="n">
        <v>0.2815277777777778</v>
      </c>
      <c r="AH24" t="n">
        <v>178854.2012696311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4.9189</v>
      </c>
      <c r="E25" t="n">
        <v>20.33</v>
      </c>
      <c r="F25" t="n">
        <v>17.56</v>
      </c>
      <c r="G25" t="n">
        <v>131.72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6</v>
      </c>
      <c r="N25" t="n">
        <v>49.65</v>
      </c>
      <c r="O25" t="n">
        <v>27624.44</v>
      </c>
      <c r="P25" t="n">
        <v>202.04</v>
      </c>
      <c r="Q25" t="n">
        <v>446.27</v>
      </c>
      <c r="R25" t="n">
        <v>37.33</v>
      </c>
      <c r="S25" t="n">
        <v>28.73</v>
      </c>
      <c r="T25" t="n">
        <v>3631.11</v>
      </c>
      <c r="U25" t="n">
        <v>0.77</v>
      </c>
      <c r="V25" t="n">
        <v>0.93</v>
      </c>
      <c r="W25" t="n">
        <v>0.09</v>
      </c>
      <c r="X25" t="n">
        <v>0.21</v>
      </c>
      <c r="Y25" t="n">
        <v>0.5</v>
      </c>
      <c r="Z25" t="n">
        <v>10</v>
      </c>
      <c r="AA25" t="n">
        <v>144.1689471756107</v>
      </c>
      <c r="AB25" t="n">
        <v>197.2583138106457</v>
      </c>
      <c r="AC25" t="n">
        <v>178.4322571943959</v>
      </c>
      <c r="AD25" t="n">
        <v>144168.9471756107</v>
      </c>
      <c r="AE25" t="n">
        <v>197258.3138106457</v>
      </c>
      <c r="AF25" t="n">
        <v>2.603978488566108e-06</v>
      </c>
      <c r="AG25" t="n">
        <v>0.2823611111111111</v>
      </c>
      <c r="AH25" t="n">
        <v>178432.2571943959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4.9389</v>
      </c>
      <c r="E26" t="n">
        <v>20.25</v>
      </c>
      <c r="F26" t="n">
        <v>17.52</v>
      </c>
      <c r="G26" t="n">
        <v>150.15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200.93</v>
      </c>
      <c r="Q26" t="n">
        <v>446.27</v>
      </c>
      <c r="R26" t="n">
        <v>35.84</v>
      </c>
      <c r="S26" t="n">
        <v>28.73</v>
      </c>
      <c r="T26" t="n">
        <v>2889.1</v>
      </c>
      <c r="U26" t="n">
        <v>0.8</v>
      </c>
      <c r="V26" t="n">
        <v>0.93</v>
      </c>
      <c r="W26" t="n">
        <v>0.09</v>
      </c>
      <c r="X26" t="n">
        <v>0.16</v>
      </c>
      <c r="Y26" t="n">
        <v>0.5</v>
      </c>
      <c r="Z26" t="n">
        <v>10</v>
      </c>
      <c r="AA26" t="n">
        <v>142.9524391092413</v>
      </c>
      <c r="AB26" t="n">
        <v>195.593833805692</v>
      </c>
      <c r="AC26" t="n">
        <v>176.9266328250019</v>
      </c>
      <c r="AD26" t="n">
        <v>142952.4391092413</v>
      </c>
      <c r="AE26" t="n">
        <v>195593.8338056919</v>
      </c>
      <c r="AF26" t="n">
        <v>2.614566134131443e-06</v>
      </c>
      <c r="AG26" t="n">
        <v>0.28125</v>
      </c>
      <c r="AH26" t="n">
        <v>176926.6328250019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4.9366</v>
      </c>
      <c r="E27" t="n">
        <v>20.26</v>
      </c>
      <c r="F27" t="n">
        <v>17.53</v>
      </c>
      <c r="G27" t="n">
        <v>150.24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200.27</v>
      </c>
      <c r="Q27" t="n">
        <v>446.27</v>
      </c>
      <c r="R27" t="n">
        <v>36.18</v>
      </c>
      <c r="S27" t="n">
        <v>28.73</v>
      </c>
      <c r="T27" t="n">
        <v>3058.03</v>
      </c>
      <c r="U27" t="n">
        <v>0.79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  <c r="AA27" t="n">
        <v>142.7189158260238</v>
      </c>
      <c r="AB27" t="n">
        <v>195.2743169472737</v>
      </c>
      <c r="AC27" t="n">
        <v>176.6376102071062</v>
      </c>
      <c r="AD27" t="n">
        <v>142718.9158260238</v>
      </c>
      <c r="AE27" t="n">
        <v>195274.3169472736</v>
      </c>
      <c r="AF27" t="n">
        <v>2.61334855489143e-06</v>
      </c>
      <c r="AG27" t="n">
        <v>0.2813888888888889</v>
      </c>
      <c r="AH27" t="n">
        <v>176637.6102071062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4.939</v>
      </c>
      <c r="E28" t="n">
        <v>20.25</v>
      </c>
      <c r="F28" t="n">
        <v>17.52</v>
      </c>
      <c r="G28" t="n">
        <v>150.15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198.18</v>
      </c>
      <c r="Q28" t="n">
        <v>446.28</v>
      </c>
      <c r="R28" t="n">
        <v>35.81</v>
      </c>
      <c r="S28" t="n">
        <v>28.73</v>
      </c>
      <c r="T28" t="n">
        <v>2877.48</v>
      </c>
      <c r="U28" t="n">
        <v>0.8</v>
      </c>
      <c r="V28" t="n">
        <v>0.93</v>
      </c>
      <c r="W28" t="n">
        <v>0.09</v>
      </c>
      <c r="X28" t="n">
        <v>0.16</v>
      </c>
      <c r="Y28" t="n">
        <v>0.5</v>
      </c>
      <c r="Z28" t="n">
        <v>10</v>
      </c>
      <c r="AA28" t="n">
        <v>141.6029108357845</v>
      </c>
      <c r="AB28" t="n">
        <v>193.7473496849638</v>
      </c>
      <c r="AC28" t="n">
        <v>175.2563745571987</v>
      </c>
      <c r="AD28" t="n">
        <v>141602.9108357845</v>
      </c>
      <c r="AE28" t="n">
        <v>193747.3496849638</v>
      </c>
      <c r="AF28" t="n">
        <v>2.61461907235927e-06</v>
      </c>
      <c r="AG28" t="n">
        <v>0.28125</v>
      </c>
      <c r="AH28" t="n">
        <v>175256.3745571987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4.96</v>
      </c>
      <c r="E29" t="n">
        <v>20.16</v>
      </c>
      <c r="F29" t="n">
        <v>17.47</v>
      </c>
      <c r="G29" t="n">
        <v>174.69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4</v>
      </c>
      <c r="N29" t="n">
        <v>52.35</v>
      </c>
      <c r="O29" t="n">
        <v>28451.04</v>
      </c>
      <c r="P29" t="n">
        <v>194.54</v>
      </c>
      <c r="Q29" t="n">
        <v>446.27</v>
      </c>
      <c r="R29" t="n">
        <v>34.23</v>
      </c>
      <c r="S29" t="n">
        <v>28.73</v>
      </c>
      <c r="T29" t="n">
        <v>2091.7</v>
      </c>
      <c r="U29" t="n">
        <v>0.84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139.1158350585296</v>
      </c>
      <c r="AB29" t="n">
        <v>190.3444228844857</v>
      </c>
      <c r="AC29" t="n">
        <v>172.1782183145195</v>
      </c>
      <c r="AD29" t="n">
        <v>139115.8350585296</v>
      </c>
      <c r="AE29" t="n">
        <v>190344.4228844857</v>
      </c>
      <c r="AF29" t="n">
        <v>2.62573610020287e-06</v>
      </c>
      <c r="AG29" t="n">
        <v>0.28</v>
      </c>
      <c r="AH29" t="n">
        <v>172178.2183145194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4.9504</v>
      </c>
      <c r="E30" t="n">
        <v>20.2</v>
      </c>
      <c r="F30" t="n">
        <v>17.51</v>
      </c>
      <c r="G30" t="n">
        <v>175.08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2</v>
      </c>
      <c r="N30" t="n">
        <v>53.05</v>
      </c>
      <c r="O30" t="n">
        <v>28660.06</v>
      </c>
      <c r="P30" t="n">
        <v>196.1</v>
      </c>
      <c r="Q30" t="n">
        <v>446.27</v>
      </c>
      <c r="R30" t="n">
        <v>35.45</v>
      </c>
      <c r="S30" t="n">
        <v>28.73</v>
      </c>
      <c r="T30" t="n">
        <v>2702.45</v>
      </c>
      <c r="U30" t="n">
        <v>0.8100000000000001</v>
      </c>
      <c r="V30" t="n">
        <v>0.93</v>
      </c>
      <c r="W30" t="n">
        <v>0.09</v>
      </c>
      <c r="X30" t="n">
        <v>0.15</v>
      </c>
      <c r="Y30" t="n">
        <v>0.5</v>
      </c>
      <c r="Z30" t="n">
        <v>10</v>
      </c>
      <c r="AA30" t="n">
        <v>140.2402821713931</v>
      </c>
      <c r="AB30" t="n">
        <v>191.8829410314104</v>
      </c>
      <c r="AC30" t="n">
        <v>173.5699024488259</v>
      </c>
      <c r="AD30" t="n">
        <v>140240.2821713931</v>
      </c>
      <c r="AE30" t="n">
        <v>191882.9410314104</v>
      </c>
      <c r="AF30" t="n">
        <v>2.62065403033151e-06</v>
      </c>
      <c r="AG30" t="n">
        <v>0.2805555555555556</v>
      </c>
      <c r="AH30" t="n">
        <v>173569.9024488259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4.9534</v>
      </c>
      <c r="E31" t="n">
        <v>20.19</v>
      </c>
      <c r="F31" t="n">
        <v>17.5</v>
      </c>
      <c r="G31" t="n">
        <v>174.96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1</v>
      </c>
      <c r="N31" t="n">
        <v>53.75</v>
      </c>
      <c r="O31" t="n">
        <v>28870.05</v>
      </c>
      <c r="P31" t="n">
        <v>197.29</v>
      </c>
      <c r="Q31" t="n">
        <v>446.27</v>
      </c>
      <c r="R31" t="n">
        <v>35.05</v>
      </c>
      <c r="S31" t="n">
        <v>28.73</v>
      </c>
      <c r="T31" t="n">
        <v>2499.9</v>
      </c>
      <c r="U31" t="n">
        <v>0.82</v>
      </c>
      <c r="V31" t="n">
        <v>0.93</v>
      </c>
      <c r="W31" t="n">
        <v>0.09</v>
      </c>
      <c r="X31" t="n">
        <v>0.14</v>
      </c>
      <c r="Y31" t="n">
        <v>0.5</v>
      </c>
      <c r="Z31" t="n">
        <v>10</v>
      </c>
      <c r="AA31" t="n">
        <v>140.713604353057</v>
      </c>
      <c r="AB31" t="n">
        <v>192.5305613218635</v>
      </c>
      <c r="AC31" t="n">
        <v>174.1557147676992</v>
      </c>
      <c r="AD31" t="n">
        <v>140713.604353057</v>
      </c>
      <c r="AE31" t="n">
        <v>192530.5613218635</v>
      </c>
      <c r="AF31" t="n">
        <v>2.62224217716631e-06</v>
      </c>
      <c r="AG31" t="n">
        <v>0.2804166666666667</v>
      </c>
      <c r="AH31" t="n">
        <v>174155.7147676992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4.953</v>
      </c>
      <c r="E32" t="n">
        <v>20.19</v>
      </c>
      <c r="F32" t="n">
        <v>17.5</v>
      </c>
      <c r="G32" t="n">
        <v>174.98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198.26</v>
      </c>
      <c r="Q32" t="n">
        <v>446.28</v>
      </c>
      <c r="R32" t="n">
        <v>35.06</v>
      </c>
      <c r="S32" t="n">
        <v>28.73</v>
      </c>
      <c r="T32" t="n">
        <v>2503.04</v>
      </c>
      <c r="U32" t="n">
        <v>0.82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  <c r="AA32" t="n">
        <v>141.1984305572344</v>
      </c>
      <c r="AB32" t="n">
        <v>193.1939219234412</v>
      </c>
      <c r="AC32" t="n">
        <v>174.755765164495</v>
      </c>
      <c r="AD32" t="n">
        <v>141198.4305572344</v>
      </c>
      <c r="AE32" t="n">
        <v>193193.9219234412</v>
      </c>
      <c r="AF32" t="n">
        <v>2.622030424255003e-06</v>
      </c>
      <c r="AG32" t="n">
        <v>0.2804166666666667</v>
      </c>
      <c r="AH32" t="n">
        <v>174755.765164495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3.601</v>
      </c>
      <c r="E2" t="n">
        <v>27.77</v>
      </c>
      <c r="F2" t="n">
        <v>21.93</v>
      </c>
      <c r="G2" t="n">
        <v>8.380000000000001</v>
      </c>
      <c r="H2" t="n">
        <v>0.15</v>
      </c>
      <c r="I2" t="n">
        <v>157</v>
      </c>
      <c r="J2" t="n">
        <v>116.05</v>
      </c>
      <c r="K2" t="n">
        <v>43.4</v>
      </c>
      <c r="L2" t="n">
        <v>1</v>
      </c>
      <c r="M2" t="n">
        <v>155</v>
      </c>
      <c r="N2" t="n">
        <v>16.65</v>
      </c>
      <c r="O2" t="n">
        <v>14546.17</v>
      </c>
      <c r="P2" t="n">
        <v>216.33</v>
      </c>
      <c r="Q2" t="n">
        <v>446.31</v>
      </c>
      <c r="R2" t="n">
        <v>180.22</v>
      </c>
      <c r="S2" t="n">
        <v>28.73</v>
      </c>
      <c r="T2" t="n">
        <v>74331.78999999999</v>
      </c>
      <c r="U2" t="n">
        <v>0.16</v>
      </c>
      <c r="V2" t="n">
        <v>0.74</v>
      </c>
      <c r="W2" t="n">
        <v>0.33</v>
      </c>
      <c r="X2" t="n">
        <v>4.58</v>
      </c>
      <c r="Y2" t="n">
        <v>0.5</v>
      </c>
      <c r="Z2" t="n">
        <v>10</v>
      </c>
      <c r="AA2" t="n">
        <v>205.9412465588745</v>
      </c>
      <c r="AB2" t="n">
        <v>281.7778990282986</v>
      </c>
      <c r="AC2" t="n">
        <v>254.8854118228857</v>
      </c>
      <c r="AD2" t="n">
        <v>205941.2465588745</v>
      </c>
      <c r="AE2" t="n">
        <v>281777.8990282986</v>
      </c>
      <c r="AF2" t="n">
        <v>2.062331039902148e-06</v>
      </c>
      <c r="AG2" t="n">
        <v>0.3856944444444445</v>
      </c>
      <c r="AH2" t="n">
        <v>254885.4118228857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4.3373</v>
      </c>
      <c r="E3" t="n">
        <v>23.06</v>
      </c>
      <c r="F3" t="n">
        <v>19.32</v>
      </c>
      <c r="G3" t="n">
        <v>16.8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187.58</v>
      </c>
      <c r="Q3" t="n">
        <v>446.33</v>
      </c>
      <c r="R3" t="n">
        <v>94.73999999999999</v>
      </c>
      <c r="S3" t="n">
        <v>28.73</v>
      </c>
      <c r="T3" t="n">
        <v>32030.99</v>
      </c>
      <c r="U3" t="n">
        <v>0.3</v>
      </c>
      <c r="V3" t="n">
        <v>0.84</v>
      </c>
      <c r="W3" t="n">
        <v>0.19</v>
      </c>
      <c r="X3" t="n">
        <v>1.96</v>
      </c>
      <c r="Y3" t="n">
        <v>0.5</v>
      </c>
      <c r="Z3" t="n">
        <v>10</v>
      </c>
      <c r="AA3" t="n">
        <v>149.5140510004471</v>
      </c>
      <c r="AB3" t="n">
        <v>204.5717206731215</v>
      </c>
      <c r="AC3" t="n">
        <v>185.0476827703503</v>
      </c>
      <c r="AD3" t="n">
        <v>149514.0510004471</v>
      </c>
      <c r="AE3" t="n">
        <v>204571.7206731215</v>
      </c>
      <c r="AF3" t="n">
        <v>2.484017889299524e-06</v>
      </c>
      <c r="AG3" t="n">
        <v>0.3202777777777778</v>
      </c>
      <c r="AH3" t="n">
        <v>185047.6827703502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4.6036</v>
      </c>
      <c r="E4" t="n">
        <v>21.72</v>
      </c>
      <c r="F4" t="n">
        <v>18.59</v>
      </c>
      <c r="G4" t="n">
        <v>25.35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42</v>
      </c>
      <c r="N4" t="n">
        <v>17.23</v>
      </c>
      <c r="O4" t="n">
        <v>14865.24</v>
      </c>
      <c r="P4" t="n">
        <v>177.59</v>
      </c>
      <c r="Q4" t="n">
        <v>446.27</v>
      </c>
      <c r="R4" t="n">
        <v>70.67</v>
      </c>
      <c r="S4" t="n">
        <v>28.73</v>
      </c>
      <c r="T4" t="n">
        <v>20119.27</v>
      </c>
      <c r="U4" t="n">
        <v>0.41</v>
      </c>
      <c r="V4" t="n">
        <v>0.87</v>
      </c>
      <c r="W4" t="n">
        <v>0.15</v>
      </c>
      <c r="X4" t="n">
        <v>1.23</v>
      </c>
      <c r="Y4" t="n">
        <v>0.5</v>
      </c>
      <c r="Z4" t="n">
        <v>10</v>
      </c>
      <c r="AA4" t="n">
        <v>134.2057236761532</v>
      </c>
      <c r="AB4" t="n">
        <v>183.6261918722957</v>
      </c>
      <c r="AC4" t="n">
        <v>166.1011658410343</v>
      </c>
      <c r="AD4" t="n">
        <v>134205.7236761532</v>
      </c>
      <c r="AE4" t="n">
        <v>183626.1918722957</v>
      </c>
      <c r="AF4" t="n">
        <v>2.636530734599703e-06</v>
      </c>
      <c r="AG4" t="n">
        <v>0.3016666666666666</v>
      </c>
      <c r="AH4" t="n">
        <v>166101.1658410344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4.7428</v>
      </c>
      <c r="E5" t="n">
        <v>21.08</v>
      </c>
      <c r="F5" t="n">
        <v>18.24</v>
      </c>
      <c r="G5" t="n">
        <v>34.19</v>
      </c>
      <c r="H5" t="n">
        <v>0.59</v>
      </c>
      <c r="I5" t="n">
        <v>32</v>
      </c>
      <c r="J5" t="n">
        <v>119.93</v>
      </c>
      <c r="K5" t="n">
        <v>43.4</v>
      </c>
      <c r="L5" t="n">
        <v>4</v>
      </c>
      <c r="M5" t="n">
        <v>30</v>
      </c>
      <c r="N5" t="n">
        <v>17.53</v>
      </c>
      <c r="O5" t="n">
        <v>15025.44</v>
      </c>
      <c r="P5" t="n">
        <v>171.41</v>
      </c>
      <c r="Q5" t="n">
        <v>446.28</v>
      </c>
      <c r="R5" t="n">
        <v>59.3</v>
      </c>
      <c r="S5" t="n">
        <v>28.73</v>
      </c>
      <c r="T5" t="n">
        <v>14496.17</v>
      </c>
      <c r="U5" t="n">
        <v>0.48</v>
      </c>
      <c r="V5" t="n">
        <v>0.89</v>
      </c>
      <c r="W5" t="n">
        <v>0.13</v>
      </c>
      <c r="X5" t="n">
        <v>0.88</v>
      </c>
      <c r="Y5" t="n">
        <v>0.5</v>
      </c>
      <c r="Z5" t="n">
        <v>10</v>
      </c>
      <c r="AA5" t="n">
        <v>126.4625968216162</v>
      </c>
      <c r="AB5" t="n">
        <v>173.0317041072759</v>
      </c>
      <c r="AC5" t="n">
        <v>156.5178011188476</v>
      </c>
      <c r="AD5" t="n">
        <v>126462.5968216162</v>
      </c>
      <c r="AE5" t="n">
        <v>173031.7041072759</v>
      </c>
      <c r="AF5" t="n">
        <v>2.716252056664234e-06</v>
      </c>
      <c r="AG5" t="n">
        <v>0.2927777777777777</v>
      </c>
      <c r="AH5" t="n">
        <v>156517.8011188476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4.8223</v>
      </c>
      <c r="E6" t="n">
        <v>20.74</v>
      </c>
      <c r="F6" t="n">
        <v>18.06</v>
      </c>
      <c r="G6" t="n">
        <v>43.33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166.72</v>
      </c>
      <c r="Q6" t="n">
        <v>446.28</v>
      </c>
      <c r="R6" t="n">
        <v>53.4</v>
      </c>
      <c r="S6" t="n">
        <v>28.73</v>
      </c>
      <c r="T6" t="n">
        <v>11581.01</v>
      </c>
      <c r="U6" t="n">
        <v>0.54</v>
      </c>
      <c r="V6" t="n">
        <v>0.9</v>
      </c>
      <c r="W6" t="n">
        <v>0.12</v>
      </c>
      <c r="X6" t="n">
        <v>0.7</v>
      </c>
      <c r="Y6" t="n">
        <v>0.5</v>
      </c>
      <c r="Z6" t="n">
        <v>10</v>
      </c>
      <c r="AA6" t="n">
        <v>121.6983947820087</v>
      </c>
      <c r="AB6" t="n">
        <v>166.513112694928</v>
      </c>
      <c r="AC6" t="n">
        <v>150.6213349219917</v>
      </c>
      <c r="AD6" t="n">
        <v>121698.3947820087</v>
      </c>
      <c r="AE6" t="n">
        <v>166513.112694928</v>
      </c>
      <c r="AF6" t="n">
        <v>2.761782553101952e-06</v>
      </c>
      <c r="AG6" t="n">
        <v>0.2880555555555555</v>
      </c>
      <c r="AH6" t="n">
        <v>150621.3349219917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4.8727</v>
      </c>
      <c r="E7" t="n">
        <v>20.52</v>
      </c>
      <c r="F7" t="n">
        <v>17.94</v>
      </c>
      <c r="G7" t="n">
        <v>51.25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162.69</v>
      </c>
      <c r="Q7" t="n">
        <v>446.27</v>
      </c>
      <c r="R7" t="n">
        <v>49.51</v>
      </c>
      <c r="S7" t="n">
        <v>28.73</v>
      </c>
      <c r="T7" t="n">
        <v>9656.42</v>
      </c>
      <c r="U7" t="n">
        <v>0.58</v>
      </c>
      <c r="V7" t="n">
        <v>0.91</v>
      </c>
      <c r="W7" t="n">
        <v>0.11</v>
      </c>
      <c r="X7" t="n">
        <v>0.58</v>
      </c>
      <c r="Y7" t="n">
        <v>0.5</v>
      </c>
      <c r="Z7" t="n">
        <v>10</v>
      </c>
      <c r="AA7" t="n">
        <v>118.2221598852794</v>
      </c>
      <c r="AB7" t="n">
        <v>161.7567747485653</v>
      </c>
      <c r="AC7" t="n">
        <v>146.3189351936661</v>
      </c>
      <c r="AD7" t="n">
        <v>118222.1598852794</v>
      </c>
      <c r="AE7" t="n">
        <v>161756.7747485653</v>
      </c>
      <c r="AF7" t="n">
        <v>2.790647169711524e-06</v>
      </c>
      <c r="AG7" t="n">
        <v>0.285</v>
      </c>
      <c r="AH7" t="n">
        <v>146318.9351936661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4.9104</v>
      </c>
      <c r="E8" t="n">
        <v>20.36</v>
      </c>
      <c r="F8" t="n">
        <v>17.85</v>
      </c>
      <c r="G8" t="n">
        <v>59.5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159</v>
      </c>
      <c r="Q8" t="n">
        <v>446.29</v>
      </c>
      <c r="R8" t="n">
        <v>46.75</v>
      </c>
      <c r="S8" t="n">
        <v>28.73</v>
      </c>
      <c r="T8" t="n">
        <v>8288.99</v>
      </c>
      <c r="U8" t="n">
        <v>0.61</v>
      </c>
      <c r="V8" t="n">
        <v>0.91</v>
      </c>
      <c r="W8" t="n">
        <v>0.11</v>
      </c>
      <c r="X8" t="n">
        <v>0.49</v>
      </c>
      <c r="Y8" t="n">
        <v>0.5</v>
      </c>
      <c r="Z8" t="n">
        <v>10</v>
      </c>
      <c r="AA8" t="n">
        <v>115.335423644735</v>
      </c>
      <c r="AB8" t="n">
        <v>157.8070148704397</v>
      </c>
      <c r="AC8" t="n">
        <v>142.7461348547847</v>
      </c>
      <c r="AD8" t="n">
        <v>115335.423644735</v>
      </c>
      <c r="AE8" t="n">
        <v>157807.0148704397</v>
      </c>
      <c r="AF8" t="n">
        <v>2.812238361104001e-06</v>
      </c>
      <c r="AG8" t="n">
        <v>0.2827777777777778</v>
      </c>
      <c r="AH8" t="n">
        <v>142746.1348547847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4.9506</v>
      </c>
      <c r="E9" t="n">
        <v>20.2</v>
      </c>
      <c r="F9" t="n">
        <v>17.76</v>
      </c>
      <c r="G9" t="n">
        <v>71.03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154.96</v>
      </c>
      <c r="Q9" t="n">
        <v>446.27</v>
      </c>
      <c r="R9" t="n">
        <v>43.56</v>
      </c>
      <c r="S9" t="n">
        <v>28.73</v>
      </c>
      <c r="T9" t="n">
        <v>6707.79</v>
      </c>
      <c r="U9" t="n">
        <v>0.66</v>
      </c>
      <c r="V9" t="n">
        <v>0.92</v>
      </c>
      <c r="W9" t="n">
        <v>0.11</v>
      </c>
      <c r="X9" t="n">
        <v>0.4</v>
      </c>
      <c r="Y9" t="n">
        <v>0.5</v>
      </c>
      <c r="Z9" t="n">
        <v>10</v>
      </c>
      <c r="AA9" t="n">
        <v>112.2660342898132</v>
      </c>
      <c r="AB9" t="n">
        <v>153.6073409431364</v>
      </c>
      <c r="AC9" t="n">
        <v>138.9472719128225</v>
      </c>
      <c r="AD9" t="n">
        <v>112266.0342898132</v>
      </c>
      <c r="AE9" t="n">
        <v>153607.3409431364</v>
      </c>
      <c r="AF9" t="n">
        <v>2.835261329114017e-06</v>
      </c>
      <c r="AG9" t="n">
        <v>0.2805555555555556</v>
      </c>
      <c r="AH9" t="n">
        <v>138947.2719128225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4.9749</v>
      </c>
      <c r="E10" t="n">
        <v>20.1</v>
      </c>
      <c r="F10" t="n">
        <v>17.71</v>
      </c>
      <c r="G10" t="n">
        <v>81.72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150.8</v>
      </c>
      <c r="Q10" t="n">
        <v>446.27</v>
      </c>
      <c r="R10" t="n">
        <v>41.92</v>
      </c>
      <c r="S10" t="n">
        <v>28.73</v>
      </c>
      <c r="T10" t="n">
        <v>5899.42</v>
      </c>
      <c r="U10" t="n">
        <v>0.6899999999999999</v>
      </c>
      <c r="V10" t="n">
        <v>0.92</v>
      </c>
      <c r="W10" t="n">
        <v>0.1</v>
      </c>
      <c r="X10" t="n">
        <v>0.35</v>
      </c>
      <c r="Y10" t="n">
        <v>0.5</v>
      </c>
      <c r="Z10" t="n">
        <v>10</v>
      </c>
      <c r="AA10" t="n">
        <v>109.6077196643342</v>
      </c>
      <c r="AB10" t="n">
        <v>149.9701175959936</v>
      </c>
      <c r="AC10" t="n">
        <v>135.6571800570548</v>
      </c>
      <c r="AD10" t="n">
        <v>109607.7196643342</v>
      </c>
      <c r="AE10" t="n">
        <v>149970.1175959936</v>
      </c>
      <c r="AF10" t="n">
        <v>2.849178197836489e-06</v>
      </c>
      <c r="AG10" t="n">
        <v>0.2791666666666667</v>
      </c>
      <c r="AH10" t="n">
        <v>135657.1800570548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4.9882</v>
      </c>
      <c r="E11" t="n">
        <v>20.05</v>
      </c>
      <c r="F11" t="n">
        <v>17.68</v>
      </c>
      <c r="G11" t="n">
        <v>88.38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147.78</v>
      </c>
      <c r="Q11" t="n">
        <v>446.27</v>
      </c>
      <c r="R11" t="n">
        <v>41.02</v>
      </c>
      <c r="S11" t="n">
        <v>28.73</v>
      </c>
      <c r="T11" t="n">
        <v>5454.84</v>
      </c>
      <c r="U11" t="n">
        <v>0.7</v>
      </c>
      <c r="V11" t="n">
        <v>0.92</v>
      </c>
      <c r="W11" t="n">
        <v>0.1</v>
      </c>
      <c r="X11" t="n">
        <v>0.32</v>
      </c>
      <c r="Y11" t="n">
        <v>0.5</v>
      </c>
      <c r="Z11" t="n">
        <v>10</v>
      </c>
      <c r="AA11" t="n">
        <v>107.7985766634282</v>
      </c>
      <c r="AB11" t="n">
        <v>147.4947683283991</v>
      </c>
      <c r="AC11" t="n">
        <v>133.4180746493842</v>
      </c>
      <c r="AD11" t="n">
        <v>107798.5766634282</v>
      </c>
      <c r="AE11" t="n">
        <v>147494.768328399</v>
      </c>
      <c r="AF11" t="n">
        <v>2.856795249441793e-06</v>
      </c>
      <c r="AG11" t="n">
        <v>0.2784722222222222</v>
      </c>
      <c r="AH11" t="n">
        <v>133418.0746493842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5.0013</v>
      </c>
      <c r="E12" t="n">
        <v>20</v>
      </c>
      <c r="F12" t="n">
        <v>17.65</v>
      </c>
      <c r="G12" t="n">
        <v>96.26000000000001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142.75</v>
      </c>
      <c r="Q12" t="n">
        <v>446.27</v>
      </c>
      <c r="R12" t="n">
        <v>40.04</v>
      </c>
      <c r="S12" t="n">
        <v>28.73</v>
      </c>
      <c r="T12" t="n">
        <v>4968.32</v>
      </c>
      <c r="U12" t="n">
        <v>0.72</v>
      </c>
      <c r="V12" t="n">
        <v>0.92</v>
      </c>
      <c r="W12" t="n">
        <v>0.1</v>
      </c>
      <c r="X12" t="n">
        <v>0.29</v>
      </c>
      <c r="Y12" t="n">
        <v>0.5</v>
      </c>
      <c r="Z12" t="n">
        <v>10</v>
      </c>
      <c r="AA12" t="n">
        <v>105.0311389730509</v>
      </c>
      <c r="AB12" t="n">
        <v>143.7082379896925</v>
      </c>
      <c r="AC12" t="n">
        <v>129.9929254517739</v>
      </c>
      <c r="AD12" t="n">
        <v>105031.1389730509</v>
      </c>
      <c r="AE12" t="n">
        <v>143708.2379896925</v>
      </c>
      <c r="AF12" t="n">
        <v>2.864297758917693e-06</v>
      </c>
      <c r="AG12" t="n">
        <v>0.2777777777777778</v>
      </c>
      <c r="AH12" t="n">
        <v>129992.9254517739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5.0307</v>
      </c>
      <c r="E13" t="n">
        <v>19.88</v>
      </c>
      <c r="F13" t="n">
        <v>17.55</v>
      </c>
      <c r="G13" t="n">
        <v>105.33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5</v>
      </c>
      <c r="N13" t="n">
        <v>20.05</v>
      </c>
      <c r="O13" t="n">
        <v>16323.22</v>
      </c>
      <c r="P13" t="n">
        <v>139.69</v>
      </c>
      <c r="Q13" t="n">
        <v>446.29</v>
      </c>
      <c r="R13" t="n">
        <v>36.78</v>
      </c>
      <c r="S13" t="n">
        <v>28.73</v>
      </c>
      <c r="T13" t="n">
        <v>3345.71</v>
      </c>
      <c r="U13" t="n">
        <v>0.78</v>
      </c>
      <c r="V13" t="n">
        <v>0.93</v>
      </c>
      <c r="W13" t="n">
        <v>0.1</v>
      </c>
      <c r="X13" t="n">
        <v>0.2</v>
      </c>
      <c r="Y13" t="n">
        <v>0.5</v>
      </c>
      <c r="Z13" t="n">
        <v>10</v>
      </c>
      <c r="AA13" t="n">
        <v>102.7668715354164</v>
      </c>
      <c r="AB13" t="n">
        <v>140.6101673890932</v>
      </c>
      <c r="AC13" t="n">
        <v>127.1905303611254</v>
      </c>
      <c r="AD13" t="n">
        <v>102766.8715354164</v>
      </c>
      <c r="AE13" t="n">
        <v>140610.1673890932</v>
      </c>
      <c r="AF13" t="n">
        <v>2.881135451939944e-06</v>
      </c>
      <c r="AG13" t="n">
        <v>0.2761111111111111</v>
      </c>
      <c r="AH13" t="n">
        <v>127190.5303611254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5.0155</v>
      </c>
      <c r="E14" t="n">
        <v>19.94</v>
      </c>
      <c r="F14" t="n">
        <v>17.62</v>
      </c>
      <c r="G14" t="n">
        <v>105.69</v>
      </c>
      <c r="H14" t="n">
        <v>1.74</v>
      </c>
      <c r="I14" t="n">
        <v>10</v>
      </c>
      <c r="J14" t="n">
        <v>131.79</v>
      </c>
      <c r="K14" t="n">
        <v>43.4</v>
      </c>
      <c r="L14" t="n">
        <v>13</v>
      </c>
      <c r="M14" t="n">
        <v>1</v>
      </c>
      <c r="N14" t="n">
        <v>20.39</v>
      </c>
      <c r="O14" t="n">
        <v>16487.53</v>
      </c>
      <c r="P14" t="n">
        <v>140.38</v>
      </c>
      <c r="Q14" t="n">
        <v>446.31</v>
      </c>
      <c r="R14" t="n">
        <v>38.7</v>
      </c>
      <c r="S14" t="n">
        <v>28.73</v>
      </c>
      <c r="T14" t="n">
        <v>4303.07</v>
      </c>
      <c r="U14" t="n">
        <v>0.74</v>
      </c>
      <c r="V14" t="n">
        <v>0.92</v>
      </c>
      <c r="W14" t="n">
        <v>0.11</v>
      </c>
      <c r="X14" t="n">
        <v>0.26</v>
      </c>
      <c r="Y14" t="n">
        <v>0.5</v>
      </c>
      <c r="Z14" t="n">
        <v>10</v>
      </c>
      <c r="AA14" t="n">
        <v>103.5385769909642</v>
      </c>
      <c r="AB14" t="n">
        <v>141.666048838615</v>
      </c>
      <c r="AC14" t="n">
        <v>128.1456399670441</v>
      </c>
      <c r="AD14" t="n">
        <v>103538.5769909642</v>
      </c>
      <c r="AE14" t="n">
        <v>141666.048838615</v>
      </c>
      <c r="AF14" t="n">
        <v>2.872430250105311e-06</v>
      </c>
      <c r="AG14" t="n">
        <v>0.2769444444444444</v>
      </c>
      <c r="AH14" t="n">
        <v>128145.6399670441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5.0159</v>
      </c>
      <c r="E15" t="n">
        <v>19.94</v>
      </c>
      <c r="F15" t="n">
        <v>17.61</v>
      </c>
      <c r="G15" t="n">
        <v>105.68</v>
      </c>
      <c r="H15" t="n">
        <v>1.86</v>
      </c>
      <c r="I15" t="n">
        <v>10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141.42</v>
      </c>
      <c r="Q15" t="n">
        <v>446.31</v>
      </c>
      <c r="R15" t="n">
        <v>38.6</v>
      </c>
      <c r="S15" t="n">
        <v>28.73</v>
      </c>
      <c r="T15" t="n">
        <v>4253.3</v>
      </c>
      <c r="U15" t="n">
        <v>0.74</v>
      </c>
      <c r="V15" t="n">
        <v>0.92</v>
      </c>
      <c r="W15" t="n">
        <v>0.11</v>
      </c>
      <c r="X15" t="n">
        <v>0.26</v>
      </c>
      <c r="Y15" t="n">
        <v>0.5</v>
      </c>
      <c r="Z15" t="n">
        <v>10</v>
      </c>
      <c r="AA15" t="n">
        <v>104.0130795822522</v>
      </c>
      <c r="AB15" t="n">
        <v>142.3152842175919</v>
      </c>
      <c r="AC15" t="n">
        <v>128.7329132326592</v>
      </c>
      <c r="AD15" t="n">
        <v>104013.0795822522</v>
      </c>
      <c r="AE15" t="n">
        <v>142315.2842175919</v>
      </c>
      <c r="AF15" t="n">
        <v>2.872659334364117e-06</v>
      </c>
      <c r="AG15" t="n">
        <v>0.2769444444444444</v>
      </c>
      <c r="AH15" t="n">
        <v>128732.9132326592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3.9484</v>
      </c>
      <c r="E2" t="n">
        <v>25.33</v>
      </c>
      <c r="F2" t="n">
        <v>21.01</v>
      </c>
      <c r="G2" t="n">
        <v>10</v>
      </c>
      <c r="H2" t="n">
        <v>0.2</v>
      </c>
      <c r="I2" t="n">
        <v>126</v>
      </c>
      <c r="J2" t="n">
        <v>89.87</v>
      </c>
      <c r="K2" t="n">
        <v>37.55</v>
      </c>
      <c r="L2" t="n">
        <v>1</v>
      </c>
      <c r="M2" t="n">
        <v>124</v>
      </c>
      <c r="N2" t="n">
        <v>11.32</v>
      </c>
      <c r="O2" t="n">
        <v>11317.98</v>
      </c>
      <c r="P2" t="n">
        <v>173.52</v>
      </c>
      <c r="Q2" t="n">
        <v>446.34</v>
      </c>
      <c r="R2" t="n">
        <v>149.71</v>
      </c>
      <c r="S2" t="n">
        <v>28.73</v>
      </c>
      <c r="T2" t="n">
        <v>59228.72</v>
      </c>
      <c r="U2" t="n">
        <v>0.19</v>
      </c>
      <c r="V2" t="n">
        <v>0.77</v>
      </c>
      <c r="W2" t="n">
        <v>0.28</v>
      </c>
      <c r="X2" t="n">
        <v>3.65</v>
      </c>
      <c r="Y2" t="n">
        <v>0.5</v>
      </c>
      <c r="Z2" t="n">
        <v>10</v>
      </c>
      <c r="AA2" t="n">
        <v>153.3994092262227</v>
      </c>
      <c r="AB2" t="n">
        <v>209.8878392075324</v>
      </c>
      <c r="AC2" t="n">
        <v>189.8564384130578</v>
      </c>
      <c r="AD2" t="n">
        <v>153399.4092262227</v>
      </c>
      <c r="AE2" t="n">
        <v>209887.8392075324</v>
      </c>
      <c r="AF2" t="n">
        <v>2.355515339697573e-06</v>
      </c>
      <c r="AG2" t="n">
        <v>0.3518055555555555</v>
      </c>
      <c r="AH2" t="n">
        <v>189856.4384130579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4.5592</v>
      </c>
      <c r="E3" t="n">
        <v>21.93</v>
      </c>
      <c r="F3" t="n">
        <v>18.94</v>
      </c>
      <c r="G3" t="n">
        <v>20.29</v>
      </c>
      <c r="H3" t="n">
        <v>0.39</v>
      </c>
      <c r="I3" t="n">
        <v>56</v>
      </c>
      <c r="J3" t="n">
        <v>91.09999999999999</v>
      </c>
      <c r="K3" t="n">
        <v>37.55</v>
      </c>
      <c r="L3" t="n">
        <v>2</v>
      </c>
      <c r="M3" t="n">
        <v>54</v>
      </c>
      <c r="N3" t="n">
        <v>11.54</v>
      </c>
      <c r="O3" t="n">
        <v>11468.97</v>
      </c>
      <c r="P3" t="n">
        <v>152.47</v>
      </c>
      <c r="Q3" t="n">
        <v>446.27</v>
      </c>
      <c r="R3" t="n">
        <v>82.05</v>
      </c>
      <c r="S3" t="n">
        <v>28.73</v>
      </c>
      <c r="T3" t="n">
        <v>25748.32</v>
      </c>
      <c r="U3" t="n">
        <v>0.35</v>
      </c>
      <c r="V3" t="n">
        <v>0.86</v>
      </c>
      <c r="W3" t="n">
        <v>0.17</v>
      </c>
      <c r="X3" t="n">
        <v>1.58</v>
      </c>
      <c r="Y3" t="n">
        <v>0.5</v>
      </c>
      <c r="Z3" t="n">
        <v>10</v>
      </c>
      <c r="AA3" t="n">
        <v>118.1097402290168</v>
      </c>
      <c r="AB3" t="n">
        <v>161.6029572152618</v>
      </c>
      <c r="AC3" t="n">
        <v>146.1797977898567</v>
      </c>
      <c r="AD3" t="n">
        <v>118109.7402290168</v>
      </c>
      <c r="AE3" t="n">
        <v>161602.9572152618</v>
      </c>
      <c r="AF3" t="n">
        <v>2.719903134623942e-06</v>
      </c>
      <c r="AG3" t="n">
        <v>0.3045833333333333</v>
      </c>
      <c r="AH3" t="n">
        <v>146179.7977898567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4.7676</v>
      </c>
      <c r="E4" t="n">
        <v>20.97</v>
      </c>
      <c r="F4" t="n">
        <v>18.35</v>
      </c>
      <c r="G4" t="n">
        <v>30.59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143.44</v>
      </c>
      <c r="Q4" t="n">
        <v>446.27</v>
      </c>
      <c r="R4" t="n">
        <v>63.06</v>
      </c>
      <c r="S4" t="n">
        <v>28.73</v>
      </c>
      <c r="T4" t="n">
        <v>16356.95</v>
      </c>
      <c r="U4" t="n">
        <v>0.46</v>
      </c>
      <c r="V4" t="n">
        <v>0.89</v>
      </c>
      <c r="W4" t="n">
        <v>0.14</v>
      </c>
      <c r="X4" t="n">
        <v>1</v>
      </c>
      <c r="Y4" t="n">
        <v>0.5</v>
      </c>
      <c r="Z4" t="n">
        <v>10</v>
      </c>
      <c r="AA4" t="n">
        <v>107.404220642116</v>
      </c>
      <c r="AB4" t="n">
        <v>146.9551930222801</v>
      </c>
      <c r="AC4" t="n">
        <v>132.9299956531823</v>
      </c>
      <c r="AD4" t="n">
        <v>107404.220642116</v>
      </c>
      <c r="AE4" t="n">
        <v>146955.1930222801</v>
      </c>
      <c r="AF4" t="n">
        <v>2.844229291242566e-06</v>
      </c>
      <c r="AG4" t="n">
        <v>0.29125</v>
      </c>
      <c r="AH4" t="n">
        <v>132929.9956531823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4.8719</v>
      </c>
      <c r="E5" t="n">
        <v>20.53</v>
      </c>
      <c r="F5" t="n">
        <v>18.09</v>
      </c>
      <c r="G5" t="n">
        <v>41.76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137.87</v>
      </c>
      <c r="Q5" t="n">
        <v>446.27</v>
      </c>
      <c r="R5" t="n">
        <v>55.34</v>
      </c>
      <c r="S5" t="n">
        <v>28.73</v>
      </c>
      <c r="T5" t="n">
        <v>12547.19</v>
      </c>
      <c r="U5" t="n">
        <v>0.52</v>
      </c>
      <c r="V5" t="n">
        <v>0.9</v>
      </c>
      <c r="W5" t="n">
        <v>0.11</v>
      </c>
      <c r="X5" t="n">
        <v>0.74</v>
      </c>
      <c r="Y5" t="n">
        <v>0.5</v>
      </c>
      <c r="Z5" t="n">
        <v>10</v>
      </c>
      <c r="AA5" t="n">
        <v>101.9294715590649</v>
      </c>
      <c r="AB5" t="n">
        <v>139.46439979797</v>
      </c>
      <c r="AC5" t="n">
        <v>126.1541132208037</v>
      </c>
      <c r="AD5" t="n">
        <v>101929.4715590649</v>
      </c>
      <c r="AE5" t="n">
        <v>139464.39979797</v>
      </c>
      <c r="AF5" t="n">
        <v>2.906452027016666e-06</v>
      </c>
      <c r="AG5" t="n">
        <v>0.2851388888888889</v>
      </c>
      <c r="AH5" t="n">
        <v>126154.1132208037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4.949</v>
      </c>
      <c r="E6" t="n">
        <v>20.21</v>
      </c>
      <c r="F6" t="n">
        <v>17.89</v>
      </c>
      <c r="G6" t="n">
        <v>53.66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131.62</v>
      </c>
      <c r="Q6" t="n">
        <v>446.27</v>
      </c>
      <c r="R6" t="n">
        <v>47.92</v>
      </c>
      <c r="S6" t="n">
        <v>28.73</v>
      </c>
      <c r="T6" t="n">
        <v>8862.549999999999</v>
      </c>
      <c r="U6" t="n">
        <v>0.6</v>
      </c>
      <c r="V6" t="n">
        <v>0.91</v>
      </c>
      <c r="W6" t="n">
        <v>0.11</v>
      </c>
      <c r="X6" t="n">
        <v>0.53</v>
      </c>
      <c r="Y6" t="n">
        <v>0.5</v>
      </c>
      <c r="Z6" t="n">
        <v>10</v>
      </c>
      <c r="AA6" t="n">
        <v>96.97513580697682</v>
      </c>
      <c r="AB6" t="n">
        <v>132.6856590520991</v>
      </c>
      <c r="AC6" t="n">
        <v>120.0223259776941</v>
      </c>
      <c r="AD6" t="n">
        <v>96975.13580697682</v>
      </c>
      <c r="AE6" t="n">
        <v>132685.659052099</v>
      </c>
      <c r="AF6" t="n">
        <v>2.952447932368374e-06</v>
      </c>
      <c r="AG6" t="n">
        <v>0.2806944444444445</v>
      </c>
      <c r="AH6" t="n">
        <v>120022.3259776941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4.9826</v>
      </c>
      <c r="E7" t="n">
        <v>20.07</v>
      </c>
      <c r="F7" t="n">
        <v>17.81</v>
      </c>
      <c r="G7" t="n">
        <v>62.85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15</v>
      </c>
      <c r="N7" t="n">
        <v>12.47</v>
      </c>
      <c r="O7" t="n">
        <v>12076.67</v>
      </c>
      <c r="P7" t="n">
        <v>126.28</v>
      </c>
      <c r="Q7" t="n">
        <v>446.27</v>
      </c>
      <c r="R7" t="n">
        <v>45.32</v>
      </c>
      <c r="S7" t="n">
        <v>28.73</v>
      </c>
      <c r="T7" t="n">
        <v>7577.81</v>
      </c>
      <c r="U7" t="n">
        <v>0.63</v>
      </c>
      <c r="V7" t="n">
        <v>0.91</v>
      </c>
      <c r="W7" t="n">
        <v>0.11</v>
      </c>
      <c r="X7" t="n">
        <v>0.45</v>
      </c>
      <c r="Y7" t="n">
        <v>0.5</v>
      </c>
      <c r="Z7" t="n">
        <v>10</v>
      </c>
      <c r="AA7" t="n">
        <v>93.60587590651396</v>
      </c>
      <c r="AB7" t="n">
        <v>128.0756890150319</v>
      </c>
      <c r="AC7" t="n">
        <v>115.8523250108296</v>
      </c>
      <c r="AD7" t="n">
        <v>93605.87590651396</v>
      </c>
      <c r="AE7" t="n">
        <v>128075.6890150319</v>
      </c>
      <c r="AF7" t="n">
        <v>2.972492840537211e-06</v>
      </c>
      <c r="AG7" t="n">
        <v>0.27875</v>
      </c>
      <c r="AH7" t="n">
        <v>115852.3250108296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5.018</v>
      </c>
      <c r="E8" t="n">
        <v>19.93</v>
      </c>
      <c r="F8" t="n">
        <v>17.72</v>
      </c>
      <c r="G8" t="n">
        <v>75.95999999999999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11</v>
      </c>
      <c r="N8" t="n">
        <v>12.71</v>
      </c>
      <c r="O8" t="n">
        <v>12229.54</v>
      </c>
      <c r="P8" t="n">
        <v>120.92</v>
      </c>
      <c r="Q8" t="n">
        <v>446.27</v>
      </c>
      <c r="R8" t="n">
        <v>42.75</v>
      </c>
      <c r="S8" t="n">
        <v>28.73</v>
      </c>
      <c r="T8" t="n">
        <v>6310.63</v>
      </c>
      <c r="U8" t="n">
        <v>0.67</v>
      </c>
      <c r="V8" t="n">
        <v>0.92</v>
      </c>
      <c r="W8" t="n">
        <v>0.1</v>
      </c>
      <c r="X8" t="n">
        <v>0.37</v>
      </c>
      <c r="Y8" t="n">
        <v>0.5</v>
      </c>
      <c r="Z8" t="n">
        <v>10</v>
      </c>
      <c r="AA8" t="n">
        <v>90.22389763192278</v>
      </c>
      <c r="AB8" t="n">
        <v>123.4483171373872</v>
      </c>
      <c r="AC8" t="n">
        <v>111.6665830106287</v>
      </c>
      <c r="AD8" t="n">
        <v>90223.89763192278</v>
      </c>
      <c r="AE8" t="n">
        <v>123448.3171373872</v>
      </c>
      <c r="AF8" t="n">
        <v>2.993611583072237e-06</v>
      </c>
      <c r="AG8" t="n">
        <v>0.2768055555555555</v>
      </c>
      <c r="AH8" t="n">
        <v>111666.5830106287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5.0279</v>
      </c>
      <c r="E9" t="n">
        <v>19.89</v>
      </c>
      <c r="F9" t="n">
        <v>17.7</v>
      </c>
      <c r="G9" t="n">
        <v>81.70999999999999</v>
      </c>
      <c r="H9" t="n">
        <v>1.43</v>
      </c>
      <c r="I9" t="n">
        <v>13</v>
      </c>
      <c r="J9" t="n">
        <v>98.5</v>
      </c>
      <c r="K9" t="n">
        <v>37.55</v>
      </c>
      <c r="L9" t="n">
        <v>8</v>
      </c>
      <c r="M9" t="n">
        <v>2</v>
      </c>
      <c r="N9" t="n">
        <v>12.95</v>
      </c>
      <c r="O9" t="n">
        <v>12382.79</v>
      </c>
      <c r="P9" t="n">
        <v>119.6</v>
      </c>
      <c r="Q9" t="n">
        <v>446.28</v>
      </c>
      <c r="R9" t="n">
        <v>41.45</v>
      </c>
      <c r="S9" t="n">
        <v>28.73</v>
      </c>
      <c r="T9" t="n">
        <v>5664.27</v>
      </c>
      <c r="U9" t="n">
        <v>0.6899999999999999</v>
      </c>
      <c r="V9" t="n">
        <v>0.92</v>
      </c>
      <c r="W9" t="n">
        <v>0.11</v>
      </c>
      <c r="X9" t="n">
        <v>0.35</v>
      </c>
      <c r="Y9" t="n">
        <v>0.5</v>
      </c>
      <c r="Z9" t="n">
        <v>10</v>
      </c>
      <c r="AA9" t="n">
        <v>89.38124343566314</v>
      </c>
      <c r="AB9" t="n">
        <v>122.2953604907859</v>
      </c>
      <c r="AC9" t="n">
        <v>110.6236629281938</v>
      </c>
      <c r="AD9" t="n">
        <v>89381.24343566314</v>
      </c>
      <c r="AE9" t="n">
        <v>122295.3604907859</v>
      </c>
      <c r="AF9" t="n">
        <v>2.999517672086269e-06</v>
      </c>
      <c r="AG9" t="n">
        <v>0.27625</v>
      </c>
      <c r="AH9" t="n">
        <v>110623.6629281938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5.022</v>
      </c>
      <c r="E10" t="n">
        <v>19.91</v>
      </c>
      <c r="F10" t="n">
        <v>17.73</v>
      </c>
      <c r="G10" t="n">
        <v>81.81999999999999</v>
      </c>
      <c r="H10" t="n">
        <v>1.59</v>
      </c>
      <c r="I10" t="n">
        <v>13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120.69</v>
      </c>
      <c r="Q10" t="n">
        <v>446.27</v>
      </c>
      <c r="R10" t="n">
        <v>42.2</v>
      </c>
      <c r="S10" t="n">
        <v>28.73</v>
      </c>
      <c r="T10" t="n">
        <v>6040.75</v>
      </c>
      <c r="U10" t="n">
        <v>0.68</v>
      </c>
      <c r="V10" t="n">
        <v>0.92</v>
      </c>
      <c r="W10" t="n">
        <v>0.12</v>
      </c>
      <c r="X10" t="n">
        <v>0.37</v>
      </c>
      <c r="Y10" t="n">
        <v>0.5</v>
      </c>
      <c r="Z10" t="n">
        <v>10</v>
      </c>
      <c r="AA10" t="n">
        <v>90.05901533617231</v>
      </c>
      <c r="AB10" t="n">
        <v>123.222717906248</v>
      </c>
      <c r="AC10" t="n">
        <v>111.4625146534788</v>
      </c>
      <c r="AD10" t="n">
        <v>90059.01533617231</v>
      </c>
      <c r="AE10" t="n">
        <v>123222.717906248</v>
      </c>
      <c r="AF10" t="n">
        <v>2.995997881663766e-06</v>
      </c>
      <c r="AG10" t="n">
        <v>0.2765277777777778</v>
      </c>
      <c r="AH10" t="n">
        <v>111462.5146534788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2.6938</v>
      </c>
      <c r="E2" t="n">
        <v>37.12</v>
      </c>
      <c r="F2" t="n">
        <v>24.84</v>
      </c>
      <c r="G2" t="n">
        <v>5.94</v>
      </c>
      <c r="H2" t="n">
        <v>0.09</v>
      </c>
      <c r="I2" t="n">
        <v>251</v>
      </c>
      <c r="J2" t="n">
        <v>194.77</v>
      </c>
      <c r="K2" t="n">
        <v>54.38</v>
      </c>
      <c r="L2" t="n">
        <v>1</v>
      </c>
      <c r="M2" t="n">
        <v>249</v>
      </c>
      <c r="N2" t="n">
        <v>39.4</v>
      </c>
      <c r="O2" t="n">
        <v>24256.19</v>
      </c>
      <c r="P2" t="n">
        <v>345.29</v>
      </c>
      <c r="Q2" t="n">
        <v>446.34</v>
      </c>
      <c r="R2" t="n">
        <v>275.49</v>
      </c>
      <c r="S2" t="n">
        <v>28.73</v>
      </c>
      <c r="T2" t="n">
        <v>121494.66</v>
      </c>
      <c r="U2" t="n">
        <v>0.1</v>
      </c>
      <c r="V2" t="n">
        <v>0.65</v>
      </c>
      <c r="W2" t="n">
        <v>0.49</v>
      </c>
      <c r="X2" t="n">
        <v>7.48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3.7357</v>
      </c>
      <c r="E3" t="n">
        <v>26.77</v>
      </c>
      <c r="F3" t="n">
        <v>20.29</v>
      </c>
      <c r="G3" t="n">
        <v>11.93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100</v>
      </c>
      <c r="N3" t="n">
        <v>39.95</v>
      </c>
      <c r="O3" t="n">
        <v>24447.22</v>
      </c>
      <c r="P3" t="n">
        <v>280.1</v>
      </c>
      <c r="Q3" t="n">
        <v>446.29</v>
      </c>
      <c r="R3" t="n">
        <v>126.16</v>
      </c>
      <c r="S3" t="n">
        <v>28.73</v>
      </c>
      <c r="T3" t="n">
        <v>47575.74</v>
      </c>
      <c r="U3" t="n">
        <v>0.23</v>
      </c>
      <c r="V3" t="n">
        <v>0.8</v>
      </c>
      <c r="W3" t="n">
        <v>0.24</v>
      </c>
      <c r="X3" t="n">
        <v>2.93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4.1364</v>
      </c>
      <c r="E4" t="n">
        <v>24.18</v>
      </c>
      <c r="F4" t="n">
        <v>19.17</v>
      </c>
      <c r="G4" t="n">
        <v>17.97</v>
      </c>
      <c r="H4" t="n">
        <v>0.27</v>
      </c>
      <c r="I4" t="n">
        <v>64</v>
      </c>
      <c r="J4" t="n">
        <v>197.88</v>
      </c>
      <c r="K4" t="n">
        <v>54.38</v>
      </c>
      <c r="L4" t="n">
        <v>3</v>
      </c>
      <c r="M4" t="n">
        <v>62</v>
      </c>
      <c r="N4" t="n">
        <v>40.5</v>
      </c>
      <c r="O4" t="n">
        <v>24639</v>
      </c>
      <c r="P4" t="n">
        <v>263.24</v>
      </c>
      <c r="Q4" t="n">
        <v>446.3</v>
      </c>
      <c r="R4" t="n">
        <v>89.62</v>
      </c>
      <c r="S4" t="n">
        <v>28.73</v>
      </c>
      <c r="T4" t="n">
        <v>29493.75</v>
      </c>
      <c r="U4" t="n">
        <v>0.32</v>
      </c>
      <c r="V4" t="n">
        <v>0.85</v>
      </c>
      <c r="W4" t="n">
        <v>0.19</v>
      </c>
      <c r="X4" t="n">
        <v>1.81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4.3429</v>
      </c>
      <c r="E5" t="n">
        <v>23.03</v>
      </c>
      <c r="F5" t="n">
        <v>18.68</v>
      </c>
      <c r="G5" t="n">
        <v>23.85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255.1</v>
      </c>
      <c r="Q5" t="n">
        <v>446.27</v>
      </c>
      <c r="R5" t="n">
        <v>73.76000000000001</v>
      </c>
      <c r="S5" t="n">
        <v>28.73</v>
      </c>
      <c r="T5" t="n">
        <v>21648.43</v>
      </c>
      <c r="U5" t="n">
        <v>0.39</v>
      </c>
      <c r="V5" t="n">
        <v>0.87</v>
      </c>
      <c r="W5" t="n">
        <v>0.16</v>
      </c>
      <c r="X5" t="n">
        <v>1.32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4.4767</v>
      </c>
      <c r="E6" t="n">
        <v>22.34</v>
      </c>
      <c r="F6" t="n">
        <v>18.38</v>
      </c>
      <c r="G6" t="n">
        <v>29.81</v>
      </c>
      <c r="H6" t="n">
        <v>0.44</v>
      </c>
      <c r="I6" t="n">
        <v>37</v>
      </c>
      <c r="J6" t="n">
        <v>201.01</v>
      </c>
      <c r="K6" t="n">
        <v>54.38</v>
      </c>
      <c r="L6" t="n">
        <v>5</v>
      </c>
      <c r="M6" t="n">
        <v>35</v>
      </c>
      <c r="N6" t="n">
        <v>41.63</v>
      </c>
      <c r="O6" t="n">
        <v>25024.84</v>
      </c>
      <c r="P6" t="n">
        <v>249.77</v>
      </c>
      <c r="Q6" t="n">
        <v>446.27</v>
      </c>
      <c r="R6" t="n">
        <v>64.01000000000001</v>
      </c>
      <c r="S6" t="n">
        <v>28.73</v>
      </c>
      <c r="T6" t="n">
        <v>16825.85</v>
      </c>
      <c r="U6" t="n">
        <v>0.45</v>
      </c>
      <c r="V6" t="n">
        <v>0.88</v>
      </c>
      <c r="W6" t="n">
        <v>0.14</v>
      </c>
      <c r="X6" t="n">
        <v>1.02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4.5606</v>
      </c>
      <c r="E7" t="n">
        <v>21.93</v>
      </c>
      <c r="F7" t="n">
        <v>18.2</v>
      </c>
      <c r="G7" t="n">
        <v>35.23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245.93</v>
      </c>
      <c r="Q7" t="n">
        <v>446.29</v>
      </c>
      <c r="R7" t="n">
        <v>58.11</v>
      </c>
      <c r="S7" t="n">
        <v>28.73</v>
      </c>
      <c r="T7" t="n">
        <v>13902.83</v>
      </c>
      <c r="U7" t="n">
        <v>0.49</v>
      </c>
      <c r="V7" t="n">
        <v>0.89</v>
      </c>
      <c r="W7" t="n">
        <v>0.13</v>
      </c>
      <c r="X7" t="n">
        <v>0.85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4.6416</v>
      </c>
      <c r="E8" t="n">
        <v>21.54</v>
      </c>
      <c r="F8" t="n">
        <v>18.02</v>
      </c>
      <c r="G8" t="n">
        <v>41.58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242.1</v>
      </c>
      <c r="Q8" t="n">
        <v>446.29</v>
      </c>
      <c r="R8" t="n">
        <v>52.39</v>
      </c>
      <c r="S8" t="n">
        <v>28.73</v>
      </c>
      <c r="T8" t="n">
        <v>11071.28</v>
      </c>
      <c r="U8" t="n">
        <v>0.55</v>
      </c>
      <c r="V8" t="n">
        <v>0.9</v>
      </c>
      <c r="W8" t="n">
        <v>0.11</v>
      </c>
      <c r="X8" t="n">
        <v>0.66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4.6712</v>
      </c>
      <c r="E9" t="n">
        <v>21.41</v>
      </c>
      <c r="F9" t="n">
        <v>18</v>
      </c>
      <c r="G9" t="n">
        <v>46.95</v>
      </c>
      <c r="H9" t="n">
        <v>0.6899999999999999</v>
      </c>
      <c r="I9" t="n">
        <v>23</v>
      </c>
      <c r="J9" t="n">
        <v>205.75</v>
      </c>
      <c r="K9" t="n">
        <v>54.38</v>
      </c>
      <c r="L9" t="n">
        <v>8</v>
      </c>
      <c r="M9" t="n">
        <v>21</v>
      </c>
      <c r="N9" t="n">
        <v>43.37</v>
      </c>
      <c r="O9" t="n">
        <v>25609.61</v>
      </c>
      <c r="P9" t="n">
        <v>240.66</v>
      </c>
      <c r="Q9" t="n">
        <v>446.27</v>
      </c>
      <c r="R9" t="n">
        <v>51.48</v>
      </c>
      <c r="S9" t="n">
        <v>28.73</v>
      </c>
      <c r="T9" t="n">
        <v>10630.24</v>
      </c>
      <c r="U9" t="n">
        <v>0.5600000000000001</v>
      </c>
      <c r="V9" t="n">
        <v>0.9</v>
      </c>
      <c r="W9" t="n">
        <v>0.12</v>
      </c>
      <c r="X9" t="n">
        <v>0.64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4.7196</v>
      </c>
      <c r="E10" t="n">
        <v>21.19</v>
      </c>
      <c r="F10" t="n">
        <v>17.89</v>
      </c>
      <c r="G10" t="n">
        <v>53.68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237.89</v>
      </c>
      <c r="Q10" t="n">
        <v>446.27</v>
      </c>
      <c r="R10" t="n">
        <v>48.05</v>
      </c>
      <c r="S10" t="n">
        <v>28.73</v>
      </c>
      <c r="T10" t="n">
        <v>8929.440000000001</v>
      </c>
      <c r="U10" t="n">
        <v>0.6</v>
      </c>
      <c r="V10" t="n">
        <v>0.91</v>
      </c>
      <c r="W10" t="n">
        <v>0.11</v>
      </c>
      <c r="X10" t="n">
        <v>0.54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4.7486</v>
      </c>
      <c r="E11" t="n">
        <v>21.06</v>
      </c>
      <c r="F11" t="n">
        <v>17.84</v>
      </c>
      <c r="G11" t="n">
        <v>59.47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235.87</v>
      </c>
      <c r="Q11" t="n">
        <v>446.27</v>
      </c>
      <c r="R11" t="n">
        <v>46.46</v>
      </c>
      <c r="S11" t="n">
        <v>28.73</v>
      </c>
      <c r="T11" t="n">
        <v>8143.42</v>
      </c>
      <c r="U11" t="n">
        <v>0.62</v>
      </c>
      <c r="V11" t="n">
        <v>0.91</v>
      </c>
      <c r="W11" t="n">
        <v>0.11</v>
      </c>
      <c r="X11" t="n">
        <v>0.48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4.7636</v>
      </c>
      <c r="E12" t="n">
        <v>20.99</v>
      </c>
      <c r="F12" t="n">
        <v>17.81</v>
      </c>
      <c r="G12" t="n">
        <v>62.88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234</v>
      </c>
      <c r="Q12" t="n">
        <v>446.28</v>
      </c>
      <c r="R12" t="n">
        <v>45.47</v>
      </c>
      <c r="S12" t="n">
        <v>28.73</v>
      </c>
      <c r="T12" t="n">
        <v>7655.57</v>
      </c>
      <c r="U12" t="n">
        <v>0.63</v>
      </c>
      <c r="V12" t="n">
        <v>0.91</v>
      </c>
      <c r="W12" t="n">
        <v>0.11</v>
      </c>
      <c r="X12" t="n">
        <v>0.46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4.7942</v>
      </c>
      <c r="E13" t="n">
        <v>20.86</v>
      </c>
      <c r="F13" t="n">
        <v>17.76</v>
      </c>
      <c r="G13" t="n">
        <v>71.03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232.48</v>
      </c>
      <c r="Q13" t="n">
        <v>446.28</v>
      </c>
      <c r="R13" t="n">
        <v>43.63</v>
      </c>
      <c r="S13" t="n">
        <v>28.73</v>
      </c>
      <c r="T13" t="n">
        <v>6743.31</v>
      </c>
      <c r="U13" t="n">
        <v>0.66</v>
      </c>
      <c r="V13" t="n">
        <v>0.92</v>
      </c>
      <c r="W13" t="n">
        <v>0.11</v>
      </c>
      <c r="X13" t="n">
        <v>0.4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4.8337</v>
      </c>
      <c r="E14" t="n">
        <v>20.69</v>
      </c>
      <c r="F14" t="n">
        <v>17.63</v>
      </c>
      <c r="G14" t="n">
        <v>75.54000000000001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229.73</v>
      </c>
      <c r="Q14" t="n">
        <v>446.27</v>
      </c>
      <c r="R14" t="n">
        <v>39</v>
      </c>
      <c r="S14" t="n">
        <v>28.73</v>
      </c>
      <c r="T14" t="n">
        <v>4433.1</v>
      </c>
      <c r="U14" t="n">
        <v>0.74</v>
      </c>
      <c r="V14" t="n">
        <v>0.92</v>
      </c>
      <c r="W14" t="n">
        <v>0.1</v>
      </c>
      <c r="X14" t="n">
        <v>0.27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4.8237</v>
      </c>
      <c r="E15" t="n">
        <v>20.73</v>
      </c>
      <c r="F15" t="n">
        <v>17.71</v>
      </c>
      <c r="G15" t="n">
        <v>81.73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229.02</v>
      </c>
      <c r="Q15" t="n">
        <v>446.27</v>
      </c>
      <c r="R15" t="n">
        <v>42.21</v>
      </c>
      <c r="S15" t="n">
        <v>28.73</v>
      </c>
      <c r="T15" t="n">
        <v>6044.8</v>
      </c>
      <c r="U15" t="n">
        <v>0.68</v>
      </c>
      <c r="V15" t="n">
        <v>0.92</v>
      </c>
      <c r="W15" t="n">
        <v>0.1</v>
      </c>
      <c r="X15" t="n">
        <v>0.35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4.843</v>
      </c>
      <c r="E16" t="n">
        <v>20.65</v>
      </c>
      <c r="F16" t="n">
        <v>17.66</v>
      </c>
      <c r="G16" t="n">
        <v>88.33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227.24</v>
      </c>
      <c r="Q16" t="n">
        <v>446.27</v>
      </c>
      <c r="R16" t="n">
        <v>40.62</v>
      </c>
      <c r="S16" t="n">
        <v>28.73</v>
      </c>
      <c r="T16" t="n">
        <v>5257.4</v>
      </c>
      <c r="U16" t="n">
        <v>0.71</v>
      </c>
      <c r="V16" t="n">
        <v>0.92</v>
      </c>
      <c r="W16" t="n">
        <v>0.1</v>
      </c>
      <c r="X16" t="n">
        <v>0.31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4.8379</v>
      </c>
      <c r="E17" t="n">
        <v>20.67</v>
      </c>
      <c r="F17" t="n">
        <v>17.69</v>
      </c>
      <c r="G17" t="n">
        <v>88.43000000000001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226.37</v>
      </c>
      <c r="Q17" t="n">
        <v>446.28</v>
      </c>
      <c r="R17" t="n">
        <v>41.37</v>
      </c>
      <c r="S17" t="n">
        <v>28.73</v>
      </c>
      <c r="T17" t="n">
        <v>5628.03</v>
      </c>
      <c r="U17" t="n">
        <v>0.6899999999999999</v>
      </c>
      <c r="V17" t="n">
        <v>0.92</v>
      </c>
      <c r="W17" t="n">
        <v>0.1</v>
      </c>
      <c r="X17" t="n">
        <v>0.33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4.8592</v>
      </c>
      <c r="E18" t="n">
        <v>20.58</v>
      </c>
      <c r="F18" t="n">
        <v>17.64</v>
      </c>
      <c r="G18" t="n">
        <v>96.19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224.24</v>
      </c>
      <c r="Q18" t="n">
        <v>446.29</v>
      </c>
      <c r="R18" t="n">
        <v>39.62</v>
      </c>
      <c r="S18" t="n">
        <v>28.73</v>
      </c>
      <c r="T18" t="n">
        <v>4761.69</v>
      </c>
      <c r="U18" t="n">
        <v>0.73</v>
      </c>
      <c r="V18" t="n">
        <v>0.92</v>
      </c>
      <c r="W18" t="n">
        <v>0.1</v>
      </c>
      <c r="X18" t="n">
        <v>0.28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4.8758</v>
      </c>
      <c r="E19" t="n">
        <v>20.51</v>
      </c>
      <c r="F19" t="n">
        <v>17.6</v>
      </c>
      <c r="G19" t="n">
        <v>105.62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222.79</v>
      </c>
      <c r="Q19" t="n">
        <v>446.27</v>
      </c>
      <c r="R19" t="n">
        <v>38.6</v>
      </c>
      <c r="S19" t="n">
        <v>28.73</v>
      </c>
      <c r="T19" t="n">
        <v>4252.65</v>
      </c>
      <c r="U19" t="n">
        <v>0.74</v>
      </c>
      <c r="V19" t="n">
        <v>0.92</v>
      </c>
      <c r="W19" t="n">
        <v>0.1</v>
      </c>
      <c r="X19" t="n">
        <v>0.25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4.8854</v>
      </c>
      <c r="E20" t="n">
        <v>20.47</v>
      </c>
      <c r="F20" t="n">
        <v>17.56</v>
      </c>
      <c r="G20" t="n">
        <v>105.38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221.28</v>
      </c>
      <c r="Q20" t="n">
        <v>446.27</v>
      </c>
      <c r="R20" t="n">
        <v>37.35</v>
      </c>
      <c r="S20" t="n">
        <v>28.73</v>
      </c>
      <c r="T20" t="n">
        <v>3630.89</v>
      </c>
      <c r="U20" t="n">
        <v>0.77</v>
      </c>
      <c r="V20" t="n">
        <v>0.93</v>
      </c>
      <c r="W20" t="n">
        <v>0.09</v>
      </c>
      <c r="X20" t="n">
        <v>0.21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4.8894</v>
      </c>
      <c r="E21" t="n">
        <v>20.45</v>
      </c>
      <c r="F21" t="n">
        <v>17.59</v>
      </c>
      <c r="G21" t="n">
        <v>117.24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219.18</v>
      </c>
      <c r="Q21" t="n">
        <v>446.27</v>
      </c>
      <c r="R21" t="n">
        <v>38.13</v>
      </c>
      <c r="S21" t="n">
        <v>28.73</v>
      </c>
      <c r="T21" t="n">
        <v>4026.09</v>
      </c>
      <c r="U21" t="n">
        <v>0.75</v>
      </c>
      <c r="V21" t="n">
        <v>0.92</v>
      </c>
      <c r="W21" t="n">
        <v>0.09</v>
      </c>
      <c r="X21" t="n">
        <v>0.23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4.8886</v>
      </c>
      <c r="E22" t="n">
        <v>20.46</v>
      </c>
      <c r="F22" t="n">
        <v>17.59</v>
      </c>
      <c r="G22" t="n">
        <v>117.26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219.32</v>
      </c>
      <c r="Q22" t="n">
        <v>446.27</v>
      </c>
      <c r="R22" t="n">
        <v>38.15</v>
      </c>
      <c r="S22" t="n">
        <v>28.73</v>
      </c>
      <c r="T22" t="n">
        <v>4034.31</v>
      </c>
      <c r="U22" t="n">
        <v>0.75</v>
      </c>
      <c r="V22" t="n">
        <v>0.92</v>
      </c>
      <c r="W22" t="n">
        <v>0.1</v>
      </c>
      <c r="X22" t="n">
        <v>0.23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4.8894</v>
      </c>
      <c r="E23" t="n">
        <v>20.45</v>
      </c>
      <c r="F23" t="n">
        <v>17.59</v>
      </c>
      <c r="G23" t="n">
        <v>117.24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217.12</v>
      </c>
      <c r="Q23" t="n">
        <v>446.27</v>
      </c>
      <c r="R23" t="n">
        <v>38.07</v>
      </c>
      <c r="S23" t="n">
        <v>28.73</v>
      </c>
      <c r="T23" t="n">
        <v>3994.54</v>
      </c>
      <c r="U23" t="n">
        <v>0.75</v>
      </c>
      <c r="V23" t="n">
        <v>0.92</v>
      </c>
      <c r="W23" t="n">
        <v>0.1</v>
      </c>
      <c r="X23" t="n">
        <v>0.23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4.9056</v>
      </c>
      <c r="E24" t="n">
        <v>20.38</v>
      </c>
      <c r="F24" t="n">
        <v>17.56</v>
      </c>
      <c r="G24" t="n">
        <v>131.68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215.86</v>
      </c>
      <c r="Q24" t="n">
        <v>446.27</v>
      </c>
      <c r="R24" t="n">
        <v>37.1</v>
      </c>
      <c r="S24" t="n">
        <v>28.73</v>
      </c>
      <c r="T24" t="n">
        <v>3514.18</v>
      </c>
      <c r="U24" t="n">
        <v>0.77</v>
      </c>
      <c r="V24" t="n">
        <v>0.93</v>
      </c>
      <c r="W24" t="n">
        <v>0.09</v>
      </c>
      <c r="X24" t="n">
        <v>0.2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4.9168</v>
      </c>
      <c r="E25" t="n">
        <v>20.34</v>
      </c>
      <c r="F25" t="n">
        <v>17.51</v>
      </c>
      <c r="G25" t="n">
        <v>131.33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213.28</v>
      </c>
      <c r="Q25" t="n">
        <v>446.27</v>
      </c>
      <c r="R25" t="n">
        <v>35.42</v>
      </c>
      <c r="S25" t="n">
        <v>28.73</v>
      </c>
      <c r="T25" t="n">
        <v>2674.88</v>
      </c>
      <c r="U25" t="n">
        <v>0.8100000000000001</v>
      </c>
      <c r="V25" t="n">
        <v>0.93</v>
      </c>
      <c r="W25" t="n">
        <v>0.09</v>
      </c>
      <c r="X25" t="n">
        <v>0.15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4.9018</v>
      </c>
      <c r="E26" t="n">
        <v>20.4</v>
      </c>
      <c r="F26" t="n">
        <v>17.57</v>
      </c>
      <c r="G26" t="n">
        <v>131.8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211.37</v>
      </c>
      <c r="Q26" t="n">
        <v>446.27</v>
      </c>
      <c r="R26" t="n">
        <v>37.66</v>
      </c>
      <c r="S26" t="n">
        <v>28.73</v>
      </c>
      <c r="T26" t="n">
        <v>3795.66</v>
      </c>
      <c r="U26" t="n">
        <v>0.76</v>
      </c>
      <c r="V26" t="n">
        <v>0.93</v>
      </c>
      <c r="W26" t="n">
        <v>0.09</v>
      </c>
      <c r="X26" t="n">
        <v>0.22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4.9228</v>
      </c>
      <c r="E27" t="n">
        <v>20.31</v>
      </c>
      <c r="F27" t="n">
        <v>17.52</v>
      </c>
      <c r="G27" t="n">
        <v>150.21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210.45</v>
      </c>
      <c r="Q27" t="n">
        <v>446.27</v>
      </c>
      <c r="R27" t="n">
        <v>36.04</v>
      </c>
      <c r="S27" t="n">
        <v>28.73</v>
      </c>
      <c r="T27" t="n">
        <v>2989.48</v>
      </c>
      <c r="U27" t="n">
        <v>0.8</v>
      </c>
      <c r="V27" t="n">
        <v>0.93</v>
      </c>
      <c r="W27" t="n">
        <v>0.09</v>
      </c>
      <c r="X27" t="n">
        <v>0.17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4.9221</v>
      </c>
      <c r="E28" t="n">
        <v>20.32</v>
      </c>
      <c r="F28" t="n">
        <v>17.53</v>
      </c>
      <c r="G28" t="n">
        <v>150.24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210.39</v>
      </c>
      <c r="Q28" t="n">
        <v>446.27</v>
      </c>
      <c r="R28" t="n">
        <v>36.16</v>
      </c>
      <c r="S28" t="n">
        <v>28.73</v>
      </c>
      <c r="T28" t="n">
        <v>3051.94</v>
      </c>
      <c r="U28" t="n">
        <v>0.79</v>
      </c>
      <c r="V28" t="n">
        <v>0.93</v>
      </c>
      <c r="W28" t="n">
        <v>0.09</v>
      </c>
      <c r="X28" t="n">
        <v>0.17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4.9241</v>
      </c>
      <c r="E29" t="n">
        <v>20.31</v>
      </c>
      <c r="F29" t="n">
        <v>17.52</v>
      </c>
      <c r="G29" t="n">
        <v>150.17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207.76</v>
      </c>
      <c r="Q29" t="n">
        <v>446.27</v>
      </c>
      <c r="R29" t="n">
        <v>35.86</v>
      </c>
      <c r="S29" t="n">
        <v>28.73</v>
      </c>
      <c r="T29" t="n">
        <v>2899.93</v>
      </c>
      <c r="U29" t="n">
        <v>0.8</v>
      </c>
      <c r="V29" t="n">
        <v>0.93</v>
      </c>
      <c r="W29" t="n">
        <v>0.09</v>
      </c>
      <c r="X29" t="n">
        <v>0.16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4.9301</v>
      </c>
      <c r="E30" t="n">
        <v>20.28</v>
      </c>
      <c r="F30" t="n">
        <v>17.49</v>
      </c>
      <c r="G30" t="n">
        <v>149.95</v>
      </c>
      <c r="H30" t="n">
        <v>2.14</v>
      </c>
      <c r="I30" t="n">
        <v>7</v>
      </c>
      <c r="J30" t="n">
        <v>240.72</v>
      </c>
      <c r="K30" t="n">
        <v>54.38</v>
      </c>
      <c r="L30" t="n">
        <v>29</v>
      </c>
      <c r="M30" t="n">
        <v>5</v>
      </c>
      <c r="N30" t="n">
        <v>57.34</v>
      </c>
      <c r="O30" t="n">
        <v>29922.88</v>
      </c>
      <c r="P30" t="n">
        <v>203.98</v>
      </c>
      <c r="Q30" t="n">
        <v>446.29</v>
      </c>
      <c r="R30" t="n">
        <v>34.96</v>
      </c>
      <c r="S30" t="n">
        <v>28.73</v>
      </c>
      <c r="T30" t="n">
        <v>2450.83</v>
      </c>
      <c r="U30" t="n">
        <v>0.82</v>
      </c>
      <c r="V30" t="n">
        <v>0.93</v>
      </c>
      <c r="W30" t="n">
        <v>0.09</v>
      </c>
      <c r="X30" t="n">
        <v>0.14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4.9343</v>
      </c>
      <c r="E31" t="n">
        <v>20.27</v>
      </c>
      <c r="F31" t="n">
        <v>17.52</v>
      </c>
      <c r="G31" t="n">
        <v>175.16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205.04</v>
      </c>
      <c r="Q31" t="n">
        <v>446.27</v>
      </c>
      <c r="R31" t="n">
        <v>35.87</v>
      </c>
      <c r="S31" t="n">
        <v>28.73</v>
      </c>
      <c r="T31" t="n">
        <v>2912.4</v>
      </c>
      <c r="U31" t="n">
        <v>0.8</v>
      </c>
      <c r="V31" t="n">
        <v>0.93</v>
      </c>
      <c r="W31" t="n">
        <v>0.09</v>
      </c>
      <c r="X31" t="n">
        <v>0.16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4.9381</v>
      </c>
      <c r="E32" t="n">
        <v>20.25</v>
      </c>
      <c r="F32" t="n">
        <v>17.5</v>
      </c>
      <c r="G32" t="n">
        <v>175.01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4</v>
      </c>
      <c r="N32" t="n">
        <v>58.86</v>
      </c>
      <c r="O32" t="n">
        <v>30356.28</v>
      </c>
      <c r="P32" t="n">
        <v>205.37</v>
      </c>
      <c r="Q32" t="n">
        <v>446.27</v>
      </c>
      <c r="R32" t="n">
        <v>35.29</v>
      </c>
      <c r="S32" t="n">
        <v>28.73</v>
      </c>
      <c r="T32" t="n">
        <v>2618.38</v>
      </c>
      <c r="U32" t="n">
        <v>0.8100000000000001</v>
      </c>
      <c r="V32" t="n">
        <v>0.93</v>
      </c>
      <c r="W32" t="n">
        <v>0.09</v>
      </c>
      <c r="X32" t="n">
        <v>0.14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4.9375</v>
      </c>
      <c r="E33" t="n">
        <v>20.25</v>
      </c>
      <c r="F33" t="n">
        <v>17.5</v>
      </c>
      <c r="G33" t="n">
        <v>175.03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1</v>
      </c>
      <c r="N33" t="n">
        <v>59.63</v>
      </c>
      <c r="O33" t="n">
        <v>30574.64</v>
      </c>
      <c r="P33" t="n">
        <v>206.74</v>
      </c>
      <c r="Q33" t="n">
        <v>446.27</v>
      </c>
      <c r="R33" t="n">
        <v>35.25</v>
      </c>
      <c r="S33" t="n">
        <v>28.73</v>
      </c>
      <c r="T33" t="n">
        <v>2599.01</v>
      </c>
      <c r="U33" t="n">
        <v>0.82</v>
      </c>
      <c r="V33" t="n">
        <v>0.93</v>
      </c>
      <c r="W33" t="n">
        <v>0.09</v>
      </c>
      <c r="X33" t="n">
        <v>0.15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4.9378</v>
      </c>
      <c r="E34" t="n">
        <v>20.25</v>
      </c>
      <c r="F34" t="n">
        <v>17.5</v>
      </c>
      <c r="G34" t="n">
        <v>175.02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207.55</v>
      </c>
      <c r="Q34" t="n">
        <v>446.27</v>
      </c>
      <c r="R34" t="n">
        <v>35.19</v>
      </c>
      <c r="S34" t="n">
        <v>28.73</v>
      </c>
      <c r="T34" t="n">
        <v>2568.07</v>
      </c>
      <c r="U34" t="n">
        <v>0.82</v>
      </c>
      <c r="V34" t="n">
        <v>0.93</v>
      </c>
      <c r="W34" t="n">
        <v>0.09</v>
      </c>
      <c r="X34" t="n">
        <v>0.14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4.9375</v>
      </c>
      <c r="E35" t="n">
        <v>20.25</v>
      </c>
      <c r="F35" t="n">
        <v>17.5</v>
      </c>
      <c r="G35" t="n">
        <v>175.03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208.87</v>
      </c>
      <c r="Q35" t="n">
        <v>446.27</v>
      </c>
      <c r="R35" t="n">
        <v>35.2</v>
      </c>
      <c r="S35" t="n">
        <v>28.73</v>
      </c>
      <c r="T35" t="n">
        <v>2573.44</v>
      </c>
      <c r="U35" t="n">
        <v>0.82</v>
      </c>
      <c r="V35" t="n">
        <v>0.93</v>
      </c>
      <c r="W35" t="n">
        <v>0.1</v>
      </c>
      <c r="X35" t="n">
        <v>0.15</v>
      </c>
      <c r="Y35" t="n">
        <v>0.5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3.9484</v>
      </c>
      <c r="E36" t="n">
        <v>25.33</v>
      </c>
      <c r="F36" t="n">
        <v>21.01</v>
      </c>
      <c r="G36" t="n">
        <v>10</v>
      </c>
      <c r="H36" t="n">
        <v>0.2</v>
      </c>
      <c r="I36" t="n">
        <v>126</v>
      </c>
      <c r="J36" t="n">
        <v>89.87</v>
      </c>
      <c r="K36" t="n">
        <v>37.55</v>
      </c>
      <c r="L36" t="n">
        <v>1</v>
      </c>
      <c r="M36" t="n">
        <v>124</v>
      </c>
      <c r="N36" t="n">
        <v>11.32</v>
      </c>
      <c r="O36" t="n">
        <v>11317.98</v>
      </c>
      <c r="P36" t="n">
        <v>173.52</v>
      </c>
      <c r="Q36" t="n">
        <v>446.34</v>
      </c>
      <c r="R36" t="n">
        <v>149.71</v>
      </c>
      <c r="S36" t="n">
        <v>28.73</v>
      </c>
      <c r="T36" t="n">
        <v>59228.72</v>
      </c>
      <c r="U36" t="n">
        <v>0.19</v>
      </c>
      <c r="V36" t="n">
        <v>0.77</v>
      </c>
      <c r="W36" t="n">
        <v>0.28</v>
      </c>
      <c r="X36" t="n">
        <v>3.65</v>
      </c>
      <c r="Y36" t="n">
        <v>0.5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4.5592</v>
      </c>
      <c r="E37" t="n">
        <v>21.93</v>
      </c>
      <c r="F37" t="n">
        <v>18.94</v>
      </c>
      <c r="G37" t="n">
        <v>20.29</v>
      </c>
      <c r="H37" t="n">
        <v>0.39</v>
      </c>
      <c r="I37" t="n">
        <v>56</v>
      </c>
      <c r="J37" t="n">
        <v>91.09999999999999</v>
      </c>
      <c r="K37" t="n">
        <v>37.55</v>
      </c>
      <c r="L37" t="n">
        <v>2</v>
      </c>
      <c r="M37" t="n">
        <v>54</v>
      </c>
      <c r="N37" t="n">
        <v>11.54</v>
      </c>
      <c r="O37" t="n">
        <v>11468.97</v>
      </c>
      <c r="P37" t="n">
        <v>152.47</v>
      </c>
      <c r="Q37" t="n">
        <v>446.27</v>
      </c>
      <c r="R37" t="n">
        <v>82.05</v>
      </c>
      <c r="S37" t="n">
        <v>28.73</v>
      </c>
      <c r="T37" t="n">
        <v>25748.32</v>
      </c>
      <c r="U37" t="n">
        <v>0.35</v>
      </c>
      <c r="V37" t="n">
        <v>0.86</v>
      </c>
      <c r="W37" t="n">
        <v>0.17</v>
      </c>
      <c r="X37" t="n">
        <v>1.58</v>
      </c>
      <c r="Y37" t="n">
        <v>0.5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4.7676</v>
      </c>
      <c r="E38" t="n">
        <v>20.97</v>
      </c>
      <c r="F38" t="n">
        <v>18.35</v>
      </c>
      <c r="G38" t="n">
        <v>30.59</v>
      </c>
      <c r="H38" t="n">
        <v>0.57</v>
      </c>
      <c r="I38" t="n">
        <v>36</v>
      </c>
      <c r="J38" t="n">
        <v>92.31999999999999</v>
      </c>
      <c r="K38" t="n">
        <v>37.55</v>
      </c>
      <c r="L38" t="n">
        <v>3</v>
      </c>
      <c r="M38" t="n">
        <v>34</v>
      </c>
      <c r="N38" t="n">
        <v>11.77</v>
      </c>
      <c r="O38" t="n">
        <v>11620.34</v>
      </c>
      <c r="P38" t="n">
        <v>143.44</v>
      </c>
      <c r="Q38" t="n">
        <v>446.27</v>
      </c>
      <c r="R38" t="n">
        <v>63.06</v>
      </c>
      <c r="S38" t="n">
        <v>28.73</v>
      </c>
      <c r="T38" t="n">
        <v>16356.95</v>
      </c>
      <c r="U38" t="n">
        <v>0.46</v>
      </c>
      <c r="V38" t="n">
        <v>0.89</v>
      </c>
      <c r="W38" t="n">
        <v>0.14</v>
      </c>
      <c r="X38" t="n">
        <v>1</v>
      </c>
      <c r="Y38" t="n">
        <v>0.5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4.8719</v>
      </c>
      <c r="E39" t="n">
        <v>20.53</v>
      </c>
      <c r="F39" t="n">
        <v>18.09</v>
      </c>
      <c r="G39" t="n">
        <v>41.76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137.87</v>
      </c>
      <c r="Q39" t="n">
        <v>446.27</v>
      </c>
      <c r="R39" t="n">
        <v>55.34</v>
      </c>
      <c r="S39" t="n">
        <v>28.73</v>
      </c>
      <c r="T39" t="n">
        <v>12547.19</v>
      </c>
      <c r="U39" t="n">
        <v>0.52</v>
      </c>
      <c r="V39" t="n">
        <v>0.9</v>
      </c>
      <c r="W39" t="n">
        <v>0.11</v>
      </c>
      <c r="X39" t="n">
        <v>0.74</v>
      </c>
      <c r="Y39" t="n">
        <v>0.5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4.949</v>
      </c>
      <c r="E40" t="n">
        <v>20.21</v>
      </c>
      <c r="F40" t="n">
        <v>17.89</v>
      </c>
      <c r="G40" t="n">
        <v>53.66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131.62</v>
      </c>
      <c r="Q40" t="n">
        <v>446.27</v>
      </c>
      <c r="R40" t="n">
        <v>47.92</v>
      </c>
      <c r="S40" t="n">
        <v>28.73</v>
      </c>
      <c r="T40" t="n">
        <v>8862.549999999999</v>
      </c>
      <c r="U40" t="n">
        <v>0.6</v>
      </c>
      <c r="V40" t="n">
        <v>0.91</v>
      </c>
      <c r="W40" t="n">
        <v>0.11</v>
      </c>
      <c r="X40" t="n">
        <v>0.53</v>
      </c>
      <c r="Y40" t="n">
        <v>0.5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4.9826</v>
      </c>
      <c r="E41" t="n">
        <v>20.07</v>
      </c>
      <c r="F41" t="n">
        <v>17.81</v>
      </c>
      <c r="G41" t="n">
        <v>62.85</v>
      </c>
      <c r="H41" t="n">
        <v>1.1</v>
      </c>
      <c r="I41" t="n">
        <v>17</v>
      </c>
      <c r="J41" t="n">
        <v>96.02</v>
      </c>
      <c r="K41" t="n">
        <v>37.55</v>
      </c>
      <c r="L41" t="n">
        <v>6</v>
      </c>
      <c r="M41" t="n">
        <v>15</v>
      </c>
      <c r="N41" t="n">
        <v>12.47</v>
      </c>
      <c r="O41" t="n">
        <v>12076.67</v>
      </c>
      <c r="P41" t="n">
        <v>126.28</v>
      </c>
      <c r="Q41" t="n">
        <v>446.27</v>
      </c>
      <c r="R41" t="n">
        <v>45.32</v>
      </c>
      <c r="S41" t="n">
        <v>28.73</v>
      </c>
      <c r="T41" t="n">
        <v>7577.81</v>
      </c>
      <c r="U41" t="n">
        <v>0.63</v>
      </c>
      <c r="V41" t="n">
        <v>0.91</v>
      </c>
      <c r="W41" t="n">
        <v>0.11</v>
      </c>
      <c r="X41" t="n">
        <v>0.45</v>
      </c>
      <c r="Y41" t="n">
        <v>0.5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5.018</v>
      </c>
      <c r="E42" t="n">
        <v>19.93</v>
      </c>
      <c r="F42" t="n">
        <v>17.72</v>
      </c>
      <c r="G42" t="n">
        <v>75.95999999999999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11</v>
      </c>
      <c r="N42" t="n">
        <v>12.71</v>
      </c>
      <c r="O42" t="n">
        <v>12229.54</v>
      </c>
      <c r="P42" t="n">
        <v>120.92</v>
      </c>
      <c r="Q42" t="n">
        <v>446.27</v>
      </c>
      <c r="R42" t="n">
        <v>42.75</v>
      </c>
      <c r="S42" t="n">
        <v>28.73</v>
      </c>
      <c r="T42" t="n">
        <v>6310.63</v>
      </c>
      <c r="U42" t="n">
        <v>0.67</v>
      </c>
      <c r="V42" t="n">
        <v>0.92</v>
      </c>
      <c r="W42" t="n">
        <v>0.1</v>
      </c>
      <c r="X42" t="n">
        <v>0.37</v>
      </c>
      <c r="Y42" t="n">
        <v>0.5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5.0279</v>
      </c>
      <c r="E43" t="n">
        <v>19.89</v>
      </c>
      <c r="F43" t="n">
        <v>17.7</v>
      </c>
      <c r="G43" t="n">
        <v>81.70999999999999</v>
      </c>
      <c r="H43" t="n">
        <v>1.43</v>
      </c>
      <c r="I43" t="n">
        <v>13</v>
      </c>
      <c r="J43" t="n">
        <v>98.5</v>
      </c>
      <c r="K43" t="n">
        <v>37.55</v>
      </c>
      <c r="L43" t="n">
        <v>8</v>
      </c>
      <c r="M43" t="n">
        <v>2</v>
      </c>
      <c r="N43" t="n">
        <v>12.95</v>
      </c>
      <c r="O43" t="n">
        <v>12382.79</v>
      </c>
      <c r="P43" t="n">
        <v>119.6</v>
      </c>
      <c r="Q43" t="n">
        <v>446.28</v>
      </c>
      <c r="R43" t="n">
        <v>41.45</v>
      </c>
      <c r="S43" t="n">
        <v>28.73</v>
      </c>
      <c r="T43" t="n">
        <v>5664.27</v>
      </c>
      <c r="U43" t="n">
        <v>0.6899999999999999</v>
      </c>
      <c r="V43" t="n">
        <v>0.92</v>
      </c>
      <c r="W43" t="n">
        <v>0.11</v>
      </c>
      <c r="X43" t="n">
        <v>0.35</v>
      </c>
      <c r="Y43" t="n">
        <v>0.5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5.022</v>
      </c>
      <c r="E44" t="n">
        <v>19.91</v>
      </c>
      <c r="F44" t="n">
        <v>17.73</v>
      </c>
      <c r="G44" t="n">
        <v>81.81999999999999</v>
      </c>
      <c r="H44" t="n">
        <v>1.59</v>
      </c>
      <c r="I44" t="n">
        <v>13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120.69</v>
      </c>
      <c r="Q44" t="n">
        <v>446.27</v>
      </c>
      <c r="R44" t="n">
        <v>42.2</v>
      </c>
      <c r="S44" t="n">
        <v>28.73</v>
      </c>
      <c r="T44" t="n">
        <v>6040.75</v>
      </c>
      <c r="U44" t="n">
        <v>0.68</v>
      </c>
      <c r="V44" t="n">
        <v>0.92</v>
      </c>
      <c r="W44" t="n">
        <v>0.12</v>
      </c>
      <c r="X44" t="n">
        <v>0.37</v>
      </c>
      <c r="Y44" t="n">
        <v>0.5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4.1986</v>
      </c>
      <c r="E45" t="n">
        <v>23.82</v>
      </c>
      <c r="F45" t="n">
        <v>20.36</v>
      </c>
      <c r="G45" t="n">
        <v>11.74</v>
      </c>
      <c r="H45" t="n">
        <v>0.24</v>
      </c>
      <c r="I45" t="n">
        <v>104</v>
      </c>
      <c r="J45" t="n">
        <v>71.52</v>
      </c>
      <c r="K45" t="n">
        <v>32.27</v>
      </c>
      <c r="L45" t="n">
        <v>1</v>
      </c>
      <c r="M45" t="n">
        <v>102</v>
      </c>
      <c r="N45" t="n">
        <v>8.25</v>
      </c>
      <c r="O45" t="n">
        <v>9054.6</v>
      </c>
      <c r="P45" t="n">
        <v>142.43</v>
      </c>
      <c r="Q45" t="n">
        <v>446.3</v>
      </c>
      <c r="R45" t="n">
        <v>128.47</v>
      </c>
      <c r="S45" t="n">
        <v>28.73</v>
      </c>
      <c r="T45" t="n">
        <v>48717.82</v>
      </c>
      <c r="U45" t="n">
        <v>0.22</v>
      </c>
      <c r="V45" t="n">
        <v>0.8</v>
      </c>
      <c r="W45" t="n">
        <v>0.25</v>
      </c>
      <c r="X45" t="n">
        <v>3</v>
      </c>
      <c r="Y45" t="n">
        <v>0.5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4.7153</v>
      </c>
      <c r="E46" t="n">
        <v>21.21</v>
      </c>
      <c r="F46" t="n">
        <v>18.65</v>
      </c>
      <c r="G46" t="n">
        <v>24.32</v>
      </c>
      <c r="H46" t="n">
        <v>0.48</v>
      </c>
      <c r="I46" t="n">
        <v>46</v>
      </c>
      <c r="J46" t="n">
        <v>72.7</v>
      </c>
      <c r="K46" t="n">
        <v>32.27</v>
      </c>
      <c r="L46" t="n">
        <v>2</v>
      </c>
      <c r="M46" t="n">
        <v>44</v>
      </c>
      <c r="N46" t="n">
        <v>8.43</v>
      </c>
      <c r="O46" t="n">
        <v>9200.25</v>
      </c>
      <c r="P46" t="n">
        <v>125.23</v>
      </c>
      <c r="Q46" t="n">
        <v>446.28</v>
      </c>
      <c r="R46" t="n">
        <v>72.81</v>
      </c>
      <c r="S46" t="n">
        <v>28.73</v>
      </c>
      <c r="T46" t="n">
        <v>21181.79</v>
      </c>
      <c r="U46" t="n">
        <v>0.39</v>
      </c>
      <c r="V46" t="n">
        <v>0.87</v>
      </c>
      <c r="W46" t="n">
        <v>0.15</v>
      </c>
      <c r="X46" t="n">
        <v>1.29</v>
      </c>
      <c r="Y46" t="n">
        <v>0.5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4.8923</v>
      </c>
      <c r="E47" t="n">
        <v>20.44</v>
      </c>
      <c r="F47" t="n">
        <v>18.15</v>
      </c>
      <c r="G47" t="n">
        <v>37.54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116.73</v>
      </c>
      <c r="Q47" t="n">
        <v>446.27</v>
      </c>
      <c r="R47" t="n">
        <v>56.14</v>
      </c>
      <c r="S47" t="n">
        <v>28.73</v>
      </c>
      <c r="T47" t="n">
        <v>12932.02</v>
      </c>
      <c r="U47" t="n">
        <v>0.51</v>
      </c>
      <c r="V47" t="n">
        <v>0.9</v>
      </c>
      <c r="W47" t="n">
        <v>0.13</v>
      </c>
      <c r="X47" t="n">
        <v>0.79</v>
      </c>
      <c r="Y47" t="n">
        <v>0.5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4.9746</v>
      </c>
      <c r="E48" t="n">
        <v>20.1</v>
      </c>
      <c r="F48" t="n">
        <v>17.93</v>
      </c>
      <c r="G48" t="n">
        <v>51.23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109.63</v>
      </c>
      <c r="Q48" t="n">
        <v>446.27</v>
      </c>
      <c r="R48" t="n">
        <v>49.32</v>
      </c>
      <c r="S48" t="n">
        <v>28.73</v>
      </c>
      <c r="T48" t="n">
        <v>9560.84</v>
      </c>
      <c r="U48" t="n">
        <v>0.58</v>
      </c>
      <c r="V48" t="n">
        <v>0.91</v>
      </c>
      <c r="W48" t="n">
        <v>0.11</v>
      </c>
      <c r="X48" t="n">
        <v>0.57</v>
      </c>
      <c r="Y48" t="n">
        <v>0.5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5.0117</v>
      </c>
      <c r="E49" t="n">
        <v>19.95</v>
      </c>
      <c r="F49" t="n">
        <v>17.84</v>
      </c>
      <c r="G49" t="n">
        <v>62.98</v>
      </c>
      <c r="H49" t="n">
        <v>1.15</v>
      </c>
      <c r="I49" t="n">
        <v>17</v>
      </c>
      <c r="J49" t="n">
        <v>76.26000000000001</v>
      </c>
      <c r="K49" t="n">
        <v>32.27</v>
      </c>
      <c r="L49" t="n">
        <v>5</v>
      </c>
      <c r="M49" t="n">
        <v>5</v>
      </c>
      <c r="N49" t="n">
        <v>8.99</v>
      </c>
      <c r="O49" t="n">
        <v>9639.200000000001</v>
      </c>
      <c r="P49" t="n">
        <v>104.17</v>
      </c>
      <c r="Q49" t="n">
        <v>446.28</v>
      </c>
      <c r="R49" t="n">
        <v>46.08</v>
      </c>
      <c r="S49" t="n">
        <v>28.73</v>
      </c>
      <c r="T49" t="n">
        <v>7959.64</v>
      </c>
      <c r="U49" t="n">
        <v>0.62</v>
      </c>
      <c r="V49" t="n">
        <v>0.91</v>
      </c>
      <c r="W49" t="n">
        <v>0.12</v>
      </c>
      <c r="X49" t="n">
        <v>0.49</v>
      </c>
      <c r="Y49" t="n">
        <v>0.5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5.0218</v>
      </c>
      <c r="E50" t="n">
        <v>19.91</v>
      </c>
      <c r="F50" t="n">
        <v>17.82</v>
      </c>
      <c r="G50" t="n">
        <v>66.83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104.36</v>
      </c>
      <c r="Q50" t="n">
        <v>446.27</v>
      </c>
      <c r="R50" t="n">
        <v>45.05</v>
      </c>
      <c r="S50" t="n">
        <v>28.73</v>
      </c>
      <c r="T50" t="n">
        <v>7451.65</v>
      </c>
      <c r="U50" t="n">
        <v>0.64</v>
      </c>
      <c r="V50" t="n">
        <v>0.91</v>
      </c>
      <c r="W50" t="n">
        <v>0.13</v>
      </c>
      <c r="X50" t="n">
        <v>0.46</v>
      </c>
      <c r="Y50" t="n">
        <v>0.5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4.6581</v>
      </c>
      <c r="E51" t="n">
        <v>21.47</v>
      </c>
      <c r="F51" t="n">
        <v>19.09</v>
      </c>
      <c r="G51" t="n">
        <v>18.78</v>
      </c>
      <c r="H51" t="n">
        <v>0.43</v>
      </c>
      <c r="I51" t="n">
        <v>61</v>
      </c>
      <c r="J51" t="n">
        <v>39.78</v>
      </c>
      <c r="K51" t="n">
        <v>19.54</v>
      </c>
      <c r="L51" t="n">
        <v>1</v>
      </c>
      <c r="M51" t="n">
        <v>59</v>
      </c>
      <c r="N51" t="n">
        <v>4.24</v>
      </c>
      <c r="O51" t="n">
        <v>5140</v>
      </c>
      <c r="P51" t="n">
        <v>82.63</v>
      </c>
      <c r="Q51" t="n">
        <v>446.3</v>
      </c>
      <c r="R51" t="n">
        <v>87.06</v>
      </c>
      <c r="S51" t="n">
        <v>28.73</v>
      </c>
      <c r="T51" t="n">
        <v>28229.42</v>
      </c>
      <c r="U51" t="n">
        <v>0.33</v>
      </c>
      <c r="V51" t="n">
        <v>0.85</v>
      </c>
      <c r="W51" t="n">
        <v>0.18</v>
      </c>
      <c r="X51" t="n">
        <v>1.73</v>
      </c>
      <c r="Y51" t="n">
        <v>0.5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4.9199</v>
      </c>
      <c r="E52" t="n">
        <v>20.33</v>
      </c>
      <c r="F52" t="n">
        <v>18.28</v>
      </c>
      <c r="G52" t="n">
        <v>35.39</v>
      </c>
      <c r="H52" t="n">
        <v>0.84</v>
      </c>
      <c r="I52" t="n">
        <v>31</v>
      </c>
      <c r="J52" t="n">
        <v>40.89</v>
      </c>
      <c r="K52" t="n">
        <v>19.54</v>
      </c>
      <c r="L52" t="n">
        <v>2</v>
      </c>
      <c r="M52" t="n">
        <v>2</v>
      </c>
      <c r="N52" t="n">
        <v>4.35</v>
      </c>
      <c r="O52" t="n">
        <v>5277.26</v>
      </c>
      <c r="P52" t="n">
        <v>72.14</v>
      </c>
      <c r="Q52" t="n">
        <v>446.29</v>
      </c>
      <c r="R52" t="n">
        <v>59.67</v>
      </c>
      <c r="S52" t="n">
        <v>28.73</v>
      </c>
      <c r="T52" t="n">
        <v>14684.89</v>
      </c>
      <c r="U52" t="n">
        <v>0.48</v>
      </c>
      <c r="V52" t="n">
        <v>0.89</v>
      </c>
      <c r="W52" t="n">
        <v>0.17</v>
      </c>
      <c r="X52" t="n">
        <v>0.92</v>
      </c>
      <c r="Y52" t="n">
        <v>0.5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4.9197</v>
      </c>
      <c r="E53" t="n">
        <v>20.33</v>
      </c>
      <c r="F53" t="n">
        <v>18.28</v>
      </c>
      <c r="G53" t="n">
        <v>35.39</v>
      </c>
      <c r="H53" t="n">
        <v>1.22</v>
      </c>
      <c r="I53" t="n">
        <v>31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73.86</v>
      </c>
      <c r="Q53" t="n">
        <v>446.29</v>
      </c>
      <c r="R53" t="n">
        <v>59.54</v>
      </c>
      <c r="S53" t="n">
        <v>28.73</v>
      </c>
      <c r="T53" t="n">
        <v>14619.13</v>
      </c>
      <c r="U53" t="n">
        <v>0.48</v>
      </c>
      <c r="V53" t="n">
        <v>0.89</v>
      </c>
      <c r="W53" t="n">
        <v>0.17</v>
      </c>
      <c r="X53" t="n">
        <v>0.93</v>
      </c>
      <c r="Y53" t="n">
        <v>0.5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3.2743</v>
      </c>
      <c r="E54" t="n">
        <v>30.54</v>
      </c>
      <c r="F54" t="n">
        <v>22.88</v>
      </c>
      <c r="G54" t="n">
        <v>7.3</v>
      </c>
      <c r="H54" t="n">
        <v>0.12</v>
      </c>
      <c r="I54" t="n">
        <v>188</v>
      </c>
      <c r="J54" t="n">
        <v>141.81</v>
      </c>
      <c r="K54" t="n">
        <v>47.83</v>
      </c>
      <c r="L54" t="n">
        <v>1</v>
      </c>
      <c r="M54" t="n">
        <v>186</v>
      </c>
      <c r="N54" t="n">
        <v>22.98</v>
      </c>
      <c r="O54" t="n">
        <v>17723.39</v>
      </c>
      <c r="P54" t="n">
        <v>258.32</v>
      </c>
      <c r="Q54" t="n">
        <v>446.34</v>
      </c>
      <c r="R54" t="n">
        <v>211.46</v>
      </c>
      <c r="S54" t="n">
        <v>28.73</v>
      </c>
      <c r="T54" t="n">
        <v>89795.56</v>
      </c>
      <c r="U54" t="n">
        <v>0.14</v>
      </c>
      <c r="V54" t="n">
        <v>0.71</v>
      </c>
      <c r="W54" t="n">
        <v>0.38</v>
      </c>
      <c r="X54" t="n">
        <v>5.52</v>
      </c>
      <c r="Y54" t="n">
        <v>0.5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4.1395</v>
      </c>
      <c r="E55" t="n">
        <v>24.16</v>
      </c>
      <c r="F55" t="n">
        <v>19.62</v>
      </c>
      <c r="G55" t="n">
        <v>14.71</v>
      </c>
      <c r="H55" t="n">
        <v>0.25</v>
      </c>
      <c r="I55" t="n">
        <v>80</v>
      </c>
      <c r="J55" t="n">
        <v>143.17</v>
      </c>
      <c r="K55" t="n">
        <v>47.83</v>
      </c>
      <c r="L55" t="n">
        <v>2</v>
      </c>
      <c r="M55" t="n">
        <v>78</v>
      </c>
      <c r="N55" t="n">
        <v>23.34</v>
      </c>
      <c r="O55" t="n">
        <v>17891.86</v>
      </c>
      <c r="P55" t="n">
        <v>218.96</v>
      </c>
      <c r="Q55" t="n">
        <v>446.27</v>
      </c>
      <c r="R55" t="n">
        <v>104.34</v>
      </c>
      <c r="S55" t="n">
        <v>28.73</v>
      </c>
      <c r="T55" t="n">
        <v>36773.43</v>
      </c>
      <c r="U55" t="n">
        <v>0.28</v>
      </c>
      <c r="V55" t="n">
        <v>0.83</v>
      </c>
      <c r="W55" t="n">
        <v>0.21</v>
      </c>
      <c r="X55" t="n">
        <v>2.26</v>
      </c>
      <c r="Y55" t="n">
        <v>0.5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4.4519</v>
      </c>
      <c r="E56" t="n">
        <v>22.46</v>
      </c>
      <c r="F56" t="n">
        <v>18.76</v>
      </c>
      <c r="G56" t="n">
        <v>22.07</v>
      </c>
      <c r="H56" t="n">
        <v>0.37</v>
      </c>
      <c r="I56" t="n">
        <v>51</v>
      </c>
      <c r="J56" t="n">
        <v>144.54</v>
      </c>
      <c r="K56" t="n">
        <v>47.83</v>
      </c>
      <c r="L56" t="n">
        <v>3</v>
      </c>
      <c r="M56" t="n">
        <v>49</v>
      </c>
      <c r="N56" t="n">
        <v>23.71</v>
      </c>
      <c r="O56" t="n">
        <v>18060.85</v>
      </c>
      <c r="P56" t="n">
        <v>207.35</v>
      </c>
      <c r="Q56" t="n">
        <v>446.28</v>
      </c>
      <c r="R56" t="n">
        <v>76.36</v>
      </c>
      <c r="S56" t="n">
        <v>28.73</v>
      </c>
      <c r="T56" t="n">
        <v>22932.49</v>
      </c>
      <c r="U56" t="n">
        <v>0.38</v>
      </c>
      <c r="V56" t="n">
        <v>0.87</v>
      </c>
      <c r="W56" t="n">
        <v>0.16</v>
      </c>
      <c r="X56" t="n">
        <v>1.4</v>
      </c>
      <c r="Y56" t="n">
        <v>0.5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4.6135</v>
      </c>
      <c r="E57" t="n">
        <v>21.68</v>
      </c>
      <c r="F57" t="n">
        <v>18.38</v>
      </c>
      <c r="G57" t="n">
        <v>29.8</v>
      </c>
      <c r="H57" t="n">
        <v>0.49</v>
      </c>
      <c r="I57" t="n">
        <v>37</v>
      </c>
      <c r="J57" t="n">
        <v>145.92</v>
      </c>
      <c r="K57" t="n">
        <v>47.83</v>
      </c>
      <c r="L57" t="n">
        <v>4</v>
      </c>
      <c r="M57" t="n">
        <v>35</v>
      </c>
      <c r="N57" t="n">
        <v>24.09</v>
      </c>
      <c r="O57" t="n">
        <v>18230.35</v>
      </c>
      <c r="P57" t="n">
        <v>200.92</v>
      </c>
      <c r="Q57" t="n">
        <v>446.28</v>
      </c>
      <c r="R57" t="n">
        <v>63.85</v>
      </c>
      <c r="S57" t="n">
        <v>28.73</v>
      </c>
      <c r="T57" t="n">
        <v>16745.1</v>
      </c>
      <c r="U57" t="n">
        <v>0.45</v>
      </c>
      <c r="V57" t="n">
        <v>0.88</v>
      </c>
      <c r="W57" t="n">
        <v>0.14</v>
      </c>
      <c r="X57" t="n">
        <v>1.02</v>
      </c>
      <c r="Y57" t="n">
        <v>0.5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4.7018</v>
      </c>
      <c r="E58" t="n">
        <v>21.27</v>
      </c>
      <c r="F58" t="n">
        <v>18.17</v>
      </c>
      <c r="G58" t="n">
        <v>36.35</v>
      </c>
      <c r="H58" t="n">
        <v>0.6</v>
      </c>
      <c r="I58" t="n">
        <v>30</v>
      </c>
      <c r="J58" t="n">
        <v>147.3</v>
      </c>
      <c r="K58" t="n">
        <v>47.83</v>
      </c>
      <c r="L58" t="n">
        <v>5</v>
      </c>
      <c r="M58" t="n">
        <v>28</v>
      </c>
      <c r="N58" t="n">
        <v>24.47</v>
      </c>
      <c r="O58" t="n">
        <v>18400.38</v>
      </c>
      <c r="P58" t="n">
        <v>196.36</v>
      </c>
      <c r="Q58" t="n">
        <v>446.27</v>
      </c>
      <c r="R58" t="n">
        <v>57.12</v>
      </c>
      <c r="S58" t="n">
        <v>28.73</v>
      </c>
      <c r="T58" t="n">
        <v>13416.69</v>
      </c>
      <c r="U58" t="n">
        <v>0.5</v>
      </c>
      <c r="V58" t="n">
        <v>0.89</v>
      </c>
      <c r="W58" t="n">
        <v>0.13</v>
      </c>
      <c r="X58" t="n">
        <v>0.82</v>
      </c>
      <c r="Y58" t="n">
        <v>0.5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4.7731</v>
      </c>
      <c r="E59" t="n">
        <v>20.95</v>
      </c>
      <c r="F59" t="n">
        <v>18.03</v>
      </c>
      <c r="G59" t="n">
        <v>45.07</v>
      </c>
      <c r="H59" t="n">
        <v>0.71</v>
      </c>
      <c r="I59" t="n">
        <v>24</v>
      </c>
      <c r="J59" t="n">
        <v>148.68</v>
      </c>
      <c r="K59" t="n">
        <v>47.83</v>
      </c>
      <c r="L59" t="n">
        <v>6</v>
      </c>
      <c r="M59" t="n">
        <v>22</v>
      </c>
      <c r="N59" t="n">
        <v>24.85</v>
      </c>
      <c r="O59" t="n">
        <v>18570.94</v>
      </c>
      <c r="P59" t="n">
        <v>192.29</v>
      </c>
      <c r="Q59" t="n">
        <v>446.27</v>
      </c>
      <c r="R59" t="n">
        <v>52.53</v>
      </c>
      <c r="S59" t="n">
        <v>28.73</v>
      </c>
      <c r="T59" t="n">
        <v>11147.86</v>
      </c>
      <c r="U59" t="n">
        <v>0.55</v>
      </c>
      <c r="V59" t="n">
        <v>0.9</v>
      </c>
      <c r="W59" t="n">
        <v>0.12</v>
      </c>
      <c r="X59" t="n">
        <v>0.67</v>
      </c>
      <c r="Y59" t="n">
        <v>0.5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4.8141</v>
      </c>
      <c r="E60" t="n">
        <v>20.77</v>
      </c>
      <c r="F60" t="n">
        <v>17.94</v>
      </c>
      <c r="G60" t="n">
        <v>51.25</v>
      </c>
      <c r="H60" t="n">
        <v>0.83</v>
      </c>
      <c r="I60" t="n">
        <v>21</v>
      </c>
      <c r="J60" t="n">
        <v>150.07</v>
      </c>
      <c r="K60" t="n">
        <v>47.83</v>
      </c>
      <c r="L60" t="n">
        <v>7</v>
      </c>
      <c r="M60" t="n">
        <v>19</v>
      </c>
      <c r="N60" t="n">
        <v>25.24</v>
      </c>
      <c r="O60" t="n">
        <v>18742.03</v>
      </c>
      <c r="P60" t="n">
        <v>189.51</v>
      </c>
      <c r="Q60" t="n">
        <v>446.27</v>
      </c>
      <c r="R60" t="n">
        <v>49.54</v>
      </c>
      <c r="S60" t="n">
        <v>28.73</v>
      </c>
      <c r="T60" t="n">
        <v>9670.17</v>
      </c>
      <c r="U60" t="n">
        <v>0.58</v>
      </c>
      <c r="V60" t="n">
        <v>0.91</v>
      </c>
      <c r="W60" t="n">
        <v>0.12</v>
      </c>
      <c r="X60" t="n">
        <v>0.58</v>
      </c>
      <c r="Y60" t="n">
        <v>0.5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4.8555</v>
      </c>
      <c r="E61" t="n">
        <v>20.6</v>
      </c>
      <c r="F61" t="n">
        <v>17.85</v>
      </c>
      <c r="G61" t="n">
        <v>59.49</v>
      </c>
      <c r="H61" t="n">
        <v>0.9399999999999999</v>
      </c>
      <c r="I61" t="n">
        <v>18</v>
      </c>
      <c r="J61" t="n">
        <v>151.46</v>
      </c>
      <c r="K61" t="n">
        <v>47.83</v>
      </c>
      <c r="L61" t="n">
        <v>8</v>
      </c>
      <c r="M61" t="n">
        <v>16</v>
      </c>
      <c r="N61" t="n">
        <v>25.63</v>
      </c>
      <c r="O61" t="n">
        <v>18913.66</v>
      </c>
      <c r="P61" t="n">
        <v>186.26</v>
      </c>
      <c r="Q61" t="n">
        <v>446.27</v>
      </c>
      <c r="R61" t="n">
        <v>46.59</v>
      </c>
      <c r="S61" t="n">
        <v>28.73</v>
      </c>
      <c r="T61" t="n">
        <v>8208.68</v>
      </c>
      <c r="U61" t="n">
        <v>0.62</v>
      </c>
      <c r="V61" t="n">
        <v>0.91</v>
      </c>
      <c r="W61" t="n">
        <v>0.11</v>
      </c>
      <c r="X61" t="n">
        <v>0.49</v>
      </c>
      <c r="Y61" t="n">
        <v>0.5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4.8833</v>
      </c>
      <c r="E62" t="n">
        <v>20.48</v>
      </c>
      <c r="F62" t="n">
        <v>17.79</v>
      </c>
      <c r="G62" t="n">
        <v>66.7</v>
      </c>
      <c r="H62" t="n">
        <v>1.04</v>
      </c>
      <c r="I62" t="n">
        <v>16</v>
      </c>
      <c r="J62" t="n">
        <v>152.85</v>
      </c>
      <c r="K62" t="n">
        <v>47.83</v>
      </c>
      <c r="L62" t="n">
        <v>9</v>
      </c>
      <c r="M62" t="n">
        <v>14</v>
      </c>
      <c r="N62" t="n">
        <v>26.03</v>
      </c>
      <c r="O62" t="n">
        <v>19085.83</v>
      </c>
      <c r="P62" t="n">
        <v>183.14</v>
      </c>
      <c r="Q62" t="n">
        <v>446.27</v>
      </c>
      <c r="R62" t="n">
        <v>44.64</v>
      </c>
      <c r="S62" t="n">
        <v>28.73</v>
      </c>
      <c r="T62" t="n">
        <v>7244.46</v>
      </c>
      <c r="U62" t="n">
        <v>0.64</v>
      </c>
      <c r="V62" t="n">
        <v>0.91</v>
      </c>
      <c r="W62" t="n">
        <v>0.11</v>
      </c>
      <c r="X62" t="n">
        <v>0.43</v>
      </c>
      <c r="Y62" t="n">
        <v>0.5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4.9198</v>
      </c>
      <c r="E63" t="n">
        <v>20.33</v>
      </c>
      <c r="F63" t="n">
        <v>17.69</v>
      </c>
      <c r="G63" t="n">
        <v>75.83</v>
      </c>
      <c r="H63" t="n">
        <v>1.15</v>
      </c>
      <c r="I63" t="n">
        <v>14</v>
      </c>
      <c r="J63" t="n">
        <v>154.25</v>
      </c>
      <c r="K63" t="n">
        <v>47.83</v>
      </c>
      <c r="L63" t="n">
        <v>10</v>
      </c>
      <c r="M63" t="n">
        <v>12</v>
      </c>
      <c r="N63" t="n">
        <v>26.43</v>
      </c>
      <c r="O63" t="n">
        <v>19258.55</v>
      </c>
      <c r="P63" t="n">
        <v>180.65</v>
      </c>
      <c r="Q63" t="n">
        <v>446.27</v>
      </c>
      <c r="R63" t="n">
        <v>41.28</v>
      </c>
      <c r="S63" t="n">
        <v>28.73</v>
      </c>
      <c r="T63" t="n">
        <v>5576.2</v>
      </c>
      <c r="U63" t="n">
        <v>0.7</v>
      </c>
      <c r="V63" t="n">
        <v>0.92</v>
      </c>
      <c r="W63" t="n">
        <v>0.11</v>
      </c>
      <c r="X63" t="n">
        <v>0.34</v>
      </c>
      <c r="Y63" t="n">
        <v>0.5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4.9231</v>
      </c>
      <c r="E64" t="n">
        <v>20.31</v>
      </c>
      <c r="F64" t="n">
        <v>17.71</v>
      </c>
      <c r="G64" t="n">
        <v>81.73</v>
      </c>
      <c r="H64" t="n">
        <v>1.25</v>
      </c>
      <c r="I64" t="n">
        <v>13</v>
      </c>
      <c r="J64" t="n">
        <v>155.66</v>
      </c>
      <c r="K64" t="n">
        <v>47.83</v>
      </c>
      <c r="L64" t="n">
        <v>11</v>
      </c>
      <c r="M64" t="n">
        <v>11</v>
      </c>
      <c r="N64" t="n">
        <v>26.83</v>
      </c>
      <c r="O64" t="n">
        <v>19431.82</v>
      </c>
      <c r="P64" t="n">
        <v>177.9</v>
      </c>
      <c r="Q64" t="n">
        <v>446.27</v>
      </c>
      <c r="R64" t="n">
        <v>42.08</v>
      </c>
      <c r="S64" t="n">
        <v>28.73</v>
      </c>
      <c r="T64" t="n">
        <v>5981.02</v>
      </c>
      <c r="U64" t="n">
        <v>0.68</v>
      </c>
      <c r="V64" t="n">
        <v>0.92</v>
      </c>
      <c r="W64" t="n">
        <v>0.1</v>
      </c>
      <c r="X64" t="n">
        <v>0.35</v>
      </c>
      <c r="Y64" t="n">
        <v>0.5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4.939</v>
      </c>
      <c r="E65" t="n">
        <v>20.25</v>
      </c>
      <c r="F65" t="n">
        <v>17.67</v>
      </c>
      <c r="G65" t="n">
        <v>88.36</v>
      </c>
      <c r="H65" t="n">
        <v>1.35</v>
      </c>
      <c r="I65" t="n">
        <v>12</v>
      </c>
      <c r="J65" t="n">
        <v>157.07</v>
      </c>
      <c r="K65" t="n">
        <v>47.83</v>
      </c>
      <c r="L65" t="n">
        <v>12</v>
      </c>
      <c r="M65" t="n">
        <v>10</v>
      </c>
      <c r="N65" t="n">
        <v>27.24</v>
      </c>
      <c r="O65" t="n">
        <v>19605.66</v>
      </c>
      <c r="P65" t="n">
        <v>176.31</v>
      </c>
      <c r="Q65" t="n">
        <v>446.27</v>
      </c>
      <c r="R65" t="n">
        <v>40.88</v>
      </c>
      <c r="S65" t="n">
        <v>28.73</v>
      </c>
      <c r="T65" t="n">
        <v>5385.81</v>
      </c>
      <c r="U65" t="n">
        <v>0.7</v>
      </c>
      <c r="V65" t="n">
        <v>0.92</v>
      </c>
      <c r="W65" t="n">
        <v>0.1</v>
      </c>
      <c r="X65" t="n">
        <v>0.31</v>
      </c>
      <c r="Y65" t="n">
        <v>0.5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4.9554</v>
      </c>
      <c r="E66" t="n">
        <v>20.18</v>
      </c>
      <c r="F66" t="n">
        <v>17.63</v>
      </c>
      <c r="G66" t="n">
        <v>96.18000000000001</v>
      </c>
      <c r="H66" t="n">
        <v>1.45</v>
      </c>
      <c r="I66" t="n">
        <v>11</v>
      </c>
      <c r="J66" t="n">
        <v>158.48</v>
      </c>
      <c r="K66" t="n">
        <v>47.83</v>
      </c>
      <c r="L66" t="n">
        <v>13</v>
      </c>
      <c r="M66" t="n">
        <v>9</v>
      </c>
      <c r="N66" t="n">
        <v>27.65</v>
      </c>
      <c r="O66" t="n">
        <v>19780.06</v>
      </c>
      <c r="P66" t="n">
        <v>171.85</v>
      </c>
      <c r="Q66" t="n">
        <v>446.27</v>
      </c>
      <c r="R66" t="n">
        <v>39.56</v>
      </c>
      <c r="S66" t="n">
        <v>28.73</v>
      </c>
      <c r="T66" t="n">
        <v>4727.56</v>
      </c>
      <c r="U66" t="n">
        <v>0.73</v>
      </c>
      <c r="V66" t="n">
        <v>0.92</v>
      </c>
      <c r="W66" t="n">
        <v>0.1</v>
      </c>
      <c r="X66" t="n">
        <v>0.28</v>
      </c>
      <c r="Y66" t="n">
        <v>0.5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4.9727</v>
      </c>
      <c r="E67" t="n">
        <v>20.11</v>
      </c>
      <c r="F67" t="n">
        <v>17.59</v>
      </c>
      <c r="G67" t="n">
        <v>105.56</v>
      </c>
      <c r="H67" t="n">
        <v>1.55</v>
      </c>
      <c r="I67" t="n">
        <v>10</v>
      </c>
      <c r="J67" t="n">
        <v>159.9</v>
      </c>
      <c r="K67" t="n">
        <v>47.83</v>
      </c>
      <c r="L67" t="n">
        <v>14</v>
      </c>
      <c r="M67" t="n">
        <v>8</v>
      </c>
      <c r="N67" t="n">
        <v>28.07</v>
      </c>
      <c r="O67" t="n">
        <v>19955.16</v>
      </c>
      <c r="P67" t="n">
        <v>169.91</v>
      </c>
      <c r="Q67" t="n">
        <v>446.27</v>
      </c>
      <c r="R67" t="n">
        <v>38.14</v>
      </c>
      <c r="S67" t="n">
        <v>28.73</v>
      </c>
      <c r="T67" t="n">
        <v>4023.03</v>
      </c>
      <c r="U67" t="n">
        <v>0.75</v>
      </c>
      <c r="V67" t="n">
        <v>0.92</v>
      </c>
      <c r="W67" t="n">
        <v>0.1</v>
      </c>
      <c r="X67" t="n">
        <v>0.24</v>
      </c>
      <c r="Y67" t="n">
        <v>0.5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4.9835</v>
      </c>
      <c r="E68" t="n">
        <v>20.07</v>
      </c>
      <c r="F68" t="n">
        <v>17.58</v>
      </c>
      <c r="G68" t="n">
        <v>117.19</v>
      </c>
      <c r="H68" t="n">
        <v>1.65</v>
      </c>
      <c r="I68" t="n">
        <v>9</v>
      </c>
      <c r="J68" t="n">
        <v>161.32</v>
      </c>
      <c r="K68" t="n">
        <v>47.83</v>
      </c>
      <c r="L68" t="n">
        <v>15</v>
      </c>
      <c r="M68" t="n">
        <v>7</v>
      </c>
      <c r="N68" t="n">
        <v>28.5</v>
      </c>
      <c r="O68" t="n">
        <v>20130.71</v>
      </c>
      <c r="P68" t="n">
        <v>165.61</v>
      </c>
      <c r="Q68" t="n">
        <v>446.27</v>
      </c>
      <c r="R68" t="n">
        <v>37.85</v>
      </c>
      <c r="S68" t="n">
        <v>28.73</v>
      </c>
      <c r="T68" t="n">
        <v>3883.98</v>
      </c>
      <c r="U68" t="n">
        <v>0.76</v>
      </c>
      <c r="V68" t="n">
        <v>0.92</v>
      </c>
      <c r="W68" t="n">
        <v>0.09</v>
      </c>
      <c r="X68" t="n">
        <v>0.22</v>
      </c>
      <c r="Y68" t="n">
        <v>0.5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4.9793</v>
      </c>
      <c r="E69" t="n">
        <v>20.08</v>
      </c>
      <c r="F69" t="n">
        <v>17.59</v>
      </c>
      <c r="G69" t="n">
        <v>117.3</v>
      </c>
      <c r="H69" t="n">
        <v>1.74</v>
      </c>
      <c r="I69" t="n">
        <v>9</v>
      </c>
      <c r="J69" t="n">
        <v>162.75</v>
      </c>
      <c r="K69" t="n">
        <v>47.83</v>
      </c>
      <c r="L69" t="n">
        <v>16</v>
      </c>
      <c r="M69" t="n">
        <v>7</v>
      </c>
      <c r="N69" t="n">
        <v>28.92</v>
      </c>
      <c r="O69" t="n">
        <v>20306.85</v>
      </c>
      <c r="P69" t="n">
        <v>163.97</v>
      </c>
      <c r="Q69" t="n">
        <v>446.27</v>
      </c>
      <c r="R69" t="n">
        <v>38.45</v>
      </c>
      <c r="S69" t="n">
        <v>28.73</v>
      </c>
      <c r="T69" t="n">
        <v>4185.45</v>
      </c>
      <c r="U69" t="n">
        <v>0.75</v>
      </c>
      <c r="V69" t="n">
        <v>0.92</v>
      </c>
      <c r="W69" t="n">
        <v>0.09</v>
      </c>
      <c r="X69" t="n">
        <v>0.24</v>
      </c>
      <c r="Y69" t="n">
        <v>0.5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4.9943</v>
      </c>
      <c r="E70" t="n">
        <v>20.02</v>
      </c>
      <c r="F70" t="n">
        <v>17.56</v>
      </c>
      <c r="G70" t="n">
        <v>131.72</v>
      </c>
      <c r="H70" t="n">
        <v>1.83</v>
      </c>
      <c r="I70" t="n">
        <v>8</v>
      </c>
      <c r="J70" t="n">
        <v>164.19</v>
      </c>
      <c r="K70" t="n">
        <v>47.83</v>
      </c>
      <c r="L70" t="n">
        <v>17</v>
      </c>
      <c r="M70" t="n">
        <v>4</v>
      </c>
      <c r="N70" t="n">
        <v>29.36</v>
      </c>
      <c r="O70" t="n">
        <v>20483.57</v>
      </c>
      <c r="P70" t="n">
        <v>161.08</v>
      </c>
      <c r="Q70" t="n">
        <v>446.27</v>
      </c>
      <c r="R70" t="n">
        <v>37.21</v>
      </c>
      <c r="S70" t="n">
        <v>28.73</v>
      </c>
      <c r="T70" t="n">
        <v>3571.44</v>
      </c>
      <c r="U70" t="n">
        <v>0.77</v>
      </c>
      <c r="V70" t="n">
        <v>0.93</v>
      </c>
      <c r="W70" t="n">
        <v>0.1</v>
      </c>
      <c r="X70" t="n">
        <v>0.21</v>
      </c>
      <c r="Y70" t="n">
        <v>0.5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4.9932</v>
      </c>
      <c r="E71" t="n">
        <v>20.03</v>
      </c>
      <c r="F71" t="n">
        <v>17.57</v>
      </c>
      <c r="G71" t="n">
        <v>131.76</v>
      </c>
      <c r="H71" t="n">
        <v>1.93</v>
      </c>
      <c r="I71" t="n">
        <v>8</v>
      </c>
      <c r="J71" t="n">
        <v>165.62</v>
      </c>
      <c r="K71" t="n">
        <v>47.83</v>
      </c>
      <c r="L71" t="n">
        <v>18</v>
      </c>
      <c r="M71" t="n">
        <v>2</v>
      </c>
      <c r="N71" t="n">
        <v>29.8</v>
      </c>
      <c r="O71" t="n">
        <v>20660.89</v>
      </c>
      <c r="P71" t="n">
        <v>160.76</v>
      </c>
      <c r="Q71" t="n">
        <v>446.27</v>
      </c>
      <c r="R71" t="n">
        <v>37.29</v>
      </c>
      <c r="S71" t="n">
        <v>28.73</v>
      </c>
      <c r="T71" t="n">
        <v>3611.64</v>
      </c>
      <c r="U71" t="n">
        <v>0.77</v>
      </c>
      <c r="V71" t="n">
        <v>0.93</v>
      </c>
      <c r="W71" t="n">
        <v>0.1</v>
      </c>
      <c r="X71" t="n">
        <v>0.21</v>
      </c>
      <c r="Y71" t="n">
        <v>0.5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4.9928</v>
      </c>
      <c r="E72" t="n">
        <v>20.03</v>
      </c>
      <c r="F72" t="n">
        <v>17.57</v>
      </c>
      <c r="G72" t="n">
        <v>131.77</v>
      </c>
      <c r="H72" t="n">
        <v>2.02</v>
      </c>
      <c r="I72" t="n">
        <v>8</v>
      </c>
      <c r="J72" t="n">
        <v>167.07</v>
      </c>
      <c r="K72" t="n">
        <v>47.83</v>
      </c>
      <c r="L72" t="n">
        <v>19</v>
      </c>
      <c r="M72" t="n">
        <v>0</v>
      </c>
      <c r="N72" t="n">
        <v>30.24</v>
      </c>
      <c r="O72" t="n">
        <v>20838.81</v>
      </c>
      <c r="P72" t="n">
        <v>161.23</v>
      </c>
      <c r="Q72" t="n">
        <v>446.27</v>
      </c>
      <c r="R72" t="n">
        <v>37.18</v>
      </c>
      <c r="S72" t="n">
        <v>28.73</v>
      </c>
      <c r="T72" t="n">
        <v>3552.56</v>
      </c>
      <c r="U72" t="n">
        <v>0.77</v>
      </c>
      <c r="V72" t="n">
        <v>0.93</v>
      </c>
      <c r="W72" t="n">
        <v>0.1</v>
      </c>
      <c r="X72" t="n">
        <v>0.21</v>
      </c>
      <c r="Y72" t="n">
        <v>0.5</v>
      </c>
      <c r="Z72" t="n">
        <v>10</v>
      </c>
    </row>
    <row r="73">
      <c r="A73" t="n">
        <v>0</v>
      </c>
      <c r="B73" t="n">
        <v>90</v>
      </c>
      <c r="C73" t="inlineStr">
        <is>
          <t xml:space="preserve">CONCLUIDO	</t>
        </is>
      </c>
      <c r="D73" t="n">
        <v>2.8807</v>
      </c>
      <c r="E73" t="n">
        <v>34.71</v>
      </c>
      <c r="F73" t="n">
        <v>24.15</v>
      </c>
      <c r="G73" t="n">
        <v>6.33</v>
      </c>
      <c r="H73" t="n">
        <v>0.1</v>
      </c>
      <c r="I73" t="n">
        <v>229</v>
      </c>
      <c r="J73" t="n">
        <v>176.73</v>
      </c>
      <c r="K73" t="n">
        <v>52.44</v>
      </c>
      <c r="L73" t="n">
        <v>1</v>
      </c>
      <c r="M73" t="n">
        <v>227</v>
      </c>
      <c r="N73" t="n">
        <v>33.29</v>
      </c>
      <c r="O73" t="n">
        <v>22031.19</v>
      </c>
      <c r="P73" t="n">
        <v>315.11</v>
      </c>
      <c r="Q73" t="n">
        <v>446.36</v>
      </c>
      <c r="R73" t="n">
        <v>252.87</v>
      </c>
      <c r="S73" t="n">
        <v>28.73</v>
      </c>
      <c r="T73" t="n">
        <v>110294.25</v>
      </c>
      <c r="U73" t="n">
        <v>0.11</v>
      </c>
      <c r="V73" t="n">
        <v>0.67</v>
      </c>
      <c r="W73" t="n">
        <v>0.45</v>
      </c>
      <c r="X73" t="n">
        <v>6.79</v>
      </c>
      <c r="Y73" t="n">
        <v>0.5</v>
      </c>
      <c r="Z73" t="n">
        <v>10</v>
      </c>
    </row>
    <row r="74">
      <c r="A74" t="n">
        <v>1</v>
      </c>
      <c r="B74" t="n">
        <v>90</v>
      </c>
      <c r="C74" t="inlineStr">
        <is>
          <t xml:space="preserve">CONCLUIDO	</t>
        </is>
      </c>
      <c r="D74" t="n">
        <v>3.8641</v>
      </c>
      <c r="E74" t="n">
        <v>25.88</v>
      </c>
      <c r="F74" t="n">
        <v>20.08</v>
      </c>
      <c r="G74" t="n">
        <v>12.68</v>
      </c>
      <c r="H74" t="n">
        <v>0.2</v>
      </c>
      <c r="I74" t="n">
        <v>95</v>
      </c>
      <c r="J74" t="n">
        <v>178.21</v>
      </c>
      <c r="K74" t="n">
        <v>52.44</v>
      </c>
      <c r="L74" t="n">
        <v>2</v>
      </c>
      <c r="M74" t="n">
        <v>93</v>
      </c>
      <c r="N74" t="n">
        <v>33.77</v>
      </c>
      <c r="O74" t="n">
        <v>22213.89</v>
      </c>
      <c r="P74" t="n">
        <v>260.02</v>
      </c>
      <c r="Q74" t="n">
        <v>446.28</v>
      </c>
      <c r="R74" t="n">
        <v>119.53</v>
      </c>
      <c r="S74" t="n">
        <v>28.73</v>
      </c>
      <c r="T74" t="n">
        <v>44295.71</v>
      </c>
      <c r="U74" t="n">
        <v>0.24</v>
      </c>
      <c r="V74" t="n">
        <v>0.8100000000000001</v>
      </c>
      <c r="W74" t="n">
        <v>0.23</v>
      </c>
      <c r="X74" t="n">
        <v>2.72</v>
      </c>
      <c r="Y74" t="n">
        <v>0.5</v>
      </c>
      <c r="Z74" t="n">
        <v>10</v>
      </c>
    </row>
    <row r="75">
      <c r="A75" t="n">
        <v>2</v>
      </c>
      <c r="B75" t="n">
        <v>90</v>
      </c>
      <c r="C75" t="inlineStr">
        <is>
          <t xml:space="preserve">CONCLUIDO	</t>
        </is>
      </c>
      <c r="D75" t="n">
        <v>4.235</v>
      </c>
      <c r="E75" t="n">
        <v>23.61</v>
      </c>
      <c r="F75" t="n">
        <v>19.06</v>
      </c>
      <c r="G75" t="n">
        <v>19.06</v>
      </c>
      <c r="H75" t="n">
        <v>0.3</v>
      </c>
      <c r="I75" t="n">
        <v>60</v>
      </c>
      <c r="J75" t="n">
        <v>179.7</v>
      </c>
      <c r="K75" t="n">
        <v>52.44</v>
      </c>
      <c r="L75" t="n">
        <v>3</v>
      </c>
      <c r="M75" t="n">
        <v>58</v>
      </c>
      <c r="N75" t="n">
        <v>34.26</v>
      </c>
      <c r="O75" t="n">
        <v>22397.24</v>
      </c>
      <c r="P75" t="n">
        <v>245.13</v>
      </c>
      <c r="Q75" t="n">
        <v>446.27</v>
      </c>
      <c r="R75" t="n">
        <v>86.05</v>
      </c>
      <c r="S75" t="n">
        <v>28.73</v>
      </c>
      <c r="T75" t="n">
        <v>27729.15</v>
      </c>
      <c r="U75" t="n">
        <v>0.33</v>
      </c>
      <c r="V75" t="n">
        <v>0.85</v>
      </c>
      <c r="W75" t="n">
        <v>0.18</v>
      </c>
      <c r="X75" t="n">
        <v>1.7</v>
      </c>
      <c r="Y75" t="n">
        <v>0.5</v>
      </c>
      <c r="Z75" t="n">
        <v>10</v>
      </c>
    </row>
    <row r="76">
      <c r="A76" t="n">
        <v>3</v>
      </c>
      <c r="B76" t="n">
        <v>90</v>
      </c>
      <c r="C76" t="inlineStr">
        <is>
          <t xml:space="preserve">CONCLUIDO	</t>
        </is>
      </c>
      <c r="D76" t="n">
        <v>4.4304</v>
      </c>
      <c r="E76" t="n">
        <v>22.57</v>
      </c>
      <c r="F76" t="n">
        <v>18.59</v>
      </c>
      <c r="G76" t="n">
        <v>25.35</v>
      </c>
      <c r="H76" t="n">
        <v>0.39</v>
      </c>
      <c r="I76" t="n">
        <v>44</v>
      </c>
      <c r="J76" t="n">
        <v>181.19</v>
      </c>
      <c r="K76" t="n">
        <v>52.44</v>
      </c>
      <c r="L76" t="n">
        <v>4</v>
      </c>
      <c r="M76" t="n">
        <v>42</v>
      </c>
      <c r="N76" t="n">
        <v>34.75</v>
      </c>
      <c r="O76" t="n">
        <v>22581.25</v>
      </c>
      <c r="P76" t="n">
        <v>237.32</v>
      </c>
      <c r="Q76" t="n">
        <v>446.29</v>
      </c>
      <c r="R76" t="n">
        <v>70.64</v>
      </c>
      <c r="S76" t="n">
        <v>28.73</v>
      </c>
      <c r="T76" t="n">
        <v>20103.04</v>
      </c>
      <c r="U76" t="n">
        <v>0.41</v>
      </c>
      <c r="V76" t="n">
        <v>0.87</v>
      </c>
      <c r="W76" t="n">
        <v>0.15</v>
      </c>
      <c r="X76" t="n">
        <v>1.23</v>
      </c>
      <c r="Y76" t="n">
        <v>0.5</v>
      </c>
      <c r="Z76" t="n">
        <v>10</v>
      </c>
    </row>
    <row r="77">
      <c r="A77" t="n">
        <v>4</v>
      </c>
      <c r="B77" t="n">
        <v>90</v>
      </c>
      <c r="C77" t="inlineStr">
        <is>
          <t xml:space="preserve">CONCLUIDO	</t>
        </is>
      </c>
      <c r="D77" t="n">
        <v>4.5482</v>
      </c>
      <c r="E77" t="n">
        <v>21.99</v>
      </c>
      <c r="F77" t="n">
        <v>18.32</v>
      </c>
      <c r="G77" t="n">
        <v>31.41</v>
      </c>
      <c r="H77" t="n">
        <v>0.49</v>
      </c>
      <c r="I77" t="n">
        <v>35</v>
      </c>
      <c r="J77" t="n">
        <v>182.69</v>
      </c>
      <c r="K77" t="n">
        <v>52.44</v>
      </c>
      <c r="L77" t="n">
        <v>5</v>
      </c>
      <c r="M77" t="n">
        <v>33</v>
      </c>
      <c r="N77" t="n">
        <v>35.25</v>
      </c>
      <c r="O77" t="n">
        <v>22766.06</v>
      </c>
      <c r="P77" t="n">
        <v>232.41</v>
      </c>
      <c r="Q77" t="n">
        <v>446.27</v>
      </c>
      <c r="R77" t="n">
        <v>61.94</v>
      </c>
      <c r="S77" t="n">
        <v>28.73</v>
      </c>
      <c r="T77" t="n">
        <v>15801.31</v>
      </c>
      <c r="U77" t="n">
        <v>0.46</v>
      </c>
      <c r="V77" t="n">
        <v>0.89</v>
      </c>
      <c r="W77" t="n">
        <v>0.14</v>
      </c>
      <c r="X77" t="n">
        <v>0.96</v>
      </c>
      <c r="Y77" t="n">
        <v>0.5</v>
      </c>
      <c r="Z77" t="n">
        <v>10</v>
      </c>
    </row>
    <row r="78">
      <c r="A78" t="n">
        <v>5</v>
      </c>
      <c r="B78" t="n">
        <v>90</v>
      </c>
      <c r="C78" t="inlineStr">
        <is>
          <t xml:space="preserve">CONCLUIDO	</t>
        </is>
      </c>
      <c r="D78" t="n">
        <v>4.6351</v>
      </c>
      <c r="E78" t="n">
        <v>21.57</v>
      </c>
      <c r="F78" t="n">
        <v>18.12</v>
      </c>
      <c r="G78" t="n">
        <v>37.5</v>
      </c>
      <c r="H78" t="n">
        <v>0.58</v>
      </c>
      <c r="I78" t="n">
        <v>29</v>
      </c>
      <c r="J78" t="n">
        <v>184.19</v>
      </c>
      <c r="K78" t="n">
        <v>52.44</v>
      </c>
      <c r="L78" t="n">
        <v>6</v>
      </c>
      <c r="M78" t="n">
        <v>27</v>
      </c>
      <c r="N78" t="n">
        <v>35.75</v>
      </c>
      <c r="O78" t="n">
        <v>22951.43</v>
      </c>
      <c r="P78" t="n">
        <v>228.44</v>
      </c>
      <c r="Q78" t="n">
        <v>446.27</v>
      </c>
      <c r="R78" t="n">
        <v>55.48</v>
      </c>
      <c r="S78" t="n">
        <v>28.73</v>
      </c>
      <c r="T78" t="n">
        <v>12597.65</v>
      </c>
      <c r="U78" t="n">
        <v>0.52</v>
      </c>
      <c r="V78" t="n">
        <v>0.9</v>
      </c>
      <c r="W78" t="n">
        <v>0.13</v>
      </c>
      <c r="X78" t="n">
        <v>0.77</v>
      </c>
      <c r="Y78" t="n">
        <v>0.5</v>
      </c>
      <c r="Z78" t="n">
        <v>10</v>
      </c>
    </row>
    <row r="79">
      <c r="A79" t="n">
        <v>6</v>
      </c>
      <c r="B79" t="n">
        <v>90</v>
      </c>
      <c r="C79" t="inlineStr">
        <is>
          <t xml:space="preserve">CONCLUIDO	</t>
        </is>
      </c>
      <c r="D79" t="n">
        <v>4.6761</v>
      </c>
      <c r="E79" t="n">
        <v>21.39</v>
      </c>
      <c r="F79" t="n">
        <v>18.08</v>
      </c>
      <c r="G79" t="n">
        <v>43.38</v>
      </c>
      <c r="H79" t="n">
        <v>0.67</v>
      </c>
      <c r="I79" t="n">
        <v>25</v>
      </c>
      <c r="J79" t="n">
        <v>185.7</v>
      </c>
      <c r="K79" t="n">
        <v>52.44</v>
      </c>
      <c r="L79" t="n">
        <v>7</v>
      </c>
      <c r="M79" t="n">
        <v>23</v>
      </c>
      <c r="N79" t="n">
        <v>36.26</v>
      </c>
      <c r="O79" t="n">
        <v>23137.49</v>
      </c>
      <c r="P79" t="n">
        <v>225.96</v>
      </c>
      <c r="Q79" t="n">
        <v>446.28</v>
      </c>
      <c r="R79" t="n">
        <v>54.14</v>
      </c>
      <c r="S79" t="n">
        <v>28.73</v>
      </c>
      <c r="T79" t="n">
        <v>11948.71</v>
      </c>
      <c r="U79" t="n">
        <v>0.53</v>
      </c>
      <c r="V79" t="n">
        <v>0.9</v>
      </c>
      <c r="W79" t="n">
        <v>0.12</v>
      </c>
      <c r="X79" t="n">
        <v>0.72</v>
      </c>
      <c r="Y79" t="n">
        <v>0.5</v>
      </c>
      <c r="Z79" t="n">
        <v>10</v>
      </c>
    </row>
    <row r="80">
      <c r="A80" t="n">
        <v>7</v>
      </c>
      <c r="B80" t="n">
        <v>90</v>
      </c>
      <c r="C80" t="inlineStr">
        <is>
          <t xml:space="preserve">CONCLUIDO	</t>
        </is>
      </c>
      <c r="D80" t="n">
        <v>4.74</v>
      </c>
      <c r="E80" t="n">
        <v>21.1</v>
      </c>
      <c r="F80" t="n">
        <v>17.93</v>
      </c>
      <c r="G80" t="n">
        <v>51.23</v>
      </c>
      <c r="H80" t="n">
        <v>0.76</v>
      </c>
      <c r="I80" t="n">
        <v>21</v>
      </c>
      <c r="J80" t="n">
        <v>187.22</v>
      </c>
      <c r="K80" t="n">
        <v>52.44</v>
      </c>
      <c r="L80" t="n">
        <v>8</v>
      </c>
      <c r="M80" t="n">
        <v>19</v>
      </c>
      <c r="N80" t="n">
        <v>36.78</v>
      </c>
      <c r="O80" t="n">
        <v>23324.24</v>
      </c>
      <c r="P80" t="n">
        <v>222.76</v>
      </c>
      <c r="Q80" t="n">
        <v>446.28</v>
      </c>
      <c r="R80" t="n">
        <v>49.22</v>
      </c>
      <c r="S80" t="n">
        <v>28.73</v>
      </c>
      <c r="T80" t="n">
        <v>9512.26</v>
      </c>
      <c r="U80" t="n">
        <v>0.58</v>
      </c>
      <c r="V80" t="n">
        <v>0.91</v>
      </c>
      <c r="W80" t="n">
        <v>0.11</v>
      </c>
      <c r="X80" t="n">
        <v>0.57</v>
      </c>
      <c r="Y80" t="n">
        <v>0.5</v>
      </c>
      <c r="Z80" t="n">
        <v>10</v>
      </c>
    </row>
    <row r="81">
      <c r="A81" t="n">
        <v>8</v>
      </c>
      <c r="B81" t="n">
        <v>90</v>
      </c>
      <c r="C81" t="inlineStr">
        <is>
          <t xml:space="preserve">CONCLUIDO	</t>
        </is>
      </c>
      <c r="D81" t="n">
        <v>4.7693</v>
      </c>
      <c r="E81" t="n">
        <v>20.97</v>
      </c>
      <c r="F81" t="n">
        <v>17.87</v>
      </c>
      <c r="G81" t="n">
        <v>56.44</v>
      </c>
      <c r="H81" t="n">
        <v>0.85</v>
      </c>
      <c r="I81" t="n">
        <v>19</v>
      </c>
      <c r="J81" t="n">
        <v>188.74</v>
      </c>
      <c r="K81" t="n">
        <v>52.44</v>
      </c>
      <c r="L81" t="n">
        <v>9</v>
      </c>
      <c r="M81" t="n">
        <v>17</v>
      </c>
      <c r="N81" t="n">
        <v>37.3</v>
      </c>
      <c r="O81" t="n">
        <v>23511.69</v>
      </c>
      <c r="P81" t="n">
        <v>221.17</v>
      </c>
      <c r="Q81" t="n">
        <v>446.27</v>
      </c>
      <c r="R81" t="n">
        <v>47.4</v>
      </c>
      <c r="S81" t="n">
        <v>28.73</v>
      </c>
      <c r="T81" t="n">
        <v>8607.530000000001</v>
      </c>
      <c r="U81" t="n">
        <v>0.61</v>
      </c>
      <c r="V81" t="n">
        <v>0.91</v>
      </c>
      <c r="W81" t="n">
        <v>0.11</v>
      </c>
      <c r="X81" t="n">
        <v>0.51</v>
      </c>
      <c r="Y81" t="n">
        <v>0.5</v>
      </c>
      <c r="Z81" t="n">
        <v>10</v>
      </c>
    </row>
    <row r="82">
      <c r="A82" t="n">
        <v>9</v>
      </c>
      <c r="B82" t="n">
        <v>90</v>
      </c>
      <c r="C82" t="inlineStr">
        <is>
          <t xml:space="preserve">CONCLUIDO	</t>
        </is>
      </c>
      <c r="D82" t="n">
        <v>4.7985</v>
      </c>
      <c r="E82" t="n">
        <v>20.84</v>
      </c>
      <c r="F82" t="n">
        <v>17.81</v>
      </c>
      <c r="G82" t="n">
        <v>62.88</v>
      </c>
      <c r="H82" t="n">
        <v>0.93</v>
      </c>
      <c r="I82" t="n">
        <v>17</v>
      </c>
      <c r="J82" t="n">
        <v>190.26</v>
      </c>
      <c r="K82" t="n">
        <v>52.44</v>
      </c>
      <c r="L82" t="n">
        <v>10</v>
      </c>
      <c r="M82" t="n">
        <v>15</v>
      </c>
      <c r="N82" t="n">
        <v>37.82</v>
      </c>
      <c r="O82" t="n">
        <v>23699.85</v>
      </c>
      <c r="P82" t="n">
        <v>218.59</v>
      </c>
      <c r="Q82" t="n">
        <v>446.27</v>
      </c>
      <c r="R82" t="n">
        <v>45.53</v>
      </c>
      <c r="S82" t="n">
        <v>28.73</v>
      </c>
      <c r="T82" t="n">
        <v>7686.57</v>
      </c>
      <c r="U82" t="n">
        <v>0.63</v>
      </c>
      <c r="V82" t="n">
        <v>0.91</v>
      </c>
      <c r="W82" t="n">
        <v>0.11</v>
      </c>
      <c r="X82" t="n">
        <v>0.46</v>
      </c>
      <c r="Y82" t="n">
        <v>0.5</v>
      </c>
      <c r="Z82" t="n">
        <v>10</v>
      </c>
    </row>
    <row r="83">
      <c r="A83" t="n">
        <v>10</v>
      </c>
      <c r="B83" t="n">
        <v>90</v>
      </c>
      <c r="C83" t="inlineStr">
        <is>
          <t xml:space="preserve">CONCLUIDO	</t>
        </is>
      </c>
      <c r="D83" t="n">
        <v>4.8129</v>
      </c>
      <c r="E83" t="n">
        <v>20.78</v>
      </c>
      <c r="F83" t="n">
        <v>17.79</v>
      </c>
      <c r="G83" t="n">
        <v>66.70999999999999</v>
      </c>
      <c r="H83" t="n">
        <v>1.02</v>
      </c>
      <c r="I83" t="n">
        <v>16</v>
      </c>
      <c r="J83" t="n">
        <v>191.79</v>
      </c>
      <c r="K83" t="n">
        <v>52.44</v>
      </c>
      <c r="L83" t="n">
        <v>11</v>
      </c>
      <c r="M83" t="n">
        <v>14</v>
      </c>
      <c r="N83" t="n">
        <v>38.35</v>
      </c>
      <c r="O83" t="n">
        <v>23888.73</v>
      </c>
      <c r="P83" t="n">
        <v>216.23</v>
      </c>
      <c r="Q83" t="n">
        <v>446.27</v>
      </c>
      <c r="R83" t="n">
        <v>44.56</v>
      </c>
      <c r="S83" t="n">
        <v>28.73</v>
      </c>
      <c r="T83" t="n">
        <v>7206.05</v>
      </c>
      <c r="U83" t="n">
        <v>0.64</v>
      </c>
      <c r="V83" t="n">
        <v>0.91</v>
      </c>
      <c r="W83" t="n">
        <v>0.11</v>
      </c>
      <c r="X83" t="n">
        <v>0.43</v>
      </c>
      <c r="Y83" t="n">
        <v>0.5</v>
      </c>
      <c r="Z83" t="n">
        <v>10</v>
      </c>
    </row>
    <row r="84">
      <c r="A84" t="n">
        <v>11</v>
      </c>
      <c r="B84" t="n">
        <v>90</v>
      </c>
      <c r="C84" t="inlineStr">
        <is>
          <t xml:space="preserve">CONCLUIDO	</t>
        </is>
      </c>
      <c r="D84" t="n">
        <v>4.8607</v>
      </c>
      <c r="E84" t="n">
        <v>20.57</v>
      </c>
      <c r="F84" t="n">
        <v>17.66</v>
      </c>
      <c r="G84" t="n">
        <v>75.66</v>
      </c>
      <c r="H84" t="n">
        <v>1.1</v>
      </c>
      <c r="I84" t="n">
        <v>14</v>
      </c>
      <c r="J84" t="n">
        <v>193.33</v>
      </c>
      <c r="K84" t="n">
        <v>52.44</v>
      </c>
      <c r="L84" t="n">
        <v>12</v>
      </c>
      <c r="M84" t="n">
        <v>12</v>
      </c>
      <c r="N84" t="n">
        <v>38.89</v>
      </c>
      <c r="O84" t="n">
        <v>24078.33</v>
      </c>
      <c r="P84" t="n">
        <v>213.93</v>
      </c>
      <c r="Q84" t="n">
        <v>446.28</v>
      </c>
      <c r="R84" t="n">
        <v>39.8</v>
      </c>
      <c r="S84" t="n">
        <v>28.73</v>
      </c>
      <c r="T84" t="n">
        <v>4832.72</v>
      </c>
      <c r="U84" t="n">
        <v>0.72</v>
      </c>
      <c r="V84" t="n">
        <v>0.92</v>
      </c>
      <c r="W84" t="n">
        <v>0.11</v>
      </c>
      <c r="X84" t="n">
        <v>0.3</v>
      </c>
      <c r="Y84" t="n">
        <v>0.5</v>
      </c>
      <c r="Z84" t="n">
        <v>10</v>
      </c>
    </row>
    <row r="85">
      <c r="A85" t="n">
        <v>12</v>
      </c>
      <c r="B85" t="n">
        <v>90</v>
      </c>
      <c r="C85" t="inlineStr">
        <is>
          <t xml:space="preserve">CONCLUIDO	</t>
        </is>
      </c>
      <c r="D85" t="n">
        <v>4.8552</v>
      </c>
      <c r="E85" t="n">
        <v>20.6</v>
      </c>
      <c r="F85" t="n">
        <v>17.71</v>
      </c>
      <c r="G85" t="n">
        <v>81.76000000000001</v>
      </c>
      <c r="H85" t="n">
        <v>1.18</v>
      </c>
      <c r="I85" t="n">
        <v>13</v>
      </c>
      <c r="J85" t="n">
        <v>194.88</v>
      </c>
      <c r="K85" t="n">
        <v>52.44</v>
      </c>
      <c r="L85" t="n">
        <v>13</v>
      </c>
      <c r="M85" t="n">
        <v>11</v>
      </c>
      <c r="N85" t="n">
        <v>39.43</v>
      </c>
      <c r="O85" t="n">
        <v>24268.67</v>
      </c>
      <c r="P85" t="n">
        <v>212.47</v>
      </c>
      <c r="Q85" t="n">
        <v>446.27</v>
      </c>
      <c r="R85" t="n">
        <v>42.28</v>
      </c>
      <c r="S85" t="n">
        <v>28.73</v>
      </c>
      <c r="T85" t="n">
        <v>6078.08</v>
      </c>
      <c r="U85" t="n">
        <v>0.68</v>
      </c>
      <c r="V85" t="n">
        <v>0.92</v>
      </c>
      <c r="W85" t="n">
        <v>0.1</v>
      </c>
      <c r="X85" t="n">
        <v>0.36</v>
      </c>
      <c r="Y85" t="n">
        <v>0.5</v>
      </c>
      <c r="Z85" t="n">
        <v>10</v>
      </c>
    </row>
    <row r="86">
      <c r="A86" t="n">
        <v>13</v>
      </c>
      <c r="B86" t="n">
        <v>90</v>
      </c>
      <c r="C86" t="inlineStr">
        <is>
          <t xml:space="preserve">CONCLUIDO	</t>
        </is>
      </c>
      <c r="D86" t="n">
        <v>4.875</v>
      </c>
      <c r="E86" t="n">
        <v>20.51</v>
      </c>
      <c r="F86" t="n">
        <v>17.67</v>
      </c>
      <c r="G86" t="n">
        <v>88.33</v>
      </c>
      <c r="H86" t="n">
        <v>1.27</v>
      </c>
      <c r="I86" t="n">
        <v>12</v>
      </c>
      <c r="J86" t="n">
        <v>196.42</v>
      </c>
      <c r="K86" t="n">
        <v>52.44</v>
      </c>
      <c r="L86" t="n">
        <v>14</v>
      </c>
      <c r="M86" t="n">
        <v>10</v>
      </c>
      <c r="N86" t="n">
        <v>39.98</v>
      </c>
      <c r="O86" t="n">
        <v>24459.75</v>
      </c>
      <c r="P86" t="n">
        <v>210.39</v>
      </c>
      <c r="Q86" t="n">
        <v>446.27</v>
      </c>
      <c r="R86" t="n">
        <v>40.71</v>
      </c>
      <c r="S86" t="n">
        <v>28.73</v>
      </c>
      <c r="T86" t="n">
        <v>5299.58</v>
      </c>
      <c r="U86" t="n">
        <v>0.71</v>
      </c>
      <c r="V86" t="n">
        <v>0.92</v>
      </c>
      <c r="W86" t="n">
        <v>0.1</v>
      </c>
      <c r="X86" t="n">
        <v>0.31</v>
      </c>
      <c r="Y86" t="n">
        <v>0.5</v>
      </c>
      <c r="Z86" t="n">
        <v>10</v>
      </c>
    </row>
    <row r="87">
      <c r="A87" t="n">
        <v>14</v>
      </c>
      <c r="B87" t="n">
        <v>90</v>
      </c>
      <c r="C87" t="inlineStr">
        <is>
          <t xml:space="preserve">CONCLUIDO	</t>
        </is>
      </c>
      <c r="D87" t="n">
        <v>4.8905</v>
      </c>
      <c r="E87" t="n">
        <v>20.45</v>
      </c>
      <c r="F87" t="n">
        <v>17.64</v>
      </c>
      <c r="G87" t="n">
        <v>96.2</v>
      </c>
      <c r="H87" t="n">
        <v>1.35</v>
      </c>
      <c r="I87" t="n">
        <v>11</v>
      </c>
      <c r="J87" t="n">
        <v>197.98</v>
      </c>
      <c r="K87" t="n">
        <v>52.44</v>
      </c>
      <c r="L87" t="n">
        <v>15</v>
      </c>
      <c r="M87" t="n">
        <v>9</v>
      </c>
      <c r="N87" t="n">
        <v>40.54</v>
      </c>
      <c r="O87" t="n">
        <v>24651.58</v>
      </c>
      <c r="P87" t="n">
        <v>208.39</v>
      </c>
      <c r="Q87" t="n">
        <v>446.27</v>
      </c>
      <c r="R87" t="n">
        <v>39.67</v>
      </c>
      <c r="S87" t="n">
        <v>28.73</v>
      </c>
      <c r="T87" t="n">
        <v>4785.22</v>
      </c>
      <c r="U87" t="n">
        <v>0.72</v>
      </c>
      <c r="V87" t="n">
        <v>0.92</v>
      </c>
      <c r="W87" t="n">
        <v>0.1</v>
      </c>
      <c r="X87" t="n">
        <v>0.28</v>
      </c>
      <c r="Y87" t="n">
        <v>0.5</v>
      </c>
      <c r="Z87" t="n">
        <v>10</v>
      </c>
    </row>
    <row r="88">
      <c r="A88" t="n">
        <v>15</v>
      </c>
      <c r="B88" t="n">
        <v>90</v>
      </c>
      <c r="C88" t="inlineStr">
        <is>
          <t xml:space="preserve">CONCLUIDO	</t>
        </is>
      </c>
      <c r="D88" t="n">
        <v>4.8873</v>
      </c>
      <c r="E88" t="n">
        <v>20.46</v>
      </c>
      <c r="F88" t="n">
        <v>17.65</v>
      </c>
      <c r="G88" t="n">
        <v>96.27</v>
      </c>
      <c r="H88" t="n">
        <v>1.42</v>
      </c>
      <c r="I88" t="n">
        <v>11</v>
      </c>
      <c r="J88" t="n">
        <v>199.54</v>
      </c>
      <c r="K88" t="n">
        <v>52.44</v>
      </c>
      <c r="L88" t="n">
        <v>16</v>
      </c>
      <c r="M88" t="n">
        <v>9</v>
      </c>
      <c r="N88" t="n">
        <v>41.1</v>
      </c>
      <c r="O88" t="n">
        <v>24844.17</v>
      </c>
      <c r="P88" t="n">
        <v>206.71</v>
      </c>
      <c r="Q88" t="n">
        <v>446.3</v>
      </c>
      <c r="R88" t="n">
        <v>40.14</v>
      </c>
      <c r="S88" t="n">
        <v>28.73</v>
      </c>
      <c r="T88" t="n">
        <v>5018.99</v>
      </c>
      <c r="U88" t="n">
        <v>0.72</v>
      </c>
      <c r="V88" t="n">
        <v>0.92</v>
      </c>
      <c r="W88" t="n">
        <v>0.1</v>
      </c>
      <c r="X88" t="n">
        <v>0.29</v>
      </c>
      <c r="Y88" t="n">
        <v>0.5</v>
      </c>
      <c r="Z88" t="n">
        <v>10</v>
      </c>
    </row>
    <row r="89">
      <c r="A89" t="n">
        <v>16</v>
      </c>
      <c r="B89" t="n">
        <v>90</v>
      </c>
      <c r="C89" t="inlineStr">
        <is>
          <t xml:space="preserve">CONCLUIDO	</t>
        </is>
      </c>
      <c r="D89" t="n">
        <v>4.9083</v>
      </c>
      <c r="E89" t="n">
        <v>20.37</v>
      </c>
      <c r="F89" t="n">
        <v>17.6</v>
      </c>
      <c r="G89" t="n">
        <v>105.59</v>
      </c>
      <c r="H89" t="n">
        <v>1.5</v>
      </c>
      <c r="I89" t="n">
        <v>10</v>
      </c>
      <c r="J89" t="n">
        <v>201.11</v>
      </c>
      <c r="K89" t="n">
        <v>52.44</v>
      </c>
      <c r="L89" t="n">
        <v>17</v>
      </c>
      <c r="M89" t="n">
        <v>8</v>
      </c>
      <c r="N89" t="n">
        <v>41.67</v>
      </c>
      <c r="O89" t="n">
        <v>25037.53</v>
      </c>
      <c r="P89" t="n">
        <v>205.18</v>
      </c>
      <c r="Q89" t="n">
        <v>446.27</v>
      </c>
      <c r="R89" t="n">
        <v>38.25</v>
      </c>
      <c r="S89" t="n">
        <v>28.73</v>
      </c>
      <c r="T89" t="n">
        <v>4077.64</v>
      </c>
      <c r="U89" t="n">
        <v>0.75</v>
      </c>
      <c r="V89" t="n">
        <v>0.92</v>
      </c>
      <c r="W89" t="n">
        <v>0.1</v>
      </c>
      <c r="X89" t="n">
        <v>0.24</v>
      </c>
      <c r="Y89" t="n">
        <v>0.5</v>
      </c>
      <c r="Z89" t="n">
        <v>10</v>
      </c>
    </row>
    <row r="90">
      <c r="A90" t="n">
        <v>17</v>
      </c>
      <c r="B90" t="n">
        <v>90</v>
      </c>
      <c r="C90" t="inlineStr">
        <is>
          <t xml:space="preserve">CONCLUIDO	</t>
        </is>
      </c>
      <c r="D90" t="n">
        <v>4.8999</v>
      </c>
      <c r="E90" t="n">
        <v>20.41</v>
      </c>
      <c r="F90" t="n">
        <v>17.63</v>
      </c>
      <c r="G90" t="n">
        <v>105.8</v>
      </c>
      <c r="H90" t="n">
        <v>1.58</v>
      </c>
      <c r="I90" t="n">
        <v>10</v>
      </c>
      <c r="J90" t="n">
        <v>202.68</v>
      </c>
      <c r="K90" t="n">
        <v>52.44</v>
      </c>
      <c r="L90" t="n">
        <v>18</v>
      </c>
      <c r="M90" t="n">
        <v>8</v>
      </c>
      <c r="N90" t="n">
        <v>42.24</v>
      </c>
      <c r="O90" t="n">
        <v>25231.66</v>
      </c>
      <c r="P90" t="n">
        <v>202.28</v>
      </c>
      <c r="Q90" t="n">
        <v>446.27</v>
      </c>
      <c r="R90" t="n">
        <v>39.64</v>
      </c>
      <c r="S90" t="n">
        <v>28.73</v>
      </c>
      <c r="T90" t="n">
        <v>4776.83</v>
      </c>
      <c r="U90" t="n">
        <v>0.72</v>
      </c>
      <c r="V90" t="n">
        <v>0.92</v>
      </c>
      <c r="W90" t="n">
        <v>0.1</v>
      </c>
      <c r="X90" t="n">
        <v>0.28</v>
      </c>
      <c r="Y90" t="n">
        <v>0.5</v>
      </c>
      <c r="Z90" t="n">
        <v>10</v>
      </c>
    </row>
    <row r="91">
      <c r="A91" t="n">
        <v>18</v>
      </c>
      <c r="B91" t="n">
        <v>90</v>
      </c>
      <c r="C91" t="inlineStr">
        <is>
          <t xml:space="preserve">CONCLUIDO	</t>
        </is>
      </c>
      <c r="D91" t="n">
        <v>4.9216</v>
      </c>
      <c r="E91" t="n">
        <v>20.32</v>
      </c>
      <c r="F91" t="n">
        <v>17.58</v>
      </c>
      <c r="G91" t="n">
        <v>117.19</v>
      </c>
      <c r="H91" t="n">
        <v>1.65</v>
      </c>
      <c r="I91" t="n">
        <v>9</v>
      </c>
      <c r="J91" t="n">
        <v>204.26</v>
      </c>
      <c r="K91" t="n">
        <v>52.44</v>
      </c>
      <c r="L91" t="n">
        <v>19</v>
      </c>
      <c r="M91" t="n">
        <v>7</v>
      </c>
      <c r="N91" t="n">
        <v>42.82</v>
      </c>
      <c r="O91" t="n">
        <v>25426.72</v>
      </c>
      <c r="P91" t="n">
        <v>201.01</v>
      </c>
      <c r="Q91" t="n">
        <v>446.27</v>
      </c>
      <c r="R91" t="n">
        <v>37.85</v>
      </c>
      <c r="S91" t="n">
        <v>28.73</v>
      </c>
      <c r="T91" t="n">
        <v>3883.2</v>
      </c>
      <c r="U91" t="n">
        <v>0.76</v>
      </c>
      <c r="V91" t="n">
        <v>0.92</v>
      </c>
      <c r="W91" t="n">
        <v>0.09</v>
      </c>
      <c r="X91" t="n">
        <v>0.22</v>
      </c>
      <c r="Y91" t="n">
        <v>0.5</v>
      </c>
      <c r="Z91" t="n">
        <v>10</v>
      </c>
    </row>
    <row r="92">
      <c r="A92" t="n">
        <v>19</v>
      </c>
      <c r="B92" t="n">
        <v>90</v>
      </c>
      <c r="C92" t="inlineStr">
        <is>
          <t xml:space="preserve">CONCLUIDO	</t>
        </is>
      </c>
      <c r="D92" t="n">
        <v>4.9181</v>
      </c>
      <c r="E92" t="n">
        <v>20.33</v>
      </c>
      <c r="F92" t="n">
        <v>17.59</v>
      </c>
      <c r="G92" t="n">
        <v>117.28</v>
      </c>
      <c r="H92" t="n">
        <v>1.73</v>
      </c>
      <c r="I92" t="n">
        <v>9</v>
      </c>
      <c r="J92" t="n">
        <v>205.85</v>
      </c>
      <c r="K92" t="n">
        <v>52.44</v>
      </c>
      <c r="L92" t="n">
        <v>20</v>
      </c>
      <c r="M92" t="n">
        <v>7</v>
      </c>
      <c r="N92" t="n">
        <v>43.41</v>
      </c>
      <c r="O92" t="n">
        <v>25622.45</v>
      </c>
      <c r="P92" t="n">
        <v>199.9</v>
      </c>
      <c r="Q92" t="n">
        <v>446.27</v>
      </c>
      <c r="R92" t="n">
        <v>38.25</v>
      </c>
      <c r="S92" t="n">
        <v>28.73</v>
      </c>
      <c r="T92" t="n">
        <v>4086.06</v>
      </c>
      <c r="U92" t="n">
        <v>0.75</v>
      </c>
      <c r="V92" t="n">
        <v>0.92</v>
      </c>
      <c r="W92" t="n">
        <v>0.1</v>
      </c>
      <c r="X92" t="n">
        <v>0.23</v>
      </c>
      <c r="Y92" t="n">
        <v>0.5</v>
      </c>
      <c r="Z92" t="n">
        <v>10</v>
      </c>
    </row>
    <row r="93">
      <c r="A93" t="n">
        <v>20</v>
      </c>
      <c r="B93" t="n">
        <v>90</v>
      </c>
      <c r="C93" t="inlineStr">
        <is>
          <t xml:space="preserve">CONCLUIDO	</t>
        </is>
      </c>
      <c r="D93" t="n">
        <v>4.9349</v>
      </c>
      <c r="E93" t="n">
        <v>20.26</v>
      </c>
      <c r="F93" t="n">
        <v>17.56</v>
      </c>
      <c r="G93" t="n">
        <v>131.69</v>
      </c>
      <c r="H93" t="n">
        <v>1.8</v>
      </c>
      <c r="I93" t="n">
        <v>8</v>
      </c>
      <c r="J93" t="n">
        <v>207.45</v>
      </c>
      <c r="K93" t="n">
        <v>52.44</v>
      </c>
      <c r="L93" t="n">
        <v>21</v>
      </c>
      <c r="M93" t="n">
        <v>6</v>
      </c>
      <c r="N93" t="n">
        <v>44</v>
      </c>
      <c r="O93" t="n">
        <v>25818.99</v>
      </c>
      <c r="P93" t="n">
        <v>197.38</v>
      </c>
      <c r="Q93" t="n">
        <v>446.27</v>
      </c>
      <c r="R93" t="n">
        <v>37.14</v>
      </c>
      <c r="S93" t="n">
        <v>28.73</v>
      </c>
      <c r="T93" t="n">
        <v>3534.25</v>
      </c>
      <c r="U93" t="n">
        <v>0.77</v>
      </c>
      <c r="V93" t="n">
        <v>0.93</v>
      </c>
      <c r="W93" t="n">
        <v>0.1</v>
      </c>
      <c r="X93" t="n">
        <v>0.2</v>
      </c>
      <c r="Y93" t="n">
        <v>0.5</v>
      </c>
      <c r="Z93" t="n">
        <v>10</v>
      </c>
    </row>
    <row r="94">
      <c r="A94" t="n">
        <v>21</v>
      </c>
      <c r="B94" t="n">
        <v>90</v>
      </c>
      <c r="C94" t="inlineStr">
        <is>
          <t xml:space="preserve">CONCLUIDO	</t>
        </is>
      </c>
      <c r="D94" t="n">
        <v>4.9476</v>
      </c>
      <c r="E94" t="n">
        <v>20.21</v>
      </c>
      <c r="F94" t="n">
        <v>17.51</v>
      </c>
      <c r="G94" t="n">
        <v>131.3</v>
      </c>
      <c r="H94" t="n">
        <v>1.87</v>
      </c>
      <c r="I94" t="n">
        <v>8</v>
      </c>
      <c r="J94" t="n">
        <v>209.05</v>
      </c>
      <c r="K94" t="n">
        <v>52.44</v>
      </c>
      <c r="L94" t="n">
        <v>22</v>
      </c>
      <c r="M94" t="n">
        <v>6</v>
      </c>
      <c r="N94" t="n">
        <v>44.6</v>
      </c>
      <c r="O94" t="n">
        <v>26016.35</v>
      </c>
      <c r="P94" t="n">
        <v>194.51</v>
      </c>
      <c r="Q94" t="n">
        <v>446.27</v>
      </c>
      <c r="R94" t="n">
        <v>35.38</v>
      </c>
      <c r="S94" t="n">
        <v>28.73</v>
      </c>
      <c r="T94" t="n">
        <v>2655.11</v>
      </c>
      <c r="U94" t="n">
        <v>0.8100000000000001</v>
      </c>
      <c r="V94" t="n">
        <v>0.93</v>
      </c>
      <c r="W94" t="n">
        <v>0.09</v>
      </c>
      <c r="X94" t="n">
        <v>0.15</v>
      </c>
      <c r="Y94" t="n">
        <v>0.5</v>
      </c>
      <c r="Z94" t="n">
        <v>10</v>
      </c>
    </row>
    <row r="95">
      <c r="A95" t="n">
        <v>22</v>
      </c>
      <c r="B95" t="n">
        <v>90</v>
      </c>
      <c r="C95" t="inlineStr">
        <is>
          <t xml:space="preserve">CONCLUIDO	</t>
        </is>
      </c>
      <c r="D95" t="n">
        <v>4.9527</v>
      </c>
      <c r="E95" t="n">
        <v>20.19</v>
      </c>
      <c r="F95" t="n">
        <v>17.52</v>
      </c>
      <c r="G95" t="n">
        <v>150.19</v>
      </c>
      <c r="H95" t="n">
        <v>1.94</v>
      </c>
      <c r="I95" t="n">
        <v>7</v>
      </c>
      <c r="J95" t="n">
        <v>210.65</v>
      </c>
      <c r="K95" t="n">
        <v>52.44</v>
      </c>
      <c r="L95" t="n">
        <v>23</v>
      </c>
      <c r="M95" t="n">
        <v>5</v>
      </c>
      <c r="N95" t="n">
        <v>45.21</v>
      </c>
      <c r="O95" t="n">
        <v>26214.54</v>
      </c>
      <c r="P95" t="n">
        <v>192.3</v>
      </c>
      <c r="Q95" t="n">
        <v>446.27</v>
      </c>
      <c r="R95" t="n">
        <v>35.93</v>
      </c>
      <c r="S95" t="n">
        <v>28.73</v>
      </c>
      <c r="T95" t="n">
        <v>2932.8</v>
      </c>
      <c r="U95" t="n">
        <v>0.8</v>
      </c>
      <c r="V95" t="n">
        <v>0.93</v>
      </c>
      <c r="W95" t="n">
        <v>0.09</v>
      </c>
      <c r="X95" t="n">
        <v>0.16</v>
      </c>
      <c r="Y95" t="n">
        <v>0.5</v>
      </c>
      <c r="Z95" t="n">
        <v>10</v>
      </c>
    </row>
    <row r="96">
      <c r="A96" t="n">
        <v>23</v>
      </c>
      <c r="B96" t="n">
        <v>90</v>
      </c>
      <c r="C96" t="inlineStr">
        <is>
          <t xml:space="preserve">CONCLUIDO	</t>
        </is>
      </c>
      <c r="D96" t="n">
        <v>4.9522</v>
      </c>
      <c r="E96" t="n">
        <v>20.19</v>
      </c>
      <c r="F96" t="n">
        <v>17.52</v>
      </c>
      <c r="G96" t="n">
        <v>150.2</v>
      </c>
      <c r="H96" t="n">
        <v>2.01</v>
      </c>
      <c r="I96" t="n">
        <v>7</v>
      </c>
      <c r="J96" t="n">
        <v>212.27</v>
      </c>
      <c r="K96" t="n">
        <v>52.44</v>
      </c>
      <c r="L96" t="n">
        <v>24</v>
      </c>
      <c r="M96" t="n">
        <v>5</v>
      </c>
      <c r="N96" t="n">
        <v>45.82</v>
      </c>
      <c r="O96" t="n">
        <v>26413.56</v>
      </c>
      <c r="P96" t="n">
        <v>191.97</v>
      </c>
      <c r="Q96" t="n">
        <v>446.28</v>
      </c>
      <c r="R96" t="n">
        <v>36.04</v>
      </c>
      <c r="S96" t="n">
        <v>28.73</v>
      </c>
      <c r="T96" t="n">
        <v>2989.5</v>
      </c>
      <c r="U96" t="n">
        <v>0.8</v>
      </c>
      <c r="V96" t="n">
        <v>0.93</v>
      </c>
      <c r="W96" t="n">
        <v>0.09</v>
      </c>
      <c r="X96" t="n">
        <v>0.17</v>
      </c>
      <c r="Y96" t="n">
        <v>0.5</v>
      </c>
      <c r="Z96" t="n">
        <v>10</v>
      </c>
    </row>
    <row r="97">
      <c r="A97" t="n">
        <v>24</v>
      </c>
      <c r="B97" t="n">
        <v>90</v>
      </c>
      <c r="C97" t="inlineStr">
        <is>
          <t xml:space="preserve">CONCLUIDO	</t>
        </is>
      </c>
      <c r="D97" t="n">
        <v>4.949</v>
      </c>
      <c r="E97" t="n">
        <v>20.21</v>
      </c>
      <c r="F97" t="n">
        <v>17.54</v>
      </c>
      <c r="G97" t="n">
        <v>150.31</v>
      </c>
      <c r="H97" t="n">
        <v>2.08</v>
      </c>
      <c r="I97" t="n">
        <v>7</v>
      </c>
      <c r="J97" t="n">
        <v>213.89</v>
      </c>
      <c r="K97" t="n">
        <v>52.44</v>
      </c>
      <c r="L97" t="n">
        <v>25</v>
      </c>
      <c r="M97" t="n">
        <v>5</v>
      </c>
      <c r="N97" t="n">
        <v>46.44</v>
      </c>
      <c r="O97" t="n">
        <v>26613.43</v>
      </c>
      <c r="P97" t="n">
        <v>190.01</v>
      </c>
      <c r="Q97" t="n">
        <v>446.27</v>
      </c>
      <c r="R97" t="n">
        <v>36.51</v>
      </c>
      <c r="S97" t="n">
        <v>28.73</v>
      </c>
      <c r="T97" t="n">
        <v>3222.59</v>
      </c>
      <c r="U97" t="n">
        <v>0.79</v>
      </c>
      <c r="V97" t="n">
        <v>0.93</v>
      </c>
      <c r="W97" t="n">
        <v>0.09</v>
      </c>
      <c r="X97" t="n">
        <v>0.18</v>
      </c>
      <c r="Y97" t="n">
        <v>0.5</v>
      </c>
      <c r="Z97" t="n">
        <v>10</v>
      </c>
    </row>
    <row r="98">
      <c r="A98" t="n">
        <v>25</v>
      </c>
      <c r="B98" t="n">
        <v>90</v>
      </c>
      <c r="C98" t="inlineStr">
        <is>
          <t xml:space="preserve">CONCLUIDO	</t>
        </is>
      </c>
      <c r="D98" t="n">
        <v>4.9523</v>
      </c>
      <c r="E98" t="n">
        <v>20.19</v>
      </c>
      <c r="F98" t="n">
        <v>17.52</v>
      </c>
      <c r="G98" t="n">
        <v>150.2</v>
      </c>
      <c r="H98" t="n">
        <v>2.14</v>
      </c>
      <c r="I98" t="n">
        <v>7</v>
      </c>
      <c r="J98" t="n">
        <v>215.51</v>
      </c>
      <c r="K98" t="n">
        <v>52.44</v>
      </c>
      <c r="L98" t="n">
        <v>26</v>
      </c>
      <c r="M98" t="n">
        <v>3</v>
      </c>
      <c r="N98" t="n">
        <v>47.07</v>
      </c>
      <c r="O98" t="n">
        <v>26814.17</v>
      </c>
      <c r="P98" t="n">
        <v>188.97</v>
      </c>
      <c r="Q98" t="n">
        <v>446.27</v>
      </c>
      <c r="R98" t="n">
        <v>35.89</v>
      </c>
      <c r="S98" t="n">
        <v>28.73</v>
      </c>
      <c r="T98" t="n">
        <v>2916.15</v>
      </c>
      <c r="U98" t="n">
        <v>0.8</v>
      </c>
      <c r="V98" t="n">
        <v>0.93</v>
      </c>
      <c r="W98" t="n">
        <v>0.1</v>
      </c>
      <c r="X98" t="n">
        <v>0.17</v>
      </c>
      <c r="Y98" t="n">
        <v>0.5</v>
      </c>
      <c r="Z98" t="n">
        <v>10</v>
      </c>
    </row>
    <row r="99">
      <c r="A99" t="n">
        <v>26</v>
      </c>
      <c r="B99" t="n">
        <v>90</v>
      </c>
      <c r="C99" t="inlineStr">
        <is>
          <t xml:space="preserve">CONCLUIDO	</t>
        </is>
      </c>
      <c r="D99" t="n">
        <v>4.956</v>
      </c>
      <c r="E99" t="n">
        <v>20.18</v>
      </c>
      <c r="F99" t="n">
        <v>17.51</v>
      </c>
      <c r="G99" t="n">
        <v>150.07</v>
      </c>
      <c r="H99" t="n">
        <v>2.21</v>
      </c>
      <c r="I99" t="n">
        <v>7</v>
      </c>
      <c r="J99" t="n">
        <v>217.15</v>
      </c>
      <c r="K99" t="n">
        <v>52.44</v>
      </c>
      <c r="L99" t="n">
        <v>27</v>
      </c>
      <c r="M99" t="n">
        <v>2</v>
      </c>
      <c r="N99" t="n">
        <v>47.71</v>
      </c>
      <c r="O99" t="n">
        <v>27015.77</v>
      </c>
      <c r="P99" t="n">
        <v>186.82</v>
      </c>
      <c r="Q99" t="n">
        <v>446.27</v>
      </c>
      <c r="R99" t="n">
        <v>35.27</v>
      </c>
      <c r="S99" t="n">
        <v>28.73</v>
      </c>
      <c r="T99" t="n">
        <v>2606.45</v>
      </c>
      <c r="U99" t="n">
        <v>0.8100000000000001</v>
      </c>
      <c r="V99" t="n">
        <v>0.93</v>
      </c>
      <c r="W99" t="n">
        <v>0.1</v>
      </c>
      <c r="X99" t="n">
        <v>0.15</v>
      </c>
      <c r="Y99" t="n">
        <v>0.5</v>
      </c>
      <c r="Z99" t="n">
        <v>10</v>
      </c>
    </row>
    <row r="100">
      <c r="A100" t="n">
        <v>27</v>
      </c>
      <c r="B100" t="n">
        <v>90</v>
      </c>
      <c r="C100" t="inlineStr">
        <is>
          <t xml:space="preserve">CONCLUIDO	</t>
        </is>
      </c>
      <c r="D100" t="n">
        <v>4.9757</v>
      </c>
      <c r="E100" t="n">
        <v>20.1</v>
      </c>
      <c r="F100" t="n">
        <v>17.46</v>
      </c>
      <c r="G100" t="n">
        <v>174.64</v>
      </c>
      <c r="H100" t="n">
        <v>2.27</v>
      </c>
      <c r="I100" t="n">
        <v>6</v>
      </c>
      <c r="J100" t="n">
        <v>218.79</v>
      </c>
      <c r="K100" t="n">
        <v>52.44</v>
      </c>
      <c r="L100" t="n">
        <v>28</v>
      </c>
      <c r="M100" t="n">
        <v>1</v>
      </c>
      <c r="N100" t="n">
        <v>48.35</v>
      </c>
      <c r="O100" t="n">
        <v>27218.26</v>
      </c>
      <c r="P100" t="n">
        <v>186.81</v>
      </c>
      <c r="Q100" t="n">
        <v>446.27</v>
      </c>
      <c r="R100" t="n">
        <v>33.88</v>
      </c>
      <c r="S100" t="n">
        <v>28.73</v>
      </c>
      <c r="T100" t="n">
        <v>1916.02</v>
      </c>
      <c r="U100" t="n">
        <v>0.85</v>
      </c>
      <c r="V100" t="n">
        <v>0.93</v>
      </c>
      <c r="W100" t="n">
        <v>0.09</v>
      </c>
      <c r="X100" t="n">
        <v>0.11</v>
      </c>
      <c r="Y100" t="n">
        <v>0.5</v>
      </c>
      <c r="Z100" t="n">
        <v>10</v>
      </c>
    </row>
    <row r="101">
      <c r="A101" t="n">
        <v>28</v>
      </c>
      <c r="B101" t="n">
        <v>90</v>
      </c>
      <c r="C101" t="inlineStr">
        <is>
          <t xml:space="preserve">CONCLUIDO	</t>
        </is>
      </c>
      <c r="D101" t="n">
        <v>4.9744</v>
      </c>
      <c r="E101" t="n">
        <v>20.1</v>
      </c>
      <c r="F101" t="n">
        <v>17.47</v>
      </c>
      <c r="G101" t="n">
        <v>174.69</v>
      </c>
      <c r="H101" t="n">
        <v>2.34</v>
      </c>
      <c r="I101" t="n">
        <v>6</v>
      </c>
      <c r="J101" t="n">
        <v>220.44</v>
      </c>
      <c r="K101" t="n">
        <v>52.44</v>
      </c>
      <c r="L101" t="n">
        <v>29</v>
      </c>
      <c r="M101" t="n">
        <v>0</v>
      </c>
      <c r="N101" t="n">
        <v>49</v>
      </c>
      <c r="O101" t="n">
        <v>27421.64</v>
      </c>
      <c r="P101" t="n">
        <v>188.08</v>
      </c>
      <c r="Q101" t="n">
        <v>446.27</v>
      </c>
      <c r="R101" t="n">
        <v>34.01</v>
      </c>
      <c r="S101" t="n">
        <v>28.73</v>
      </c>
      <c r="T101" t="n">
        <v>1982.46</v>
      </c>
      <c r="U101" t="n">
        <v>0.84</v>
      </c>
      <c r="V101" t="n">
        <v>0.93</v>
      </c>
      <c r="W101" t="n">
        <v>0.09</v>
      </c>
      <c r="X101" t="n">
        <v>0.11</v>
      </c>
      <c r="Y101" t="n">
        <v>0.5</v>
      </c>
      <c r="Z101" t="n">
        <v>10</v>
      </c>
    </row>
    <row r="102">
      <c r="A102" t="n">
        <v>0</v>
      </c>
      <c r="B102" t="n">
        <v>10</v>
      </c>
      <c r="C102" t="inlineStr">
        <is>
          <t xml:space="preserve">CONCLUIDO	</t>
        </is>
      </c>
      <c r="D102" t="n">
        <v>4.7944</v>
      </c>
      <c r="E102" t="n">
        <v>20.86</v>
      </c>
      <c r="F102" t="n">
        <v>18.7</v>
      </c>
      <c r="G102" t="n">
        <v>24.39</v>
      </c>
      <c r="H102" t="n">
        <v>0.64</v>
      </c>
      <c r="I102" t="n">
        <v>46</v>
      </c>
      <c r="J102" t="n">
        <v>26.11</v>
      </c>
      <c r="K102" t="n">
        <v>12.1</v>
      </c>
      <c r="L102" t="n">
        <v>1</v>
      </c>
      <c r="M102" t="n">
        <v>6</v>
      </c>
      <c r="N102" t="n">
        <v>3.01</v>
      </c>
      <c r="O102" t="n">
        <v>3454.41</v>
      </c>
      <c r="P102" t="n">
        <v>53.92</v>
      </c>
      <c r="Q102" t="n">
        <v>446.3</v>
      </c>
      <c r="R102" t="n">
        <v>72.64</v>
      </c>
      <c r="S102" t="n">
        <v>28.73</v>
      </c>
      <c r="T102" t="n">
        <v>21097.34</v>
      </c>
      <c r="U102" t="n">
        <v>0.4</v>
      </c>
      <c r="V102" t="n">
        <v>0.87</v>
      </c>
      <c r="W102" t="n">
        <v>0.21</v>
      </c>
      <c r="X102" t="n">
        <v>1.34</v>
      </c>
      <c r="Y102" t="n">
        <v>0.5</v>
      </c>
      <c r="Z102" t="n">
        <v>10</v>
      </c>
    </row>
    <row r="103">
      <c r="A103" t="n">
        <v>1</v>
      </c>
      <c r="B103" t="n">
        <v>10</v>
      </c>
      <c r="C103" t="inlineStr">
        <is>
          <t xml:space="preserve">CONCLUIDO	</t>
        </is>
      </c>
      <c r="D103" t="n">
        <v>4.7937</v>
      </c>
      <c r="E103" t="n">
        <v>20.86</v>
      </c>
      <c r="F103" t="n">
        <v>18.7</v>
      </c>
      <c r="G103" t="n">
        <v>24.39</v>
      </c>
      <c r="H103" t="n">
        <v>1.23</v>
      </c>
      <c r="I103" t="n">
        <v>46</v>
      </c>
      <c r="J103" t="n">
        <v>27.2</v>
      </c>
      <c r="K103" t="n">
        <v>12.1</v>
      </c>
      <c r="L103" t="n">
        <v>2</v>
      </c>
      <c r="M103" t="n">
        <v>0</v>
      </c>
      <c r="N103" t="n">
        <v>3.1</v>
      </c>
      <c r="O103" t="n">
        <v>3588.35</v>
      </c>
      <c r="P103" t="n">
        <v>56.03</v>
      </c>
      <c r="Q103" t="n">
        <v>446.29</v>
      </c>
      <c r="R103" t="n">
        <v>72.56999999999999</v>
      </c>
      <c r="S103" t="n">
        <v>28.73</v>
      </c>
      <c r="T103" t="n">
        <v>21061.27</v>
      </c>
      <c r="U103" t="n">
        <v>0.4</v>
      </c>
      <c r="V103" t="n">
        <v>0.87</v>
      </c>
      <c r="W103" t="n">
        <v>0.21</v>
      </c>
      <c r="X103" t="n">
        <v>1.34</v>
      </c>
      <c r="Y103" t="n">
        <v>0.5</v>
      </c>
      <c r="Z103" t="n">
        <v>10</v>
      </c>
    </row>
    <row r="104">
      <c r="A104" t="n">
        <v>0</v>
      </c>
      <c r="B104" t="n">
        <v>45</v>
      </c>
      <c r="C104" t="inlineStr">
        <is>
          <t xml:space="preserve">CONCLUIDO	</t>
        </is>
      </c>
      <c r="D104" t="n">
        <v>3.8262</v>
      </c>
      <c r="E104" t="n">
        <v>26.14</v>
      </c>
      <c r="F104" t="n">
        <v>21.33</v>
      </c>
      <c r="G104" t="n">
        <v>9.34</v>
      </c>
      <c r="H104" t="n">
        <v>0.18</v>
      </c>
      <c r="I104" t="n">
        <v>137</v>
      </c>
      <c r="J104" t="n">
        <v>98.70999999999999</v>
      </c>
      <c r="K104" t="n">
        <v>39.72</v>
      </c>
      <c r="L104" t="n">
        <v>1</v>
      </c>
      <c r="M104" t="n">
        <v>135</v>
      </c>
      <c r="N104" t="n">
        <v>12.99</v>
      </c>
      <c r="O104" t="n">
        <v>12407.75</v>
      </c>
      <c r="P104" t="n">
        <v>188.18</v>
      </c>
      <c r="Q104" t="n">
        <v>446.31</v>
      </c>
      <c r="R104" t="n">
        <v>160.41</v>
      </c>
      <c r="S104" t="n">
        <v>28.73</v>
      </c>
      <c r="T104" t="n">
        <v>64525.55</v>
      </c>
      <c r="U104" t="n">
        <v>0.18</v>
      </c>
      <c r="V104" t="n">
        <v>0.76</v>
      </c>
      <c r="W104" t="n">
        <v>0.3</v>
      </c>
      <c r="X104" t="n">
        <v>3.97</v>
      </c>
      <c r="Y104" t="n">
        <v>0.5</v>
      </c>
      <c r="Z104" t="n">
        <v>10</v>
      </c>
    </row>
    <row r="105">
      <c r="A105" t="n">
        <v>1</v>
      </c>
      <c r="B105" t="n">
        <v>45</v>
      </c>
      <c r="C105" t="inlineStr">
        <is>
          <t xml:space="preserve">CONCLUIDO	</t>
        </is>
      </c>
      <c r="D105" t="n">
        <v>4.4896</v>
      </c>
      <c r="E105" t="n">
        <v>22.27</v>
      </c>
      <c r="F105" t="n">
        <v>19.05</v>
      </c>
      <c r="G105" t="n">
        <v>19.05</v>
      </c>
      <c r="H105" t="n">
        <v>0.35</v>
      </c>
      <c r="I105" t="n">
        <v>60</v>
      </c>
      <c r="J105" t="n">
        <v>99.95</v>
      </c>
      <c r="K105" t="n">
        <v>39.72</v>
      </c>
      <c r="L105" t="n">
        <v>2</v>
      </c>
      <c r="M105" t="n">
        <v>58</v>
      </c>
      <c r="N105" t="n">
        <v>13.24</v>
      </c>
      <c r="O105" t="n">
        <v>12561.45</v>
      </c>
      <c r="P105" t="n">
        <v>164.5</v>
      </c>
      <c r="Q105" t="n">
        <v>446.27</v>
      </c>
      <c r="R105" t="n">
        <v>85.8</v>
      </c>
      <c r="S105" t="n">
        <v>28.73</v>
      </c>
      <c r="T105" t="n">
        <v>27606.72</v>
      </c>
      <c r="U105" t="n">
        <v>0.33</v>
      </c>
      <c r="V105" t="n">
        <v>0.85</v>
      </c>
      <c r="W105" t="n">
        <v>0.18</v>
      </c>
      <c r="X105" t="n">
        <v>1.69</v>
      </c>
      <c r="Y105" t="n">
        <v>0.5</v>
      </c>
      <c r="Z105" t="n">
        <v>10</v>
      </c>
    </row>
    <row r="106">
      <c r="A106" t="n">
        <v>2</v>
      </c>
      <c r="B106" t="n">
        <v>45</v>
      </c>
      <c r="C106" t="inlineStr">
        <is>
          <t xml:space="preserve">CONCLUIDO	</t>
        </is>
      </c>
      <c r="D106" t="n">
        <v>4.7107</v>
      </c>
      <c r="E106" t="n">
        <v>21.23</v>
      </c>
      <c r="F106" t="n">
        <v>18.44</v>
      </c>
      <c r="G106" t="n">
        <v>28.37</v>
      </c>
      <c r="H106" t="n">
        <v>0.52</v>
      </c>
      <c r="I106" t="n">
        <v>39</v>
      </c>
      <c r="J106" t="n">
        <v>101.2</v>
      </c>
      <c r="K106" t="n">
        <v>39.72</v>
      </c>
      <c r="L106" t="n">
        <v>3</v>
      </c>
      <c r="M106" t="n">
        <v>37</v>
      </c>
      <c r="N106" t="n">
        <v>13.49</v>
      </c>
      <c r="O106" t="n">
        <v>12715.54</v>
      </c>
      <c r="P106" t="n">
        <v>155.77</v>
      </c>
      <c r="Q106" t="n">
        <v>446.28</v>
      </c>
      <c r="R106" t="n">
        <v>65.68000000000001</v>
      </c>
      <c r="S106" t="n">
        <v>28.73</v>
      </c>
      <c r="T106" t="n">
        <v>17651.35</v>
      </c>
      <c r="U106" t="n">
        <v>0.44</v>
      </c>
      <c r="V106" t="n">
        <v>0.88</v>
      </c>
      <c r="W106" t="n">
        <v>0.15</v>
      </c>
      <c r="X106" t="n">
        <v>1.08</v>
      </c>
      <c r="Y106" t="n">
        <v>0.5</v>
      </c>
      <c r="Z106" t="n">
        <v>10</v>
      </c>
    </row>
    <row r="107">
      <c r="A107" t="n">
        <v>3</v>
      </c>
      <c r="B107" t="n">
        <v>45</v>
      </c>
      <c r="C107" t="inlineStr">
        <is>
          <t xml:space="preserve">CONCLUIDO	</t>
        </is>
      </c>
      <c r="D107" t="n">
        <v>4.842</v>
      </c>
      <c r="E107" t="n">
        <v>20.65</v>
      </c>
      <c r="F107" t="n">
        <v>18.09</v>
      </c>
      <c r="G107" t="n">
        <v>38.76</v>
      </c>
      <c r="H107" t="n">
        <v>0.6899999999999999</v>
      </c>
      <c r="I107" t="n">
        <v>28</v>
      </c>
      <c r="J107" t="n">
        <v>102.45</v>
      </c>
      <c r="K107" t="n">
        <v>39.72</v>
      </c>
      <c r="L107" t="n">
        <v>4</v>
      </c>
      <c r="M107" t="n">
        <v>26</v>
      </c>
      <c r="N107" t="n">
        <v>13.74</v>
      </c>
      <c r="O107" t="n">
        <v>12870.03</v>
      </c>
      <c r="P107" t="n">
        <v>149</v>
      </c>
      <c r="Q107" t="n">
        <v>446.27</v>
      </c>
      <c r="R107" t="n">
        <v>54.18</v>
      </c>
      <c r="S107" t="n">
        <v>28.73</v>
      </c>
      <c r="T107" t="n">
        <v>11953.37</v>
      </c>
      <c r="U107" t="n">
        <v>0.53</v>
      </c>
      <c r="V107" t="n">
        <v>0.9</v>
      </c>
      <c r="W107" t="n">
        <v>0.13</v>
      </c>
      <c r="X107" t="n">
        <v>0.73</v>
      </c>
      <c r="Y107" t="n">
        <v>0.5</v>
      </c>
      <c r="Z107" t="n">
        <v>10</v>
      </c>
    </row>
    <row r="108">
      <c r="A108" t="n">
        <v>4</v>
      </c>
      <c r="B108" t="n">
        <v>45</v>
      </c>
      <c r="C108" t="inlineStr">
        <is>
          <t xml:space="preserve">CONCLUIDO	</t>
        </is>
      </c>
      <c r="D108" t="n">
        <v>4.9032</v>
      </c>
      <c r="E108" t="n">
        <v>20.4</v>
      </c>
      <c r="F108" t="n">
        <v>17.95</v>
      </c>
      <c r="G108" t="n">
        <v>48.97</v>
      </c>
      <c r="H108" t="n">
        <v>0.85</v>
      </c>
      <c r="I108" t="n">
        <v>22</v>
      </c>
      <c r="J108" t="n">
        <v>103.71</v>
      </c>
      <c r="K108" t="n">
        <v>39.72</v>
      </c>
      <c r="L108" t="n">
        <v>5</v>
      </c>
      <c r="M108" t="n">
        <v>20</v>
      </c>
      <c r="N108" t="n">
        <v>14</v>
      </c>
      <c r="O108" t="n">
        <v>13024.91</v>
      </c>
      <c r="P108" t="n">
        <v>144.44</v>
      </c>
      <c r="Q108" t="n">
        <v>446.27</v>
      </c>
      <c r="R108" t="n">
        <v>50.1</v>
      </c>
      <c r="S108" t="n">
        <v>28.73</v>
      </c>
      <c r="T108" t="n">
        <v>9944.5</v>
      </c>
      <c r="U108" t="n">
        <v>0.57</v>
      </c>
      <c r="V108" t="n">
        <v>0.91</v>
      </c>
      <c r="W108" t="n">
        <v>0.11</v>
      </c>
      <c r="X108" t="n">
        <v>0.6</v>
      </c>
      <c r="Y108" t="n">
        <v>0.5</v>
      </c>
      <c r="Z108" t="n">
        <v>10</v>
      </c>
    </row>
    <row r="109">
      <c r="A109" t="n">
        <v>5</v>
      </c>
      <c r="B109" t="n">
        <v>45</v>
      </c>
      <c r="C109" t="inlineStr">
        <is>
          <t xml:space="preserve">CONCLUIDO	</t>
        </is>
      </c>
      <c r="D109" t="n">
        <v>4.9504</v>
      </c>
      <c r="E109" t="n">
        <v>20.2</v>
      </c>
      <c r="F109" t="n">
        <v>17.84</v>
      </c>
      <c r="G109" t="n">
        <v>59.47</v>
      </c>
      <c r="H109" t="n">
        <v>1.01</v>
      </c>
      <c r="I109" t="n">
        <v>18</v>
      </c>
      <c r="J109" t="n">
        <v>104.97</v>
      </c>
      <c r="K109" t="n">
        <v>39.72</v>
      </c>
      <c r="L109" t="n">
        <v>6</v>
      </c>
      <c r="M109" t="n">
        <v>16</v>
      </c>
      <c r="N109" t="n">
        <v>14.25</v>
      </c>
      <c r="O109" t="n">
        <v>13180.19</v>
      </c>
      <c r="P109" t="n">
        <v>139.66</v>
      </c>
      <c r="Q109" t="n">
        <v>446.27</v>
      </c>
      <c r="R109" t="n">
        <v>46.45</v>
      </c>
      <c r="S109" t="n">
        <v>28.73</v>
      </c>
      <c r="T109" t="n">
        <v>8142</v>
      </c>
      <c r="U109" t="n">
        <v>0.62</v>
      </c>
      <c r="V109" t="n">
        <v>0.91</v>
      </c>
      <c r="W109" t="n">
        <v>0.11</v>
      </c>
      <c r="X109" t="n">
        <v>0.48</v>
      </c>
      <c r="Y109" t="n">
        <v>0.5</v>
      </c>
      <c r="Z109" t="n">
        <v>10</v>
      </c>
    </row>
    <row r="110">
      <c r="A110" t="n">
        <v>6</v>
      </c>
      <c r="B110" t="n">
        <v>45</v>
      </c>
      <c r="C110" t="inlineStr">
        <is>
          <t xml:space="preserve">CONCLUIDO	</t>
        </is>
      </c>
      <c r="D110" t="n">
        <v>4.9884</v>
      </c>
      <c r="E110" t="n">
        <v>20.05</v>
      </c>
      <c r="F110" t="n">
        <v>17.75</v>
      </c>
      <c r="G110" t="n">
        <v>71</v>
      </c>
      <c r="H110" t="n">
        <v>1.16</v>
      </c>
      <c r="I110" t="n">
        <v>15</v>
      </c>
      <c r="J110" t="n">
        <v>106.23</v>
      </c>
      <c r="K110" t="n">
        <v>39.72</v>
      </c>
      <c r="L110" t="n">
        <v>7</v>
      </c>
      <c r="M110" t="n">
        <v>13</v>
      </c>
      <c r="N110" t="n">
        <v>14.52</v>
      </c>
      <c r="O110" t="n">
        <v>13335.87</v>
      </c>
      <c r="P110" t="n">
        <v>135.05</v>
      </c>
      <c r="Q110" t="n">
        <v>446.27</v>
      </c>
      <c r="R110" t="n">
        <v>43.29</v>
      </c>
      <c r="S110" t="n">
        <v>28.73</v>
      </c>
      <c r="T110" t="n">
        <v>6575.86</v>
      </c>
      <c r="U110" t="n">
        <v>0.66</v>
      </c>
      <c r="V110" t="n">
        <v>0.92</v>
      </c>
      <c r="W110" t="n">
        <v>0.11</v>
      </c>
      <c r="X110" t="n">
        <v>0.39</v>
      </c>
      <c r="Y110" t="n">
        <v>0.5</v>
      </c>
      <c r="Z110" t="n">
        <v>10</v>
      </c>
    </row>
    <row r="111">
      <c r="A111" t="n">
        <v>7</v>
      </c>
      <c r="B111" t="n">
        <v>45</v>
      </c>
      <c r="C111" t="inlineStr">
        <is>
          <t xml:space="preserve">CONCLUIDO	</t>
        </is>
      </c>
      <c r="D111" t="n">
        <v>5.0081</v>
      </c>
      <c r="E111" t="n">
        <v>19.97</v>
      </c>
      <c r="F111" t="n">
        <v>17.71</v>
      </c>
      <c r="G111" t="n">
        <v>81.75</v>
      </c>
      <c r="H111" t="n">
        <v>1.31</v>
      </c>
      <c r="I111" t="n">
        <v>13</v>
      </c>
      <c r="J111" t="n">
        <v>107.5</v>
      </c>
      <c r="K111" t="n">
        <v>39.72</v>
      </c>
      <c r="L111" t="n">
        <v>8</v>
      </c>
      <c r="M111" t="n">
        <v>11</v>
      </c>
      <c r="N111" t="n">
        <v>14.78</v>
      </c>
      <c r="O111" t="n">
        <v>13491.96</v>
      </c>
      <c r="P111" t="n">
        <v>130.13</v>
      </c>
      <c r="Q111" t="n">
        <v>446.27</v>
      </c>
      <c r="R111" t="n">
        <v>42.22</v>
      </c>
      <c r="S111" t="n">
        <v>28.73</v>
      </c>
      <c r="T111" t="n">
        <v>6050.56</v>
      </c>
      <c r="U111" t="n">
        <v>0.68</v>
      </c>
      <c r="V111" t="n">
        <v>0.92</v>
      </c>
      <c r="W111" t="n">
        <v>0.1</v>
      </c>
      <c r="X111" t="n">
        <v>0.35</v>
      </c>
      <c r="Y111" t="n">
        <v>0.5</v>
      </c>
      <c r="Z111" t="n">
        <v>10</v>
      </c>
    </row>
    <row r="112">
      <c r="A112" t="n">
        <v>8</v>
      </c>
      <c r="B112" t="n">
        <v>45</v>
      </c>
      <c r="C112" t="inlineStr">
        <is>
          <t xml:space="preserve">CONCLUIDO	</t>
        </is>
      </c>
      <c r="D112" t="n">
        <v>5.0213</v>
      </c>
      <c r="E112" t="n">
        <v>19.92</v>
      </c>
      <c r="F112" t="n">
        <v>17.68</v>
      </c>
      <c r="G112" t="n">
        <v>88.40000000000001</v>
      </c>
      <c r="H112" t="n">
        <v>1.46</v>
      </c>
      <c r="I112" t="n">
        <v>12</v>
      </c>
      <c r="J112" t="n">
        <v>108.77</v>
      </c>
      <c r="K112" t="n">
        <v>39.72</v>
      </c>
      <c r="L112" t="n">
        <v>9</v>
      </c>
      <c r="M112" t="n">
        <v>5</v>
      </c>
      <c r="N112" t="n">
        <v>15.05</v>
      </c>
      <c r="O112" t="n">
        <v>13648.58</v>
      </c>
      <c r="P112" t="n">
        <v>127.21</v>
      </c>
      <c r="Q112" t="n">
        <v>446.27</v>
      </c>
      <c r="R112" t="n">
        <v>40.95</v>
      </c>
      <c r="S112" t="n">
        <v>28.73</v>
      </c>
      <c r="T112" t="n">
        <v>5420.5</v>
      </c>
      <c r="U112" t="n">
        <v>0.7</v>
      </c>
      <c r="V112" t="n">
        <v>0.92</v>
      </c>
      <c r="W112" t="n">
        <v>0.11</v>
      </c>
      <c r="X112" t="n">
        <v>0.32</v>
      </c>
      <c r="Y112" t="n">
        <v>0.5</v>
      </c>
      <c r="Z112" t="n">
        <v>10</v>
      </c>
    </row>
    <row r="113">
      <c r="A113" t="n">
        <v>9</v>
      </c>
      <c r="B113" t="n">
        <v>45</v>
      </c>
      <c r="C113" t="inlineStr">
        <is>
          <t xml:space="preserve">CONCLUIDO	</t>
        </is>
      </c>
      <c r="D113" t="n">
        <v>5.0334</v>
      </c>
      <c r="E113" t="n">
        <v>19.87</v>
      </c>
      <c r="F113" t="n">
        <v>17.65</v>
      </c>
      <c r="G113" t="n">
        <v>96.29000000000001</v>
      </c>
      <c r="H113" t="n">
        <v>1.6</v>
      </c>
      <c r="I113" t="n">
        <v>11</v>
      </c>
      <c r="J113" t="n">
        <v>110.04</v>
      </c>
      <c r="K113" t="n">
        <v>39.72</v>
      </c>
      <c r="L113" t="n">
        <v>10</v>
      </c>
      <c r="M113" t="n">
        <v>1</v>
      </c>
      <c r="N113" t="n">
        <v>15.32</v>
      </c>
      <c r="O113" t="n">
        <v>13805.5</v>
      </c>
      <c r="P113" t="n">
        <v>126.66</v>
      </c>
      <c r="Q113" t="n">
        <v>446.27</v>
      </c>
      <c r="R113" t="n">
        <v>39.94</v>
      </c>
      <c r="S113" t="n">
        <v>28.73</v>
      </c>
      <c r="T113" t="n">
        <v>4920.92</v>
      </c>
      <c r="U113" t="n">
        <v>0.72</v>
      </c>
      <c r="V113" t="n">
        <v>0.92</v>
      </c>
      <c r="W113" t="n">
        <v>0.11</v>
      </c>
      <c r="X113" t="n">
        <v>0.3</v>
      </c>
      <c r="Y113" t="n">
        <v>0.5</v>
      </c>
      <c r="Z113" t="n">
        <v>10</v>
      </c>
    </row>
    <row r="114">
      <c r="A114" t="n">
        <v>10</v>
      </c>
      <c r="B114" t="n">
        <v>45</v>
      </c>
      <c r="C114" t="inlineStr">
        <is>
          <t xml:space="preserve">CONCLUIDO	</t>
        </is>
      </c>
      <c r="D114" t="n">
        <v>5.0332</v>
      </c>
      <c r="E114" t="n">
        <v>19.87</v>
      </c>
      <c r="F114" t="n">
        <v>17.65</v>
      </c>
      <c r="G114" t="n">
        <v>96.29000000000001</v>
      </c>
      <c r="H114" t="n">
        <v>1.74</v>
      </c>
      <c r="I114" t="n">
        <v>11</v>
      </c>
      <c r="J114" t="n">
        <v>111.32</v>
      </c>
      <c r="K114" t="n">
        <v>39.72</v>
      </c>
      <c r="L114" t="n">
        <v>11</v>
      </c>
      <c r="M114" t="n">
        <v>0</v>
      </c>
      <c r="N114" t="n">
        <v>15.6</v>
      </c>
      <c r="O114" t="n">
        <v>13962.83</v>
      </c>
      <c r="P114" t="n">
        <v>128.04</v>
      </c>
      <c r="Q114" t="n">
        <v>446.27</v>
      </c>
      <c r="R114" t="n">
        <v>39.93</v>
      </c>
      <c r="S114" t="n">
        <v>28.73</v>
      </c>
      <c r="T114" t="n">
        <v>4913.44</v>
      </c>
      <c r="U114" t="n">
        <v>0.72</v>
      </c>
      <c r="V114" t="n">
        <v>0.92</v>
      </c>
      <c r="W114" t="n">
        <v>0.11</v>
      </c>
      <c r="X114" t="n">
        <v>0.3</v>
      </c>
      <c r="Y114" t="n">
        <v>0.5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3.4834</v>
      </c>
      <c r="E115" t="n">
        <v>28.71</v>
      </c>
      <c r="F115" t="n">
        <v>22.28</v>
      </c>
      <c r="G115" t="n">
        <v>7.96</v>
      </c>
      <c r="H115" t="n">
        <v>0.14</v>
      </c>
      <c r="I115" t="n">
        <v>168</v>
      </c>
      <c r="J115" t="n">
        <v>124.63</v>
      </c>
      <c r="K115" t="n">
        <v>45</v>
      </c>
      <c r="L115" t="n">
        <v>1</v>
      </c>
      <c r="M115" t="n">
        <v>166</v>
      </c>
      <c r="N115" t="n">
        <v>18.64</v>
      </c>
      <c r="O115" t="n">
        <v>15605.44</v>
      </c>
      <c r="P115" t="n">
        <v>230.72</v>
      </c>
      <c r="Q115" t="n">
        <v>446.34</v>
      </c>
      <c r="R115" t="n">
        <v>191.46</v>
      </c>
      <c r="S115" t="n">
        <v>28.73</v>
      </c>
      <c r="T115" t="n">
        <v>79894.89</v>
      </c>
      <c r="U115" t="n">
        <v>0.15</v>
      </c>
      <c r="V115" t="n">
        <v>0.73</v>
      </c>
      <c r="W115" t="n">
        <v>0.35</v>
      </c>
      <c r="X115" t="n">
        <v>4.92</v>
      </c>
      <c r="Y115" t="n">
        <v>0.5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4.2665</v>
      </c>
      <c r="E116" t="n">
        <v>23.44</v>
      </c>
      <c r="F116" t="n">
        <v>19.44</v>
      </c>
      <c r="G116" t="n">
        <v>15.98</v>
      </c>
      <c r="H116" t="n">
        <v>0.28</v>
      </c>
      <c r="I116" t="n">
        <v>73</v>
      </c>
      <c r="J116" t="n">
        <v>125.95</v>
      </c>
      <c r="K116" t="n">
        <v>45</v>
      </c>
      <c r="L116" t="n">
        <v>2</v>
      </c>
      <c r="M116" t="n">
        <v>71</v>
      </c>
      <c r="N116" t="n">
        <v>18.95</v>
      </c>
      <c r="O116" t="n">
        <v>15767.7</v>
      </c>
      <c r="P116" t="n">
        <v>198.54</v>
      </c>
      <c r="Q116" t="n">
        <v>446.29</v>
      </c>
      <c r="R116" t="n">
        <v>98.54000000000001</v>
      </c>
      <c r="S116" t="n">
        <v>28.73</v>
      </c>
      <c r="T116" t="n">
        <v>33910.25</v>
      </c>
      <c r="U116" t="n">
        <v>0.29</v>
      </c>
      <c r="V116" t="n">
        <v>0.84</v>
      </c>
      <c r="W116" t="n">
        <v>0.2</v>
      </c>
      <c r="X116" t="n">
        <v>2.08</v>
      </c>
      <c r="Y116" t="n">
        <v>0.5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4.5541</v>
      </c>
      <c r="E117" t="n">
        <v>21.96</v>
      </c>
      <c r="F117" t="n">
        <v>18.65</v>
      </c>
      <c r="G117" t="n">
        <v>24.33</v>
      </c>
      <c r="H117" t="n">
        <v>0.42</v>
      </c>
      <c r="I117" t="n">
        <v>46</v>
      </c>
      <c r="J117" t="n">
        <v>127.27</v>
      </c>
      <c r="K117" t="n">
        <v>45</v>
      </c>
      <c r="L117" t="n">
        <v>3</v>
      </c>
      <c r="M117" t="n">
        <v>44</v>
      </c>
      <c r="N117" t="n">
        <v>19.27</v>
      </c>
      <c r="O117" t="n">
        <v>15930.42</v>
      </c>
      <c r="P117" t="n">
        <v>187.64</v>
      </c>
      <c r="Q117" t="n">
        <v>446.28</v>
      </c>
      <c r="R117" t="n">
        <v>72.8</v>
      </c>
      <c r="S117" t="n">
        <v>28.73</v>
      </c>
      <c r="T117" t="n">
        <v>21177.19</v>
      </c>
      <c r="U117" t="n">
        <v>0.39</v>
      </c>
      <c r="V117" t="n">
        <v>0.87</v>
      </c>
      <c r="W117" t="n">
        <v>0.15</v>
      </c>
      <c r="X117" t="n">
        <v>1.29</v>
      </c>
      <c r="Y117" t="n">
        <v>0.5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4.6952</v>
      </c>
      <c r="E118" t="n">
        <v>21.3</v>
      </c>
      <c r="F118" t="n">
        <v>18.3</v>
      </c>
      <c r="G118" t="n">
        <v>32.29</v>
      </c>
      <c r="H118" t="n">
        <v>0.55</v>
      </c>
      <c r="I118" t="n">
        <v>34</v>
      </c>
      <c r="J118" t="n">
        <v>128.59</v>
      </c>
      <c r="K118" t="n">
        <v>45</v>
      </c>
      <c r="L118" t="n">
        <v>4</v>
      </c>
      <c r="M118" t="n">
        <v>32</v>
      </c>
      <c r="N118" t="n">
        <v>19.59</v>
      </c>
      <c r="O118" t="n">
        <v>16093.6</v>
      </c>
      <c r="P118" t="n">
        <v>181.69</v>
      </c>
      <c r="Q118" t="n">
        <v>446.28</v>
      </c>
      <c r="R118" t="n">
        <v>61.08</v>
      </c>
      <c r="S118" t="n">
        <v>28.73</v>
      </c>
      <c r="T118" t="n">
        <v>15372.71</v>
      </c>
      <c r="U118" t="n">
        <v>0.47</v>
      </c>
      <c r="V118" t="n">
        <v>0.89</v>
      </c>
      <c r="W118" t="n">
        <v>0.14</v>
      </c>
      <c r="X118" t="n">
        <v>0.9399999999999999</v>
      </c>
      <c r="Y118" t="n">
        <v>0.5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4.8199</v>
      </c>
      <c r="E119" t="n">
        <v>20.75</v>
      </c>
      <c r="F119" t="n">
        <v>17.93</v>
      </c>
      <c r="G119" t="n">
        <v>39.83</v>
      </c>
      <c r="H119" t="n">
        <v>0.68</v>
      </c>
      <c r="I119" t="n">
        <v>27</v>
      </c>
      <c r="J119" t="n">
        <v>129.92</v>
      </c>
      <c r="K119" t="n">
        <v>45</v>
      </c>
      <c r="L119" t="n">
        <v>5</v>
      </c>
      <c r="M119" t="n">
        <v>25</v>
      </c>
      <c r="N119" t="n">
        <v>19.92</v>
      </c>
      <c r="O119" t="n">
        <v>16257.24</v>
      </c>
      <c r="P119" t="n">
        <v>175.11</v>
      </c>
      <c r="Q119" t="n">
        <v>446.3</v>
      </c>
      <c r="R119" t="n">
        <v>48.94</v>
      </c>
      <c r="S119" t="n">
        <v>28.73</v>
      </c>
      <c r="T119" t="n">
        <v>9341.110000000001</v>
      </c>
      <c r="U119" t="n">
        <v>0.59</v>
      </c>
      <c r="V119" t="n">
        <v>0.91</v>
      </c>
      <c r="W119" t="n">
        <v>0.11</v>
      </c>
      <c r="X119" t="n">
        <v>0.57</v>
      </c>
      <c r="Y119" t="n">
        <v>0.5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4.8424</v>
      </c>
      <c r="E120" t="n">
        <v>20.65</v>
      </c>
      <c r="F120" t="n">
        <v>17.96</v>
      </c>
      <c r="G120" t="n">
        <v>48.97</v>
      </c>
      <c r="H120" t="n">
        <v>0.8100000000000001</v>
      </c>
      <c r="I120" t="n">
        <v>22</v>
      </c>
      <c r="J120" t="n">
        <v>131.25</v>
      </c>
      <c r="K120" t="n">
        <v>45</v>
      </c>
      <c r="L120" t="n">
        <v>6</v>
      </c>
      <c r="M120" t="n">
        <v>20</v>
      </c>
      <c r="N120" t="n">
        <v>20.25</v>
      </c>
      <c r="O120" t="n">
        <v>16421.36</v>
      </c>
      <c r="P120" t="n">
        <v>173.06</v>
      </c>
      <c r="Q120" t="n">
        <v>446.27</v>
      </c>
      <c r="R120" t="n">
        <v>50.19</v>
      </c>
      <c r="S120" t="n">
        <v>28.73</v>
      </c>
      <c r="T120" t="n">
        <v>9989.83</v>
      </c>
      <c r="U120" t="n">
        <v>0.57</v>
      </c>
      <c r="V120" t="n">
        <v>0.91</v>
      </c>
      <c r="W120" t="n">
        <v>0.11</v>
      </c>
      <c r="X120" t="n">
        <v>0.6</v>
      </c>
      <c r="Y120" t="n">
        <v>0.5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4.8792</v>
      </c>
      <c r="E121" t="n">
        <v>20.5</v>
      </c>
      <c r="F121" t="n">
        <v>17.88</v>
      </c>
      <c r="G121" t="n">
        <v>56.46</v>
      </c>
      <c r="H121" t="n">
        <v>0.93</v>
      </c>
      <c r="I121" t="n">
        <v>19</v>
      </c>
      <c r="J121" t="n">
        <v>132.58</v>
      </c>
      <c r="K121" t="n">
        <v>45</v>
      </c>
      <c r="L121" t="n">
        <v>7</v>
      </c>
      <c r="M121" t="n">
        <v>17</v>
      </c>
      <c r="N121" t="n">
        <v>20.59</v>
      </c>
      <c r="O121" t="n">
        <v>16585.95</v>
      </c>
      <c r="P121" t="n">
        <v>169.77</v>
      </c>
      <c r="Q121" t="n">
        <v>446.27</v>
      </c>
      <c r="R121" t="n">
        <v>47.56</v>
      </c>
      <c r="S121" t="n">
        <v>28.73</v>
      </c>
      <c r="T121" t="n">
        <v>8688.549999999999</v>
      </c>
      <c r="U121" t="n">
        <v>0.6</v>
      </c>
      <c r="V121" t="n">
        <v>0.91</v>
      </c>
      <c r="W121" t="n">
        <v>0.11</v>
      </c>
      <c r="X121" t="n">
        <v>0.52</v>
      </c>
      <c r="Y121" t="n">
        <v>0.5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4.9215</v>
      </c>
      <c r="E122" t="n">
        <v>20.32</v>
      </c>
      <c r="F122" t="n">
        <v>17.78</v>
      </c>
      <c r="G122" t="n">
        <v>66.67</v>
      </c>
      <c r="H122" t="n">
        <v>1.06</v>
      </c>
      <c r="I122" t="n">
        <v>16</v>
      </c>
      <c r="J122" t="n">
        <v>133.92</v>
      </c>
      <c r="K122" t="n">
        <v>45</v>
      </c>
      <c r="L122" t="n">
        <v>8</v>
      </c>
      <c r="M122" t="n">
        <v>14</v>
      </c>
      <c r="N122" t="n">
        <v>20.93</v>
      </c>
      <c r="O122" t="n">
        <v>16751.02</v>
      </c>
      <c r="P122" t="n">
        <v>165.49</v>
      </c>
      <c r="Q122" t="n">
        <v>446.27</v>
      </c>
      <c r="R122" t="n">
        <v>44.31</v>
      </c>
      <c r="S122" t="n">
        <v>28.73</v>
      </c>
      <c r="T122" t="n">
        <v>7079</v>
      </c>
      <c r="U122" t="n">
        <v>0.65</v>
      </c>
      <c r="V122" t="n">
        <v>0.91</v>
      </c>
      <c r="W122" t="n">
        <v>0.1</v>
      </c>
      <c r="X122" t="n">
        <v>0.42</v>
      </c>
      <c r="Y122" t="n">
        <v>0.5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4.9545</v>
      </c>
      <c r="E123" t="n">
        <v>20.18</v>
      </c>
      <c r="F123" t="n">
        <v>17.69</v>
      </c>
      <c r="G123" t="n">
        <v>75.83</v>
      </c>
      <c r="H123" t="n">
        <v>1.18</v>
      </c>
      <c r="I123" t="n">
        <v>14</v>
      </c>
      <c r="J123" t="n">
        <v>135.27</v>
      </c>
      <c r="K123" t="n">
        <v>45</v>
      </c>
      <c r="L123" t="n">
        <v>9</v>
      </c>
      <c r="M123" t="n">
        <v>12</v>
      </c>
      <c r="N123" t="n">
        <v>21.27</v>
      </c>
      <c r="O123" t="n">
        <v>16916.71</v>
      </c>
      <c r="P123" t="n">
        <v>162.66</v>
      </c>
      <c r="Q123" t="n">
        <v>446.28</v>
      </c>
      <c r="R123" t="n">
        <v>41.27</v>
      </c>
      <c r="S123" t="n">
        <v>28.73</v>
      </c>
      <c r="T123" t="n">
        <v>5571.57</v>
      </c>
      <c r="U123" t="n">
        <v>0.7</v>
      </c>
      <c r="V123" t="n">
        <v>0.92</v>
      </c>
      <c r="W123" t="n">
        <v>0.11</v>
      </c>
      <c r="X123" t="n">
        <v>0.34</v>
      </c>
      <c r="Y123" t="n">
        <v>0.5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4.959</v>
      </c>
      <c r="E124" t="n">
        <v>20.17</v>
      </c>
      <c r="F124" t="n">
        <v>17.7</v>
      </c>
      <c r="G124" t="n">
        <v>81.7</v>
      </c>
      <c r="H124" t="n">
        <v>1.29</v>
      </c>
      <c r="I124" t="n">
        <v>13</v>
      </c>
      <c r="J124" t="n">
        <v>136.61</v>
      </c>
      <c r="K124" t="n">
        <v>45</v>
      </c>
      <c r="L124" t="n">
        <v>10</v>
      </c>
      <c r="M124" t="n">
        <v>11</v>
      </c>
      <c r="N124" t="n">
        <v>21.61</v>
      </c>
      <c r="O124" t="n">
        <v>17082.76</v>
      </c>
      <c r="P124" t="n">
        <v>159.11</v>
      </c>
      <c r="Q124" t="n">
        <v>446.27</v>
      </c>
      <c r="R124" t="n">
        <v>41.88</v>
      </c>
      <c r="S124" t="n">
        <v>28.73</v>
      </c>
      <c r="T124" t="n">
        <v>5878.87</v>
      </c>
      <c r="U124" t="n">
        <v>0.6899999999999999</v>
      </c>
      <c r="V124" t="n">
        <v>0.92</v>
      </c>
      <c r="W124" t="n">
        <v>0.1</v>
      </c>
      <c r="X124" t="n">
        <v>0.34</v>
      </c>
      <c r="Y124" t="n">
        <v>0.5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4.9686</v>
      </c>
      <c r="E125" t="n">
        <v>20.13</v>
      </c>
      <c r="F125" t="n">
        <v>17.69</v>
      </c>
      <c r="G125" t="n">
        <v>88.44</v>
      </c>
      <c r="H125" t="n">
        <v>1.41</v>
      </c>
      <c r="I125" t="n">
        <v>12</v>
      </c>
      <c r="J125" t="n">
        <v>137.96</v>
      </c>
      <c r="K125" t="n">
        <v>45</v>
      </c>
      <c r="L125" t="n">
        <v>11</v>
      </c>
      <c r="M125" t="n">
        <v>10</v>
      </c>
      <c r="N125" t="n">
        <v>21.96</v>
      </c>
      <c r="O125" t="n">
        <v>17249.3</v>
      </c>
      <c r="P125" t="n">
        <v>156.09</v>
      </c>
      <c r="Q125" t="n">
        <v>446.27</v>
      </c>
      <c r="R125" t="n">
        <v>41.39</v>
      </c>
      <c r="S125" t="n">
        <v>28.73</v>
      </c>
      <c r="T125" t="n">
        <v>5640.04</v>
      </c>
      <c r="U125" t="n">
        <v>0.6899999999999999</v>
      </c>
      <c r="V125" t="n">
        <v>0.92</v>
      </c>
      <c r="W125" t="n">
        <v>0.1</v>
      </c>
      <c r="X125" t="n">
        <v>0.33</v>
      </c>
      <c r="Y125" t="n">
        <v>0.5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4.9861</v>
      </c>
      <c r="E126" t="n">
        <v>20.06</v>
      </c>
      <c r="F126" t="n">
        <v>17.64</v>
      </c>
      <c r="G126" t="n">
        <v>96.23</v>
      </c>
      <c r="H126" t="n">
        <v>1.52</v>
      </c>
      <c r="I126" t="n">
        <v>11</v>
      </c>
      <c r="J126" t="n">
        <v>139.32</v>
      </c>
      <c r="K126" t="n">
        <v>45</v>
      </c>
      <c r="L126" t="n">
        <v>12</v>
      </c>
      <c r="M126" t="n">
        <v>9</v>
      </c>
      <c r="N126" t="n">
        <v>22.32</v>
      </c>
      <c r="O126" t="n">
        <v>17416.34</v>
      </c>
      <c r="P126" t="n">
        <v>152.2</v>
      </c>
      <c r="Q126" t="n">
        <v>446.27</v>
      </c>
      <c r="R126" t="n">
        <v>39.89</v>
      </c>
      <c r="S126" t="n">
        <v>28.73</v>
      </c>
      <c r="T126" t="n">
        <v>4896.99</v>
      </c>
      <c r="U126" t="n">
        <v>0.72</v>
      </c>
      <c r="V126" t="n">
        <v>0.92</v>
      </c>
      <c r="W126" t="n">
        <v>0.1</v>
      </c>
      <c r="X126" t="n">
        <v>0.28</v>
      </c>
      <c r="Y126" t="n">
        <v>0.5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4.9888</v>
      </c>
      <c r="E127" t="n">
        <v>20.05</v>
      </c>
      <c r="F127" t="n">
        <v>17.66</v>
      </c>
      <c r="G127" t="n">
        <v>105.94</v>
      </c>
      <c r="H127" t="n">
        <v>1.63</v>
      </c>
      <c r="I127" t="n">
        <v>10</v>
      </c>
      <c r="J127" t="n">
        <v>140.67</v>
      </c>
      <c r="K127" t="n">
        <v>45</v>
      </c>
      <c r="L127" t="n">
        <v>13</v>
      </c>
      <c r="M127" t="n">
        <v>7</v>
      </c>
      <c r="N127" t="n">
        <v>22.68</v>
      </c>
      <c r="O127" t="n">
        <v>17583.88</v>
      </c>
      <c r="P127" t="n">
        <v>149.31</v>
      </c>
      <c r="Q127" t="n">
        <v>446.27</v>
      </c>
      <c r="R127" t="n">
        <v>40.64</v>
      </c>
      <c r="S127" t="n">
        <v>28.73</v>
      </c>
      <c r="T127" t="n">
        <v>5275.02</v>
      </c>
      <c r="U127" t="n">
        <v>0.71</v>
      </c>
      <c r="V127" t="n">
        <v>0.92</v>
      </c>
      <c r="W127" t="n">
        <v>0.09</v>
      </c>
      <c r="X127" t="n">
        <v>0.3</v>
      </c>
      <c r="Y127" t="n">
        <v>0.5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5.0111</v>
      </c>
      <c r="E128" t="n">
        <v>19.96</v>
      </c>
      <c r="F128" t="n">
        <v>17.59</v>
      </c>
      <c r="G128" t="n">
        <v>117.29</v>
      </c>
      <c r="H128" t="n">
        <v>1.74</v>
      </c>
      <c r="I128" t="n">
        <v>9</v>
      </c>
      <c r="J128" t="n">
        <v>142.04</v>
      </c>
      <c r="K128" t="n">
        <v>45</v>
      </c>
      <c r="L128" t="n">
        <v>14</v>
      </c>
      <c r="M128" t="n">
        <v>2</v>
      </c>
      <c r="N128" t="n">
        <v>23.04</v>
      </c>
      <c r="O128" t="n">
        <v>17751.93</v>
      </c>
      <c r="P128" t="n">
        <v>146.72</v>
      </c>
      <c r="Q128" t="n">
        <v>446.27</v>
      </c>
      <c r="R128" t="n">
        <v>38.06</v>
      </c>
      <c r="S128" t="n">
        <v>28.73</v>
      </c>
      <c r="T128" t="n">
        <v>3988.41</v>
      </c>
      <c r="U128" t="n">
        <v>0.75</v>
      </c>
      <c r="V128" t="n">
        <v>0.92</v>
      </c>
      <c r="W128" t="n">
        <v>0.1</v>
      </c>
      <c r="X128" t="n">
        <v>0.24</v>
      </c>
      <c r="Y128" t="n">
        <v>0.5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5.0074</v>
      </c>
      <c r="E129" t="n">
        <v>19.97</v>
      </c>
      <c r="F129" t="n">
        <v>17.61</v>
      </c>
      <c r="G129" t="n">
        <v>117.39</v>
      </c>
      <c r="H129" t="n">
        <v>1.85</v>
      </c>
      <c r="I129" t="n">
        <v>9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147.69</v>
      </c>
      <c r="Q129" t="n">
        <v>446.27</v>
      </c>
      <c r="R129" t="n">
        <v>38.6</v>
      </c>
      <c r="S129" t="n">
        <v>28.73</v>
      </c>
      <c r="T129" t="n">
        <v>4261.08</v>
      </c>
      <c r="U129" t="n">
        <v>0.74</v>
      </c>
      <c r="V129" t="n">
        <v>0.92</v>
      </c>
      <c r="W129" t="n">
        <v>0.1</v>
      </c>
      <c r="X129" t="n">
        <v>0.25</v>
      </c>
      <c r="Y129" t="n">
        <v>0.5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5.0035</v>
      </c>
      <c r="E130" t="n">
        <v>19.99</v>
      </c>
      <c r="F130" t="n">
        <v>17.62</v>
      </c>
      <c r="G130" t="n">
        <v>117.49</v>
      </c>
      <c r="H130" t="n">
        <v>1.96</v>
      </c>
      <c r="I130" t="n">
        <v>9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149.36</v>
      </c>
      <c r="Q130" t="n">
        <v>446.27</v>
      </c>
      <c r="R130" t="n">
        <v>39.02</v>
      </c>
      <c r="S130" t="n">
        <v>28.73</v>
      </c>
      <c r="T130" t="n">
        <v>4467.64</v>
      </c>
      <c r="U130" t="n">
        <v>0.74</v>
      </c>
      <c r="V130" t="n">
        <v>0.92</v>
      </c>
      <c r="W130" t="n">
        <v>0.11</v>
      </c>
      <c r="X130" t="n">
        <v>0.27</v>
      </c>
      <c r="Y130" t="n">
        <v>0.5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3.074</v>
      </c>
      <c r="E131" t="n">
        <v>32.53</v>
      </c>
      <c r="F131" t="n">
        <v>23.5</v>
      </c>
      <c r="G131" t="n">
        <v>6.78</v>
      </c>
      <c r="H131" t="n">
        <v>0.11</v>
      </c>
      <c r="I131" t="n">
        <v>208</v>
      </c>
      <c r="J131" t="n">
        <v>159.12</v>
      </c>
      <c r="K131" t="n">
        <v>50.28</v>
      </c>
      <c r="L131" t="n">
        <v>1</v>
      </c>
      <c r="M131" t="n">
        <v>206</v>
      </c>
      <c r="N131" t="n">
        <v>27.84</v>
      </c>
      <c r="O131" t="n">
        <v>19859.16</v>
      </c>
      <c r="P131" t="n">
        <v>286.33</v>
      </c>
      <c r="Q131" t="n">
        <v>446.33</v>
      </c>
      <c r="R131" t="n">
        <v>231.64</v>
      </c>
      <c r="S131" t="n">
        <v>28.73</v>
      </c>
      <c r="T131" t="n">
        <v>99785.06</v>
      </c>
      <c r="U131" t="n">
        <v>0.12</v>
      </c>
      <c r="V131" t="n">
        <v>0.6899999999999999</v>
      </c>
      <c r="W131" t="n">
        <v>0.41</v>
      </c>
      <c r="X131" t="n">
        <v>6.14</v>
      </c>
      <c r="Y131" t="n">
        <v>0.5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3.9931</v>
      </c>
      <c r="E132" t="n">
        <v>25.04</v>
      </c>
      <c r="F132" t="n">
        <v>19.88</v>
      </c>
      <c r="G132" t="n">
        <v>13.56</v>
      </c>
      <c r="H132" t="n">
        <v>0.22</v>
      </c>
      <c r="I132" t="n">
        <v>88</v>
      </c>
      <c r="J132" t="n">
        <v>160.54</v>
      </c>
      <c r="K132" t="n">
        <v>50.28</v>
      </c>
      <c r="L132" t="n">
        <v>2</v>
      </c>
      <c r="M132" t="n">
        <v>86</v>
      </c>
      <c r="N132" t="n">
        <v>28.26</v>
      </c>
      <c r="O132" t="n">
        <v>20034.4</v>
      </c>
      <c r="P132" t="n">
        <v>240</v>
      </c>
      <c r="Q132" t="n">
        <v>446.3</v>
      </c>
      <c r="R132" t="n">
        <v>112.93</v>
      </c>
      <c r="S132" t="n">
        <v>28.73</v>
      </c>
      <c r="T132" t="n">
        <v>41029.74</v>
      </c>
      <c r="U132" t="n">
        <v>0.25</v>
      </c>
      <c r="V132" t="n">
        <v>0.82</v>
      </c>
      <c r="W132" t="n">
        <v>0.22</v>
      </c>
      <c r="X132" t="n">
        <v>2.52</v>
      </c>
      <c r="Y132" t="n">
        <v>0.5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4.3349</v>
      </c>
      <c r="E133" t="n">
        <v>23.07</v>
      </c>
      <c r="F133" t="n">
        <v>18.94</v>
      </c>
      <c r="G133" t="n">
        <v>20.29</v>
      </c>
      <c r="H133" t="n">
        <v>0.33</v>
      </c>
      <c r="I133" t="n">
        <v>56</v>
      </c>
      <c r="J133" t="n">
        <v>161.97</v>
      </c>
      <c r="K133" t="n">
        <v>50.28</v>
      </c>
      <c r="L133" t="n">
        <v>3</v>
      </c>
      <c r="M133" t="n">
        <v>54</v>
      </c>
      <c r="N133" t="n">
        <v>28.69</v>
      </c>
      <c r="O133" t="n">
        <v>20210.21</v>
      </c>
      <c r="P133" t="n">
        <v>226.74</v>
      </c>
      <c r="Q133" t="n">
        <v>446.28</v>
      </c>
      <c r="R133" t="n">
        <v>82.29000000000001</v>
      </c>
      <c r="S133" t="n">
        <v>28.73</v>
      </c>
      <c r="T133" t="n">
        <v>25869.51</v>
      </c>
      <c r="U133" t="n">
        <v>0.35</v>
      </c>
      <c r="V133" t="n">
        <v>0.86</v>
      </c>
      <c r="W133" t="n">
        <v>0.17</v>
      </c>
      <c r="X133" t="n">
        <v>1.58</v>
      </c>
      <c r="Y133" t="n">
        <v>0.5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4.5155</v>
      </c>
      <c r="E134" t="n">
        <v>22.15</v>
      </c>
      <c r="F134" t="n">
        <v>18.5</v>
      </c>
      <c r="G134" t="n">
        <v>27.07</v>
      </c>
      <c r="H134" t="n">
        <v>0.43</v>
      </c>
      <c r="I134" t="n">
        <v>41</v>
      </c>
      <c r="J134" t="n">
        <v>163.4</v>
      </c>
      <c r="K134" t="n">
        <v>50.28</v>
      </c>
      <c r="L134" t="n">
        <v>4</v>
      </c>
      <c r="M134" t="n">
        <v>39</v>
      </c>
      <c r="N134" t="n">
        <v>29.12</v>
      </c>
      <c r="O134" t="n">
        <v>20386.62</v>
      </c>
      <c r="P134" t="n">
        <v>219.69</v>
      </c>
      <c r="Q134" t="n">
        <v>446.28</v>
      </c>
      <c r="R134" t="n">
        <v>67.78</v>
      </c>
      <c r="S134" t="n">
        <v>28.73</v>
      </c>
      <c r="T134" t="n">
        <v>18688.03</v>
      </c>
      <c r="U134" t="n">
        <v>0.42</v>
      </c>
      <c r="V134" t="n">
        <v>0.88</v>
      </c>
      <c r="W134" t="n">
        <v>0.15</v>
      </c>
      <c r="X134" t="n">
        <v>1.14</v>
      </c>
      <c r="Y134" t="n">
        <v>0.5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4.6312</v>
      </c>
      <c r="E135" t="n">
        <v>21.59</v>
      </c>
      <c r="F135" t="n">
        <v>18.24</v>
      </c>
      <c r="G135" t="n">
        <v>34.19</v>
      </c>
      <c r="H135" t="n">
        <v>0.54</v>
      </c>
      <c r="I135" t="n">
        <v>32</v>
      </c>
      <c r="J135" t="n">
        <v>164.83</v>
      </c>
      <c r="K135" t="n">
        <v>50.28</v>
      </c>
      <c r="L135" t="n">
        <v>5</v>
      </c>
      <c r="M135" t="n">
        <v>30</v>
      </c>
      <c r="N135" t="n">
        <v>29.55</v>
      </c>
      <c r="O135" t="n">
        <v>20563.61</v>
      </c>
      <c r="P135" t="n">
        <v>214.66</v>
      </c>
      <c r="Q135" t="n">
        <v>446.28</v>
      </c>
      <c r="R135" t="n">
        <v>59.21</v>
      </c>
      <c r="S135" t="n">
        <v>28.73</v>
      </c>
      <c r="T135" t="n">
        <v>14451.93</v>
      </c>
      <c r="U135" t="n">
        <v>0.49</v>
      </c>
      <c r="V135" t="n">
        <v>0.89</v>
      </c>
      <c r="W135" t="n">
        <v>0.13</v>
      </c>
      <c r="X135" t="n">
        <v>0.88</v>
      </c>
      <c r="Y135" t="n">
        <v>0.5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4.7433</v>
      </c>
      <c r="E136" t="n">
        <v>21.08</v>
      </c>
      <c r="F136" t="n">
        <v>17.92</v>
      </c>
      <c r="G136" t="n">
        <v>41.35</v>
      </c>
      <c r="H136" t="n">
        <v>0.64</v>
      </c>
      <c r="I136" t="n">
        <v>26</v>
      </c>
      <c r="J136" t="n">
        <v>166.27</v>
      </c>
      <c r="K136" t="n">
        <v>50.28</v>
      </c>
      <c r="L136" t="n">
        <v>6</v>
      </c>
      <c r="M136" t="n">
        <v>24</v>
      </c>
      <c r="N136" t="n">
        <v>29.99</v>
      </c>
      <c r="O136" t="n">
        <v>20741.2</v>
      </c>
      <c r="P136" t="n">
        <v>208.93</v>
      </c>
      <c r="Q136" t="n">
        <v>446.28</v>
      </c>
      <c r="R136" t="n">
        <v>48.98</v>
      </c>
      <c r="S136" t="n">
        <v>28.73</v>
      </c>
      <c r="T136" t="n">
        <v>9367.27</v>
      </c>
      <c r="U136" t="n">
        <v>0.59</v>
      </c>
      <c r="V136" t="n">
        <v>0.91</v>
      </c>
      <c r="W136" t="n">
        <v>0.11</v>
      </c>
      <c r="X136" t="n">
        <v>0.5600000000000001</v>
      </c>
      <c r="Y136" t="n">
        <v>0.5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4.7456</v>
      </c>
      <c r="E137" t="n">
        <v>21.07</v>
      </c>
      <c r="F137" t="n">
        <v>18.01</v>
      </c>
      <c r="G137" t="n">
        <v>46.97</v>
      </c>
      <c r="H137" t="n">
        <v>0.74</v>
      </c>
      <c r="I137" t="n">
        <v>23</v>
      </c>
      <c r="J137" t="n">
        <v>167.72</v>
      </c>
      <c r="K137" t="n">
        <v>50.28</v>
      </c>
      <c r="L137" t="n">
        <v>7</v>
      </c>
      <c r="M137" t="n">
        <v>21</v>
      </c>
      <c r="N137" t="n">
        <v>30.44</v>
      </c>
      <c r="O137" t="n">
        <v>20919.39</v>
      </c>
      <c r="P137" t="n">
        <v>208.45</v>
      </c>
      <c r="Q137" t="n">
        <v>446.27</v>
      </c>
      <c r="R137" t="n">
        <v>51.81</v>
      </c>
      <c r="S137" t="n">
        <v>28.73</v>
      </c>
      <c r="T137" t="n">
        <v>10794.17</v>
      </c>
      <c r="U137" t="n">
        <v>0.55</v>
      </c>
      <c r="V137" t="n">
        <v>0.9</v>
      </c>
      <c r="W137" t="n">
        <v>0.12</v>
      </c>
      <c r="X137" t="n">
        <v>0.65</v>
      </c>
      <c r="Y137" t="n">
        <v>0.5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4.7901</v>
      </c>
      <c r="E138" t="n">
        <v>20.88</v>
      </c>
      <c r="F138" t="n">
        <v>17.91</v>
      </c>
      <c r="G138" t="n">
        <v>53.72</v>
      </c>
      <c r="H138" t="n">
        <v>0.84</v>
      </c>
      <c r="I138" t="n">
        <v>20</v>
      </c>
      <c r="J138" t="n">
        <v>169.17</v>
      </c>
      <c r="K138" t="n">
        <v>50.28</v>
      </c>
      <c r="L138" t="n">
        <v>8</v>
      </c>
      <c r="M138" t="n">
        <v>18</v>
      </c>
      <c r="N138" t="n">
        <v>30.89</v>
      </c>
      <c r="O138" t="n">
        <v>21098.19</v>
      </c>
      <c r="P138" t="n">
        <v>205.73</v>
      </c>
      <c r="Q138" t="n">
        <v>446.28</v>
      </c>
      <c r="R138" t="n">
        <v>48.65</v>
      </c>
      <c r="S138" t="n">
        <v>28.73</v>
      </c>
      <c r="T138" t="n">
        <v>9232.41</v>
      </c>
      <c r="U138" t="n">
        <v>0.59</v>
      </c>
      <c r="V138" t="n">
        <v>0.91</v>
      </c>
      <c r="W138" t="n">
        <v>0.11</v>
      </c>
      <c r="X138" t="n">
        <v>0.55</v>
      </c>
      <c r="Y138" t="n">
        <v>0.5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4.8197</v>
      </c>
      <c r="E139" t="n">
        <v>20.75</v>
      </c>
      <c r="F139" t="n">
        <v>17.84</v>
      </c>
      <c r="G139" t="n">
        <v>59.48</v>
      </c>
      <c r="H139" t="n">
        <v>0.9399999999999999</v>
      </c>
      <c r="I139" t="n">
        <v>18</v>
      </c>
      <c r="J139" t="n">
        <v>170.62</v>
      </c>
      <c r="K139" t="n">
        <v>50.28</v>
      </c>
      <c r="L139" t="n">
        <v>9</v>
      </c>
      <c r="M139" t="n">
        <v>16</v>
      </c>
      <c r="N139" t="n">
        <v>31.34</v>
      </c>
      <c r="O139" t="n">
        <v>21277.6</v>
      </c>
      <c r="P139" t="n">
        <v>202.61</v>
      </c>
      <c r="Q139" t="n">
        <v>446.27</v>
      </c>
      <c r="R139" t="n">
        <v>46.52</v>
      </c>
      <c r="S139" t="n">
        <v>28.73</v>
      </c>
      <c r="T139" t="n">
        <v>8173.61</v>
      </c>
      <c r="U139" t="n">
        <v>0.62</v>
      </c>
      <c r="V139" t="n">
        <v>0.91</v>
      </c>
      <c r="W139" t="n">
        <v>0.11</v>
      </c>
      <c r="X139" t="n">
        <v>0.49</v>
      </c>
      <c r="Y139" t="n">
        <v>0.5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4.8474</v>
      </c>
      <c r="E140" t="n">
        <v>20.63</v>
      </c>
      <c r="F140" t="n">
        <v>17.79</v>
      </c>
      <c r="G140" t="n">
        <v>66.70999999999999</v>
      </c>
      <c r="H140" t="n">
        <v>1.03</v>
      </c>
      <c r="I140" t="n">
        <v>16</v>
      </c>
      <c r="J140" t="n">
        <v>172.08</v>
      </c>
      <c r="K140" t="n">
        <v>50.28</v>
      </c>
      <c r="L140" t="n">
        <v>10</v>
      </c>
      <c r="M140" t="n">
        <v>14</v>
      </c>
      <c r="N140" t="n">
        <v>31.8</v>
      </c>
      <c r="O140" t="n">
        <v>21457.64</v>
      </c>
      <c r="P140" t="n">
        <v>200.38</v>
      </c>
      <c r="Q140" t="n">
        <v>446.27</v>
      </c>
      <c r="R140" t="n">
        <v>44.68</v>
      </c>
      <c r="S140" t="n">
        <v>28.73</v>
      </c>
      <c r="T140" t="n">
        <v>7265.35</v>
      </c>
      <c r="U140" t="n">
        <v>0.64</v>
      </c>
      <c r="V140" t="n">
        <v>0.91</v>
      </c>
      <c r="W140" t="n">
        <v>0.11</v>
      </c>
      <c r="X140" t="n">
        <v>0.43</v>
      </c>
      <c r="Y140" t="n">
        <v>0.5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4.8863</v>
      </c>
      <c r="E141" t="n">
        <v>20.47</v>
      </c>
      <c r="F141" t="n">
        <v>17.69</v>
      </c>
      <c r="G141" t="n">
        <v>75.81</v>
      </c>
      <c r="H141" t="n">
        <v>1.12</v>
      </c>
      <c r="I141" t="n">
        <v>14</v>
      </c>
      <c r="J141" t="n">
        <v>173.55</v>
      </c>
      <c r="K141" t="n">
        <v>50.28</v>
      </c>
      <c r="L141" t="n">
        <v>11</v>
      </c>
      <c r="M141" t="n">
        <v>12</v>
      </c>
      <c r="N141" t="n">
        <v>32.27</v>
      </c>
      <c r="O141" t="n">
        <v>21638.31</v>
      </c>
      <c r="P141" t="n">
        <v>197.64</v>
      </c>
      <c r="Q141" t="n">
        <v>446.27</v>
      </c>
      <c r="R141" t="n">
        <v>41.13</v>
      </c>
      <c r="S141" t="n">
        <v>28.73</v>
      </c>
      <c r="T141" t="n">
        <v>5499.77</v>
      </c>
      <c r="U141" t="n">
        <v>0.7</v>
      </c>
      <c r="V141" t="n">
        <v>0.92</v>
      </c>
      <c r="W141" t="n">
        <v>0.11</v>
      </c>
      <c r="X141" t="n">
        <v>0.33</v>
      </c>
      <c r="Y141" t="n">
        <v>0.5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4.8888</v>
      </c>
      <c r="E142" t="n">
        <v>20.45</v>
      </c>
      <c r="F142" t="n">
        <v>17.71</v>
      </c>
      <c r="G142" t="n">
        <v>81.73999999999999</v>
      </c>
      <c r="H142" t="n">
        <v>1.22</v>
      </c>
      <c r="I142" t="n">
        <v>13</v>
      </c>
      <c r="J142" t="n">
        <v>175.02</v>
      </c>
      <c r="K142" t="n">
        <v>50.28</v>
      </c>
      <c r="L142" t="n">
        <v>12</v>
      </c>
      <c r="M142" t="n">
        <v>11</v>
      </c>
      <c r="N142" t="n">
        <v>32.74</v>
      </c>
      <c r="O142" t="n">
        <v>21819.6</v>
      </c>
      <c r="P142" t="n">
        <v>195.36</v>
      </c>
      <c r="Q142" t="n">
        <v>446.28</v>
      </c>
      <c r="R142" t="n">
        <v>42.24</v>
      </c>
      <c r="S142" t="n">
        <v>28.73</v>
      </c>
      <c r="T142" t="n">
        <v>6059.84</v>
      </c>
      <c r="U142" t="n">
        <v>0.68</v>
      </c>
      <c r="V142" t="n">
        <v>0.92</v>
      </c>
      <c r="W142" t="n">
        <v>0.1</v>
      </c>
      <c r="X142" t="n">
        <v>0.35</v>
      </c>
      <c r="Y142" t="n">
        <v>0.5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4.9041</v>
      </c>
      <c r="E143" t="n">
        <v>20.39</v>
      </c>
      <c r="F143" t="n">
        <v>17.68</v>
      </c>
      <c r="G143" t="n">
        <v>88.40000000000001</v>
      </c>
      <c r="H143" t="n">
        <v>1.31</v>
      </c>
      <c r="I143" t="n">
        <v>12</v>
      </c>
      <c r="J143" t="n">
        <v>176.49</v>
      </c>
      <c r="K143" t="n">
        <v>50.28</v>
      </c>
      <c r="L143" t="n">
        <v>13</v>
      </c>
      <c r="M143" t="n">
        <v>10</v>
      </c>
      <c r="N143" t="n">
        <v>33.21</v>
      </c>
      <c r="O143" t="n">
        <v>22001.54</v>
      </c>
      <c r="P143" t="n">
        <v>193.55</v>
      </c>
      <c r="Q143" t="n">
        <v>446.31</v>
      </c>
      <c r="R143" t="n">
        <v>41.13</v>
      </c>
      <c r="S143" t="n">
        <v>28.73</v>
      </c>
      <c r="T143" t="n">
        <v>5507.86</v>
      </c>
      <c r="U143" t="n">
        <v>0.7</v>
      </c>
      <c r="V143" t="n">
        <v>0.92</v>
      </c>
      <c r="W143" t="n">
        <v>0.1</v>
      </c>
      <c r="X143" t="n">
        <v>0.32</v>
      </c>
      <c r="Y143" t="n">
        <v>0.5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4.9208</v>
      </c>
      <c r="E144" t="n">
        <v>20.32</v>
      </c>
      <c r="F144" t="n">
        <v>17.64</v>
      </c>
      <c r="G144" t="n">
        <v>96.23</v>
      </c>
      <c r="H144" t="n">
        <v>1.4</v>
      </c>
      <c r="I144" t="n">
        <v>11</v>
      </c>
      <c r="J144" t="n">
        <v>177.97</v>
      </c>
      <c r="K144" t="n">
        <v>50.28</v>
      </c>
      <c r="L144" t="n">
        <v>14</v>
      </c>
      <c r="M144" t="n">
        <v>9</v>
      </c>
      <c r="N144" t="n">
        <v>33.69</v>
      </c>
      <c r="O144" t="n">
        <v>22184.13</v>
      </c>
      <c r="P144" t="n">
        <v>190.53</v>
      </c>
      <c r="Q144" t="n">
        <v>446.28</v>
      </c>
      <c r="R144" t="n">
        <v>39.87</v>
      </c>
      <c r="S144" t="n">
        <v>28.73</v>
      </c>
      <c r="T144" t="n">
        <v>4885.54</v>
      </c>
      <c r="U144" t="n">
        <v>0.72</v>
      </c>
      <c r="V144" t="n">
        <v>0.92</v>
      </c>
      <c r="W144" t="n">
        <v>0.1</v>
      </c>
      <c r="X144" t="n">
        <v>0.28</v>
      </c>
      <c r="Y144" t="n">
        <v>0.5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4.937</v>
      </c>
      <c r="E145" t="n">
        <v>20.26</v>
      </c>
      <c r="F145" t="n">
        <v>17.61</v>
      </c>
      <c r="G145" t="n">
        <v>105.65</v>
      </c>
      <c r="H145" t="n">
        <v>1.48</v>
      </c>
      <c r="I145" t="n">
        <v>10</v>
      </c>
      <c r="J145" t="n">
        <v>179.46</v>
      </c>
      <c r="K145" t="n">
        <v>50.28</v>
      </c>
      <c r="L145" t="n">
        <v>15</v>
      </c>
      <c r="M145" t="n">
        <v>8</v>
      </c>
      <c r="N145" t="n">
        <v>34.18</v>
      </c>
      <c r="O145" t="n">
        <v>22367.38</v>
      </c>
      <c r="P145" t="n">
        <v>188.54</v>
      </c>
      <c r="Q145" t="n">
        <v>446.27</v>
      </c>
      <c r="R145" t="n">
        <v>38.8</v>
      </c>
      <c r="S145" t="n">
        <v>28.73</v>
      </c>
      <c r="T145" t="n">
        <v>4356.95</v>
      </c>
      <c r="U145" t="n">
        <v>0.74</v>
      </c>
      <c r="V145" t="n">
        <v>0.92</v>
      </c>
      <c r="W145" t="n">
        <v>0.1</v>
      </c>
      <c r="X145" t="n">
        <v>0.25</v>
      </c>
      <c r="Y145" t="n">
        <v>0.5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4.9452</v>
      </c>
      <c r="E146" t="n">
        <v>20.22</v>
      </c>
      <c r="F146" t="n">
        <v>17.57</v>
      </c>
      <c r="G146" t="n">
        <v>105.45</v>
      </c>
      <c r="H146" t="n">
        <v>1.57</v>
      </c>
      <c r="I146" t="n">
        <v>10</v>
      </c>
      <c r="J146" t="n">
        <v>180.95</v>
      </c>
      <c r="K146" t="n">
        <v>50.28</v>
      </c>
      <c r="L146" t="n">
        <v>16</v>
      </c>
      <c r="M146" t="n">
        <v>8</v>
      </c>
      <c r="N146" t="n">
        <v>34.67</v>
      </c>
      <c r="O146" t="n">
        <v>22551.28</v>
      </c>
      <c r="P146" t="n">
        <v>186.17</v>
      </c>
      <c r="Q146" t="n">
        <v>446.27</v>
      </c>
      <c r="R146" t="n">
        <v>37.75</v>
      </c>
      <c r="S146" t="n">
        <v>28.73</v>
      </c>
      <c r="T146" t="n">
        <v>3830.13</v>
      </c>
      <c r="U146" t="n">
        <v>0.76</v>
      </c>
      <c r="V146" t="n">
        <v>0.92</v>
      </c>
      <c r="W146" t="n">
        <v>0.09</v>
      </c>
      <c r="X146" t="n">
        <v>0.22</v>
      </c>
      <c r="Y146" t="n">
        <v>0.5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4.9511</v>
      </c>
      <c r="E147" t="n">
        <v>20.2</v>
      </c>
      <c r="F147" t="n">
        <v>17.58</v>
      </c>
      <c r="G147" t="n">
        <v>117.22</v>
      </c>
      <c r="H147" t="n">
        <v>1.65</v>
      </c>
      <c r="I147" t="n">
        <v>9</v>
      </c>
      <c r="J147" t="n">
        <v>182.45</v>
      </c>
      <c r="K147" t="n">
        <v>50.28</v>
      </c>
      <c r="L147" t="n">
        <v>17</v>
      </c>
      <c r="M147" t="n">
        <v>7</v>
      </c>
      <c r="N147" t="n">
        <v>35.17</v>
      </c>
      <c r="O147" t="n">
        <v>22735.98</v>
      </c>
      <c r="P147" t="n">
        <v>183.4</v>
      </c>
      <c r="Q147" t="n">
        <v>446.27</v>
      </c>
      <c r="R147" t="n">
        <v>37.93</v>
      </c>
      <c r="S147" t="n">
        <v>28.73</v>
      </c>
      <c r="T147" t="n">
        <v>3925.57</v>
      </c>
      <c r="U147" t="n">
        <v>0.76</v>
      </c>
      <c r="V147" t="n">
        <v>0.92</v>
      </c>
      <c r="W147" t="n">
        <v>0.1</v>
      </c>
      <c r="X147" t="n">
        <v>0.23</v>
      </c>
      <c r="Y147" t="n">
        <v>0.5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4.9471</v>
      </c>
      <c r="E148" t="n">
        <v>20.21</v>
      </c>
      <c r="F148" t="n">
        <v>17.6</v>
      </c>
      <c r="G148" t="n">
        <v>117.33</v>
      </c>
      <c r="H148" t="n">
        <v>1.74</v>
      </c>
      <c r="I148" t="n">
        <v>9</v>
      </c>
      <c r="J148" t="n">
        <v>183.95</v>
      </c>
      <c r="K148" t="n">
        <v>50.28</v>
      </c>
      <c r="L148" t="n">
        <v>18</v>
      </c>
      <c r="M148" t="n">
        <v>7</v>
      </c>
      <c r="N148" t="n">
        <v>35.67</v>
      </c>
      <c r="O148" t="n">
        <v>22921.24</v>
      </c>
      <c r="P148" t="n">
        <v>182.57</v>
      </c>
      <c r="Q148" t="n">
        <v>446.27</v>
      </c>
      <c r="R148" t="n">
        <v>38.52</v>
      </c>
      <c r="S148" t="n">
        <v>28.73</v>
      </c>
      <c r="T148" t="n">
        <v>4221.24</v>
      </c>
      <c r="U148" t="n">
        <v>0.75</v>
      </c>
      <c r="V148" t="n">
        <v>0.92</v>
      </c>
      <c r="W148" t="n">
        <v>0.1</v>
      </c>
      <c r="X148" t="n">
        <v>0.24</v>
      </c>
      <c r="Y148" t="n">
        <v>0.5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4.9644</v>
      </c>
      <c r="E149" t="n">
        <v>20.14</v>
      </c>
      <c r="F149" t="n">
        <v>17.56</v>
      </c>
      <c r="G149" t="n">
        <v>131.71</v>
      </c>
      <c r="H149" t="n">
        <v>1.82</v>
      </c>
      <c r="I149" t="n">
        <v>8</v>
      </c>
      <c r="J149" t="n">
        <v>185.46</v>
      </c>
      <c r="K149" t="n">
        <v>50.28</v>
      </c>
      <c r="L149" t="n">
        <v>19</v>
      </c>
      <c r="M149" t="n">
        <v>6</v>
      </c>
      <c r="N149" t="n">
        <v>36.18</v>
      </c>
      <c r="O149" t="n">
        <v>23107.19</v>
      </c>
      <c r="P149" t="n">
        <v>179.09</v>
      </c>
      <c r="Q149" t="n">
        <v>446.27</v>
      </c>
      <c r="R149" t="n">
        <v>37.25</v>
      </c>
      <c r="S149" t="n">
        <v>28.73</v>
      </c>
      <c r="T149" t="n">
        <v>3590.37</v>
      </c>
      <c r="U149" t="n">
        <v>0.77</v>
      </c>
      <c r="V149" t="n">
        <v>0.93</v>
      </c>
      <c r="W149" t="n">
        <v>0.09</v>
      </c>
      <c r="X149" t="n">
        <v>0.2</v>
      </c>
      <c r="Y149" t="n">
        <v>0.5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4.9753</v>
      </c>
      <c r="E150" t="n">
        <v>20.1</v>
      </c>
      <c r="F150" t="n">
        <v>17.52</v>
      </c>
      <c r="G150" t="n">
        <v>131.38</v>
      </c>
      <c r="H150" t="n">
        <v>1.9</v>
      </c>
      <c r="I150" t="n">
        <v>8</v>
      </c>
      <c r="J150" t="n">
        <v>186.97</v>
      </c>
      <c r="K150" t="n">
        <v>50.28</v>
      </c>
      <c r="L150" t="n">
        <v>20</v>
      </c>
      <c r="M150" t="n">
        <v>6</v>
      </c>
      <c r="N150" t="n">
        <v>36.69</v>
      </c>
      <c r="O150" t="n">
        <v>23293.82</v>
      </c>
      <c r="P150" t="n">
        <v>175.59</v>
      </c>
      <c r="Q150" t="n">
        <v>446.27</v>
      </c>
      <c r="R150" t="n">
        <v>35.8</v>
      </c>
      <c r="S150" t="n">
        <v>28.73</v>
      </c>
      <c r="T150" t="n">
        <v>2863.87</v>
      </c>
      <c r="U150" t="n">
        <v>0.8</v>
      </c>
      <c r="V150" t="n">
        <v>0.93</v>
      </c>
      <c r="W150" t="n">
        <v>0.09</v>
      </c>
      <c r="X150" t="n">
        <v>0.16</v>
      </c>
      <c r="Y150" t="n">
        <v>0.5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4.981</v>
      </c>
      <c r="E151" t="n">
        <v>20.08</v>
      </c>
      <c r="F151" t="n">
        <v>17.53</v>
      </c>
      <c r="G151" t="n">
        <v>150.23</v>
      </c>
      <c r="H151" t="n">
        <v>1.98</v>
      </c>
      <c r="I151" t="n">
        <v>7</v>
      </c>
      <c r="J151" t="n">
        <v>188.49</v>
      </c>
      <c r="K151" t="n">
        <v>50.28</v>
      </c>
      <c r="L151" t="n">
        <v>21</v>
      </c>
      <c r="M151" t="n">
        <v>5</v>
      </c>
      <c r="N151" t="n">
        <v>37.21</v>
      </c>
      <c r="O151" t="n">
        <v>23481.16</v>
      </c>
      <c r="P151" t="n">
        <v>173.25</v>
      </c>
      <c r="Q151" t="n">
        <v>446.27</v>
      </c>
      <c r="R151" t="n">
        <v>36.14</v>
      </c>
      <c r="S151" t="n">
        <v>28.73</v>
      </c>
      <c r="T151" t="n">
        <v>3038.54</v>
      </c>
      <c r="U151" t="n">
        <v>0.8</v>
      </c>
      <c r="V151" t="n">
        <v>0.93</v>
      </c>
      <c r="W151" t="n">
        <v>0.09</v>
      </c>
      <c r="X151" t="n">
        <v>0.17</v>
      </c>
      <c r="Y151" t="n">
        <v>0.5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4.9795</v>
      </c>
      <c r="E152" t="n">
        <v>20.08</v>
      </c>
      <c r="F152" t="n">
        <v>17.53</v>
      </c>
      <c r="G152" t="n">
        <v>150.28</v>
      </c>
      <c r="H152" t="n">
        <v>2.05</v>
      </c>
      <c r="I152" t="n">
        <v>7</v>
      </c>
      <c r="J152" t="n">
        <v>190.01</v>
      </c>
      <c r="K152" t="n">
        <v>50.28</v>
      </c>
      <c r="L152" t="n">
        <v>22</v>
      </c>
      <c r="M152" t="n">
        <v>1</v>
      </c>
      <c r="N152" t="n">
        <v>37.74</v>
      </c>
      <c r="O152" t="n">
        <v>23669.2</v>
      </c>
      <c r="P152" t="n">
        <v>173.44</v>
      </c>
      <c r="Q152" t="n">
        <v>446.27</v>
      </c>
      <c r="R152" t="n">
        <v>36.16</v>
      </c>
      <c r="S152" t="n">
        <v>28.73</v>
      </c>
      <c r="T152" t="n">
        <v>3047.53</v>
      </c>
      <c r="U152" t="n">
        <v>0.79</v>
      </c>
      <c r="V152" t="n">
        <v>0.93</v>
      </c>
      <c r="W152" t="n">
        <v>0.1</v>
      </c>
      <c r="X152" t="n">
        <v>0.17</v>
      </c>
      <c r="Y152" t="n">
        <v>0.5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4.9781</v>
      </c>
      <c r="E153" t="n">
        <v>20.09</v>
      </c>
      <c r="F153" t="n">
        <v>17.54</v>
      </c>
      <c r="G153" t="n">
        <v>150.33</v>
      </c>
      <c r="H153" t="n">
        <v>2.13</v>
      </c>
      <c r="I153" t="n">
        <v>7</v>
      </c>
      <c r="J153" t="n">
        <v>191.55</v>
      </c>
      <c r="K153" t="n">
        <v>50.28</v>
      </c>
      <c r="L153" t="n">
        <v>23</v>
      </c>
      <c r="M153" t="n">
        <v>0</v>
      </c>
      <c r="N153" t="n">
        <v>38.27</v>
      </c>
      <c r="O153" t="n">
        <v>23857.96</v>
      </c>
      <c r="P153" t="n">
        <v>174.68</v>
      </c>
      <c r="Q153" t="n">
        <v>446.27</v>
      </c>
      <c r="R153" t="n">
        <v>36.33</v>
      </c>
      <c r="S153" t="n">
        <v>28.73</v>
      </c>
      <c r="T153" t="n">
        <v>3135.45</v>
      </c>
      <c r="U153" t="n">
        <v>0.79</v>
      </c>
      <c r="V153" t="n">
        <v>0.93</v>
      </c>
      <c r="W153" t="n">
        <v>0.1</v>
      </c>
      <c r="X153" t="n">
        <v>0.18</v>
      </c>
      <c r="Y153" t="n">
        <v>0.5</v>
      </c>
      <c r="Z153" t="n">
        <v>10</v>
      </c>
    </row>
    <row r="154">
      <c r="A154" t="n">
        <v>0</v>
      </c>
      <c r="B154" t="n">
        <v>35</v>
      </c>
      <c r="C154" t="inlineStr">
        <is>
          <t xml:space="preserve">CONCLUIDO	</t>
        </is>
      </c>
      <c r="D154" t="n">
        <v>4.0735</v>
      </c>
      <c r="E154" t="n">
        <v>24.55</v>
      </c>
      <c r="F154" t="n">
        <v>20.68</v>
      </c>
      <c r="G154" t="n">
        <v>10.79</v>
      </c>
      <c r="H154" t="n">
        <v>0.22</v>
      </c>
      <c r="I154" t="n">
        <v>115</v>
      </c>
      <c r="J154" t="n">
        <v>80.84</v>
      </c>
      <c r="K154" t="n">
        <v>35.1</v>
      </c>
      <c r="L154" t="n">
        <v>1</v>
      </c>
      <c r="M154" t="n">
        <v>113</v>
      </c>
      <c r="N154" t="n">
        <v>9.74</v>
      </c>
      <c r="O154" t="n">
        <v>10204.21</v>
      </c>
      <c r="P154" t="n">
        <v>158.31</v>
      </c>
      <c r="Q154" t="n">
        <v>446.28</v>
      </c>
      <c r="R154" t="n">
        <v>139.01</v>
      </c>
      <c r="S154" t="n">
        <v>28.73</v>
      </c>
      <c r="T154" t="n">
        <v>53932.59</v>
      </c>
      <c r="U154" t="n">
        <v>0.21</v>
      </c>
      <c r="V154" t="n">
        <v>0.79</v>
      </c>
      <c r="W154" t="n">
        <v>0.26</v>
      </c>
      <c r="X154" t="n">
        <v>3.32</v>
      </c>
      <c r="Y154" t="n">
        <v>0.5</v>
      </c>
      <c r="Z154" t="n">
        <v>10</v>
      </c>
    </row>
    <row r="155">
      <c r="A155" t="n">
        <v>1</v>
      </c>
      <c r="B155" t="n">
        <v>35</v>
      </c>
      <c r="C155" t="inlineStr">
        <is>
          <t xml:space="preserve">CONCLUIDO	</t>
        </is>
      </c>
      <c r="D155" t="n">
        <v>4.6443</v>
      </c>
      <c r="E155" t="n">
        <v>21.53</v>
      </c>
      <c r="F155" t="n">
        <v>18.76</v>
      </c>
      <c r="G155" t="n">
        <v>22.07</v>
      </c>
      <c r="H155" t="n">
        <v>0.43</v>
      </c>
      <c r="I155" t="n">
        <v>51</v>
      </c>
      <c r="J155" t="n">
        <v>82.04000000000001</v>
      </c>
      <c r="K155" t="n">
        <v>35.1</v>
      </c>
      <c r="L155" t="n">
        <v>2</v>
      </c>
      <c r="M155" t="n">
        <v>49</v>
      </c>
      <c r="N155" t="n">
        <v>9.94</v>
      </c>
      <c r="O155" t="n">
        <v>10352.53</v>
      </c>
      <c r="P155" t="n">
        <v>139.18</v>
      </c>
      <c r="Q155" t="n">
        <v>446.27</v>
      </c>
      <c r="R155" t="n">
        <v>76.15000000000001</v>
      </c>
      <c r="S155" t="n">
        <v>28.73</v>
      </c>
      <c r="T155" t="n">
        <v>22825.26</v>
      </c>
      <c r="U155" t="n">
        <v>0.38</v>
      </c>
      <c r="V155" t="n">
        <v>0.87</v>
      </c>
      <c r="W155" t="n">
        <v>0.17</v>
      </c>
      <c r="X155" t="n">
        <v>1.4</v>
      </c>
      <c r="Y155" t="n">
        <v>0.5</v>
      </c>
      <c r="Z155" t="n">
        <v>10</v>
      </c>
    </row>
    <row r="156">
      <c r="A156" t="n">
        <v>2</v>
      </c>
      <c r="B156" t="n">
        <v>35</v>
      </c>
      <c r="C156" t="inlineStr">
        <is>
          <t xml:space="preserve">CONCLUIDO	</t>
        </is>
      </c>
      <c r="D156" t="n">
        <v>4.8259</v>
      </c>
      <c r="E156" t="n">
        <v>20.72</v>
      </c>
      <c r="F156" t="n">
        <v>18.26</v>
      </c>
      <c r="G156" t="n">
        <v>33.2</v>
      </c>
      <c r="H156" t="n">
        <v>0.63</v>
      </c>
      <c r="I156" t="n">
        <v>33</v>
      </c>
      <c r="J156" t="n">
        <v>83.25</v>
      </c>
      <c r="K156" t="n">
        <v>35.1</v>
      </c>
      <c r="L156" t="n">
        <v>3</v>
      </c>
      <c r="M156" t="n">
        <v>31</v>
      </c>
      <c r="N156" t="n">
        <v>10.15</v>
      </c>
      <c r="O156" t="n">
        <v>10501.19</v>
      </c>
      <c r="P156" t="n">
        <v>131.19</v>
      </c>
      <c r="Q156" t="n">
        <v>446.28</v>
      </c>
      <c r="R156" t="n">
        <v>60.05</v>
      </c>
      <c r="S156" t="n">
        <v>28.73</v>
      </c>
      <c r="T156" t="n">
        <v>14865.29</v>
      </c>
      <c r="U156" t="n">
        <v>0.48</v>
      </c>
      <c r="V156" t="n">
        <v>0.89</v>
      </c>
      <c r="W156" t="n">
        <v>0.13</v>
      </c>
      <c r="X156" t="n">
        <v>0.9</v>
      </c>
      <c r="Y156" t="n">
        <v>0.5</v>
      </c>
      <c r="Z156" t="n">
        <v>10</v>
      </c>
    </row>
    <row r="157">
      <c r="A157" t="n">
        <v>3</v>
      </c>
      <c r="B157" t="n">
        <v>35</v>
      </c>
      <c r="C157" t="inlineStr">
        <is>
          <t xml:space="preserve">CONCLUIDO	</t>
        </is>
      </c>
      <c r="D157" t="n">
        <v>4.9153</v>
      </c>
      <c r="E157" t="n">
        <v>20.34</v>
      </c>
      <c r="F157" t="n">
        <v>18.04</v>
      </c>
      <c r="G157" t="n">
        <v>45.1</v>
      </c>
      <c r="H157" t="n">
        <v>0.83</v>
      </c>
      <c r="I157" t="n">
        <v>24</v>
      </c>
      <c r="J157" t="n">
        <v>84.45999999999999</v>
      </c>
      <c r="K157" t="n">
        <v>35.1</v>
      </c>
      <c r="L157" t="n">
        <v>4</v>
      </c>
      <c r="M157" t="n">
        <v>22</v>
      </c>
      <c r="N157" t="n">
        <v>10.36</v>
      </c>
      <c r="O157" t="n">
        <v>10650.22</v>
      </c>
      <c r="P157" t="n">
        <v>125.19</v>
      </c>
      <c r="Q157" t="n">
        <v>446.27</v>
      </c>
      <c r="R157" t="n">
        <v>52.99</v>
      </c>
      <c r="S157" t="n">
        <v>28.73</v>
      </c>
      <c r="T157" t="n">
        <v>11380.94</v>
      </c>
      <c r="U157" t="n">
        <v>0.54</v>
      </c>
      <c r="V157" t="n">
        <v>0.9</v>
      </c>
      <c r="W157" t="n">
        <v>0.12</v>
      </c>
      <c r="X157" t="n">
        <v>0.68</v>
      </c>
      <c r="Y157" t="n">
        <v>0.5</v>
      </c>
      <c r="Z157" t="n">
        <v>10</v>
      </c>
    </row>
    <row r="158">
      <c r="A158" t="n">
        <v>4</v>
      </c>
      <c r="B158" t="n">
        <v>35</v>
      </c>
      <c r="C158" t="inlineStr">
        <is>
          <t xml:space="preserve">CONCLUIDO	</t>
        </is>
      </c>
      <c r="D158" t="n">
        <v>4.9875</v>
      </c>
      <c r="E158" t="n">
        <v>20.05</v>
      </c>
      <c r="F158" t="n">
        <v>17.85</v>
      </c>
      <c r="G158" t="n">
        <v>59.49</v>
      </c>
      <c r="H158" t="n">
        <v>1.02</v>
      </c>
      <c r="I158" t="n">
        <v>18</v>
      </c>
      <c r="J158" t="n">
        <v>85.67</v>
      </c>
      <c r="K158" t="n">
        <v>35.1</v>
      </c>
      <c r="L158" t="n">
        <v>5</v>
      </c>
      <c r="M158" t="n">
        <v>16</v>
      </c>
      <c r="N158" t="n">
        <v>10.57</v>
      </c>
      <c r="O158" t="n">
        <v>10799.59</v>
      </c>
      <c r="P158" t="n">
        <v>118</v>
      </c>
      <c r="Q158" t="n">
        <v>446.27</v>
      </c>
      <c r="R158" t="n">
        <v>46.73</v>
      </c>
      <c r="S158" t="n">
        <v>28.73</v>
      </c>
      <c r="T158" t="n">
        <v>8280.049999999999</v>
      </c>
      <c r="U158" t="n">
        <v>0.61</v>
      </c>
      <c r="V158" t="n">
        <v>0.91</v>
      </c>
      <c r="W158" t="n">
        <v>0.11</v>
      </c>
      <c r="X158" t="n">
        <v>0.49</v>
      </c>
      <c r="Y158" t="n">
        <v>0.5</v>
      </c>
      <c r="Z158" t="n">
        <v>10</v>
      </c>
    </row>
    <row r="159">
      <c r="A159" t="n">
        <v>5</v>
      </c>
      <c r="B159" t="n">
        <v>35</v>
      </c>
      <c r="C159" t="inlineStr">
        <is>
          <t xml:space="preserve">CONCLUIDO	</t>
        </is>
      </c>
      <c r="D159" t="n">
        <v>5.024</v>
      </c>
      <c r="E159" t="n">
        <v>19.9</v>
      </c>
      <c r="F159" t="n">
        <v>17.75</v>
      </c>
      <c r="G159" t="n">
        <v>71.02</v>
      </c>
      <c r="H159" t="n">
        <v>1.21</v>
      </c>
      <c r="I159" t="n">
        <v>15</v>
      </c>
      <c r="J159" t="n">
        <v>86.88</v>
      </c>
      <c r="K159" t="n">
        <v>35.1</v>
      </c>
      <c r="L159" t="n">
        <v>6</v>
      </c>
      <c r="M159" t="n">
        <v>7</v>
      </c>
      <c r="N159" t="n">
        <v>10.78</v>
      </c>
      <c r="O159" t="n">
        <v>10949.33</v>
      </c>
      <c r="P159" t="n">
        <v>112.78</v>
      </c>
      <c r="Q159" t="n">
        <v>446.27</v>
      </c>
      <c r="R159" t="n">
        <v>43.19</v>
      </c>
      <c r="S159" t="n">
        <v>28.73</v>
      </c>
      <c r="T159" t="n">
        <v>6525.59</v>
      </c>
      <c r="U159" t="n">
        <v>0.67</v>
      </c>
      <c r="V159" t="n">
        <v>0.92</v>
      </c>
      <c r="W159" t="n">
        <v>0.11</v>
      </c>
      <c r="X159" t="n">
        <v>0.4</v>
      </c>
      <c r="Y159" t="n">
        <v>0.5</v>
      </c>
      <c r="Z159" t="n">
        <v>10</v>
      </c>
    </row>
    <row r="160">
      <c r="A160" t="n">
        <v>6</v>
      </c>
      <c r="B160" t="n">
        <v>35</v>
      </c>
      <c r="C160" t="inlineStr">
        <is>
          <t xml:space="preserve">CONCLUIDO	</t>
        </is>
      </c>
      <c r="D160" t="n">
        <v>5.0284</v>
      </c>
      <c r="E160" t="n">
        <v>19.89</v>
      </c>
      <c r="F160" t="n">
        <v>17.75</v>
      </c>
      <c r="G160" t="n">
        <v>76.09</v>
      </c>
      <c r="H160" t="n">
        <v>1.39</v>
      </c>
      <c r="I160" t="n">
        <v>14</v>
      </c>
      <c r="J160" t="n">
        <v>88.09999999999999</v>
      </c>
      <c r="K160" t="n">
        <v>35.1</v>
      </c>
      <c r="L160" t="n">
        <v>7</v>
      </c>
      <c r="M160" t="n">
        <v>0</v>
      </c>
      <c r="N160" t="n">
        <v>11</v>
      </c>
      <c r="O160" t="n">
        <v>11099.43</v>
      </c>
      <c r="P160" t="n">
        <v>112.59</v>
      </c>
      <c r="Q160" t="n">
        <v>446.29</v>
      </c>
      <c r="R160" t="n">
        <v>42.84</v>
      </c>
      <c r="S160" t="n">
        <v>28.73</v>
      </c>
      <c r="T160" t="n">
        <v>6354.69</v>
      </c>
      <c r="U160" t="n">
        <v>0.67</v>
      </c>
      <c r="V160" t="n">
        <v>0.92</v>
      </c>
      <c r="W160" t="n">
        <v>0.12</v>
      </c>
      <c r="X160" t="n">
        <v>0.4</v>
      </c>
      <c r="Y160" t="n">
        <v>0.5</v>
      </c>
      <c r="Z160" t="n">
        <v>10</v>
      </c>
    </row>
    <row r="161">
      <c r="A161" t="n">
        <v>0</v>
      </c>
      <c r="B161" t="n">
        <v>50</v>
      </c>
      <c r="C161" t="inlineStr">
        <is>
          <t xml:space="preserve">CONCLUIDO	</t>
        </is>
      </c>
      <c r="D161" t="n">
        <v>3.7119</v>
      </c>
      <c r="E161" t="n">
        <v>26.94</v>
      </c>
      <c r="F161" t="n">
        <v>21.64</v>
      </c>
      <c r="G161" t="n">
        <v>8.83</v>
      </c>
      <c r="H161" t="n">
        <v>0.16</v>
      </c>
      <c r="I161" t="n">
        <v>147</v>
      </c>
      <c r="J161" t="n">
        <v>107.41</v>
      </c>
      <c r="K161" t="n">
        <v>41.65</v>
      </c>
      <c r="L161" t="n">
        <v>1</v>
      </c>
      <c r="M161" t="n">
        <v>145</v>
      </c>
      <c r="N161" t="n">
        <v>14.77</v>
      </c>
      <c r="O161" t="n">
        <v>13481.73</v>
      </c>
      <c r="P161" t="n">
        <v>202.38</v>
      </c>
      <c r="Q161" t="n">
        <v>446.29</v>
      </c>
      <c r="R161" t="n">
        <v>170.43</v>
      </c>
      <c r="S161" t="n">
        <v>28.73</v>
      </c>
      <c r="T161" t="n">
        <v>69486.57000000001</v>
      </c>
      <c r="U161" t="n">
        <v>0.17</v>
      </c>
      <c r="V161" t="n">
        <v>0.75</v>
      </c>
      <c r="W161" t="n">
        <v>0.31</v>
      </c>
      <c r="X161" t="n">
        <v>4.28</v>
      </c>
      <c r="Y161" t="n">
        <v>0.5</v>
      </c>
      <c r="Z161" t="n">
        <v>10</v>
      </c>
    </row>
    <row r="162">
      <c r="A162" t="n">
        <v>1</v>
      </c>
      <c r="B162" t="n">
        <v>50</v>
      </c>
      <c r="C162" t="inlineStr">
        <is>
          <t xml:space="preserve">CONCLUIDO	</t>
        </is>
      </c>
      <c r="D162" t="n">
        <v>4.4069</v>
      </c>
      <c r="E162" t="n">
        <v>22.69</v>
      </c>
      <c r="F162" t="n">
        <v>19.21</v>
      </c>
      <c r="G162" t="n">
        <v>17.73</v>
      </c>
      <c r="H162" t="n">
        <v>0.32</v>
      </c>
      <c r="I162" t="n">
        <v>65</v>
      </c>
      <c r="J162" t="n">
        <v>108.68</v>
      </c>
      <c r="K162" t="n">
        <v>41.65</v>
      </c>
      <c r="L162" t="n">
        <v>2</v>
      </c>
      <c r="M162" t="n">
        <v>63</v>
      </c>
      <c r="N162" t="n">
        <v>15.03</v>
      </c>
      <c r="O162" t="n">
        <v>13638.32</v>
      </c>
      <c r="P162" t="n">
        <v>176.55</v>
      </c>
      <c r="Q162" t="n">
        <v>446.3</v>
      </c>
      <c r="R162" t="n">
        <v>90.90000000000001</v>
      </c>
      <c r="S162" t="n">
        <v>28.73</v>
      </c>
      <c r="T162" t="n">
        <v>30131.21</v>
      </c>
      <c r="U162" t="n">
        <v>0.32</v>
      </c>
      <c r="V162" t="n">
        <v>0.85</v>
      </c>
      <c r="W162" t="n">
        <v>0.19</v>
      </c>
      <c r="X162" t="n">
        <v>1.85</v>
      </c>
      <c r="Y162" t="n">
        <v>0.5</v>
      </c>
      <c r="Z162" t="n">
        <v>10</v>
      </c>
    </row>
    <row r="163">
      <c r="A163" t="n">
        <v>2</v>
      </c>
      <c r="B163" t="n">
        <v>50</v>
      </c>
      <c r="C163" t="inlineStr">
        <is>
          <t xml:space="preserve">CONCLUIDO	</t>
        </is>
      </c>
      <c r="D163" t="n">
        <v>4.6618</v>
      </c>
      <c r="E163" t="n">
        <v>21.45</v>
      </c>
      <c r="F163" t="n">
        <v>18.5</v>
      </c>
      <c r="G163" t="n">
        <v>27.08</v>
      </c>
      <c r="H163" t="n">
        <v>0.48</v>
      </c>
      <c r="I163" t="n">
        <v>41</v>
      </c>
      <c r="J163" t="n">
        <v>109.96</v>
      </c>
      <c r="K163" t="n">
        <v>41.65</v>
      </c>
      <c r="L163" t="n">
        <v>3</v>
      </c>
      <c r="M163" t="n">
        <v>39</v>
      </c>
      <c r="N163" t="n">
        <v>15.31</v>
      </c>
      <c r="O163" t="n">
        <v>13795.21</v>
      </c>
      <c r="P163" t="n">
        <v>166.85</v>
      </c>
      <c r="Q163" t="n">
        <v>446.27</v>
      </c>
      <c r="R163" t="n">
        <v>67.92</v>
      </c>
      <c r="S163" t="n">
        <v>28.73</v>
      </c>
      <c r="T163" t="n">
        <v>18759.44</v>
      </c>
      <c r="U163" t="n">
        <v>0.42</v>
      </c>
      <c r="V163" t="n">
        <v>0.88</v>
      </c>
      <c r="W163" t="n">
        <v>0.15</v>
      </c>
      <c r="X163" t="n">
        <v>1.15</v>
      </c>
      <c r="Y163" t="n">
        <v>0.5</v>
      </c>
      <c r="Z163" t="n">
        <v>10</v>
      </c>
    </row>
    <row r="164">
      <c r="A164" t="n">
        <v>3</v>
      </c>
      <c r="B164" t="n">
        <v>50</v>
      </c>
      <c r="C164" t="inlineStr">
        <is>
          <t xml:space="preserve">CONCLUIDO	</t>
        </is>
      </c>
      <c r="D164" t="n">
        <v>4.7907</v>
      </c>
      <c r="E164" t="n">
        <v>20.87</v>
      </c>
      <c r="F164" t="n">
        <v>18.17</v>
      </c>
      <c r="G164" t="n">
        <v>36.34</v>
      </c>
      <c r="H164" t="n">
        <v>0.63</v>
      </c>
      <c r="I164" t="n">
        <v>30</v>
      </c>
      <c r="J164" t="n">
        <v>111.23</v>
      </c>
      <c r="K164" t="n">
        <v>41.65</v>
      </c>
      <c r="L164" t="n">
        <v>4</v>
      </c>
      <c r="M164" t="n">
        <v>28</v>
      </c>
      <c r="N164" t="n">
        <v>15.58</v>
      </c>
      <c r="O164" t="n">
        <v>13952.52</v>
      </c>
      <c r="P164" t="n">
        <v>160.63</v>
      </c>
      <c r="Q164" t="n">
        <v>446.28</v>
      </c>
      <c r="R164" t="n">
        <v>57.01</v>
      </c>
      <c r="S164" t="n">
        <v>28.73</v>
      </c>
      <c r="T164" t="n">
        <v>13358.01</v>
      </c>
      <c r="U164" t="n">
        <v>0.5</v>
      </c>
      <c r="V164" t="n">
        <v>0.89</v>
      </c>
      <c r="W164" t="n">
        <v>0.13</v>
      </c>
      <c r="X164" t="n">
        <v>0.8100000000000001</v>
      </c>
      <c r="Y164" t="n">
        <v>0.5</v>
      </c>
      <c r="Z164" t="n">
        <v>10</v>
      </c>
    </row>
    <row r="165">
      <c r="A165" t="n">
        <v>4</v>
      </c>
      <c r="B165" t="n">
        <v>50</v>
      </c>
      <c r="C165" t="inlineStr">
        <is>
          <t xml:space="preserve">CONCLUIDO	</t>
        </is>
      </c>
      <c r="D165" t="n">
        <v>4.8529</v>
      </c>
      <c r="E165" t="n">
        <v>20.61</v>
      </c>
      <c r="F165" t="n">
        <v>18.04</v>
      </c>
      <c r="G165" t="n">
        <v>45.09</v>
      </c>
      <c r="H165" t="n">
        <v>0.78</v>
      </c>
      <c r="I165" t="n">
        <v>24</v>
      </c>
      <c r="J165" t="n">
        <v>112.51</v>
      </c>
      <c r="K165" t="n">
        <v>41.65</v>
      </c>
      <c r="L165" t="n">
        <v>5</v>
      </c>
      <c r="M165" t="n">
        <v>22</v>
      </c>
      <c r="N165" t="n">
        <v>15.86</v>
      </c>
      <c r="O165" t="n">
        <v>14110.24</v>
      </c>
      <c r="P165" t="n">
        <v>156.78</v>
      </c>
      <c r="Q165" t="n">
        <v>446.32</v>
      </c>
      <c r="R165" t="n">
        <v>52.86</v>
      </c>
      <c r="S165" t="n">
        <v>28.73</v>
      </c>
      <c r="T165" t="n">
        <v>11315.89</v>
      </c>
      <c r="U165" t="n">
        <v>0.54</v>
      </c>
      <c r="V165" t="n">
        <v>0.9</v>
      </c>
      <c r="W165" t="n">
        <v>0.12</v>
      </c>
      <c r="X165" t="n">
        <v>0.68</v>
      </c>
      <c r="Y165" t="n">
        <v>0.5</v>
      </c>
      <c r="Z165" t="n">
        <v>10</v>
      </c>
    </row>
    <row r="166">
      <c r="A166" t="n">
        <v>5</v>
      </c>
      <c r="B166" t="n">
        <v>50</v>
      </c>
      <c r="C166" t="inlineStr">
        <is>
          <t xml:space="preserve">CONCLUIDO	</t>
        </is>
      </c>
      <c r="D166" t="n">
        <v>4.9038</v>
      </c>
      <c r="E166" t="n">
        <v>20.39</v>
      </c>
      <c r="F166" t="n">
        <v>17.91</v>
      </c>
      <c r="G166" t="n">
        <v>53.73</v>
      </c>
      <c r="H166" t="n">
        <v>0.93</v>
      </c>
      <c r="I166" t="n">
        <v>20</v>
      </c>
      <c r="J166" t="n">
        <v>113.79</v>
      </c>
      <c r="K166" t="n">
        <v>41.65</v>
      </c>
      <c r="L166" t="n">
        <v>6</v>
      </c>
      <c r="M166" t="n">
        <v>18</v>
      </c>
      <c r="N166" t="n">
        <v>16.14</v>
      </c>
      <c r="O166" t="n">
        <v>14268.39</v>
      </c>
      <c r="P166" t="n">
        <v>152.22</v>
      </c>
      <c r="Q166" t="n">
        <v>446.29</v>
      </c>
      <c r="R166" t="n">
        <v>48.64</v>
      </c>
      <c r="S166" t="n">
        <v>28.73</v>
      </c>
      <c r="T166" t="n">
        <v>9223.07</v>
      </c>
      <c r="U166" t="n">
        <v>0.59</v>
      </c>
      <c r="V166" t="n">
        <v>0.91</v>
      </c>
      <c r="W166" t="n">
        <v>0.11</v>
      </c>
      <c r="X166" t="n">
        <v>0.55</v>
      </c>
      <c r="Y166" t="n">
        <v>0.5</v>
      </c>
      <c r="Z166" t="n">
        <v>10</v>
      </c>
    </row>
    <row r="167">
      <c r="A167" t="n">
        <v>6</v>
      </c>
      <c r="B167" t="n">
        <v>50</v>
      </c>
      <c r="C167" t="inlineStr">
        <is>
          <t xml:space="preserve">CONCLUIDO	</t>
        </is>
      </c>
      <c r="D167" t="n">
        <v>4.9592</v>
      </c>
      <c r="E167" t="n">
        <v>20.16</v>
      </c>
      <c r="F167" t="n">
        <v>17.77</v>
      </c>
      <c r="G167" t="n">
        <v>66.65000000000001</v>
      </c>
      <c r="H167" t="n">
        <v>1.07</v>
      </c>
      <c r="I167" t="n">
        <v>16</v>
      </c>
      <c r="J167" t="n">
        <v>115.08</v>
      </c>
      <c r="K167" t="n">
        <v>41.65</v>
      </c>
      <c r="L167" t="n">
        <v>7</v>
      </c>
      <c r="M167" t="n">
        <v>14</v>
      </c>
      <c r="N167" t="n">
        <v>16.43</v>
      </c>
      <c r="O167" t="n">
        <v>14426.96</v>
      </c>
      <c r="P167" t="n">
        <v>146.7</v>
      </c>
      <c r="Q167" t="n">
        <v>446.27</v>
      </c>
      <c r="R167" t="n">
        <v>44.2</v>
      </c>
      <c r="S167" t="n">
        <v>28.73</v>
      </c>
      <c r="T167" t="n">
        <v>7025.73</v>
      </c>
      <c r="U167" t="n">
        <v>0.65</v>
      </c>
      <c r="V167" t="n">
        <v>0.91</v>
      </c>
      <c r="W167" t="n">
        <v>0.1</v>
      </c>
      <c r="X167" t="n">
        <v>0.41</v>
      </c>
      <c r="Y167" t="n">
        <v>0.5</v>
      </c>
      <c r="Z167" t="n">
        <v>10</v>
      </c>
    </row>
    <row r="168">
      <c r="A168" t="n">
        <v>7</v>
      </c>
      <c r="B168" t="n">
        <v>50</v>
      </c>
      <c r="C168" t="inlineStr">
        <is>
          <t xml:space="preserve">CONCLUIDO	</t>
        </is>
      </c>
      <c r="D168" t="n">
        <v>4.9949</v>
      </c>
      <c r="E168" t="n">
        <v>20.02</v>
      </c>
      <c r="F168" t="n">
        <v>17.67</v>
      </c>
      <c r="G168" t="n">
        <v>75.73999999999999</v>
      </c>
      <c r="H168" t="n">
        <v>1.21</v>
      </c>
      <c r="I168" t="n">
        <v>14</v>
      </c>
      <c r="J168" t="n">
        <v>116.37</v>
      </c>
      <c r="K168" t="n">
        <v>41.65</v>
      </c>
      <c r="L168" t="n">
        <v>8</v>
      </c>
      <c r="M168" t="n">
        <v>12</v>
      </c>
      <c r="N168" t="n">
        <v>16.72</v>
      </c>
      <c r="O168" t="n">
        <v>14585.96</v>
      </c>
      <c r="P168" t="n">
        <v>143.46</v>
      </c>
      <c r="Q168" t="n">
        <v>446.27</v>
      </c>
      <c r="R168" t="n">
        <v>40.53</v>
      </c>
      <c r="S168" t="n">
        <v>28.73</v>
      </c>
      <c r="T168" t="n">
        <v>5200.19</v>
      </c>
      <c r="U168" t="n">
        <v>0.71</v>
      </c>
      <c r="V168" t="n">
        <v>0.92</v>
      </c>
      <c r="W168" t="n">
        <v>0.11</v>
      </c>
      <c r="X168" t="n">
        <v>0.32</v>
      </c>
      <c r="Y168" t="n">
        <v>0.5</v>
      </c>
      <c r="Z168" t="n">
        <v>10</v>
      </c>
    </row>
    <row r="169">
      <c r="A169" t="n">
        <v>8</v>
      </c>
      <c r="B169" t="n">
        <v>50</v>
      </c>
      <c r="C169" t="inlineStr">
        <is>
          <t xml:space="preserve">CONCLUIDO	</t>
        </is>
      </c>
      <c r="D169" t="n">
        <v>5.0064</v>
      </c>
      <c r="E169" t="n">
        <v>19.97</v>
      </c>
      <c r="F169" t="n">
        <v>17.67</v>
      </c>
      <c r="G169" t="n">
        <v>88.36</v>
      </c>
      <c r="H169" t="n">
        <v>1.35</v>
      </c>
      <c r="I169" t="n">
        <v>12</v>
      </c>
      <c r="J169" t="n">
        <v>117.66</v>
      </c>
      <c r="K169" t="n">
        <v>41.65</v>
      </c>
      <c r="L169" t="n">
        <v>9</v>
      </c>
      <c r="M169" t="n">
        <v>10</v>
      </c>
      <c r="N169" t="n">
        <v>17.01</v>
      </c>
      <c r="O169" t="n">
        <v>14745.39</v>
      </c>
      <c r="P169" t="n">
        <v>138.17</v>
      </c>
      <c r="Q169" t="n">
        <v>446.27</v>
      </c>
      <c r="R169" t="n">
        <v>40.86</v>
      </c>
      <c r="S169" t="n">
        <v>28.73</v>
      </c>
      <c r="T169" t="n">
        <v>5373.24</v>
      </c>
      <c r="U169" t="n">
        <v>0.7</v>
      </c>
      <c r="V169" t="n">
        <v>0.92</v>
      </c>
      <c r="W169" t="n">
        <v>0.1</v>
      </c>
      <c r="X169" t="n">
        <v>0.31</v>
      </c>
      <c r="Y169" t="n">
        <v>0.5</v>
      </c>
      <c r="Z169" t="n">
        <v>10</v>
      </c>
    </row>
    <row r="170">
      <c r="A170" t="n">
        <v>9</v>
      </c>
      <c r="B170" t="n">
        <v>50</v>
      </c>
      <c r="C170" t="inlineStr">
        <is>
          <t xml:space="preserve">CONCLUIDO	</t>
        </is>
      </c>
      <c r="D170" t="n">
        <v>5.0192</v>
      </c>
      <c r="E170" t="n">
        <v>19.92</v>
      </c>
      <c r="F170" t="n">
        <v>17.64</v>
      </c>
      <c r="G170" t="n">
        <v>96.23</v>
      </c>
      <c r="H170" t="n">
        <v>1.48</v>
      </c>
      <c r="I170" t="n">
        <v>11</v>
      </c>
      <c r="J170" t="n">
        <v>118.96</v>
      </c>
      <c r="K170" t="n">
        <v>41.65</v>
      </c>
      <c r="L170" t="n">
        <v>10</v>
      </c>
      <c r="M170" t="n">
        <v>7</v>
      </c>
      <c r="N170" t="n">
        <v>17.31</v>
      </c>
      <c r="O170" t="n">
        <v>14905.25</v>
      </c>
      <c r="P170" t="n">
        <v>134.76</v>
      </c>
      <c r="Q170" t="n">
        <v>446.27</v>
      </c>
      <c r="R170" t="n">
        <v>39.78</v>
      </c>
      <c r="S170" t="n">
        <v>28.73</v>
      </c>
      <c r="T170" t="n">
        <v>4840.93</v>
      </c>
      <c r="U170" t="n">
        <v>0.72</v>
      </c>
      <c r="V170" t="n">
        <v>0.92</v>
      </c>
      <c r="W170" t="n">
        <v>0.1</v>
      </c>
      <c r="X170" t="n">
        <v>0.28</v>
      </c>
      <c r="Y170" t="n">
        <v>0.5</v>
      </c>
      <c r="Z170" t="n">
        <v>10</v>
      </c>
    </row>
    <row r="171">
      <c r="A171" t="n">
        <v>10</v>
      </c>
      <c r="B171" t="n">
        <v>50</v>
      </c>
      <c r="C171" t="inlineStr">
        <is>
          <t xml:space="preserve">CONCLUIDO	</t>
        </is>
      </c>
      <c r="D171" t="n">
        <v>5.0148</v>
      </c>
      <c r="E171" t="n">
        <v>19.94</v>
      </c>
      <c r="F171" t="n">
        <v>17.66</v>
      </c>
      <c r="G171" t="n">
        <v>96.33</v>
      </c>
      <c r="H171" t="n">
        <v>1.61</v>
      </c>
      <c r="I171" t="n">
        <v>11</v>
      </c>
      <c r="J171" t="n">
        <v>120.26</v>
      </c>
      <c r="K171" t="n">
        <v>41.65</v>
      </c>
      <c r="L171" t="n">
        <v>11</v>
      </c>
      <c r="M171" t="n">
        <v>2</v>
      </c>
      <c r="N171" t="n">
        <v>17.61</v>
      </c>
      <c r="O171" t="n">
        <v>15065.56</v>
      </c>
      <c r="P171" t="n">
        <v>133.25</v>
      </c>
      <c r="Q171" t="n">
        <v>446.27</v>
      </c>
      <c r="R171" t="n">
        <v>40.16</v>
      </c>
      <c r="S171" t="n">
        <v>28.73</v>
      </c>
      <c r="T171" t="n">
        <v>5028.94</v>
      </c>
      <c r="U171" t="n">
        <v>0.72</v>
      </c>
      <c r="V171" t="n">
        <v>0.92</v>
      </c>
      <c r="W171" t="n">
        <v>0.11</v>
      </c>
      <c r="X171" t="n">
        <v>0.3</v>
      </c>
      <c r="Y171" t="n">
        <v>0.5</v>
      </c>
      <c r="Z171" t="n">
        <v>10</v>
      </c>
    </row>
    <row r="172">
      <c r="A172" t="n">
        <v>11</v>
      </c>
      <c r="B172" t="n">
        <v>50</v>
      </c>
      <c r="C172" t="inlineStr">
        <is>
          <t xml:space="preserve">CONCLUIDO	</t>
        </is>
      </c>
      <c r="D172" t="n">
        <v>5.0333</v>
      </c>
      <c r="E172" t="n">
        <v>19.87</v>
      </c>
      <c r="F172" t="n">
        <v>17.61</v>
      </c>
      <c r="G172" t="n">
        <v>105.66</v>
      </c>
      <c r="H172" t="n">
        <v>1.74</v>
      </c>
      <c r="I172" t="n">
        <v>10</v>
      </c>
      <c r="J172" t="n">
        <v>121.56</v>
      </c>
      <c r="K172" t="n">
        <v>41.65</v>
      </c>
      <c r="L172" t="n">
        <v>12</v>
      </c>
      <c r="M172" t="n">
        <v>0</v>
      </c>
      <c r="N172" t="n">
        <v>17.91</v>
      </c>
      <c r="O172" t="n">
        <v>15226.31</v>
      </c>
      <c r="P172" t="n">
        <v>134.22</v>
      </c>
      <c r="Q172" t="n">
        <v>446.27</v>
      </c>
      <c r="R172" t="n">
        <v>38.46</v>
      </c>
      <c r="S172" t="n">
        <v>28.73</v>
      </c>
      <c r="T172" t="n">
        <v>4184.16</v>
      </c>
      <c r="U172" t="n">
        <v>0.75</v>
      </c>
      <c r="V172" t="n">
        <v>0.92</v>
      </c>
      <c r="W172" t="n">
        <v>0.11</v>
      </c>
      <c r="X172" t="n">
        <v>0.25</v>
      </c>
      <c r="Y172" t="n">
        <v>0.5</v>
      </c>
      <c r="Z172" t="n">
        <v>10</v>
      </c>
    </row>
    <row r="173">
      <c r="A173" t="n">
        <v>0</v>
      </c>
      <c r="B173" t="n">
        <v>25</v>
      </c>
      <c r="C173" t="inlineStr">
        <is>
          <t xml:space="preserve">CONCLUIDO	</t>
        </is>
      </c>
      <c r="D173" t="n">
        <v>4.342</v>
      </c>
      <c r="E173" t="n">
        <v>23.03</v>
      </c>
      <c r="F173" t="n">
        <v>19.97</v>
      </c>
      <c r="G173" t="n">
        <v>13.17</v>
      </c>
      <c r="H173" t="n">
        <v>0.28</v>
      </c>
      <c r="I173" t="n">
        <v>91</v>
      </c>
      <c r="J173" t="n">
        <v>61.76</v>
      </c>
      <c r="K173" t="n">
        <v>28.92</v>
      </c>
      <c r="L173" t="n">
        <v>1</v>
      </c>
      <c r="M173" t="n">
        <v>89</v>
      </c>
      <c r="N173" t="n">
        <v>6.84</v>
      </c>
      <c r="O173" t="n">
        <v>7851.41</v>
      </c>
      <c r="P173" t="n">
        <v>125</v>
      </c>
      <c r="Q173" t="n">
        <v>446.27</v>
      </c>
      <c r="R173" t="n">
        <v>115.74</v>
      </c>
      <c r="S173" t="n">
        <v>28.73</v>
      </c>
      <c r="T173" t="n">
        <v>42421.35</v>
      </c>
      <c r="U173" t="n">
        <v>0.25</v>
      </c>
      <c r="V173" t="n">
        <v>0.8100000000000001</v>
      </c>
      <c r="W173" t="n">
        <v>0.23</v>
      </c>
      <c r="X173" t="n">
        <v>2.61</v>
      </c>
      <c r="Y173" t="n">
        <v>0.5</v>
      </c>
      <c r="Z173" t="n">
        <v>10</v>
      </c>
    </row>
    <row r="174">
      <c r="A174" t="n">
        <v>1</v>
      </c>
      <c r="B174" t="n">
        <v>25</v>
      </c>
      <c r="C174" t="inlineStr">
        <is>
          <t xml:space="preserve">CONCLUIDO	</t>
        </is>
      </c>
      <c r="D174" t="n">
        <v>4.7924</v>
      </c>
      <c r="E174" t="n">
        <v>20.87</v>
      </c>
      <c r="F174" t="n">
        <v>18.5</v>
      </c>
      <c r="G174" t="n">
        <v>27.07</v>
      </c>
      <c r="H174" t="n">
        <v>0.55</v>
      </c>
      <c r="I174" t="n">
        <v>41</v>
      </c>
      <c r="J174" t="n">
        <v>62.92</v>
      </c>
      <c r="K174" t="n">
        <v>28.92</v>
      </c>
      <c r="L174" t="n">
        <v>2</v>
      </c>
      <c r="M174" t="n">
        <v>39</v>
      </c>
      <c r="N174" t="n">
        <v>7</v>
      </c>
      <c r="O174" t="n">
        <v>7994.37</v>
      </c>
      <c r="P174" t="n">
        <v>109.88</v>
      </c>
      <c r="Q174" t="n">
        <v>446.29</v>
      </c>
      <c r="R174" t="n">
        <v>67.8</v>
      </c>
      <c r="S174" t="n">
        <v>28.73</v>
      </c>
      <c r="T174" t="n">
        <v>18699.68</v>
      </c>
      <c r="U174" t="n">
        <v>0.42</v>
      </c>
      <c r="V174" t="n">
        <v>0.88</v>
      </c>
      <c r="W174" t="n">
        <v>0.15</v>
      </c>
      <c r="X174" t="n">
        <v>1.14</v>
      </c>
      <c r="Y174" t="n">
        <v>0.5</v>
      </c>
      <c r="Z174" t="n">
        <v>10</v>
      </c>
    </row>
    <row r="175">
      <c r="A175" t="n">
        <v>2</v>
      </c>
      <c r="B175" t="n">
        <v>25</v>
      </c>
      <c r="C175" t="inlineStr">
        <is>
          <t xml:space="preserve">CONCLUIDO	</t>
        </is>
      </c>
      <c r="D175" t="n">
        <v>4.9468</v>
      </c>
      <c r="E175" t="n">
        <v>20.22</v>
      </c>
      <c r="F175" t="n">
        <v>18.07</v>
      </c>
      <c r="G175" t="n">
        <v>43.37</v>
      </c>
      <c r="H175" t="n">
        <v>0.8100000000000001</v>
      </c>
      <c r="I175" t="n">
        <v>25</v>
      </c>
      <c r="J175" t="n">
        <v>64.08</v>
      </c>
      <c r="K175" t="n">
        <v>28.92</v>
      </c>
      <c r="L175" t="n">
        <v>3</v>
      </c>
      <c r="M175" t="n">
        <v>23</v>
      </c>
      <c r="N175" t="n">
        <v>7.16</v>
      </c>
      <c r="O175" t="n">
        <v>8137.65</v>
      </c>
      <c r="P175" t="n">
        <v>100.52</v>
      </c>
      <c r="Q175" t="n">
        <v>446.27</v>
      </c>
      <c r="R175" t="n">
        <v>53.77</v>
      </c>
      <c r="S175" t="n">
        <v>28.73</v>
      </c>
      <c r="T175" t="n">
        <v>11762.58</v>
      </c>
      <c r="U175" t="n">
        <v>0.53</v>
      </c>
      <c r="V175" t="n">
        <v>0.9</v>
      </c>
      <c r="W175" t="n">
        <v>0.13</v>
      </c>
      <c r="X175" t="n">
        <v>0.71</v>
      </c>
      <c r="Y175" t="n">
        <v>0.5</v>
      </c>
      <c r="Z175" t="n">
        <v>10</v>
      </c>
    </row>
    <row r="176">
      <c r="A176" t="n">
        <v>3</v>
      </c>
      <c r="B176" t="n">
        <v>25</v>
      </c>
      <c r="C176" t="inlineStr">
        <is>
          <t xml:space="preserve">CONCLUIDO	</t>
        </is>
      </c>
      <c r="D176" t="n">
        <v>5.0128</v>
      </c>
      <c r="E176" t="n">
        <v>19.95</v>
      </c>
      <c r="F176" t="n">
        <v>17.89</v>
      </c>
      <c r="G176" t="n">
        <v>56.49</v>
      </c>
      <c r="H176" t="n">
        <v>1.07</v>
      </c>
      <c r="I176" t="n">
        <v>19</v>
      </c>
      <c r="J176" t="n">
        <v>65.25</v>
      </c>
      <c r="K176" t="n">
        <v>28.92</v>
      </c>
      <c r="L176" t="n">
        <v>4</v>
      </c>
      <c r="M176" t="n">
        <v>2</v>
      </c>
      <c r="N176" t="n">
        <v>7.33</v>
      </c>
      <c r="O176" t="n">
        <v>8281.25</v>
      </c>
      <c r="P176" t="n">
        <v>94.73999999999999</v>
      </c>
      <c r="Q176" t="n">
        <v>446.27</v>
      </c>
      <c r="R176" t="n">
        <v>47.34</v>
      </c>
      <c r="S176" t="n">
        <v>28.73</v>
      </c>
      <c r="T176" t="n">
        <v>8580.709999999999</v>
      </c>
      <c r="U176" t="n">
        <v>0.61</v>
      </c>
      <c r="V176" t="n">
        <v>0.91</v>
      </c>
      <c r="W176" t="n">
        <v>0.13</v>
      </c>
      <c r="X176" t="n">
        <v>0.53</v>
      </c>
      <c r="Y176" t="n">
        <v>0.5</v>
      </c>
      <c r="Z176" t="n">
        <v>10</v>
      </c>
    </row>
    <row r="177">
      <c r="A177" t="n">
        <v>4</v>
      </c>
      <c r="B177" t="n">
        <v>25</v>
      </c>
      <c r="C177" t="inlineStr">
        <is>
          <t xml:space="preserve">CONCLUIDO	</t>
        </is>
      </c>
      <c r="D177" t="n">
        <v>5.0137</v>
      </c>
      <c r="E177" t="n">
        <v>19.95</v>
      </c>
      <c r="F177" t="n">
        <v>17.89</v>
      </c>
      <c r="G177" t="n">
        <v>56.48</v>
      </c>
      <c r="H177" t="n">
        <v>1.31</v>
      </c>
      <c r="I177" t="n">
        <v>19</v>
      </c>
      <c r="J177" t="n">
        <v>66.42</v>
      </c>
      <c r="K177" t="n">
        <v>28.92</v>
      </c>
      <c r="L177" t="n">
        <v>5</v>
      </c>
      <c r="M177" t="n">
        <v>0</v>
      </c>
      <c r="N177" t="n">
        <v>7.49</v>
      </c>
      <c r="O177" t="n">
        <v>8425.16</v>
      </c>
      <c r="P177" t="n">
        <v>96.31</v>
      </c>
      <c r="Q177" t="n">
        <v>446.27</v>
      </c>
      <c r="R177" t="n">
        <v>47.07</v>
      </c>
      <c r="S177" t="n">
        <v>28.73</v>
      </c>
      <c r="T177" t="n">
        <v>8446.459999999999</v>
      </c>
      <c r="U177" t="n">
        <v>0.61</v>
      </c>
      <c r="V177" t="n">
        <v>0.91</v>
      </c>
      <c r="W177" t="n">
        <v>0.13</v>
      </c>
      <c r="X177" t="n">
        <v>0.53</v>
      </c>
      <c r="Y177" t="n">
        <v>0.5</v>
      </c>
      <c r="Z177" t="n">
        <v>10</v>
      </c>
    </row>
    <row r="178">
      <c r="A178" t="n">
        <v>0</v>
      </c>
      <c r="B178" t="n">
        <v>85</v>
      </c>
      <c r="C178" t="inlineStr">
        <is>
          <t xml:space="preserve">CONCLUIDO	</t>
        </is>
      </c>
      <c r="D178" t="n">
        <v>2.9726</v>
      </c>
      <c r="E178" t="n">
        <v>33.64</v>
      </c>
      <c r="F178" t="n">
        <v>23.85</v>
      </c>
      <c r="G178" t="n">
        <v>6.53</v>
      </c>
      <c r="H178" t="n">
        <v>0.11</v>
      </c>
      <c r="I178" t="n">
        <v>219</v>
      </c>
      <c r="J178" t="n">
        <v>167.88</v>
      </c>
      <c r="K178" t="n">
        <v>51.39</v>
      </c>
      <c r="L178" t="n">
        <v>1</v>
      </c>
      <c r="M178" t="n">
        <v>217</v>
      </c>
      <c r="N178" t="n">
        <v>30.49</v>
      </c>
      <c r="O178" t="n">
        <v>20939.59</v>
      </c>
      <c r="P178" t="n">
        <v>300.86</v>
      </c>
      <c r="Q178" t="n">
        <v>446.39</v>
      </c>
      <c r="R178" t="n">
        <v>243.05</v>
      </c>
      <c r="S178" t="n">
        <v>28.73</v>
      </c>
      <c r="T178" t="n">
        <v>105434.24</v>
      </c>
      <c r="U178" t="n">
        <v>0.12</v>
      </c>
      <c r="V178" t="n">
        <v>0.68</v>
      </c>
      <c r="W178" t="n">
        <v>0.43</v>
      </c>
      <c r="X178" t="n">
        <v>6.49</v>
      </c>
      <c r="Y178" t="n">
        <v>0.5</v>
      </c>
      <c r="Z178" t="n">
        <v>10</v>
      </c>
    </row>
    <row r="179">
      <c r="A179" t="n">
        <v>1</v>
      </c>
      <c r="B179" t="n">
        <v>85</v>
      </c>
      <c r="C179" t="inlineStr">
        <is>
          <t xml:space="preserve">CONCLUIDO	</t>
        </is>
      </c>
      <c r="D179" t="n">
        <v>3.9332</v>
      </c>
      <c r="E179" t="n">
        <v>25.42</v>
      </c>
      <c r="F179" t="n">
        <v>19.97</v>
      </c>
      <c r="G179" t="n">
        <v>13.17</v>
      </c>
      <c r="H179" t="n">
        <v>0.21</v>
      </c>
      <c r="I179" t="n">
        <v>91</v>
      </c>
      <c r="J179" t="n">
        <v>169.33</v>
      </c>
      <c r="K179" t="n">
        <v>51.39</v>
      </c>
      <c r="L179" t="n">
        <v>2</v>
      </c>
      <c r="M179" t="n">
        <v>89</v>
      </c>
      <c r="N179" t="n">
        <v>30.94</v>
      </c>
      <c r="O179" t="n">
        <v>21118.46</v>
      </c>
      <c r="P179" t="n">
        <v>249.85</v>
      </c>
      <c r="Q179" t="n">
        <v>446.3</v>
      </c>
      <c r="R179" t="n">
        <v>115.69</v>
      </c>
      <c r="S179" t="n">
        <v>28.73</v>
      </c>
      <c r="T179" t="n">
        <v>42396.37</v>
      </c>
      <c r="U179" t="n">
        <v>0.25</v>
      </c>
      <c r="V179" t="n">
        <v>0.8100000000000001</v>
      </c>
      <c r="W179" t="n">
        <v>0.23</v>
      </c>
      <c r="X179" t="n">
        <v>2.61</v>
      </c>
      <c r="Y179" t="n">
        <v>0.5</v>
      </c>
      <c r="Z179" t="n">
        <v>10</v>
      </c>
    </row>
    <row r="180">
      <c r="A180" t="n">
        <v>2</v>
      </c>
      <c r="B180" t="n">
        <v>85</v>
      </c>
      <c r="C180" t="inlineStr">
        <is>
          <t xml:space="preserve">CONCLUIDO	</t>
        </is>
      </c>
      <c r="D180" t="n">
        <v>4.2853</v>
      </c>
      <c r="E180" t="n">
        <v>23.34</v>
      </c>
      <c r="F180" t="n">
        <v>19</v>
      </c>
      <c r="G180" t="n">
        <v>19.65</v>
      </c>
      <c r="H180" t="n">
        <v>0.31</v>
      </c>
      <c r="I180" t="n">
        <v>58</v>
      </c>
      <c r="J180" t="n">
        <v>170.79</v>
      </c>
      <c r="K180" t="n">
        <v>51.39</v>
      </c>
      <c r="L180" t="n">
        <v>3</v>
      </c>
      <c r="M180" t="n">
        <v>56</v>
      </c>
      <c r="N180" t="n">
        <v>31.4</v>
      </c>
      <c r="O180" t="n">
        <v>21297.94</v>
      </c>
      <c r="P180" t="n">
        <v>235.96</v>
      </c>
      <c r="Q180" t="n">
        <v>446.27</v>
      </c>
      <c r="R180" t="n">
        <v>84.09</v>
      </c>
      <c r="S180" t="n">
        <v>28.73</v>
      </c>
      <c r="T180" t="n">
        <v>26761.05</v>
      </c>
      <c r="U180" t="n">
        <v>0.34</v>
      </c>
      <c r="V180" t="n">
        <v>0.86</v>
      </c>
      <c r="W180" t="n">
        <v>0.17</v>
      </c>
      <c r="X180" t="n">
        <v>1.64</v>
      </c>
      <c r="Y180" t="n">
        <v>0.5</v>
      </c>
      <c r="Z180" t="n">
        <v>10</v>
      </c>
    </row>
    <row r="181">
      <c r="A181" t="n">
        <v>3</v>
      </c>
      <c r="B181" t="n">
        <v>85</v>
      </c>
      <c r="C181" t="inlineStr">
        <is>
          <t xml:space="preserve">CONCLUIDO	</t>
        </is>
      </c>
      <c r="D181" t="n">
        <v>4.4788</v>
      </c>
      <c r="E181" t="n">
        <v>22.33</v>
      </c>
      <c r="F181" t="n">
        <v>18.53</v>
      </c>
      <c r="G181" t="n">
        <v>26.47</v>
      </c>
      <c r="H181" t="n">
        <v>0.41</v>
      </c>
      <c r="I181" t="n">
        <v>42</v>
      </c>
      <c r="J181" t="n">
        <v>172.25</v>
      </c>
      <c r="K181" t="n">
        <v>51.39</v>
      </c>
      <c r="L181" t="n">
        <v>4</v>
      </c>
      <c r="M181" t="n">
        <v>40</v>
      </c>
      <c r="N181" t="n">
        <v>31.86</v>
      </c>
      <c r="O181" t="n">
        <v>21478.05</v>
      </c>
      <c r="P181" t="n">
        <v>228.31</v>
      </c>
      <c r="Q181" t="n">
        <v>446.27</v>
      </c>
      <c r="R181" t="n">
        <v>69</v>
      </c>
      <c r="S181" t="n">
        <v>28.73</v>
      </c>
      <c r="T181" t="n">
        <v>19297.33</v>
      </c>
      <c r="U181" t="n">
        <v>0.42</v>
      </c>
      <c r="V181" t="n">
        <v>0.88</v>
      </c>
      <c r="W181" t="n">
        <v>0.15</v>
      </c>
      <c r="X181" t="n">
        <v>1.17</v>
      </c>
      <c r="Y181" t="n">
        <v>0.5</v>
      </c>
      <c r="Z181" t="n">
        <v>10</v>
      </c>
    </row>
    <row r="182">
      <c r="A182" t="n">
        <v>4</v>
      </c>
      <c r="B182" t="n">
        <v>85</v>
      </c>
      <c r="C182" t="inlineStr">
        <is>
          <t xml:space="preserve">CONCLUIDO	</t>
        </is>
      </c>
      <c r="D182" t="n">
        <v>4.5963</v>
      </c>
      <c r="E182" t="n">
        <v>21.76</v>
      </c>
      <c r="F182" t="n">
        <v>18.27</v>
      </c>
      <c r="G182" t="n">
        <v>33.21</v>
      </c>
      <c r="H182" t="n">
        <v>0.51</v>
      </c>
      <c r="I182" t="n">
        <v>33</v>
      </c>
      <c r="J182" t="n">
        <v>173.71</v>
      </c>
      <c r="K182" t="n">
        <v>51.39</v>
      </c>
      <c r="L182" t="n">
        <v>5</v>
      </c>
      <c r="M182" t="n">
        <v>31</v>
      </c>
      <c r="N182" t="n">
        <v>32.32</v>
      </c>
      <c r="O182" t="n">
        <v>21658.78</v>
      </c>
      <c r="P182" t="n">
        <v>223.29</v>
      </c>
      <c r="Q182" t="n">
        <v>446.28</v>
      </c>
      <c r="R182" t="n">
        <v>60.08</v>
      </c>
      <c r="S182" t="n">
        <v>28.73</v>
      </c>
      <c r="T182" t="n">
        <v>14878.68</v>
      </c>
      <c r="U182" t="n">
        <v>0.48</v>
      </c>
      <c r="V182" t="n">
        <v>0.89</v>
      </c>
      <c r="W182" t="n">
        <v>0.13</v>
      </c>
      <c r="X182" t="n">
        <v>0.91</v>
      </c>
      <c r="Y182" t="n">
        <v>0.5</v>
      </c>
      <c r="Z182" t="n">
        <v>10</v>
      </c>
    </row>
    <row r="183">
      <c r="A183" t="n">
        <v>5</v>
      </c>
      <c r="B183" t="n">
        <v>85</v>
      </c>
      <c r="C183" t="inlineStr">
        <is>
          <t xml:space="preserve">CONCLUIDO	</t>
        </is>
      </c>
      <c r="D183" t="n">
        <v>4.6827</v>
      </c>
      <c r="E183" t="n">
        <v>21.36</v>
      </c>
      <c r="F183" t="n">
        <v>18.03</v>
      </c>
      <c r="G183" t="n">
        <v>38.64</v>
      </c>
      <c r="H183" t="n">
        <v>0.61</v>
      </c>
      <c r="I183" t="n">
        <v>28</v>
      </c>
      <c r="J183" t="n">
        <v>175.18</v>
      </c>
      <c r="K183" t="n">
        <v>51.39</v>
      </c>
      <c r="L183" t="n">
        <v>6</v>
      </c>
      <c r="M183" t="n">
        <v>26</v>
      </c>
      <c r="N183" t="n">
        <v>32.79</v>
      </c>
      <c r="O183" t="n">
        <v>21840.16</v>
      </c>
      <c r="P183" t="n">
        <v>219</v>
      </c>
      <c r="Q183" t="n">
        <v>446.27</v>
      </c>
      <c r="R183" t="n">
        <v>52.19</v>
      </c>
      <c r="S183" t="n">
        <v>28.73</v>
      </c>
      <c r="T183" t="n">
        <v>10960.04</v>
      </c>
      <c r="U183" t="n">
        <v>0.55</v>
      </c>
      <c r="V183" t="n">
        <v>0.9</v>
      </c>
      <c r="W183" t="n">
        <v>0.13</v>
      </c>
      <c r="X183" t="n">
        <v>0.68</v>
      </c>
      <c r="Y183" t="n">
        <v>0.5</v>
      </c>
      <c r="Z183" t="n">
        <v>10</v>
      </c>
    </row>
    <row r="184">
      <c r="A184" t="n">
        <v>6</v>
      </c>
      <c r="B184" t="n">
        <v>85</v>
      </c>
      <c r="C184" t="inlineStr">
        <is>
          <t xml:space="preserve">CONCLUIDO	</t>
        </is>
      </c>
      <c r="D184" t="n">
        <v>4.7115</v>
      </c>
      <c r="E184" t="n">
        <v>21.22</v>
      </c>
      <c r="F184" t="n">
        <v>18.04</v>
      </c>
      <c r="G184" t="n">
        <v>45.1</v>
      </c>
      <c r="H184" t="n">
        <v>0.7</v>
      </c>
      <c r="I184" t="n">
        <v>24</v>
      </c>
      <c r="J184" t="n">
        <v>176.66</v>
      </c>
      <c r="K184" t="n">
        <v>51.39</v>
      </c>
      <c r="L184" t="n">
        <v>7</v>
      </c>
      <c r="M184" t="n">
        <v>22</v>
      </c>
      <c r="N184" t="n">
        <v>33.27</v>
      </c>
      <c r="O184" t="n">
        <v>22022.17</v>
      </c>
      <c r="P184" t="n">
        <v>217.36</v>
      </c>
      <c r="Q184" t="n">
        <v>446.28</v>
      </c>
      <c r="R184" t="n">
        <v>52.91</v>
      </c>
      <c r="S184" t="n">
        <v>28.73</v>
      </c>
      <c r="T184" t="n">
        <v>11341.64</v>
      </c>
      <c r="U184" t="n">
        <v>0.54</v>
      </c>
      <c r="V184" t="n">
        <v>0.9</v>
      </c>
      <c r="W184" t="n">
        <v>0.12</v>
      </c>
      <c r="X184" t="n">
        <v>0.68</v>
      </c>
      <c r="Y184" t="n">
        <v>0.5</v>
      </c>
      <c r="Z184" t="n">
        <v>10</v>
      </c>
    </row>
    <row r="185">
      <c r="A185" t="n">
        <v>7</v>
      </c>
      <c r="B185" t="n">
        <v>85</v>
      </c>
      <c r="C185" t="inlineStr">
        <is>
          <t xml:space="preserve">CONCLUIDO	</t>
        </is>
      </c>
      <c r="D185" t="n">
        <v>4.7567</v>
      </c>
      <c r="E185" t="n">
        <v>21.02</v>
      </c>
      <c r="F185" t="n">
        <v>17.94</v>
      </c>
      <c r="G185" t="n">
        <v>51.25</v>
      </c>
      <c r="H185" t="n">
        <v>0.8</v>
      </c>
      <c r="I185" t="n">
        <v>21</v>
      </c>
      <c r="J185" t="n">
        <v>178.14</v>
      </c>
      <c r="K185" t="n">
        <v>51.39</v>
      </c>
      <c r="L185" t="n">
        <v>8</v>
      </c>
      <c r="M185" t="n">
        <v>19</v>
      </c>
      <c r="N185" t="n">
        <v>33.75</v>
      </c>
      <c r="O185" t="n">
        <v>22204.83</v>
      </c>
      <c r="P185" t="n">
        <v>214.46</v>
      </c>
      <c r="Q185" t="n">
        <v>446.27</v>
      </c>
      <c r="R185" t="n">
        <v>49.48</v>
      </c>
      <c r="S185" t="n">
        <v>28.73</v>
      </c>
      <c r="T185" t="n">
        <v>9638.389999999999</v>
      </c>
      <c r="U185" t="n">
        <v>0.58</v>
      </c>
      <c r="V185" t="n">
        <v>0.91</v>
      </c>
      <c r="W185" t="n">
        <v>0.12</v>
      </c>
      <c r="X185" t="n">
        <v>0.58</v>
      </c>
      <c r="Y185" t="n">
        <v>0.5</v>
      </c>
      <c r="Z185" t="n">
        <v>10</v>
      </c>
    </row>
    <row r="186">
      <c r="A186" t="n">
        <v>8</v>
      </c>
      <c r="B186" t="n">
        <v>85</v>
      </c>
      <c r="C186" t="inlineStr">
        <is>
          <t xml:space="preserve">CONCLUIDO	</t>
        </is>
      </c>
      <c r="D186" t="n">
        <v>4.7995</v>
      </c>
      <c r="E186" t="n">
        <v>20.84</v>
      </c>
      <c r="F186" t="n">
        <v>17.85</v>
      </c>
      <c r="G186" t="n">
        <v>59.51</v>
      </c>
      <c r="H186" t="n">
        <v>0.89</v>
      </c>
      <c r="I186" t="n">
        <v>18</v>
      </c>
      <c r="J186" t="n">
        <v>179.63</v>
      </c>
      <c r="K186" t="n">
        <v>51.39</v>
      </c>
      <c r="L186" t="n">
        <v>9</v>
      </c>
      <c r="M186" t="n">
        <v>16</v>
      </c>
      <c r="N186" t="n">
        <v>34.24</v>
      </c>
      <c r="O186" t="n">
        <v>22388.15</v>
      </c>
      <c r="P186" t="n">
        <v>211.78</v>
      </c>
      <c r="Q186" t="n">
        <v>446.28</v>
      </c>
      <c r="R186" t="n">
        <v>46.8</v>
      </c>
      <c r="S186" t="n">
        <v>28.73</v>
      </c>
      <c r="T186" t="n">
        <v>8315.26</v>
      </c>
      <c r="U186" t="n">
        <v>0.61</v>
      </c>
      <c r="V186" t="n">
        <v>0.91</v>
      </c>
      <c r="W186" t="n">
        <v>0.11</v>
      </c>
      <c r="X186" t="n">
        <v>0.5</v>
      </c>
      <c r="Y186" t="n">
        <v>0.5</v>
      </c>
      <c r="Z186" t="n">
        <v>10</v>
      </c>
    </row>
    <row r="187">
      <c r="A187" t="n">
        <v>9</v>
      </c>
      <c r="B187" t="n">
        <v>85</v>
      </c>
      <c r="C187" t="inlineStr">
        <is>
          <t xml:space="preserve">CONCLUIDO	</t>
        </is>
      </c>
      <c r="D187" t="n">
        <v>4.8321</v>
      </c>
      <c r="E187" t="n">
        <v>20.7</v>
      </c>
      <c r="F187" t="n">
        <v>17.78</v>
      </c>
      <c r="G187" t="n">
        <v>66.68000000000001</v>
      </c>
      <c r="H187" t="n">
        <v>0.98</v>
      </c>
      <c r="I187" t="n">
        <v>16</v>
      </c>
      <c r="J187" t="n">
        <v>181.12</v>
      </c>
      <c r="K187" t="n">
        <v>51.39</v>
      </c>
      <c r="L187" t="n">
        <v>10</v>
      </c>
      <c r="M187" t="n">
        <v>14</v>
      </c>
      <c r="N187" t="n">
        <v>34.73</v>
      </c>
      <c r="O187" t="n">
        <v>22572.13</v>
      </c>
      <c r="P187" t="n">
        <v>208.88</v>
      </c>
      <c r="Q187" t="n">
        <v>446.27</v>
      </c>
      <c r="R187" t="n">
        <v>44.51</v>
      </c>
      <c r="S187" t="n">
        <v>28.73</v>
      </c>
      <c r="T187" t="n">
        <v>7177.78</v>
      </c>
      <c r="U187" t="n">
        <v>0.65</v>
      </c>
      <c r="V187" t="n">
        <v>0.91</v>
      </c>
      <c r="W187" t="n">
        <v>0.1</v>
      </c>
      <c r="X187" t="n">
        <v>0.42</v>
      </c>
      <c r="Y187" t="n">
        <v>0.5</v>
      </c>
      <c r="Z187" t="n">
        <v>10</v>
      </c>
    </row>
    <row r="188">
      <c r="A188" t="n">
        <v>10</v>
      </c>
      <c r="B188" t="n">
        <v>85</v>
      </c>
      <c r="C188" t="inlineStr">
        <is>
          <t xml:space="preserve">CONCLUIDO	</t>
        </is>
      </c>
      <c r="D188" t="n">
        <v>4.8457</v>
      </c>
      <c r="E188" t="n">
        <v>20.64</v>
      </c>
      <c r="F188" t="n">
        <v>17.76</v>
      </c>
      <c r="G188" t="n">
        <v>71.02</v>
      </c>
      <c r="H188" t="n">
        <v>1.07</v>
      </c>
      <c r="I188" t="n">
        <v>15</v>
      </c>
      <c r="J188" t="n">
        <v>182.62</v>
      </c>
      <c r="K188" t="n">
        <v>51.39</v>
      </c>
      <c r="L188" t="n">
        <v>11</v>
      </c>
      <c r="M188" t="n">
        <v>13</v>
      </c>
      <c r="N188" t="n">
        <v>35.22</v>
      </c>
      <c r="O188" t="n">
        <v>22756.91</v>
      </c>
      <c r="P188" t="n">
        <v>207.46</v>
      </c>
      <c r="Q188" t="n">
        <v>446.27</v>
      </c>
      <c r="R188" t="n">
        <v>43.59</v>
      </c>
      <c r="S188" t="n">
        <v>28.73</v>
      </c>
      <c r="T188" t="n">
        <v>6724.52</v>
      </c>
      <c r="U188" t="n">
        <v>0.66</v>
      </c>
      <c r="V188" t="n">
        <v>0.92</v>
      </c>
      <c r="W188" t="n">
        <v>0.11</v>
      </c>
      <c r="X188" t="n">
        <v>0.4</v>
      </c>
      <c r="Y188" t="n">
        <v>0.5</v>
      </c>
      <c r="Z188" t="n">
        <v>10</v>
      </c>
    </row>
    <row r="189">
      <c r="A189" t="n">
        <v>11</v>
      </c>
      <c r="B189" t="n">
        <v>85</v>
      </c>
      <c r="C189" t="inlineStr">
        <is>
          <t xml:space="preserve">CONCLUIDO	</t>
        </is>
      </c>
      <c r="D189" t="n">
        <v>4.8514</v>
      </c>
      <c r="E189" t="n">
        <v>20.61</v>
      </c>
      <c r="F189" t="n">
        <v>17.77</v>
      </c>
      <c r="G189" t="n">
        <v>76.14</v>
      </c>
      <c r="H189" t="n">
        <v>1.16</v>
      </c>
      <c r="I189" t="n">
        <v>14</v>
      </c>
      <c r="J189" t="n">
        <v>184.12</v>
      </c>
      <c r="K189" t="n">
        <v>51.39</v>
      </c>
      <c r="L189" t="n">
        <v>12</v>
      </c>
      <c r="M189" t="n">
        <v>12</v>
      </c>
      <c r="N189" t="n">
        <v>35.73</v>
      </c>
      <c r="O189" t="n">
        <v>22942.24</v>
      </c>
      <c r="P189" t="n">
        <v>205.48</v>
      </c>
      <c r="Q189" t="n">
        <v>446.27</v>
      </c>
      <c r="R189" t="n">
        <v>44.28</v>
      </c>
      <c r="S189" t="n">
        <v>28.73</v>
      </c>
      <c r="T189" t="n">
        <v>7073.45</v>
      </c>
      <c r="U189" t="n">
        <v>0.65</v>
      </c>
      <c r="V189" t="n">
        <v>0.92</v>
      </c>
      <c r="W189" t="n">
        <v>0.1</v>
      </c>
      <c r="X189" t="n">
        <v>0.41</v>
      </c>
      <c r="Y189" t="n">
        <v>0.5</v>
      </c>
      <c r="Z189" t="n">
        <v>10</v>
      </c>
    </row>
    <row r="190">
      <c r="A190" t="n">
        <v>12</v>
      </c>
      <c r="B190" t="n">
        <v>85</v>
      </c>
      <c r="C190" t="inlineStr">
        <is>
          <t xml:space="preserve">CONCLUIDO	</t>
        </is>
      </c>
      <c r="D190" t="n">
        <v>4.8709</v>
      </c>
      <c r="E190" t="n">
        <v>20.53</v>
      </c>
      <c r="F190" t="n">
        <v>17.72</v>
      </c>
      <c r="G190" t="n">
        <v>81.77</v>
      </c>
      <c r="H190" t="n">
        <v>1.24</v>
      </c>
      <c r="I190" t="n">
        <v>13</v>
      </c>
      <c r="J190" t="n">
        <v>185.63</v>
      </c>
      <c r="K190" t="n">
        <v>51.39</v>
      </c>
      <c r="L190" t="n">
        <v>13</v>
      </c>
      <c r="M190" t="n">
        <v>11</v>
      </c>
      <c r="N190" t="n">
        <v>36.24</v>
      </c>
      <c r="O190" t="n">
        <v>23128.27</v>
      </c>
      <c r="P190" t="n">
        <v>203.55</v>
      </c>
      <c r="Q190" t="n">
        <v>446.27</v>
      </c>
      <c r="R190" t="n">
        <v>42.4</v>
      </c>
      <c r="S190" t="n">
        <v>28.73</v>
      </c>
      <c r="T190" t="n">
        <v>6138.89</v>
      </c>
      <c r="U190" t="n">
        <v>0.68</v>
      </c>
      <c r="V190" t="n">
        <v>0.92</v>
      </c>
      <c r="W190" t="n">
        <v>0.1</v>
      </c>
      <c r="X190" t="n">
        <v>0.36</v>
      </c>
      <c r="Y190" t="n">
        <v>0.5</v>
      </c>
      <c r="Z190" t="n">
        <v>10</v>
      </c>
    </row>
    <row r="191">
      <c r="A191" t="n">
        <v>13</v>
      </c>
      <c r="B191" t="n">
        <v>85</v>
      </c>
      <c r="C191" t="inlineStr">
        <is>
          <t xml:space="preserve">CONCLUIDO	</t>
        </is>
      </c>
      <c r="D191" t="n">
        <v>4.8876</v>
      </c>
      <c r="E191" t="n">
        <v>20.46</v>
      </c>
      <c r="F191" t="n">
        <v>17.68</v>
      </c>
      <c r="G191" t="n">
        <v>88.40000000000001</v>
      </c>
      <c r="H191" t="n">
        <v>1.33</v>
      </c>
      <c r="I191" t="n">
        <v>12</v>
      </c>
      <c r="J191" t="n">
        <v>187.14</v>
      </c>
      <c r="K191" t="n">
        <v>51.39</v>
      </c>
      <c r="L191" t="n">
        <v>14</v>
      </c>
      <c r="M191" t="n">
        <v>10</v>
      </c>
      <c r="N191" t="n">
        <v>36.75</v>
      </c>
      <c r="O191" t="n">
        <v>23314.98</v>
      </c>
      <c r="P191" t="n">
        <v>201.72</v>
      </c>
      <c r="Q191" t="n">
        <v>446.27</v>
      </c>
      <c r="R191" t="n">
        <v>41.2</v>
      </c>
      <c r="S191" t="n">
        <v>28.73</v>
      </c>
      <c r="T191" t="n">
        <v>5546.3</v>
      </c>
      <c r="U191" t="n">
        <v>0.7</v>
      </c>
      <c r="V191" t="n">
        <v>0.92</v>
      </c>
      <c r="W191" t="n">
        <v>0.1</v>
      </c>
      <c r="X191" t="n">
        <v>0.32</v>
      </c>
      <c r="Y191" t="n">
        <v>0.5</v>
      </c>
      <c r="Z191" t="n">
        <v>10</v>
      </c>
    </row>
    <row r="192">
      <c r="A192" t="n">
        <v>14</v>
      </c>
      <c r="B192" t="n">
        <v>85</v>
      </c>
      <c r="C192" t="inlineStr">
        <is>
          <t xml:space="preserve">CONCLUIDO	</t>
        </is>
      </c>
      <c r="D192" t="n">
        <v>4.9076</v>
      </c>
      <c r="E192" t="n">
        <v>20.38</v>
      </c>
      <c r="F192" t="n">
        <v>17.63</v>
      </c>
      <c r="G192" t="n">
        <v>96.17</v>
      </c>
      <c r="H192" t="n">
        <v>1.41</v>
      </c>
      <c r="I192" t="n">
        <v>11</v>
      </c>
      <c r="J192" t="n">
        <v>188.66</v>
      </c>
      <c r="K192" t="n">
        <v>51.39</v>
      </c>
      <c r="L192" t="n">
        <v>15</v>
      </c>
      <c r="M192" t="n">
        <v>9</v>
      </c>
      <c r="N192" t="n">
        <v>37.27</v>
      </c>
      <c r="O192" t="n">
        <v>23502.4</v>
      </c>
      <c r="P192" t="n">
        <v>198.49</v>
      </c>
      <c r="Q192" t="n">
        <v>446.27</v>
      </c>
      <c r="R192" t="n">
        <v>39.54</v>
      </c>
      <c r="S192" t="n">
        <v>28.73</v>
      </c>
      <c r="T192" t="n">
        <v>4721.02</v>
      </c>
      <c r="U192" t="n">
        <v>0.73</v>
      </c>
      <c r="V192" t="n">
        <v>0.92</v>
      </c>
      <c r="W192" t="n">
        <v>0.1</v>
      </c>
      <c r="X192" t="n">
        <v>0.27</v>
      </c>
      <c r="Y192" t="n">
        <v>0.5</v>
      </c>
      <c r="Z192" t="n">
        <v>10</v>
      </c>
    </row>
    <row r="193">
      <c r="A193" t="n">
        <v>15</v>
      </c>
      <c r="B193" t="n">
        <v>85</v>
      </c>
      <c r="C193" t="inlineStr">
        <is>
          <t xml:space="preserve">CONCLUIDO	</t>
        </is>
      </c>
      <c r="D193" t="n">
        <v>4.9235</v>
      </c>
      <c r="E193" t="n">
        <v>20.31</v>
      </c>
      <c r="F193" t="n">
        <v>17.6</v>
      </c>
      <c r="G193" t="n">
        <v>105.59</v>
      </c>
      <c r="H193" t="n">
        <v>1.49</v>
      </c>
      <c r="I193" t="n">
        <v>10</v>
      </c>
      <c r="J193" t="n">
        <v>190.19</v>
      </c>
      <c r="K193" t="n">
        <v>51.39</v>
      </c>
      <c r="L193" t="n">
        <v>16</v>
      </c>
      <c r="M193" t="n">
        <v>8</v>
      </c>
      <c r="N193" t="n">
        <v>37.79</v>
      </c>
      <c r="O193" t="n">
        <v>23690.52</v>
      </c>
      <c r="P193" t="n">
        <v>196.79</v>
      </c>
      <c r="Q193" t="n">
        <v>446.27</v>
      </c>
      <c r="R193" t="n">
        <v>38.37</v>
      </c>
      <c r="S193" t="n">
        <v>28.73</v>
      </c>
      <c r="T193" t="n">
        <v>4141.78</v>
      </c>
      <c r="U193" t="n">
        <v>0.75</v>
      </c>
      <c r="V193" t="n">
        <v>0.92</v>
      </c>
      <c r="W193" t="n">
        <v>0.1</v>
      </c>
      <c r="X193" t="n">
        <v>0.24</v>
      </c>
      <c r="Y193" t="n">
        <v>0.5</v>
      </c>
      <c r="Z193" t="n">
        <v>10</v>
      </c>
    </row>
    <row r="194">
      <c r="A194" t="n">
        <v>16</v>
      </c>
      <c r="B194" t="n">
        <v>85</v>
      </c>
      <c r="C194" t="inlineStr">
        <is>
          <t xml:space="preserve">CONCLUIDO	</t>
        </is>
      </c>
      <c r="D194" t="n">
        <v>4.9133</v>
      </c>
      <c r="E194" t="n">
        <v>20.35</v>
      </c>
      <c r="F194" t="n">
        <v>17.64</v>
      </c>
      <c r="G194" t="n">
        <v>105.85</v>
      </c>
      <c r="H194" t="n">
        <v>1.57</v>
      </c>
      <c r="I194" t="n">
        <v>10</v>
      </c>
      <c r="J194" t="n">
        <v>191.72</v>
      </c>
      <c r="K194" t="n">
        <v>51.39</v>
      </c>
      <c r="L194" t="n">
        <v>17</v>
      </c>
      <c r="M194" t="n">
        <v>8</v>
      </c>
      <c r="N194" t="n">
        <v>38.33</v>
      </c>
      <c r="O194" t="n">
        <v>23879.37</v>
      </c>
      <c r="P194" t="n">
        <v>195.21</v>
      </c>
      <c r="Q194" t="n">
        <v>446.27</v>
      </c>
      <c r="R194" t="n">
        <v>40.05</v>
      </c>
      <c r="S194" t="n">
        <v>28.73</v>
      </c>
      <c r="T194" t="n">
        <v>4978.03</v>
      </c>
      <c r="U194" t="n">
        <v>0.72</v>
      </c>
      <c r="V194" t="n">
        <v>0.92</v>
      </c>
      <c r="W194" t="n">
        <v>0.09</v>
      </c>
      <c r="X194" t="n">
        <v>0.28</v>
      </c>
      <c r="Y194" t="n">
        <v>0.5</v>
      </c>
      <c r="Z194" t="n">
        <v>10</v>
      </c>
    </row>
    <row r="195">
      <c r="A195" t="n">
        <v>17</v>
      </c>
      <c r="B195" t="n">
        <v>85</v>
      </c>
      <c r="C195" t="inlineStr">
        <is>
          <t xml:space="preserve">CONCLUIDO	</t>
        </is>
      </c>
      <c r="D195" t="n">
        <v>4.9365</v>
      </c>
      <c r="E195" t="n">
        <v>20.26</v>
      </c>
      <c r="F195" t="n">
        <v>17.58</v>
      </c>
      <c r="G195" t="n">
        <v>117.2</v>
      </c>
      <c r="H195" t="n">
        <v>1.65</v>
      </c>
      <c r="I195" t="n">
        <v>9</v>
      </c>
      <c r="J195" t="n">
        <v>193.26</v>
      </c>
      <c r="K195" t="n">
        <v>51.39</v>
      </c>
      <c r="L195" t="n">
        <v>18</v>
      </c>
      <c r="M195" t="n">
        <v>7</v>
      </c>
      <c r="N195" t="n">
        <v>38.86</v>
      </c>
      <c r="O195" t="n">
        <v>24068.93</v>
      </c>
      <c r="P195" t="n">
        <v>192.06</v>
      </c>
      <c r="Q195" t="n">
        <v>446.27</v>
      </c>
      <c r="R195" t="n">
        <v>37.84</v>
      </c>
      <c r="S195" t="n">
        <v>28.73</v>
      </c>
      <c r="T195" t="n">
        <v>3878.36</v>
      </c>
      <c r="U195" t="n">
        <v>0.76</v>
      </c>
      <c r="V195" t="n">
        <v>0.92</v>
      </c>
      <c r="W195" t="n">
        <v>0.1</v>
      </c>
      <c r="X195" t="n">
        <v>0.22</v>
      </c>
      <c r="Y195" t="n">
        <v>0.5</v>
      </c>
      <c r="Z195" t="n">
        <v>10</v>
      </c>
    </row>
    <row r="196">
      <c r="A196" t="n">
        <v>18</v>
      </c>
      <c r="B196" t="n">
        <v>85</v>
      </c>
      <c r="C196" t="inlineStr">
        <is>
          <t xml:space="preserve">CONCLUIDO	</t>
        </is>
      </c>
      <c r="D196" t="n">
        <v>4.9313</v>
      </c>
      <c r="E196" t="n">
        <v>20.28</v>
      </c>
      <c r="F196" t="n">
        <v>17.6</v>
      </c>
      <c r="G196" t="n">
        <v>117.34</v>
      </c>
      <c r="H196" t="n">
        <v>1.73</v>
      </c>
      <c r="I196" t="n">
        <v>9</v>
      </c>
      <c r="J196" t="n">
        <v>194.8</v>
      </c>
      <c r="K196" t="n">
        <v>51.39</v>
      </c>
      <c r="L196" t="n">
        <v>19</v>
      </c>
      <c r="M196" t="n">
        <v>7</v>
      </c>
      <c r="N196" t="n">
        <v>39.41</v>
      </c>
      <c r="O196" t="n">
        <v>24259.23</v>
      </c>
      <c r="P196" t="n">
        <v>191.05</v>
      </c>
      <c r="Q196" t="n">
        <v>446.27</v>
      </c>
      <c r="R196" t="n">
        <v>38.58</v>
      </c>
      <c r="S196" t="n">
        <v>28.73</v>
      </c>
      <c r="T196" t="n">
        <v>4251.71</v>
      </c>
      <c r="U196" t="n">
        <v>0.74</v>
      </c>
      <c r="V196" t="n">
        <v>0.92</v>
      </c>
      <c r="W196" t="n">
        <v>0.1</v>
      </c>
      <c r="X196" t="n">
        <v>0.24</v>
      </c>
      <c r="Y196" t="n">
        <v>0.5</v>
      </c>
      <c r="Z196" t="n">
        <v>10</v>
      </c>
    </row>
    <row r="197">
      <c r="A197" t="n">
        <v>19</v>
      </c>
      <c r="B197" t="n">
        <v>85</v>
      </c>
      <c r="C197" t="inlineStr">
        <is>
          <t xml:space="preserve">CONCLUIDO	</t>
        </is>
      </c>
      <c r="D197" t="n">
        <v>4.9495</v>
      </c>
      <c r="E197" t="n">
        <v>20.2</v>
      </c>
      <c r="F197" t="n">
        <v>17.56</v>
      </c>
      <c r="G197" t="n">
        <v>131.7</v>
      </c>
      <c r="H197" t="n">
        <v>1.81</v>
      </c>
      <c r="I197" t="n">
        <v>8</v>
      </c>
      <c r="J197" t="n">
        <v>196.35</v>
      </c>
      <c r="K197" t="n">
        <v>51.39</v>
      </c>
      <c r="L197" t="n">
        <v>20</v>
      </c>
      <c r="M197" t="n">
        <v>6</v>
      </c>
      <c r="N197" t="n">
        <v>39.96</v>
      </c>
      <c r="O197" t="n">
        <v>24450.27</v>
      </c>
      <c r="P197" t="n">
        <v>188.27</v>
      </c>
      <c r="Q197" t="n">
        <v>446.27</v>
      </c>
      <c r="R197" t="n">
        <v>37.21</v>
      </c>
      <c r="S197" t="n">
        <v>28.73</v>
      </c>
      <c r="T197" t="n">
        <v>3568.76</v>
      </c>
      <c r="U197" t="n">
        <v>0.77</v>
      </c>
      <c r="V197" t="n">
        <v>0.93</v>
      </c>
      <c r="W197" t="n">
        <v>0.09</v>
      </c>
      <c r="X197" t="n">
        <v>0.2</v>
      </c>
      <c r="Y197" t="n">
        <v>0.5</v>
      </c>
      <c r="Z197" t="n">
        <v>10</v>
      </c>
    </row>
    <row r="198">
      <c r="A198" t="n">
        <v>20</v>
      </c>
      <c r="B198" t="n">
        <v>85</v>
      </c>
      <c r="C198" t="inlineStr">
        <is>
          <t xml:space="preserve">CONCLUIDO	</t>
        </is>
      </c>
      <c r="D198" t="n">
        <v>4.9622</v>
      </c>
      <c r="E198" t="n">
        <v>20.15</v>
      </c>
      <c r="F198" t="n">
        <v>17.51</v>
      </c>
      <c r="G198" t="n">
        <v>131.31</v>
      </c>
      <c r="H198" t="n">
        <v>1.88</v>
      </c>
      <c r="I198" t="n">
        <v>8</v>
      </c>
      <c r="J198" t="n">
        <v>197.9</v>
      </c>
      <c r="K198" t="n">
        <v>51.39</v>
      </c>
      <c r="L198" t="n">
        <v>21</v>
      </c>
      <c r="M198" t="n">
        <v>6</v>
      </c>
      <c r="N198" t="n">
        <v>40.51</v>
      </c>
      <c r="O198" t="n">
        <v>24642.07</v>
      </c>
      <c r="P198" t="n">
        <v>184.96</v>
      </c>
      <c r="Q198" t="n">
        <v>446.27</v>
      </c>
      <c r="R198" t="n">
        <v>35.51</v>
      </c>
      <c r="S198" t="n">
        <v>28.73</v>
      </c>
      <c r="T198" t="n">
        <v>2719.75</v>
      </c>
      <c r="U198" t="n">
        <v>0.8100000000000001</v>
      </c>
      <c r="V198" t="n">
        <v>0.93</v>
      </c>
      <c r="W198" t="n">
        <v>0.09</v>
      </c>
      <c r="X198" t="n">
        <v>0.15</v>
      </c>
      <c r="Y198" t="n">
        <v>0.5</v>
      </c>
      <c r="Z198" t="n">
        <v>10</v>
      </c>
    </row>
    <row r="199">
      <c r="A199" t="n">
        <v>21</v>
      </c>
      <c r="B199" t="n">
        <v>85</v>
      </c>
      <c r="C199" t="inlineStr">
        <is>
          <t xml:space="preserve">CONCLUIDO	</t>
        </is>
      </c>
      <c r="D199" t="n">
        <v>4.9683</v>
      </c>
      <c r="E199" t="n">
        <v>20.13</v>
      </c>
      <c r="F199" t="n">
        <v>17.52</v>
      </c>
      <c r="G199" t="n">
        <v>150.15</v>
      </c>
      <c r="H199" t="n">
        <v>1.96</v>
      </c>
      <c r="I199" t="n">
        <v>7</v>
      </c>
      <c r="J199" t="n">
        <v>199.46</v>
      </c>
      <c r="K199" t="n">
        <v>51.39</v>
      </c>
      <c r="L199" t="n">
        <v>22</v>
      </c>
      <c r="M199" t="n">
        <v>5</v>
      </c>
      <c r="N199" t="n">
        <v>41.07</v>
      </c>
      <c r="O199" t="n">
        <v>24834.62</v>
      </c>
      <c r="P199" t="n">
        <v>183.01</v>
      </c>
      <c r="Q199" t="n">
        <v>446.27</v>
      </c>
      <c r="R199" t="n">
        <v>35.84</v>
      </c>
      <c r="S199" t="n">
        <v>28.73</v>
      </c>
      <c r="T199" t="n">
        <v>2891.98</v>
      </c>
      <c r="U199" t="n">
        <v>0.8</v>
      </c>
      <c r="V199" t="n">
        <v>0.93</v>
      </c>
      <c r="W199" t="n">
        <v>0.09</v>
      </c>
      <c r="X199" t="n">
        <v>0.16</v>
      </c>
      <c r="Y199" t="n">
        <v>0.5</v>
      </c>
      <c r="Z199" t="n">
        <v>10</v>
      </c>
    </row>
    <row r="200">
      <c r="A200" t="n">
        <v>22</v>
      </c>
      <c r="B200" t="n">
        <v>85</v>
      </c>
      <c r="C200" t="inlineStr">
        <is>
          <t xml:space="preserve">CONCLUIDO	</t>
        </is>
      </c>
      <c r="D200" t="n">
        <v>4.9627</v>
      </c>
      <c r="E200" t="n">
        <v>20.15</v>
      </c>
      <c r="F200" t="n">
        <v>17.54</v>
      </c>
      <c r="G200" t="n">
        <v>150.35</v>
      </c>
      <c r="H200" t="n">
        <v>2.03</v>
      </c>
      <c r="I200" t="n">
        <v>7</v>
      </c>
      <c r="J200" t="n">
        <v>201.03</v>
      </c>
      <c r="K200" t="n">
        <v>51.39</v>
      </c>
      <c r="L200" t="n">
        <v>23</v>
      </c>
      <c r="M200" t="n">
        <v>5</v>
      </c>
      <c r="N200" t="n">
        <v>41.64</v>
      </c>
      <c r="O200" t="n">
        <v>25027.94</v>
      </c>
      <c r="P200" t="n">
        <v>182.35</v>
      </c>
      <c r="Q200" t="n">
        <v>446.27</v>
      </c>
      <c r="R200" t="n">
        <v>36.72</v>
      </c>
      <c r="S200" t="n">
        <v>28.73</v>
      </c>
      <c r="T200" t="n">
        <v>3327.52</v>
      </c>
      <c r="U200" t="n">
        <v>0.78</v>
      </c>
      <c r="V200" t="n">
        <v>0.93</v>
      </c>
      <c r="W200" t="n">
        <v>0.09</v>
      </c>
      <c r="X200" t="n">
        <v>0.18</v>
      </c>
      <c r="Y200" t="n">
        <v>0.5</v>
      </c>
      <c r="Z200" t="n">
        <v>10</v>
      </c>
    </row>
    <row r="201">
      <c r="A201" t="n">
        <v>23</v>
      </c>
      <c r="B201" t="n">
        <v>85</v>
      </c>
      <c r="C201" t="inlineStr">
        <is>
          <t xml:space="preserve">CONCLUIDO	</t>
        </is>
      </c>
      <c r="D201" t="n">
        <v>4.9663</v>
      </c>
      <c r="E201" t="n">
        <v>20.14</v>
      </c>
      <c r="F201" t="n">
        <v>17.53</v>
      </c>
      <c r="G201" t="n">
        <v>150.22</v>
      </c>
      <c r="H201" t="n">
        <v>2.1</v>
      </c>
      <c r="I201" t="n">
        <v>7</v>
      </c>
      <c r="J201" t="n">
        <v>202.61</v>
      </c>
      <c r="K201" t="n">
        <v>51.39</v>
      </c>
      <c r="L201" t="n">
        <v>24</v>
      </c>
      <c r="M201" t="n">
        <v>2</v>
      </c>
      <c r="N201" t="n">
        <v>42.21</v>
      </c>
      <c r="O201" t="n">
        <v>25222.04</v>
      </c>
      <c r="P201" t="n">
        <v>181.47</v>
      </c>
      <c r="Q201" t="n">
        <v>446.27</v>
      </c>
      <c r="R201" t="n">
        <v>35.92</v>
      </c>
      <c r="S201" t="n">
        <v>28.73</v>
      </c>
      <c r="T201" t="n">
        <v>2930.02</v>
      </c>
      <c r="U201" t="n">
        <v>0.8</v>
      </c>
      <c r="V201" t="n">
        <v>0.93</v>
      </c>
      <c r="W201" t="n">
        <v>0.1</v>
      </c>
      <c r="X201" t="n">
        <v>0.17</v>
      </c>
      <c r="Y201" t="n">
        <v>0.5</v>
      </c>
      <c r="Z201" t="n">
        <v>10</v>
      </c>
    </row>
    <row r="202">
      <c r="A202" t="n">
        <v>24</v>
      </c>
      <c r="B202" t="n">
        <v>85</v>
      </c>
      <c r="C202" t="inlineStr">
        <is>
          <t xml:space="preserve">CONCLUIDO	</t>
        </is>
      </c>
      <c r="D202" t="n">
        <v>4.9652</v>
      </c>
      <c r="E202" t="n">
        <v>20.14</v>
      </c>
      <c r="F202" t="n">
        <v>17.53</v>
      </c>
      <c r="G202" t="n">
        <v>150.26</v>
      </c>
      <c r="H202" t="n">
        <v>2.17</v>
      </c>
      <c r="I202" t="n">
        <v>7</v>
      </c>
      <c r="J202" t="n">
        <v>204.19</v>
      </c>
      <c r="K202" t="n">
        <v>51.39</v>
      </c>
      <c r="L202" t="n">
        <v>25</v>
      </c>
      <c r="M202" t="n">
        <v>1</v>
      </c>
      <c r="N202" t="n">
        <v>42.79</v>
      </c>
      <c r="O202" t="n">
        <v>25417.05</v>
      </c>
      <c r="P202" t="n">
        <v>181.07</v>
      </c>
      <c r="Q202" t="n">
        <v>446.27</v>
      </c>
      <c r="R202" t="n">
        <v>36.09</v>
      </c>
      <c r="S202" t="n">
        <v>28.73</v>
      </c>
      <c r="T202" t="n">
        <v>3015.61</v>
      </c>
      <c r="U202" t="n">
        <v>0.8</v>
      </c>
      <c r="V202" t="n">
        <v>0.93</v>
      </c>
      <c r="W202" t="n">
        <v>0.1</v>
      </c>
      <c r="X202" t="n">
        <v>0.17</v>
      </c>
      <c r="Y202" t="n">
        <v>0.5</v>
      </c>
      <c r="Z202" t="n">
        <v>10</v>
      </c>
    </row>
    <row r="203">
      <c r="A203" t="n">
        <v>25</v>
      </c>
      <c r="B203" t="n">
        <v>85</v>
      </c>
      <c r="C203" t="inlineStr">
        <is>
          <t xml:space="preserve">CONCLUIDO	</t>
        </is>
      </c>
      <c r="D203" t="n">
        <v>4.9639</v>
      </c>
      <c r="E203" t="n">
        <v>20.15</v>
      </c>
      <c r="F203" t="n">
        <v>17.54</v>
      </c>
      <c r="G203" t="n">
        <v>150.31</v>
      </c>
      <c r="H203" t="n">
        <v>2.24</v>
      </c>
      <c r="I203" t="n">
        <v>7</v>
      </c>
      <c r="J203" t="n">
        <v>205.77</v>
      </c>
      <c r="K203" t="n">
        <v>51.39</v>
      </c>
      <c r="L203" t="n">
        <v>26</v>
      </c>
      <c r="M203" t="n">
        <v>0</v>
      </c>
      <c r="N203" t="n">
        <v>43.38</v>
      </c>
      <c r="O203" t="n">
        <v>25612.75</v>
      </c>
      <c r="P203" t="n">
        <v>181.96</v>
      </c>
      <c r="Q203" t="n">
        <v>446.28</v>
      </c>
      <c r="R203" t="n">
        <v>36.22</v>
      </c>
      <c r="S203" t="n">
        <v>28.73</v>
      </c>
      <c r="T203" t="n">
        <v>3080.19</v>
      </c>
      <c r="U203" t="n">
        <v>0.79</v>
      </c>
      <c r="V203" t="n">
        <v>0.93</v>
      </c>
      <c r="W203" t="n">
        <v>0.1</v>
      </c>
      <c r="X203" t="n">
        <v>0.18</v>
      </c>
      <c r="Y203" t="n">
        <v>0.5</v>
      </c>
      <c r="Z203" t="n">
        <v>10</v>
      </c>
    </row>
    <row r="204">
      <c r="A204" t="n">
        <v>0</v>
      </c>
      <c r="B204" t="n">
        <v>20</v>
      </c>
      <c r="C204" t="inlineStr">
        <is>
          <t xml:space="preserve">CONCLUIDO	</t>
        </is>
      </c>
      <c r="D204" t="n">
        <v>4.4925</v>
      </c>
      <c r="E204" t="n">
        <v>22.26</v>
      </c>
      <c r="F204" t="n">
        <v>19.57</v>
      </c>
      <c r="G204" t="n">
        <v>15.25</v>
      </c>
      <c r="H204" t="n">
        <v>0.34</v>
      </c>
      <c r="I204" t="n">
        <v>77</v>
      </c>
      <c r="J204" t="n">
        <v>51.33</v>
      </c>
      <c r="K204" t="n">
        <v>24.83</v>
      </c>
      <c r="L204" t="n">
        <v>1</v>
      </c>
      <c r="M204" t="n">
        <v>75</v>
      </c>
      <c r="N204" t="n">
        <v>5.51</v>
      </c>
      <c r="O204" t="n">
        <v>6564.78</v>
      </c>
      <c r="P204" t="n">
        <v>105.71</v>
      </c>
      <c r="Q204" t="n">
        <v>446.35</v>
      </c>
      <c r="R204" t="n">
        <v>102.78</v>
      </c>
      <c r="S204" t="n">
        <v>28.73</v>
      </c>
      <c r="T204" t="n">
        <v>36009.25</v>
      </c>
      <c r="U204" t="n">
        <v>0.28</v>
      </c>
      <c r="V204" t="n">
        <v>0.83</v>
      </c>
      <c r="W204" t="n">
        <v>0.21</v>
      </c>
      <c r="X204" t="n">
        <v>2.21</v>
      </c>
      <c r="Y204" t="n">
        <v>0.5</v>
      </c>
      <c r="Z204" t="n">
        <v>10</v>
      </c>
    </row>
    <row r="205">
      <c r="A205" t="n">
        <v>1</v>
      </c>
      <c r="B205" t="n">
        <v>20</v>
      </c>
      <c r="C205" t="inlineStr">
        <is>
          <t xml:space="preserve">CONCLUIDO	</t>
        </is>
      </c>
      <c r="D205" t="n">
        <v>4.8875</v>
      </c>
      <c r="E205" t="n">
        <v>20.46</v>
      </c>
      <c r="F205" t="n">
        <v>18.3</v>
      </c>
      <c r="G205" t="n">
        <v>32.29</v>
      </c>
      <c r="H205" t="n">
        <v>0.66</v>
      </c>
      <c r="I205" t="n">
        <v>34</v>
      </c>
      <c r="J205" t="n">
        <v>52.47</v>
      </c>
      <c r="K205" t="n">
        <v>24.83</v>
      </c>
      <c r="L205" t="n">
        <v>2</v>
      </c>
      <c r="M205" t="n">
        <v>32</v>
      </c>
      <c r="N205" t="n">
        <v>5.64</v>
      </c>
      <c r="O205" t="n">
        <v>6705.1</v>
      </c>
      <c r="P205" t="n">
        <v>91.08</v>
      </c>
      <c r="Q205" t="n">
        <v>446.3</v>
      </c>
      <c r="R205" t="n">
        <v>61.12</v>
      </c>
      <c r="S205" t="n">
        <v>28.73</v>
      </c>
      <c r="T205" t="n">
        <v>15395.39</v>
      </c>
      <c r="U205" t="n">
        <v>0.47</v>
      </c>
      <c r="V205" t="n">
        <v>0.89</v>
      </c>
      <c r="W205" t="n">
        <v>0.14</v>
      </c>
      <c r="X205" t="n">
        <v>0.9399999999999999</v>
      </c>
      <c r="Y205" t="n">
        <v>0.5</v>
      </c>
      <c r="Z205" t="n">
        <v>10</v>
      </c>
    </row>
    <row r="206">
      <c r="A206" t="n">
        <v>2</v>
      </c>
      <c r="B206" t="n">
        <v>20</v>
      </c>
      <c r="C206" t="inlineStr">
        <is>
          <t xml:space="preserve">CONCLUIDO	</t>
        </is>
      </c>
      <c r="D206" t="n">
        <v>4.9753</v>
      </c>
      <c r="E206" t="n">
        <v>20.1</v>
      </c>
      <c r="F206" t="n">
        <v>18.06</v>
      </c>
      <c r="G206" t="n">
        <v>45.15</v>
      </c>
      <c r="H206" t="n">
        <v>0.97</v>
      </c>
      <c r="I206" t="n">
        <v>24</v>
      </c>
      <c r="J206" t="n">
        <v>53.61</v>
      </c>
      <c r="K206" t="n">
        <v>24.83</v>
      </c>
      <c r="L206" t="n">
        <v>3</v>
      </c>
      <c r="M206" t="n">
        <v>2</v>
      </c>
      <c r="N206" t="n">
        <v>5.78</v>
      </c>
      <c r="O206" t="n">
        <v>6845.59</v>
      </c>
      <c r="P206" t="n">
        <v>84.93000000000001</v>
      </c>
      <c r="Q206" t="n">
        <v>446.28</v>
      </c>
      <c r="R206" t="n">
        <v>52.74</v>
      </c>
      <c r="S206" t="n">
        <v>28.73</v>
      </c>
      <c r="T206" t="n">
        <v>11257.2</v>
      </c>
      <c r="U206" t="n">
        <v>0.54</v>
      </c>
      <c r="V206" t="n">
        <v>0.9</v>
      </c>
      <c r="W206" t="n">
        <v>0.14</v>
      </c>
      <c r="X206" t="n">
        <v>0.7</v>
      </c>
      <c r="Y206" t="n">
        <v>0.5</v>
      </c>
      <c r="Z206" t="n">
        <v>10</v>
      </c>
    </row>
    <row r="207">
      <c r="A207" t="n">
        <v>3</v>
      </c>
      <c r="B207" t="n">
        <v>20</v>
      </c>
      <c r="C207" t="inlineStr">
        <is>
          <t xml:space="preserve">CONCLUIDO	</t>
        </is>
      </c>
      <c r="D207" t="n">
        <v>4.97</v>
      </c>
      <c r="E207" t="n">
        <v>20.12</v>
      </c>
      <c r="F207" t="n">
        <v>18.08</v>
      </c>
      <c r="G207" t="n">
        <v>45.2</v>
      </c>
      <c r="H207" t="n">
        <v>1.27</v>
      </c>
      <c r="I207" t="n">
        <v>24</v>
      </c>
      <c r="J207" t="n">
        <v>54.75</v>
      </c>
      <c r="K207" t="n">
        <v>24.83</v>
      </c>
      <c r="L207" t="n">
        <v>4</v>
      </c>
      <c r="M207" t="n">
        <v>0</v>
      </c>
      <c r="N207" t="n">
        <v>5.92</v>
      </c>
      <c r="O207" t="n">
        <v>6986.39</v>
      </c>
      <c r="P207" t="n">
        <v>86.77</v>
      </c>
      <c r="Q207" t="n">
        <v>446.28</v>
      </c>
      <c r="R207" t="n">
        <v>53.39</v>
      </c>
      <c r="S207" t="n">
        <v>28.73</v>
      </c>
      <c r="T207" t="n">
        <v>11578.52</v>
      </c>
      <c r="U207" t="n">
        <v>0.54</v>
      </c>
      <c r="V207" t="n">
        <v>0.9</v>
      </c>
      <c r="W207" t="n">
        <v>0.15</v>
      </c>
      <c r="X207" t="n">
        <v>0.72</v>
      </c>
      <c r="Y207" t="n">
        <v>0.5</v>
      </c>
      <c r="Z207" t="n">
        <v>10</v>
      </c>
    </row>
    <row r="208">
      <c r="A208" t="n">
        <v>0</v>
      </c>
      <c r="B208" t="n">
        <v>65</v>
      </c>
      <c r="C208" t="inlineStr">
        <is>
          <t xml:space="preserve">CONCLUIDO	</t>
        </is>
      </c>
      <c r="D208" t="n">
        <v>3.3774</v>
      </c>
      <c r="E208" t="n">
        <v>29.61</v>
      </c>
      <c r="F208" t="n">
        <v>22.58</v>
      </c>
      <c r="G208" t="n">
        <v>7.61</v>
      </c>
      <c r="H208" t="n">
        <v>0.13</v>
      </c>
      <c r="I208" t="n">
        <v>178</v>
      </c>
      <c r="J208" t="n">
        <v>133.21</v>
      </c>
      <c r="K208" t="n">
        <v>46.47</v>
      </c>
      <c r="L208" t="n">
        <v>1</v>
      </c>
      <c r="M208" t="n">
        <v>176</v>
      </c>
      <c r="N208" t="n">
        <v>20.75</v>
      </c>
      <c r="O208" t="n">
        <v>16663.42</v>
      </c>
      <c r="P208" t="n">
        <v>244.52</v>
      </c>
      <c r="Q208" t="n">
        <v>446.3</v>
      </c>
      <c r="R208" t="n">
        <v>201.47</v>
      </c>
      <c r="S208" t="n">
        <v>28.73</v>
      </c>
      <c r="T208" t="n">
        <v>84851.95</v>
      </c>
      <c r="U208" t="n">
        <v>0.14</v>
      </c>
      <c r="V208" t="n">
        <v>0.72</v>
      </c>
      <c r="W208" t="n">
        <v>0.36</v>
      </c>
      <c r="X208" t="n">
        <v>5.22</v>
      </c>
      <c r="Y208" t="n">
        <v>0.5</v>
      </c>
      <c r="Z208" t="n">
        <v>10</v>
      </c>
    </row>
    <row r="209">
      <c r="A209" t="n">
        <v>1</v>
      </c>
      <c r="B209" t="n">
        <v>65</v>
      </c>
      <c r="C209" t="inlineStr">
        <is>
          <t xml:space="preserve">CONCLUIDO	</t>
        </is>
      </c>
      <c r="D209" t="n">
        <v>4.2088</v>
      </c>
      <c r="E209" t="n">
        <v>23.76</v>
      </c>
      <c r="F209" t="n">
        <v>19.51</v>
      </c>
      <c r="G209" t="n">
        <v>15.4</v>
      </c>
      <c r="H209" t="n">
        <v>0.26</v>
      </c>
      <c r="I209" t="n">
        <v>76</v>
      </c>
      <c r="J209" t="n">
        <v>134.55</v>
      </c>
      <c r="K209" t="n">
        <v>46.47</v>
      </c>
      <c r="L209" t="n">
        <v>2</v>
      </c>
      <c r="M209" t="n">
        <v>74</v>
      </c>
      <c r="N209" t="n">
        <v>21.09</v>
      </c>
      <c r="O209" t="n">
        <v>16828.84</v>
      </c>
      <c r="P209" t="n">
        <v>208.68</v>
      </c>
      <c r="Q209" t="n">
        <v>446.29</v>
      </c>
      <c r="R209" t="n">
        <v>100.84</v>
      </c>
      <c r="S209" t="n">
        <v>28.73</v>
      </c>
      <c r="T209" t="n">
        <v>35045.48</v>
      </c>
      <c r="U209" t="n">
        <v>0.28</v>
      </c>
      <c r="V209" t="n">
        <v>0.83</v>
      </c>
      <c r="W209" t="n">
        <v>0.2</v>
      </c>
      <c r="X209" t="n">
        <v>2.15</v>
      </c>
      <c r="Y209" t="n">
        <v>0.5</v>
      </c>
      <c r="Z209" t="n">
        <v>10</v>
      </c>
    </row>
    <row r="210">
      <c r="A210" t="n">
        <v>2</v>
      </c>
      <c r="B210" t="n">
        <v>65</v>
      </c>
      <c r="C210" t="inlineStr">
        <is>
          <t xml:space="preserve">CONCLUIDO	</t>
        </is>
      </c>
      <c r="D210" t="n">
        <v>4.4953</v>
      </c>
      <c r="E210" t="n">
        <v>22.25</v>
      </c>
      <c r="F210" t="n">
        <v>18.73</v>
      </c>
      <c r="G210" t="n">
        <v>22.94</v>
      </c>
      <c r="H210" t="n">
        <v>0.39</v>
      </c>
      <c r="I210" t="n">
        <v>49</v>
      </c>
      <c r="J210" t="n">
        <v>135.9</v>
      </c>
      <c r="K210" t="n">
        <v>46.47</v>
      </c>
      <c r="L210" t="n">
        <v>3</v>
      </c>
      <c r="M210" t="n">
        <v>47</v>
      </c>
      <c r="N210" t="n">
        <v>21.43</v>
      </c>
      <c r="O210" t="n">
        <v>16994.64</v>
      </c>
      <c r="P210" t="n">
        <v>197.74</v>
      </c>
      <c r="Q210" t="n">
        <v>446.27</v>
      </c>
      <c r="R210" t="n">
        <v>75.37</v>
      </c>
      <c r="S210" t="n">
        <v>28.73</v>
      </c>
      <c r="T210" t="n">
        <v>22447.05</v>
      </c>
      <c r="U210" t="n">
        <v>0.38</v>
      </c>
      <c r="V210" t="n">
        <v>0.87</v>
      </c>
      <c r="W210" t="n">
        <v>0.16</v>
      </c>
      <c r="X210" t="n">
        <v>1.37</v>
      </c>
      <c r="Y210" t="n">
        <v>0.5</v>
      </c>
      <c r="Z210" t="n">
        <v>10</v>
      </c>
    </row>
    <row r="211">
      <c r="A211" t="n">
        <v>3</v>
      </c>
      <c r="B211" t="n">
        <v>65</v>
      </c>
      <c r="C211" t="inlineStr">
        <is>
          <t xml:space="preserve">CONCLUIDO	</t>
        </is>
      </c>
      <c r="D211" t="n">
        <v>4.6479</v>
      </c>
      <c r="E211" t="n">
        <v>21.52</v>
      </c>
      <c r="F211" t="n">
        <v>18.35</v>
      </c>
      <c r="G211" t="n">
        <v>30.59</v>
      </c>
      <c r="H211" t="n">
        <v>0.52</v>
      </c>
      <c r="I211" t="n">
        <v>36</v>
      </c>
      <c r="J211" t="n">
        <v>137.25</v>
      </c>
      <c r="K211" t="n">
        <v>46.47</v>
      </c>
      <c r="L211" t="n">
        <v>4</v>
      </c>
      <c r="M211" t="n">
        <v>34</v>
      </c>
      <c r="N211" t="n">
        <v>21.78</v>
      </c>
      <c r="O211" t="n">
        <v>17160.92</v>
      </c>
      <c r="P211" t="n">
        <v>191.2</v>
      </c>
      <c r="Q211" t="n">
        <v>446.29</v>
      </c>
      <c r="R211" t="n">
        <v>63.08</v>
      </c>
      <c r="S211" t="n">
        <v>28.73</v>
      </c>
      <c r="T211" t="n">
        <v>16366.59</v>
      </c>
      <c r="U211" t="n">
        <v>0.46</v>
      </c>
      <c r="V211" t="n">
        <v>0.89</v>
      </c>
      <c r="W211" t="n">
        <v>0.14</v>
      </c>
      <c r="X211" t="n">
        <v>1</v>
      </c>
      <c r="Y211" t="n">
        <v>0.5</v>
      </c>
      <c r="Z211" t="n">
        <v>10</v>
      </c>
    </row>
    <row r="212">
      <c r="A212" t="n">
        <v>4</v>
      </c>
      <c r="B212" t="n">
        <v>65</v>
      </c>
      <c r="C212" t="inlineStr">
        <is>
          <t xml:space="preserve">CONCLUIDO	</t>
        </is>
      </c>
      <c r="D212" t="n">
        <v>4.7544</v>
      </c>
      <c r="E212" t="n">
        <v>21.03</v>
      </c>
      <c r="F212" t="n">
        <v>18.09</v>
      </c>
      <c r="G212" t="n">
        <v>38.77</v>
      </c>
      <c r="H212" t="n">
        <v>0.64</v>
      </c>
      <c r="I212" t="n">
        <v>28</v>
      </c>
      <c r="J212" t="n">
        <v>138.6</v>
      </c>
      <c r="K212" t="n">
        <v>46.47</v>
      </c>
      <c r="L212" t="n">
        <v>5</v>
      </c>
      <c r="M212" t="n">
        <v>26</v>
      </c>
      <c r="N212" t="n">
        <v>22.13</v>
      </c>
      <c r="O212" t="n">
        <v>17327.69</v>
      </c>
      <c r="P212" t="n">
        <v>186.19</v>
      </c>
      <c r="Q212" t="n">
        <v>446.29</v>
      </c>
      <c r="R212" t="n">
        <v>54.21</v>
      </c>
      <c r="S212" t="n">
        <v>28.73</v>
      </c>
      <c r="T212" t="n">
        <v>11970.59</v>
      </c>
      <c r="U212" t="n">
        <v>0.53</v>
      </c>
      <c r="V212" t="n">
        <v>0.9</v>
      </c>
      <c r="W212" t="n">
        <v>0.13</v>
      </c>
      <c r="X212" t="n">
        <v>0.73</v>
      </c>
      <c r="Y212" t="n">
        <v>0.5</v>
      </c>
      <c r="Z212" t="n">
        <v>10</v>
      </c>
    </row>
    <row r="213">
      <c r="A213" t="n">
        <v>5</v>
      </c>
      <c r="B213" t="n">
        <v>65</v>
      </c>
      <c r="C213" t="inlineStr">
        <is>
          <t xml:space="preserve">CONCLUIDO	</t>
        </is>
      </c>
      <c r="D213" t="n">
        <v>4.8085</v>
      </c>
      <c r="E213" t="n">
        <v>20.8</v>
      </c>
      <c r="F213" t="n">
        <v>17.99</v>
      </c>
      <c r="G213" t="n">
        <v>46.93</v>
      </c>
      <c r="H213" t="n">
        <v>0.76</v>
      </c>
      <c r="I213" t="n">
        <v>23</v>
      </c>
      <c r="J213" t="n">
        <v>139.95</v>
      </c>
      <c r="K213" t="n">
        <v>46.47</v>
      </c>
      <c r="L213" t="n">
        <v>6</v>
      </c>
      <c r="M213" t="n">
        <v>21</v>
      </c>
      <c r="N213" t="n">
        <v>22.49</v>
      </c>
      <c r="O213" t="n">
        <v>17494.97</v>
      </c>
      <c r="P213" t="n">
        <v>182.77</v>
      </c>
      <c r="Q213" t="n">
        <v>446.27</v>
      </c>
      <c r="R213" t="n">
        <v>51.21</v>
      </c>
      <c r="S213" t="n">
        <v>28.73</v>
      </c>
      <c r="T213" t="n">
        <v>10495.51</v>
      </c>
      <c r="U213" t="n">
        <v>0.5600000000000001</v>
      </c>
      <c r="V213" t="n">
        <v>0.9</v>
      </c>
      <c r="W213" t="n">
        <v>0.12</v>
      </c>
      <c r="X213" t="n">
        <v>0.63</v>
      </c>
      <c r="Y213" t="n">
        <v>0.5</v>
      </c>
      <c r="Z213" t="n">
        <v>10</v>
      </c>
    </row>
    <row r="214">
      <c r="A214" t="n">
        <v>6</v>
      </c>
      <c r="B214" t="n">
        <v>65</v>
      </c>
      <c r="C214" t="inlineStr">
        <is>
          <t xml:space="preserve">CONCLUIDO	</t>
        </is>
      </c>
      <c r="D214" t="n">
        <v>4.8469</v>
      </c>
      <c r="E214" t="n">
        <v>20.63</v>
      </c>
      <c r="F214" t="n">
        <v>17.91</v>
      </c>
      <c r="G214" t="n">
        <v>53.72</v>
      </c>
      <c r="H214" t="n">
        <v>0.88</v>
      </c>
      <c r="I214" t="n">
        <v>20</v>
      </c>
      <c r="J214" t="n">
        <v>141.31</v>
      </c>
      <c r="K214" t="n">
        <v>46.47</v>
      </c>
      <c r="L214" t="n">
        <v>7</v>
      </c>
      <c r="M214" t="n">
        <v>18</v>
      </c>
      <c r="N214" t="n">
        <v>22.85</v>
      </c>
      <c r="O214" t="n">
        <v>17662.75</v>
      </c>
      <c r="P214" t="n">
        <v>180.19</v>
      </c>
      <c r="Q214" t="n">
        <v>446.27</v>
      </c>
      <c r="R214" t="n">
        <v>48.63</v>
      </c>
      <c r="S214" t="n">
        <v>28.73</v>
      </c>
      <c r="T214" t="n">
        <v>9219.67</v>
      </c>
      <c r="U214" t="n">
        <v>0.59</v>
      </c>
      <c r="V214" t="n">
        <v>0.91</v>
      </c>
      <c r="W214" t="n">
        <v>0.11</v>
      </c>
      <c r="X214" t="n">
        <v>0.55</v>
      </c>
      <c r="Y214" t="n">
        <v>0.5</v>
      </c>
      <c r="Z214" t="n">
        <v>10</v>
      </c>
    </row>
    <row r="215">
      <c r="A215" t="n">
        <v>7</v>
      </c>
      <c r="B215" t="n">
        <v>65</v>
      </c>
      <c r="C215" t="inlineStr">
        <is>
          <t xml:space="preserve">CONCLUIDO	</t>
        </is>
      </c>
      <c r="D215" t="n">
        <v>4.8889</v>
      </c>
      <c r="E215" t="n">
        <v>20.45</v>
      </c>
      <c r="F215" t="n">
        <v>17.81</v>
      </c>
      <c r="G215" t="n">
        <v>62.86</v>
      </c>
      <c r="H215" t="n">
        <v>0.99</v>
      </c>
      <c r="I215" t="n">
        <v>17</v>
      </c>
      <c r="J215" t="n">
        <v>142.68</v>
      </c>
      <c r="K215" t="n">
        <v>46.47</v>
      </c>
      <c r="L215" t="n">
        <v>8</v>
      </c>
      <c r="M215" t="n">
        <v>15</v>
      </c>
      <c r="N215" t="n">
        <v>23.21</v>
      </c>
      <c r="O215" t="n">
        <v>17831.04</v>
      </c>
      <c r="P215" t="n">
        <v>176.39</v>
      </c>
      <c r="Q215" t="n">
        <v>446.27</v>
      </c>
      <c r="R215" t="n">
        <v>45.37</v>
      </c>
      <c r="S215" t="n">
        <v>28.73</v>
      </c>
      <c r="T215" t="n">
        <v>7604.1</v>
      </c>
      <c r="U215" t="n">
        <v>0.63</v>
      </c>
      <c r="V215" t="n">
        <v>0.91</v>
      </c>
      <c r="W215" t="n">
        <v>0.11</v>
      </c>
      <c r="X215" t="n">
        <v>0.45</v>
      </c>
      <c r="Y215" t="n">
        <v>0.5</v>
      </c>
      <c r="Z215" t="n">
        <v>10</v>
      </c>
    </row>
    <row r="216">
      <c r="A216" t="n">
        <v>8</v>
      </c>
      <c r="B216" t="n">
        <v>65</v>
      </c>
      <c r="C216" t="inlineStr">
        <is>
          <t xml:space="preserve">CONCLUIDO	</t>
        </is>
      </c>
      <c r="D216" t="n">
        <v>4.9166</v>
      </c>
      <c r="E216" t="n">
        <v>20.34</v>
      </c>
      <c r="F216" t="n">
        <v>17.75</v>
      </c>
      <c r="G216" t="n">
        <v>71</v>
      </c>
      <c r="H216" t="n">
        <v>1.11</v>
      </c>
      <c r="I216" t="n">
        <v>15</v>
      </c>
      <c r="J216" t="n">
        <v>144.05</v>
      </c>
      <c r="K216" t="n">
        <v>46.47</v>
      </c>
      <c r="L216" t="n">
        <v>9</v>
      </c>
      <c r="M216" t="n">
        <v>13</v>
      </c>
      <c r="N216" t="n">
        <v>23.58</v>
      </c>
      <c r="O216" t="n">
        <v>17999.83</v>
      </c>
      <c r="P216" t="n">
        <v>173.4</v>
      </c>
      <c r="Q216" t="n">
        <v>446.3</v>
      </c>
      <c r="R216" t="n">
        <v>43.31</v>
      </c>
      <c r="S216" t="n">
        <v>28.73</v>
      </c>
      <c r="T216" t="n">
        <v>6582.69</v>
      </c>
      <c r="U216" t="n">
        <v>0.66</v>
      </c>
      <c r="V216" t="n">
        <v>0.92</v>
      </c>
      <c r="W216" t="n">
        <v>0.11</v>
      </c>
      <c r="X216" t="n">
        <v>0.39</v>
      </c>
      <c r="Y216" t="n">
        <v>0.5</v>
      </c>
      <c r="Z216" t="n">
        <v>10</v>
      </c>
    </row>
    <row r="217">
      <c r="A217" t="n">
        <v>9</v>
      </c>
      <c r="B217" t="n">
        <v>65</v>
      </c>
      <c r="C217" t="inlineStr">
        <is>
          <t xml:space="preserve">CONCLUIDO	</t>
        </is>
      </c>
      <c r="D217" t="n">
        <v>4.9164</v>
      </c>
      <c r="E217" t="n">
        <v>20.34</v>
      </c>
      <c r="F217" t="n">
        <v>17.78</v>
      </c>
      <c r="G217" t="n">
        <v>76.19</v>
      </c>
      <c r="H217" t="n">
        <v>1.22</v>
      </c>
      <c r="I217" t="n">
        <v>14</v>
      </c>
      <c r="J217" t="n">
        <v>145.42</v>
      </c>
      <c r="K217" t="n">
        <v>46.47</v>
      </c>
      <c r="L217" t="n">
        <v>10</v>
      </c>
      <c r="M217" t="n">
        <v>12</v>
      </c>
      <c r="N217" t="n">
        <v>23.95</v>
      </c>
      <c r="O217" t="n">
        <v>18169.15</v>
      </c>
      <c r="P217" t="n">
        <v>170.36</v>
      </c>
      <c r="Q217" t="n">
        <v>446.27</v>
      </c>
      <c r="R217" t="n">
        <v>44.56</v>
      </c>
      <c r="S217" t="n">
        <v>28.73</v>
      </c>
      <c r="T217" t="n">
        <v>7213.61</v>
      </c>
      <c r="U217" t="n">
        <v>0.64</v>
      </c>
      <c r="V217" t="n">
        <v>0.91</v>
      </c>
      <c r="W217" t="n">
        <v>0.1</v>
      </c>
      <c r="X217" t="n">
        <v>0.42</v>
      </c>
      <c r="Y217" t="n">
        <v>0.5</v>
      </c>
      <c r="Z217" t="n">
        <v>10</v>
      </c>
    </row>
    <row r="218">
      <c r="A218" t="n">
        <v>10</v>
      </c>
      <c r="B218" t="n">
        <v>65</v>
      </c>
      <c r="C218" t="inlineStr">
        <is>
          <t xml:space="preserve">CONCLUIDO	</t>
        </is>
      </c>
      <c r="D218" t="n">
        <v>4.9574</v>
      </c>
      <c r="E218" t="n">
        <v>20.17</v>
      </c>
      <c r="F218" t="n">
        <v>17.66</v>
      </c>
      <c r="G218" t="n">
        <v>88.33</v>
      </c>
      <c r="H218" t="n">
        <v>1.33</v>
      </c>
      <c r="I218" t="n">
        <v>12</v>
      </c>
      <c r="J218" t="n">
        <v>146.8</v>
      </c>
      <c r="K218" t="n">
        <v>46.47</v>
      </c>
      <c r="L218" t="n">
        <v>11</v>
      </c>
      <c r="M218" t="n">
        <v>10</v>
      </c>
      <c r="N218" t="n">
        <v>24.33</v>
      </c>
      <c r="O218" t="n">
        <v>18338.99</v>
      </c>
      <c r="P218" t="n">
        <v>166.78</v>
      </c>
      <c r="Q218" t="n">
        <v>446.28</v>
      </c>
      <c r="R218" t="n">
        <v>40.66</v>
      </c>
      <c r="S218" t="n">
        <v>28.73</v>
      </c>
      <c r="T218" t="n">
        <v>5276.81</v>
      </c>
      <c r="U218" t="n">
        <v>0.71</v>
      </c>
      <c r="V218" t="n">
        <v>0.92</v>
      </c>
      <c r="W218" t="n">
        <v>0.1</v>
      </c>
      <c r="X218" t="n">
        <v>0.31</v>
      </c>
      <c r="Y218" t="n">
        <v>0.5</v>
      </c>
      <c r="Z218" t="n">
        <v>10</v>
      </c>
    </row>
    <row r="219">
      <c r="A219" t="n">
        <v>11</v>
      </c>
      <c r="B219" t="n">
        <v>65</v>
      </c>
      <c r="C219" t="inlineStr">
        <is>
          <t xml:space="preserve">CONCLUIDO	</t>
        </is>
      </c>
      <c r="D219" t="n">
        <v>4.9695</v>
      </c>
      <c r="E219" t="n">
        <v>20.12</v>
      </c>
      <c r="F219" t="n">
        <v>17.64</v>
      </c>
      <c r="G219" t="n">
        <v>96.23</v>
      </c>
      <c r="H219" t="n">
        <v>1.43</v>
      </c>
      <c r="I219" t="n">
        <v>11</v>
      </c>
      <c r="J219" t="n">
        <v>148.18</v>
      </c>
      <c r="K219" t="n">
        <v>46.47</v>
      </c>
      <c r="L219" t="n">
        <v>12</v>
      </c>
      <c r="M219" t="n">
        <v>9</v>
      </c>
      <c r="N219" t="n">
        <v>24.71</v>
      </c>
      <c r="O219" t="n">
        <v>18509.36</v>
      </c>
      <c r="P219" t="n">
        <v>163.84</v>
      </c>
      <c r="Q219" t="n">
        <v>446.27</v>
      </c>
      <c r="R219" t="n">
        <v>39.95</v>
      </c>
      <c r="S219" t="n">
        <v>28.73</v>
      </c>
      <c r="T219" t="n">
        <v>4922.94</v>
      </c>
      <c r="U219" t="n">
        <v>0.72</v>
      </c>
      <c r="V219" t="n">
        <v>0.92</v>
      </c>
      <c r="W219" t="n">
        <v>0.1</v>
      </c>
      <c r="X219" t="n">
        <v>0.29</v>
      </c>
      <c r="Y219" t="n">
        <v>0.5</v>
      </c>
      <c r="Z219" t="n">
        <v>10</v>
      </c>
    </row>
    <row r="220">
      <c r="A220" t="n">
        <v>12</v>
      </c>
      <c r="B220" t="n">
        <v>65</v>
      </c>
      <c r="C220" t="inlineStr">
        <is>
          <t xml:space="preserve">CONCLUIDO	</t>
        </is>
      </c>
      <c r="D220" t="n">
        <v>4.9868</v>
      </c>
      <c r="E220" t="n">
        <v>20.05</v>
      </c>
      <c r="F220" t="n">
        <v>17.6</v>
      </c>
      <c r="G220" t="n">
        <v>105.6</v>
      </c>
      <c r="H220" t="n">
        <v>1.54</v>
      </c>
      <c r="I220" t="n">
        <v>10</v>
      </c>
      <c r="J220" t="n">
        <v>149.56</v>
      </c>
      <c r="K220" t="n">
        <v>46.47</v>
      </c>
      <c r="L220" t="n">
        <v>13</v>
      </c>
      <c r="M220" t="n">
        <v>8</v>
      </c>
      <c r="N220" t="n">
        <v>25.1</v>
      </c>
      <c r="O220" t="n">
        <v>18680.25</v>
      </c>
      <c r="P220" t="n">
        <v>160.89</v>
      </c>
      <c r="Q220" t="n">
        <v>446.27</v>
      </c>
      <c r="R220" t="n">
        <v>38.5</v>
      </c>
      <c r="S220" t="n">
        <v>28.73</v>
      </c>
      <c r="T220" t="n">
        <v>4204.58</v>
      </c>
      <c r="U220" t="n">
        <v>0.75</v>
      </c>
      <c r="V220" t="n">
        <v>0.92</v>
      </c>
      <c r="W220" t="n">
        <v>0.1</v>
      </c>
      <c r="X220" t="n">
        <v>0.24</v>
      </c>
      <c r="Y220" t="n">
        <v>0.5</v>
      </c>
      <c r="Z220" t="n">
        <v>10</v>
      </c>
    </row>
    <row r="221">
      <c r="A221" t="n">
        <v>13</v>
      </c>
      <c r="B221" t="n">
        <v>65</v>
      </c>
      <c r="C221" t="inlineStr">
        <is>
          <t xml:space="preserve">CONCLUIDO	</t>
        </is>
      </c>
      <c r="D221" t="n">
        <v>4.9953</v>
      </c>
      <c r="E221" t="n">
        <v>20.02</v>
      </c>
      <c r="F221" t="n">
        <v>17.59</v>
      </c>
      <c r="G221" t="n">
        <v>117.29</v>
      </c>
      <c r="H221" t="n">
        <v>1.64</v>
      </c>
      <c r="I221" t="n">
        <v>9</v>
      </c>
      <c r="J221" t="n">
        <v>150.95</v>
      </c>
      <c r="K221" t="n">
        <v>46.47</v>
      </c>
      <c r="L221" t="n">
        <v>14</v>
      </c>
      <c r="M221" t="n">
        <v>7</v>
      </c>
      <c r="N221" t="n">
        <v>25.49</v>
      </c>
      <c r="O221" t="n">
        <v>18851.69</v>
      </c>
      <c r="P221" t="n">
        <v>156.35</v>
      </c>
      <c r="Q221" t="n">
        <v>446.27</v>
      </c>
      <c r="R221" t="n">
        <v>38.26</v>
      </c>
      <c r="S221" t="n">
        <v>28.73</v>
      </c>
      <c r="T221" t="n">
        <v>4092.26</v>
      </c>
      <c r="U221" t="n">
        <v>0.75</v>
      </c>
      <c r="V221" t="n">
        <v>0.92</v>
      </c>
      <c r="W221" t="n">
        <v>0.1</v>
      </c>
      <c r="X221" t="n">
        <v>0.24</v>
      </c>
      <c r="Y221" t="n">
        <v>0.5</v>
      </c>
      <c r="Z221" t="n">
        <v>10</v>
      </c>
    </row>
    <row r="222">
      <c r="A222" t="n">
        <v>14</v>
      </c>
      <c r="B222" t="n">
        <v>65</v>
      </c>
      <c r="C222" t="inlineStr">
        <is>
          <t xml:space="preserve">CONCLUIDO	</t>
        </is>
      </c>
      <c r="D222" t="n">
        <v>4.9956</v>
      </c>
      <c r="E222" t="n">
        <v>20.02</v>
      </c>
      <c r="F222" t="n">
        <v>17.59</v>
      </c>
      <c r="G222" t="n">
        <v>117.28</v>
      </c>
      <c r="H222" t="n">
        <v>1.74</v>
      </c>
      <c r="I222" t="n">
        <v>9</v>
      </c>
      <c r="J222" t="n">
        <v>152.35</v>
      </c>
      <c r="K222" t="n">
        <v>46.47</v>
      </c>
      <c r="L222" t="n">
        <v>15</v>
      </c>
      <c r="M222" t="n">
        <v>5</v>
      </c>
      <c r="N222" t="n">
        <v>25.88</v>
      </c>
      <c r="O222" t="n">
        <v>19023.66</v>
      </c>
      <c r="P222" t="n">
        <v>155.1</v>
      </c>
      <c r="Q222" t="n">
        <v>446.27</v>
      </c>
      <c r="R222" t="n">
        <v>38.23</v>
      </c>
      <c r="S222" t="n">
        <v>28.73</v>
      </c>
      <c r="T222" t="n">
        <v>4073.85</v>
      </c>
      <c r="U222" t="n">
        <v>0.75</v>
      </c>
      <c r="V222" t="n">
        <v>0.92</v>
      </c>
      <c r="W222" t="n">
        <v>0.1</v>
      </c>
      <c r="X222" t="n">
        <v>0.23</v>
      </c>
      <c r="Y222" t="n">
        <v>0.5</v>
      </c>
      <c r="Z222" t="n">
        <v>10</v>
      </c>
    </row>
    <row r="223">
      <c r="A223" t="n">
        <v>15</v>
      </c>
      <c r="B223" t="n">
        <v>65</v>
      </c>
      <c r="C223" t="inlineStr">
        <is>
          <t xml:space="preserve">CONCLUIDO	</t>
        </is>
      </c>
      <c r="D223" t="n">
        <v>5.012</v>
      </c>
      <c r="E223" t="n">
        <v>19.95</v>
      </c>
      <c r="F223" t="n">
        <v>17.55</v>
      </c>
      <c r="G223" t="n">
        <v>131.66</v>
      </c>
      <c r="H223" t="n">
        <v>1.84</v>
      </c>
      <c r="I223" t="n">
        <v>8</v>
      </c>
      <c r="J223" t="n">
        <v>153.75</v>
      </c>
      <c r="K223" t="n">
        <v>46.47</v>
      </c>
      <c r="L223" t="n">
        <v>16</v>
      </c>
      <c r="M223" t="n">
        <v>2</v>
      </c>
      <c r="N223" t="n">
        <v>26.28</v>
      </c>
      <c r="O223" t="n">
        <v>19196.18</v>
      </c>
      <c r="P223" t="n">
        <v>152.38</v>
      </c>
      <c r="Q223" t="n">
        <v>446.29</v>
      </c>
      <c r="R223" t="n">
        <v>36.87</v>
      </c>
      <c r="S223" t="n">
        <v>28.73</v>
      </c>
      <c r="T223" t="n">
        <v>3399.81</v>
      </c>
      <c r="U223" t="n">
        <v>0.78</v>
      </c>
      <c r="V223" t="n">
        <v>0.93</v>
      </c>
      <c r="W223" t="n">
        <v>0.1</v>
      </c>
      <c r="X223" t="n">
        <v>0.2</v>
      </c>
      <c r="Y223" t="n">
        <v>0.5</v>
      </c>
      <c r="Z223" t="n">
        <v>10</v>
      </c>
    </row>
    <row r="224">
      <c r="A224" t="n">
        <v>16</v>
      </c>
      <c r="B224" t="n">
        <v>65</v>
      </c>
      <c r="C224" t="inlineStr">
        <is>
          <t xml:space="preserve">CONCLUIDO	</t>
        </is>
      </c>
      <c r="D224" t="n">
        <v>5.0093</v>
      </c>
      <c r="E224" t="n">
        <v>19.96</v>
      </c>
      <c r="F224" t="n">
        <v>17.57</v>
      </c>
      <c r="G224" t="n">
        <v>131.74</v>
      </c>
      <c r="H224" t="n">
        <v>1.94</v>
      </c>
      <c r="I224" t="n">
        <v>8</v>
      </c>
      <c r="J224" t="n">
        <v>155.15</v>
      </c>
      <c r="K224" t="n">
        <v>46.47</v>
      </c>
      <c r="L224" t="n">
        <v>17</v>
      </c>
      <c r="M224" t="n">
        <v>0</v>
      </c>
      <c r="N224" t="n">
        <v>26.68</v>
      </c>
      <c r="O224" t="n">
        <v>19369.26</v>
      </c>
      <c r="P224" t="n">
        <v>153.49</v>
      </c>
      <c r="Q224" t="n">
        <v>446.27</v>
      </c>
      <c r="R224" t="n">
        <v>37.13</v>
      </c>
      <c r="S224" t="n">
        <v>28.73</v>
      </c>
      <c r="T224" t="n">
        <v>3528.55</v>
      </c>
      <c r="U224" t="n">
        <v>0.77</v>
      </c>
      <c r="V224" t="n">
        <v>0.93</v>
      </c>
      <c r="W224" t="n">
        <v>0.1</v>
      </c>
      <c r="X224" t="n">
        <v>0.21</v>
      </c>
      <c r="Y224" t="n">
        <v>0.5</v>
      </c>
      <c r="Z224" t="n">
        <v>10</v>
      </c>
    </row>
    <row r="225">
      <c r="A225" t="n">
        <v>0</v>
      </c>
      <c r="B225" t="n">
        <v>75</v>
      </c>
      <c r="C225" t="inlineStr">
        <is>
          <t xml:space="preserve">CONCLUIDO	</t>
        </is>
      </c>
      <c r="D225" t="n">
        <v>3.1718</v>
      </c>
      <c r="E225" t="n">
        <v>31.53</v>
      </c>
      <c r="F225" t="n">
        <v>23.2</v>
      </c>
      <c r="G225" t="n">
        <v>7.03</v>
      </c>
      <c r="H225" t="n">
        <v>0.12</v>
      </c>
      <c r="I225" t="n">
        <v>198</v>
      </c>
      <c r="J225" t="n">
        <v>150.44</v>
      </c>
      <c r="K225" t="n">
        <v>49.1</v>
      </c>
      <c r="L225" t="n">
        <v>1</v>
      </c>
      <c r="M225" t="n">
        <v>196</v>
      </c>
      <c r="N225" t="n">
        <v>25.34</v>
      </c>
      <c r="O225" t="n">
        <v>18787.76</v>
      </c>
      <c r="P225" t="n">
        <v>272.39</v>
      </c>
      <c r="Q225" t="n">
        <v>446.36</v>
      </c>
      <c r="R225" t="n">
        <v>221.56</v>
      </c>
      <c r="S225" t="n">
        <v>28.73</v>
      </c>
      <c r="T225" t="n">
        <v>94796.09</v>
      </c>
      <c r="U225" t="n">
        <v>0.13</v>
      </c>
      <c r="V225" t="n">
        <v>0.7</v>
      </c>
      <c r="W225" t="n">
        <v>0.4</v>
      </c>
      <c r="X225" t="n">
        <v>5.84</v>
      </c>
      <c r="Y225" t="n">
        <v>0.5</v>
      </c>
      <c r="Z225" t="n">
        <v>10</v>
      </c>
    </row>
    <row r="226">
      <c r="A226" t="n">
        <v>1</v>
      </c>
      <c r="B226" t="n">
        <v>75</v>
      </c>
      <c r="C226" t="inlineStr">
        <is>
          <t xml:space="preserve">CONCLUIDO	</t>
        </is>
      </c>
      <c r="D226" t="n">
        <v>4.0646</v>
      </c>
      <c r="E226" t="n">
        <v>24.6</v>
      </c>
      <c r="F226" t="n">
        <v>19.76</v>
      </c>
      <c r="G226" t="n">
        <v>14.11</v>
      </c>
      <c r="H226" t="n">
        <v>0.23</v>
      </c>
      <c r="I226" t="n">
        <v>84</v>
      </c>
      <c r="J226" t="n">
        <v>151.83</v>
      </c>
      <c r="K226" t="n">
        <v>49.1</v>
      </c>
      <c r="L226" t="n">
        <v>2</v>
      </c>
      <c r="M226" t="n">
        <v>82</v>
      </c>
      <c r="N226" t="n">
        <v>25.73</v>
      </c>
      <c r="O226" t="n">
        <v>18959.54</v>
      </c>
      <c r="P226" t="n">
        <v>229.72</v>
      </c>
      <c r="Q226" t="n">
        <v>446.32</v>
      </c>
      <c r="R226" t="n">
        <v>108.9</v>
      </c>
      <c r="S226" t="n">
        <v>28.73</v>
      </c>
      <c r="T226" t="n">
        <v>39035.11</v>
      </c>
      <c r="U226" t="n">
        <v>0.26</v>
      </c>
      <c r="V226" t="n">
        <v>0.82</v>
      </c>
      <c r="W226" t="n">
        <v>0.21</v>
      </c>
      <c r="X226" t="n">
        <v>2.4</v>
      </c>
      <c r="Y226" t="n">
        <v>0.5</v>
      </c>
      <c r="Z226" t="n">
        <v>10</v>
      </c>
    </row>
    <row r="227">
      <c r="A227" t="n">
        <v>2</v>
      </c>
      <c r="B227" t="n">
        <v>75</v>
      </c>
      <c r="C227" t="inlineStr">
        <is>
          <t xml:space="preserve">CONCLUIDO	</t>
        </is>
      </c>
      <c r="D227" t="n">
        <v>4.3981</v>
      </c>
      <c r="E227" t="n">
        <v>22.74</v>
      </c>
      <c r="F227" t="n">
        <v>18.84</v>
      </c>
      <c r="G227" t="n">
        <v>21.33</v>
      </c>
      <c r="H227" t="n">
        <v>0.35</v>
      </c>
      <c r="I227" t="n">
        <v>53</v>
      </c>
      <c r="J227" t="n">
        <v>153.23</v>
      </c>
      <c r="K227" t="n">
        <v>49.1</v>
      </c>
      <c r="L227" t="n">
        <v>3</v>
      </c>
      <c r="M227" t="n">
        <v>51</v>
      </c>
      <c r="N227" t="n">
        <v>26.13</v>
      </c>
      <c r="O227" t="n">
        <v>19131.85</v>
      </c>
      <c r="P227" t="n">
        <v>216.85</v>
      </c>
      <c r="Q227" t="n">
        <v>446.28</v>
      </c>
      <c r="R227" t="n">
        <v>79</v>
      </c>
      <c r="S227" t="n">
        <v>28.73</v>
      </c>
      <c r="T227" t="n">
        <v>24242.47</v>
      </c>
      <c r="U227" t="n">
        <v>0.36</v>
      </c>
      <c r="V227" t="n">
        <v>0.86</v>
      </c>
      <c r="W227" t="n">
        <v>0.16</v>
      </c>
      <c r="X227" t="n">
        <v>1.48</v>
      </c>
      <c r="Y227" t="n">
        <v>0.5</v>
      </c>
      <c r="Z227" t="n">
        <v>10</v>
      </c>
    </row>
    <row r="228">
      <c r="A228" t="n">
        <v>3</v>
      </c>
      <c r="B228" t="n">
        <v>75</v>
      </c>
      <c r="C228" t="inlineStr">
        <is>
          <t xml:space="preserve">CONCLUIDO	</t>
        </is>
      </c>
      <c r="D228" t="n">
        <v>4.5642</v>
      </c>
      <c r="E228" t="n">
        <v>21.91</v>
      </c>
      <c r="F228" t="n">
        <v>18.44</v>
      </c>
      <c r="G228" t="n">
        <v>28.37</v>
      </c>
      <c r="H228" t="n">
        <v>0.46</v>
      </c>
      <c r="I228" t="n">
        <v>39</v>
      </c>
      <c r="J228" t="n">
        <v>154.63</v>
      </c>
      <c r="K228" t="n">
        <v>49.1</v>
      </c>
      <c r="L228" t="n">
        <v>4</v>
      </c>
      <c r="M228" t="n">
        <v>37</v>
      </c>
      <c r="N228" t="n">
        <v>26.53</v>
      </c>
      <c r="O228" t="n">
        <v>19304.72</v>
      </c>
      <c r="P228" t="n">
        <v>210.2</v>
      </c>
      <c r="Q228" t="n">
        <v>446.27</v>
      </c>
      <c r="R228" t="n">
        <v>66.06999999999999</v>
      </c>
      <c r="S228" t="n">
        <v>28.73</v>
      </c>
      <c r="T228" t="n">
        <v>17843.82</v>
      </c>
      <c r="U228" t="n">
        <v>0.43</v>
      </c>
      <c r="V228" t="n">
        <v>0.88</v>
      </c>
      <c r="W228" t="n">
        <v>0.14</v>
      </c>
      <c r="X228" t="n">
        <v>1.08</v>
      </c>
      <c r="Y228" t="n">
        <v>0.5</v>
      </c>
      <c r="Z228" t="n">
        <v>10</v>
      </c>
    </row>
    <row r="229">
      <c r="A229" t="n">
        <v>4</v>
      </c>
      <c r="B229" t="n">
        <v>75</v>
      </c>
      <c r="C229" t="inlineStr">
        <is>
          <t xml:space="preserve">CONCLUIDO	</t>
        </is>
      </c>
      <c r="D229" t="n">
        <v>4.6667</v>
      </c>
      <c r="E229" t="n">
        <v>21.43</v>
      </c>
      <c r="F229" t="n">
        <v>18.2</v>
      </c>
      <c r="G229" t="n">
        <v>35.23</v>
      </c>
      <c r="H229" t="n">
        <v>0.57</v>
      </c>
      <c r="I229" t="n">
        <v>31</v>
      </c>
      <c r="J229" t="n">
        <v>156.03</v>
      </c>
      <c r="K229" t="n">
        <v>49.1</v>
      </c>
      <c r="L229" t="n">
        <v>5</v>
      </c>
      <c r="M229" t="n">
        <v>29</v>
      </c>
      <c r="N229" t="n">
        <v>26.94</v>
      </c>
      <c r="O229" t="n">
        <v>19478.15</v>
      </c>
      <c r="P229" t="n">
        <v>205.53</v>
      </c>
      <c r="Q229" t="n">
        <v>446.27</v>
      </c>
      <c r="R229" t="n">
        <v>58.18</v>
      </c>
      <c r="S229" t="n">
        <v>28.73</v>
      </c>
      <c r="T229" t="n">
        <v>13940.73</v>
      </c>
      <c r="U229" t="n">
        <v>0.49</v>
      </c>
      <c r="V229" t="n">
        <v>0.89</v>
      </c>
      <c r="W229" t="n">
        <v>0.13</v>
      </c>
      <c r="X229" t="n">
        <v>0.85</v>
      </c>
      <c r="Y229" t="n">
        <v>0.5</v>
      </c>
      <c r="Z229" t="n">
        <v>10</v>
      </c>
    </row>
    <row r="230">
      <c r="A230" t="n">
        <v>5</v>
      </c>
      <c r="B230" t="n">
        <v>75</v>
      </c>
      <c r="C230" t="inlineStr">
        <is>
          <t xml:space="preserve">CONCLUIDO	</t>
        </is>
      </c>
      <c r="D230" t="n">
        <v>4.7085</v>
      </c>
      <c r="E230" t="n">
        <v>21.24</v>
      </c>
      <c r="F230" t="n">
        <v>18.17</v>
      </c>
      <c r="G230" t="n">
        <v>41.92</v>
      </c>
      <c r="H230" t="n">
        <v>0.67</v>
      </c>
      <c r="I230" t="n">
        <v>26</v>
      </c>
      <c r="J230" t="n">
        <v>157.44</v>
      </c>
      <c r="K230" t="n">
        <v>49.1</v>
      </c>
      <c r="L230" t="n">
        <v>6</v>
      </c>
      <c r="M230" t="n">
        <v>24</v>
      </c>
      <c r="N230" t="n">
        <v>27.35</v>
      </c>
      <c r="O230" t="n">
        <v>19652.13</v>
      </c>
      <c r="P230" t="n">
        <v>203.05</v>
      </c>
      <c r="Q230" t="n">
        <v>446.28</v>
      </c>
      <c r="R230" t="n">
        <v>57.28</v>
      </c>
      <c r="S230" t="n">
        <v>28.73</v>
      </c>
      <c r="T230" t="n">
        <v>13516.64</v>
      </c>
      <c r="U230" t="n">
        <v>0.5</v>
      </c>
      <c r="V230" t="n">
        <v>0.89</v>
      </c>
      <c r="W230" t="n">
        <v>0.12</v>
      </c>
      <c r="X230" t="n">
        <v>0.8100000000000001</v>
      </c>
      <c r="Y230" t="n">
        <v>0.5</v>
      </c>
      <c r="Z230" t="n">
        <v>10</v>
      </c>
    </row>
    <row r="231">
      <c r="A231" t="n">
        <v>6</v>
      </c>
      <c r="B231" t="n">
        <v>75</v>
      </c>
      <c r="C231" t="inlineStr">
        <is>
          <t xml:space="preserve">CONCLUIDO	</t>
        </is>
      </c>
      <c r="D231" t="n">
        <v>4.7778</v>
      </c>
      <c r="E231" t="n">
        <v>20.93</v>
      </c>
      <c r="F231" t="n">
        <v>17.98</v>
      </c>
      <c r="G231" t="n">
        <v>49.04</v>
      </c>
      <c r="H231" t="n">
        <v>0.78</v>
      </c>
      <c r="I231" t="n">
        <v>22</v>
      </c>
      <c r="J231" t="n">
        <v>158.86</v>
      </c>
      <c r="K231" t="n">
        <v>49.1</v>
      </c>
      <c r="L231" t="n">
        <v>7</v>
      </c>
      <c r="M231" t="n">
        <v>20</v>
      </c>
      <c r="N231" t="n">
        <v>27.77</v>
      </c>
      <c r="O231" t="n">
        <v>19826.68</v>
      </c>
      <c r="P231" t="n">
        <v>198.83</v>
      </c>
      <c r="Q231" t="n">
        <v>446.28</v>
      </c>
      <c r="R231" t="n">
        <v>50.97</v>
      </c>
      <c r="S231" t="n">
        <v>28.73</v>
      </c>
      <c r="T231" t="n">
        <v>10381.1</v>
      </c>
      <c r="U231" t="n">
        <v>0.5600000000000001</v>
      </c>
      <c r="V231" t="n">
        <v>0.9</v>
      </c>
      <c r="W231" t="n">
        <v>0.12</v>
      </c>
      <c r="X231" t="n">
        <v>0.62</v>
      </c>
      <c r="Y231" t="n">
        <v>0.5</v>
      </c>
      <c r="Z231" t="n">
        <v>10</v>
      </c>
    </row>
    <row r="232">
      <c r="A232" t="n">
        <v>7</v>
      </c>
      <c r="B232" t="n">
        <v>75</v>
      </c>
      <c r="C232" t="inlineStr">
        <is>
          <t xml:space="preserve">CONCLUIDO	</t>
        </is>
      </c>
      <c r="D232" t="n">
        <v>4.824</v>
      </c>
      <c r="E232" t="n">
        <v>20.73</v>
      </c>
      <c r="F232" t="n">
        <v>17.87</v>
      </c>
      <c r="G232" t="n">
        <v>56.44</v>
      </c>
      <c r="H232" t="n">
        <v>0.88</v>
      </c>
      <c r="I232" t="n">
        <v>19</v>
      </c>
      <c r="J232" t="n">
        <v>160.28</v>
      </c>
      <c r="K232" t="n">
        <v>49.1</v>
      </c>
      <c r="L232" t="n">
        <v>8</v>
      </c>
      <c r="M232" t="n">
        <v>17</v>
      </c>
      <c r="N232" t="n">
        <v>28.19</v>
      </c>
      <c r="O232" t="n">
        <v>20001.93</v>
      </c>
      <c r="P232" t="n">
        <v>196.31</v>
      </c>
      <c r="Q232" t="n">
        <v>446.27</v>
      </c>
      <c r="R232" t="n">
        <v>47.5</v>
      </c>
      <c r="S232" t="n">
        <v>28.73</v>
      </c>
      <c r="T232" t="n">
        <v>8659.309999999999</v>
      </c>
      <c r="U232" t="n">
        <v>0.6</v>
      </c>
      <c r="V232" t="n">
        <v>0.91</v>
      </c>
      <c r="W232" t="n">
        <v>0.11</v>
      </c>
      <c r="X232" t="n">
        <v>0.51</v>
      </c>
      <c r="Y232" t="n">
        <v>0.5</v>
      </c>
      <c r="Z232" t="n">
        <v>10</v>
      </c>
    </row>
    <row r="233">
      <c r="A233" t="n">
        <v>8</v>
      </c>
      <c r="B233" t="n">
        <v>75</v>
      </c>
      <c r="C233" t="inlineStr">
        <is>
          <t xml:space="preserve">CONCLUIDO	</t>
        </is>
      </c>
      <c r="D233" t="n">
        <v>4.8512</v>
      </c>
      <c r="E233" t="n">
        <v>20.61</v>
      </c>
      <c r="F233" t="n">
        <v>17.82</v>
      </c>
      <c r="G233" t="n">
        <v>62.89</v>
      </c>
      <c r="H233" t="n">
        <v>0.99</v>
      </c>
      <c r="I233" t="n">
        <v>17</v>
      </c>
      <c r="J233" t="n">
        <v>161.71</v>
      </c>
      <c r="K233" t="n">
        <v>49.1</v>
      </c>
      <c r="L233" t="n">
        <v>9</v>
      </c>
      <c r="M233" t="n">
        <v>15</v>
      </c>
      <c r="N233" t="n">
        <v>28.61</v>
      </c>
      <c r="O233" t="n">
        <v>20177.64</v>
      </c>
      <c r="P233" t="n">
        <v>192.76</v>
      </c>
      <c r="Q233" t="n">
        <v>446.27</v>
      </c>
      <c r="R233" t="n">
        <v>45.59</v>
      </c>
      <c r="S233" t="n">
        <v>28.73</v>
      </c>
      <c r="T233" t="n">
        <v>7717.1</v>
      </c>
      <c r="U233" t="n">
        <v>0.63</v>
      </c>
      <c r="V233" t="n">
        <v>0.91</v>
      </c>
      <c r="W233" t="n">
        <v>0.11</v>
      </c>
      <c r="X233" t="n">
        <v>0.46</v>
      </c>
      <c r="Y233" t="n">
        <v>0.5</v>
      </c>
      <c r="Z233" t="n">
        <v>10</v>
      </c>
    </row>
    <row r="234">
      <c r="A234" t="n">
        <v>9</v>
      </c>
      <c r="B234" t="n">
        <v>75</v>
      </c>
      <c r="C234" t="inlineStr">
        <is>
          <t xml:space="preserve">CONCLUIDO	</t>
        </is>
      </c>
      <c r="D234" t="n">
        <v>4.8824</v>
      </c>
      <c r="E234" t="n">
        <v>20.48</v>
      </c>
      <c r="F234" t="n">
        <v>17.75</v>
      </c>
      <c r="G234" t="n">
        <v>70.98999999999999</v>
      </c>
      <c r="H234" t="n">
        <v>1.09</v>
      </c>
      <c r="I234" t="n">
        <v>15</v>
      </c>
      <c r="J234" t="n">
        <v>163.13</v>
      </c>
      <c r="K234" t="n">
        <v>49.1</v>
      </c>
      <c r="L234" t="n">
        <v>10</v>
      </c>
      <c r="M234" t="n">
        <v>13</v>
      </c>
      <c r="N234" t="n">
        <v>29.04</v>
      </c>
      <c r="O234" t="n">
        <v>20353.94</v>
      </c>
      <c r="P234" t="n">
        <v>190.4</v>
      </c>
      <c r="Q234" t="n">
        <v>446.29</v>
      </c>
      <c r="R234" t="n">
        <v>43.27</v>
      </c>
      <c r="S234" t="n">
        <v>28.73</v>
      </c>
      <c r="T234" t="n">
        <v>6564.57</v>
      </c>
      <c r="U234" t="n">
        <v>0.66</v>
      </c>
      <c r="V234" t="n">
        <v>0.92</v>
      </c>
      <c r="W234" t="n">
        <v>0.1</v>
      </c>
      <c r="X234" t="n">
        <v>0.39</v>
      </c>
      <c r="Y234" t="n">
        <v>0.5</v>
      </c>
      <c r="Z234" t="n">
        <v>10</v>
      </c>
    </row>
    <row r="235">
      <c r="A235" t="n">
        <v>10</v>
      </c>
      <c r="B235" t="n">
        <v>75</v>
      </c>
      <c r="C235" t="inlineStr">
        <is>
          <t xml:space="preserve">CONCLUIDO	</t>
        </is>
      </c>
      <c r="D235" t="n">
        <v>4.8849</v>
      </c>
      <c r="E235" t="n">
        <v>20.47</v>
      </c>
      <c r="F235" t="n">
        <v>17.77</v>
      </c>
      <c r="G235" t="n">
        <v>76.15000000000001</v>
      </c>
      <c r="H235" t="n">
        <v>1.18</v>
      </c>
      <c r="I235" t="n">
        <v>14</v>
      </c>
      <c r="J235" t="n">
        <v>164.57</v>
      </c>
      <c r="K235" t="n">
        <v>49.1</v>
      </c>
      <c r="L235" t="n">
        <v>11</v>
      </c>
      <c r="M235" t="n">
        <v>12</v>
      </c>
      <c r="N235" t="n">
        <v>29.47</v>
      </c>
      <c r="O235" t="n">
        <v>20530.82</v>
      </c>
      <c r="P235" t="n">
        <v>188.4</v>
      </c>
      <c r="Q235" t="n">
        <v>446.28</v>
      </c>
      <c r="R235" t="n">
        <v>44.29</v>
      </c>
      <c r="S235" t="n">
        <v>28.73</v>
      </c>
      <c r="T235" t="n">
        <v>7077.75</v>
      </c>
      <c r="U235" t="n">
        <v>0.65</v>
      </c>
      <c r="V235" t="n">
        <v>0.91</v>
      </c>
      <c r="W235" t="n">
        <v>0.1</v>
      </c>
      <c r="X235" t="n">
        <v>0.41</v>
      </c>
      <c r="Y235" t="n">
        <v>0.5</v>
      </c>
      <c r="Z235" t="n">
        <v>10</v>
      </c>
    </row>
    <row r="236">
      <c r="A236" t="n">
        <v>11</v>
      </c>
      <c r="B236" t="n">
        <v>75</v>
      </c>
      <c r="C236" t="inlineStr">
        <is>
          <t xml:space="preserve">CONCLUIDO	</t>
        </is>
      </c>
      <c r="D236" t="n">
        <v>4.9066</v>
      </c>
      <c r="E236" t="n">
        <v>20.38</v>
      </c>
      <c r="F236" t="n">
        <v>17.71</v>
      </c>
      <c r="G236" t="n">
        <v>81.72</v>
      </c>
      <c r="H236" t="n">
        <v>1.28</v>
      </c>
      <c r="I236" t="n">
        <v>13</v>
      </c>
      <c r="J236" t="n">
        <v>166.01</v>
      </c>
      <c r="K236" t="n">
        <v>49.1</v>
      </c>
      <c r="L236" t="n">
        <v>12</v>
      </c>
      <c r="M236" t="n">
        <v>11</v>
      </c>
      <c r="N236" t="n">
        <v>29.91</v>
      </c>
      <c r="O236" t="n">
        <v>20708.3</v>
      </c>
      <c r="P236" t="n">
        <v>185.12</v>
      </c>
      <c r="Q236" t="n">
        <v>446.27</v>
      </c>
      <c r="R236" t="n">
        <v>42</v>
      </c>
      <c r="S236" t="n">
        <v>28.73</v>
      </c>
      <c r="T236" t="n">
        <v>5937.69</v>
      </c>
      <c r="U236" t="n">
        <v>0.68</v>
      </c>
      <c r="V236" t="n">
        <v>0.92</v>
      </c>
      <c r="W236" t="n">
        <v>0.1</v>
      </c>
      <c r="X236" t="n">
        <v>0.35</v>
      </c>
      <c r="Y236" t="n">
        <v>0.5</v>
      </c>
      <c r="Z236" t="n">
        <v>10</v>
      </c>
    </row>
    <row r="237">
      <c r="A237" t="n">
        <v>12</v>
      </c>
      <c r="B237" t="n">
        <v>75</v>
      </c>
      <c r="C237" t="inlineStr">
        <is>
          <t xml:space="preserve">CONCLUIDO	</t>
        </is>
      </c>
      <c r="D237" t="n">
        <v>4.918</v>
      </c>
      <c r="E237" t="n">
        <v>20.33</v>
      </c>
      <c r="F237" t="n">
        <v>17.69</v>
      </c>
      <c r="G237" t="n">
        <v>88.45</v>
      </c>
      <c r="H237" t="n">
        <v>1.38</v>
      </c>
      <c r="I237" t="n">
        <v>12</v>
      </c>
      <c r="J237" t="n">
        <v>167.45</v>
      </c>
      <c r="K237" t="n">
        <v>49.1</v>
      </c>
      <c r="L237" t="n">
        <v>13</v>
      </c>
      <c r="M237" t="n">
        <v>10</v>
      </c>
      <c r="N237" t="n">
        <v>30.36</v>
      </c>
      <c r="O237" t="n">
        <v>20886.38</v>
      </c>
      <c r="P237" t="n">
        <v>183</v>
      </c>
      <c r="Q237" t="n">
        <v>446.27</v>
      </c>
      <c r="R237" t="n">
        <v>41.55</v>
      </c>
      <c r="S237" t="n">
        <v>28.73</v>
      </c>
      <c r="T237" t="n">
        <v>5722.06</v>
      </c>
      <c r="U237" t="n">
        <v>0.6899999999999999</v>
      </c>
      <c r="V237" t="n">
        <v>0.92</v>
      </c>
      <c r="W237" t="n">
        <v>0.1</v>
      </c>
      <c r="X237" t="n">
        <v>0.33</v>
      </c>
      <c r="Y237" t="n">
        <v>0.5</v>
      </c>
      <c r="Z237" t="n">
        <v>10</v>
      </c>
    </row>
    <row r="238">
      <c r="A238" t="n">
        <v>13</v>
      </c>
      <c r="B238" t="n">
        <v>75</v>
      </c>
      <c r="C238" t="inlineStr">
        <is>
          <t xml:space="preserve">CONCLUIDO	</t>
        </is>
      </c>
      <c r="D238" t="n">
        <v>4.9354</v>
      </c>
      <c r="E238" t="n">
        <v>20.26</v>
      </c>
      <c r="F238" t="n">
        <v>17.65</v>
      </c>
      <c r="G238" t="n">
        <v>96.27</v>
      </c>
      <c r="H238" t="n">
        <v>1.47</v>
      </c>
      <c r="I238" t="n">
        <v>11</v>
      </c>
      <c r="J238" t="n">
        <v>168.9</v>
      </c>
      <c r="K238" t="n">
        <v>49.1</v>
      </c>
      <c r="L238" t="n">
        <v>14</v>
      </c>
      <c r="M238" t="n">
        <v>9</v>
      </c>
      <c r="N238" t="n">
        <v>30.81</v>
      </c>
      <c r="O238" t="n">
        <v>21065.06</v>
      </c>
      <c r="P238" t="n">
        <v>180.53</v>
      </c>
      <c r="Q238" t="n">
        <v>446.27</v>
      </c>
      <c r="R238" t="n">
        <v>40.14</v>
      </c>
      <c r="S238" t="n">
        <v>28.73</v>
      </c>
      <c r="T238" t="n">
        <v>5018.49</v>
      </c>
      <c r="U238" t="n">
        <v>0.72</v>
      </c>
      <c r="V238" t="n">
        <v>0.92</v>
      </c>
      <c r="W238" t="n">
        <v>0.1</v>
      </c>
      <c r="X238" t="n">
        <v>0.29</v>
      </c>
      <c r="Y238" t="n">
        <v>0.5</v>
      </c>
      <c r="Z238" t="n">
        <v>10</v>
      </c>
    </row>
    <row r="239">
      <c r="A239" t="n">
        <v>14</v>
      </c>
      <c r="B239" t="n">
        <v>75</v>
      </c>
      <c r="C239" t="inlineStr">
        <is>
          <t xml:space="preserve">CONCLUIDO	</t>
        </is>
      </c>
      <c r="D239" t="n">
        <v>4.9675</v>
      </c>
      <c r="E239" t="n">
        <v>20.13</v>
      </c>
      <c r="F239" t="n">
        <v>17.55</v>
      </c>
      <c r="G239" t="n">
        <v>105.29</v>
      </c>
      <c r="H239" t="n">
        <v>1.56</v>
      </c>
      <c r="I239" t="n">
        <v>10</v>
      </c>
      <c r="J239" t="n">
        <v>170.35</v>
      </c>
      <c r="K239" t="n">
        <v>49.1</v>
      </c>
      <c r="L239" t="n">
        <v>15</v>
      </c>
      <c r="M239" t="n">
        <v>8</v>
      </c>
      <c r="N239" t="n">
        <v>31.26</v>
      </c>
      <c r="O239" t="n">
        <v>21244.37</v>
      </c>
      <c r="P239" t="n">
        <v>177.65</v>
      </c>
      <c r="Q239" t="n">
        <v>446.27</v>
      </c>
      <c r="R239" t="n">
        <v>36.62</v>
      </c>
      <c r="S239" t="n">
        <v>28.73</v>
      </c>
      <c r="T239" t="n">
        <v>3265.24</v>
      </c>
      <c r="U239" t="n">
        <v>0.78</v>
      </c>
      <c r="V239" t="n">
        <v>0.93</v>
      </c>
      <c r="W239" t="n">
        <v>0.1</v>
      </c>
      <c r="X239" t="n">
        <v>0.19</v>
      </c>
      <c r="Y239" t="n">
        <v>0.5</v>
      </c>
      <c r="Z239" t="n">
        <v>10</v>
      </c>
    </row>
    <row r="240">
      <c r="A240" t="n">
        <v>15</v>
      </c>
      <c r="B240" t="n">
        <v>75</v>
      </c>
      <c r="C240" t="inlineStr">
        <is>
          <t xml:space="preserve">CONCLUIDO	</t>
        </is>
      </c>
      <c r="D240" t="n">
        <v>4.9657</v>
      </c>
      <c r="E240" t="n">
        <v>20.14</v>
      </c>
      <c r="F240" t="n">
        <v>17.59</v>
      </c>
      <c r="G240" t="n">
        <v>117.25</v>
      </c>
      <c r="H240" t="n">
        <v>1.65</v>
      </c>
      <c r="I240" t="n">
        <v>9</v>
      </c>
      <c r="J240" t="n">
        <v>171.81</v>
      </c>
      <c r="K240" t="n">
        <v>49.1</v>
      </c>
      <c r="L240" t="n">
        <v>16</v>
      </c>
      <c r="M240" t="n">
        <v>7</v>
      </c>
      <c r="N240" t="n">
        <v>31.72</v>
      </c>
      <c r="O240" t="n">
        <v>21424.29</v>
      </c>
      <c r="P240" t="n">
        <v>174.62</v>
      </c>
      <c r="Q240" t="n">
        <v>446.27</v>
      </c>
      <c r="R240" t="n">
        <v>38.06</v>
      </c>
      <c r="S240" t="n">
        <v>28.73</v>
      </c>
      <c r="T240" t="n">
        <v>3989.93</v>
      </c>
      <c r="U240" t="n">
        <v>0.75</v>
      </c>
      <c r="V240" t="n">
        <v>0.92</v>
      </c>
      <c r="W240" t="n">
        <v>0.1</v>
      </c>
      <c r="X240" t="n">
        <v>0.23</v>
      </c>
      <c r="Y240" t="n">
        <v>0.5</v>
      </c>
      <c r="Z240" t="n">
        <v>10</v>
      </c>
    </row>
    <row r="241">
      <c r="A241" t="n">
        <v>16</v>
      </c>
      <c r="B241" t="n">
        <v>75</v>
      </c>
      <c r="C241" t="inlineStr">
        <is>
          <t xml:space="preserve">CONCLUIDO	</t>
        </is>
      </c>
      <c r="D241" t="n">
        <v>4.9628</v>
      </c>
      <c r="E241" t="n">
        <v>20.15</v>
      </c>
      <c r="F241" t="n">
        <v>17.6</v>
      </c>
      <c r="G241" t="n">
        <v>117.32</v>
      </c>
      <c r="H241" t="n">
        <v>1.74</v>
      </c>
      <c r="I241" t="n">
        <v>9</v>
      </c>
      <c r="J241" t="n">
        <v>173.28</v>
      </c>
      <c r="K241" t="n">
        <v>49.1</v>
      </c>
      <c r="L241" t="n">
        <v>17</v>
      </c>
      <c r="M241" t="n">
        <v>7</v>
      </c>
      <c r="N241" t="n">
        <v>32.18</v>
      </c>
      <c r="O241" t="n">
        <v>21604.83</v>
      </c>
      <c r="P241" t="n">
        <v>173.17</v>
      </c>
      <c r="Q241" t="n">
        <v>446.27</v>
      </c>
      <c r="R241" t="n">
        <v>38.58</v>
      </c>
      <c r="S241" t="n">
        <v>28.73</v>
      </c>
      <c r="T241" t="n">
        <v>4251.81</v>
      </c>
      <c r="U241" t="n">
        <v>0.74</v>
      </c>
      <c r="V241" t="n">
        <v>0.92</v>
      </c>
      <c r="W241" t="n">
        <v>0.09</v>
      </c>
      <c r="X241" t="n">
        <v>0.24</v>
      </c>
      <c r="Y241" t="n">
        <v>0.5</v>
      </c>
      <c r="Z241" t="n">
        <v>10</v>
      </c>
    </row>
    <row r="242">
      <c r="A242" t="n">
        <v>17</v>
      </c>
      <c r="B242" t="n">
        <v>75</v>
      </c>
      <c r="C242" t="inlineStr">
        <is>
          <t xml:space="preserve">CONCLUIDO	</t>
        </is>
      </c>
      <c r="D242" t="n">
        <v>4.9797</v>
      </c>
      <c r="E242" t="n">
        <v>20.08</v>
      </c>
      <c r="F242" t="n">
        <v>17.56</v>
      </c>
      <c r="G242" t="n">
        <v>131.7</v>
      </c>
      <c r="H242" t="n">
        <v>1.83</v>
      </c>
      <c r="I242" t="n">
        <v>8</v>
      </c>
      <c r="J242" t="n">
        <v>174.75</v>
      </c>
      <c r="K242" t="n">
        <v>49.1</v>
      </c>
      <c r="L242" t="n">
        <v>18</v>
      </c>
      <c r="M242" t="n">
        <v>6</v>
      </c>
      <c r="N242" t="n">
        <v>32.65</v>
      </c>
      <c r="O242" t="n">
        <v>21786.02</v>
      </c>
      <c r="P242" t="n">
        <v>169.63</v>
      </c>
      <c r="Q242" t="n">
        <v>446.27</v>
      </c>
      <c r="R242" t="n">
        <v>37.21</v>
      </c>
      <c r="S242" t="n">
        <v>28.73</v>
      </c>
      <c r="T242" t="n">
        <v>3569</v>
      </c>
      <c r="U242" t="n">
        <v>0.77</v>
      </c>
      <c r="V242" t="n">
        <v>0.93</v>
      </c>
      <c r="W242" t="n">
        <v>0.1</v>
      </c>
      <c r="X242" t="n">
        <v>0.2</v>
      </c>
      <c r="Y242" t="n">
        <v>0.5</v>
      </c>
      <c r="Z242" t="n">
        <v>10</v>
      </c>
    </row>
    <row r="243">
      <c r="A243" t="n">
        <v>18</v>
      </c>
      <c r="B243" t="n">
        <v>75</v>
      </c>
      <c r="C243" t="inlineStr">
        <is>
          <t xml:space="preserve">CONCLUIDO	</t>
        </is>
      </c>
      <c r="D243" t="n">
        <v>4.9861</v>
      </c>
      <c r="E243" t="n">
        <v>20.06</v>
      </c>
      <c r="F243" t="n">
        <v>17.53</v>
      </c>
      <c r="G243" t="n">
        <v>131.51</v>
      </c>
      <c r="H243" t="n">
        <v>1.91</v>
      </c>
      <c r="I243" t="n">
        <v>8</v>
      </c>
      <c r="J243" t="n">
        <v>176.22</v>
      </c>
      <c r="K243" t="n">
        <v>49.1</v>
      </c>
      <c r="L243" t="n">
        <v>19</v>
      </c>
      <c r="M243" t="n">
        <v>6</v>
      </c>
      <c r="N243" t="n">
        <v>33.13</v>
      </c>
      <c r="O243" t="n">
        <v>21967.84</v>
      </c>
      <c r="P243" t="n">
        <v>165.82</v>
      </c>
      <c r="Q243" t="n">
        <v>446.28</v>
      </c>
      <c r="R243" t="n">
        <v>36.43</v>
      </c>
      <c r="S243" t="n">
        <v>28.73</v>
      </c>
      <c r="T243" t="n">
        <v>3181.23</v>
      </c>
      <c r="U243" t="n">
        <v>0.79</v>
      </c>
      <c r="V243" t="n">
        <v>0.93</v>
      </c>
      <c r="W243" t="n">
        <v>0.09</v>
      </c>
      <c r="X243" t="n">
        <v>0.18</v>
      </c>
      <c r="Y243" t="n">
        <v>0.5</v>
      </c>
      <c r="Z243" t="n">
        <v>10</v>
      </c>
    </row>
    <row r="244">
      <c r="A244" t="n">
        <v>19</v>
      </c>
      <c r="B244" t="n">
        <v>75</v>
      </c>
      <c r="C244" t="inlineStr">
        <is>
          <t xml:space="preserve">CONCLUIDO	</t>
        </is>
      </c>
      <c r="D244" t="n">
        <v>4.9978</v>
      </c>
      <c r="E244" t="n">
        <v>20.01</v>
      </c>
      <c r="F244" t="n">
        <v>17.52</v>
      </c>
      <c r="G244" t="n">
        <v>150.16</v>
      </c>
      <c r="H244" t="n">
        <v>2</v>
      </c>
      <c r="I244" t="n">
        <v>7</v>
      </c>
      <c r="J244" t="n">
        <v>177.7</v>
      </c>
      <c r="K244" t="n">
        <v>49.1</v>
      </c>
      <c r="L244" t="n">
        <v>20</v>
      </c>
      <c r="M244" t="n">
        <v>2</v>
      </c>
      <c r="N244" t="n">
        <v>33.61</v>
      </c>
      <c r="O244" t="n">
        <v>22150.3</v>
      </c>
      <c r="P244" t="n">
        <v>164.66</v>
      </c>
      <c r="Q244" t="n">
        <v>446.27</v>
      </c>
      <c r="R244" t="n">
        <v>35.66</v>
      </c>
      <c r="S244" t="n">
        <v>28.73</v>
      </c>
      <c r="T244" t="n">
        <v>2799.4</v>
      </c>
      <c r="U244" t="n">
        <v>0.8100000000000001</v>
      </c>
      <c r="V244" t="n">
        <v>0.93</v>
      </c>
      <c r="W244" t="n">
        <v>0.1</v>
      </c>
      <c r="X244" t="n">
        <v>0.16</v>
      </c>
      <c r="Y244" t="n">
        <v>0.5</v>
      </c>
      <c r="Z244" t="n">
        <v>10</v>
      </c>
    </row>
    <row r="245">
      <c r="A245" t="n">
        <v>20</v>
      </c>
      <c r="B245" t="n">
        <v>75</v>
      </c>
      <c r="C245" t="inlineStr">
        <is>
          <t xml:space="preserve">CONCLUIDO	</t>
        </is>
      </c>
      <c r="D245" t="n">
        <v>4.9982</v>
      </c>
      <c r="E245" t="n">
        <v>20.01</v>
      </c>
      <c r="F245" t="n">
        <v>17.52</v>
      </c>
      <c r="G245" t="n">
        <v>150.15</v>
      </c>
      <c r="H245" t="n">
        <v>2.08</v>
      </c>
      <c r="I245" t="n">
        <v>7</v>
      </c>
      <c r="J245" t="n">
        <v>179.18</v>
      </c>
      <c r="K245" t="n">
        <v>49.1</v>
      </c>
      <c r="L245" t="n">
        <v>21</v>
      </c>
      <c r="M245" t="n">
        <v>0</v>
      </c>
      <c r="N245" t="n">
        <v>34.09</v>
      </c>
      <c r="O245" t="n">
        <v>22333.43</v>
      </c>
      <c r="P245" t="n">
        <v>165.93</v>
      </c>
      <c r="Q245" t="n">
        <v>446.27</v>
      </c>
      <c r="R245" t="n">
        <v>35.53</v>
      </c>
      <c r="S245" t="n">
        <v>28.73</v>
      </c>
      <c r="T245" t="n">
        <v>2736.78</v>
      </c>
      <c r="U245" t="n">
        <v>0.8100000000000001</v>
      </c>
      <c r="V245" t="n">
        <v>0.93</v>
      </c>
      <c r="W245" t="n">
        <v>0.1</v>
      </c>
      <c r="X245" t="n">
        <v>0.16</v>
      </c>
      <c r="Y245" t="n">
        <v>0.5</v>
      </c>
      <c r="Z245" t="n">
        <v>10</v>
      </c>
    </row>
    <row r="246">
      <c r="A246" t="n">
        <v>0</v>
      </c>
      <c r="B246" t="n">
        <v>95</v>
      </c>
      <c r="C246" t="inlineStr">
        <is>
          <t xml:space="preserve">CONCLUIDO	</t>
        </is>
      </c>
      <c r="D246" t="n">
        <v>2.7857</v>
      </c>
      <c r="E246" t="n">
        <v>35.9</v>
      </c>
      <c r="F246" t="n">
        <v>24.5</v>
      </c>
      <c r="G246" t="n">
        <v>6.12</v>
      </c>
      <c r="H246" t="n">
        <v>0.1</v>
      </c>
      <c r="I246" t="n">
        <v>240</v>
      </c>
      <c r="J246" t="n">
        <v>185.69</v>
      </c>
      <c r="K246" t="n">
        <v>53.44</v>
      </c>
      <c r="L246" t="n">
        <v>1</v>
      </c>
      <c r="M246" t="n">
        <v>238</v>
      </c>
      <c r="N246" t="n">
        <v>36.26</v>
      </c>
      <c r="O246" t="n">
        <v>23136.14</v>
      </c>
      <c r="P246" t="n">
        <v>330.02</v>
      </c>
      <c r="Q246" t="n">
        <v>446.33</v>
      </c>
      <c r="R246" t="n">
        <v>264.24</v>
      </c>
      <c r="S246" t="n">
        <v>28.73</v>
      </c>
      <c r="T246" t="n">
        <v>115923.89</v>
      </c>
      <c r="U246" t="n">
        <v>0.11</v>
      </c>
      <c r="V246" t="n">
        <v>0.66</v>
      </c>
      <c r="W246" t="n">
        <v>0.46</v>
      </c>
      <c r="X246" t="n">
        <v>7.13</v>
      </c>
      <c r="Y246" t="n">
        <v>0.5</v>
      </c>
      <c r="Z246" t="n">
        <v>10</v>
      </c>
    </row>
    <row r="247">
      <c r="A247" t="n">
        <v>1</v>
      </c>
      <c r="B247" t="n">
        <v>95</v>
      </c>
      <c r="C247" t="inlineStr">
        <is>
          <t xml:space="preserve">CONCLUIDO	</t>
        </is>
      </c>
      <c r="D247" t="n">
        <v>3.8055</v>
      </c>
      <c r="E247" t="n">
        <v>26.28</v>
      </c>
      <c r="F247" t="n">
        <v>20.16</v>
      </c>
      <c r="G247" t="n">
        <v>12.34</v>
      </c>
      <c r="H247" t="n">
        <v>0.19</v>
      </c>
      <c r="I247" t="n">
        <v>98</v>
      </c>
      <c r="J247" t="n">
        <v>187.21</v>
      </c>
      <c r="K247" t="n">
        <v>53.44</v>
      </c>
      <c r="L247" t="n">
        <v>2</v>
      </c>
      <c r="M247" t="n">
        <v>96</v>
      </c>
      <c r="N247" t="n">
        <v>36.77</v>
      </c>
      <c r="O247" t="n">
        <v>23322.88</v>
      </c>
      <c r="P247" t="n">
        <v>269.75</v>
      </c>
      <c r="Q247" t="n">
        <v>446.28</v>
      </c>
      <c r="R247" t="n">
        <v>122.15</v>
      </c>
      <c r="S247" t="n">
        <v>28.73</v>
      </c>
      <c r="T247" t="n">
        <v>45589.68</v>
      </c>
      <c r="U247" t="n">
        <v>0.24</v>
      </c>
      <c r="V247" t="n">
        <v>0.8100000000000001</v>
      </c>
      <c r="W247" t="n">
        <v>0.24</v>
      </c>
      <c r="X247" t="n">
        <v>2.8</v>
      </c>
      <c r="Y247" t="n">
        <v>0.5</v>
      </c>
      <c r="Z247" t="n">
        <v>10</v>
      </c>
    </row>
    <row r="248">
      <c r="A248" t="n">
        <v>2</v>
      </c>
      <c r="B248" t="n">
        <v>95</v>
      </c>
      <c r="C248" t="inlineStr">
        <is>
          <t xml:space="preserve">CONCLUIDO	</t>
        </is>
      </c>
      <c r="D248" t="n">
        <v>4.1851</v>
      </c>
      <c r="E248" t="n">
        <v>23.89</v>
      </c>
      <c r="F248" t="n">
        <v>19.12</v>
      </c>
      <c r="G248" t="n">
        <v>18.5</v>
      </c>
      <c r="H248" t="n">
        <v>0.28</v>
      </c>
      <c r="I248" t="n">
        <v>62</v>
      </c>
      <c r="J248" t="n">
        <v>188.73</v>
      </c>
      <c r="K248" t="n">
        <v>53.44</v>
      </c>
      <c r="L248" t="n">
        <v>3</v>
      </c>
      <c r="M248" t="n">
        <v>60</v>
      </c>
      <c r="N248" t="n">
        <v>37.29</v>
      </c>
      <c r="O248" t="n">
        <v>23510.33</v>
      </c>
      <c r="P248" t="n">
        <v>254.34</v>
      </c>
      <c r="Q248" t="n">
        <v>446.29</v>
      </c>
      <c r="R248" t="n">
        <v>87.86</v>
      </c>
      <c r="S248" t="n">
        <v>28.73</v>
      </c>
      <c r="T248" t="n">
        <v>28625</v>
      </c>
      <c r="U248" t="n">
        <v>0.33</v>
      </c>
      <c r="V248" t="n">
        <v>0.85</v>
      </c>
      <c r="W248" t="n">
        <v>0.18</v>
      </c>
      <c r="X248" t="n">
        <v>1.76</v>
      </c>
      <c r="Y248" t="n">
        <v>0.5</v>
      </c>
      <c r="Z248" t="n">
        <v>10</v>
      </c>
    </row>
    <row r="249">
      <c r="A249" t="n">
        <v>3</v>
      </c>
      <c r="B249" t="n">
        <v>95</v>
      </c>
      <c r="C249" t="inlineStr">
        <is>
          <t xml:space="preserve">CONCLUIDO	</t>
        </is>
      </c>
      <c r="D249" t="n">
        <v>4.3799</v>
      </c>
      <c r="E249" t="n">
        <v>22.83</v>
      </c>
      <c r="F249" t="n">
        <v>18.65</v>
      </c>
      <c r="G249" t="n">
        <v>24.33</v>
      </c>
      <c r="H249" t="n">
        <v>0.37</v>
      </c>
      <c r="I249" t="n">
        <v>46</v>
      </c>
      <c r="J249" t="n">
        <v>190.25</v>
      </c>
      <c r="K249" t="n">
        <v>53.44</v>
      </c>
      <c r="L249" t="n">
        <v>4</v>
      </c>
      <c r="M249" t="n">
        <v>44</v>
      </c>
      <c r="N249" t="n">
        <v>37.82</v>
      </c>
      <c r="O249" t="n">
        <v>23698.48</v>
      </c>
      <c r="P249" t="n">
        <v>246.47</v>
      </c>
      <c r="Q249" t="n">
        <v>446.27</v>
      </c>
      <c r="R249" t="n">
        <v>72.65000000000001</v>
      </c>
      <c r="S249" t="n">
        <v>28.73</v>
      </c>
      <c r="T249" t="n">
        <v>21099.02</v>
      </c>
      <c r="U249" t="n">
        <v>0.4</v>
      </c>
      <c r="V249" t="n">
        <v>0.87</v>
      </c>
      <c r="W249" t="n">
        <v>0.16</v>
      </c>
      <c r="X249" t="n">
        <v>1.29</v>
      </c>
      <c r="Y249" t="n">
        <v>0.5</v>
      </c>
      <c r="Z249" t="n">
        <v>10</v>
      </c>
    </row>
    <row r="250">
      <c r="A250" t="n">
        <v>4</v>
      </c>
      <c r="B250" t="n">
        <v>95</v>
      </c>
      <c r="C250" t="inlineStr">
        <is>
          <t xml:space="preserve">CONCLUIDO	</t>
        </is>
      </c>
      <c r="D250" t="n">
        <v>4.5118</v>
      </c>
      <c r="E250" t="n">
        <v>22.16</v>
      </c>
      <c r="F250" t="n">
        <v>18.36</v>
      </c>
      <c r="G250" t="n">
        <v>30.59</v>
      </c>
      <c r="H250" t="n">
        <v>0.46</v>
      </c>
      <c r="I250" t="n">
        <v>36</v>
      </c>
      <c r="J250" t="n">
        <v>191.78</v>
      </c>
      <c r="K250" t="n">
        <v>53.44</v>
      </c>
      <c r="L250" t="n">
        <v>5</v>
      </c>
      <c r="M250" t="n">
        <v>34</v>
      </c>
      <c r="N250" t="n">
        <v>38.35</v>
      </c>
      <c r="O250" t="n">
        <v>23887.36</v>
      </c>
      <c r="P250" t="n">
        <v>241.09</v>
      </c>
      <c r="Q250" t="n">
        <v>446.3</v>
      </c>
      <c r="R250" t="n">
        <v>63.05</v>
      </c>
      <c r="S250" t="n">
        <v>28.73</v>
      </c>
      <c r="T250" t="n">
        <v>16351.43</v>
      </c>
      <c r="U250" t="n">
        <v>0.46</v>
      </c>
      <c r="V250" t="n">
        <v>0.89</v>
      </c>
      <c r="W250" t="n">
        <v>0.14</v>
      </c>
      <c r="X250" t="n">
        <v>1</v>
      </c>
      <c r="Y250" t="n">
        <v>0.5</v>
      </c>
      <c r="Z250" t="n">
        <v>10</v>
      </c>
    </row>
    <row r="251">
      <c r="A251" t="n">
        <v>5</v>
      </c>
      <c r="B251" t="n">
        <v>95</v>
      </c>
      <c r="C251" t="inlineStr">
        <is>
          <t xml:space="preserve">CONCLUIDO	</t>
        </is>
      </c>
      <c r="D251" t="n">
        <v>4.5962</v>
      </c>
      <c r="E251" t="n">
        <v>21.76</v>
      </c>
      <c r="F251" t="n">
        <v>18.17</v>
      </c>
      <c r="G251" t="n">
        <v>36.34</v>
      </c>
      <c r="H251" t="n">
        <v>0.55</v>
      </c>
      <c r="I251" t="n">
        <v>30</v>
      </c>
      <c r="J251" t="n">
        <v>193.32</v>
      </c>
      <c r="K251" t="n">
        <v>53.44</v>
      </c>
      <c r="L251" t="n">
        <v>6</v>
      </c>
      <c r="M251" t="n">
        <v>28</v>
      </c>
      <c r="N251" t="n">
        <v>38.89</v>
      </c>
      <c r="O251" t="n">
        <v>24076.95</v>
      </c>
      <c r="P251" t="n">
        <v>237.41</v>
      </c>
      <c r="Q251" t="n">
        <v>446.32</v>
      </c>
      <c r="R251" t="n">
        <v>56.96</v>
      </c>
      <c r="S251" t="n">
        <v>28.73</v>
      </c>
      <c r="T251" t="n">
        <v>13333.66</v>
      </c>
      <c r="U251" t="n">
        <v>0.5</v>
      </c>
      <c r="V251" t="n">
        <v>0.89</v>
      </c>
      <c r="W251" t="n">
        <v>0.13</v>
      </c>
      <c r="X251" t="n">
        <v>0.8100000000000001</v>
      </c>
      <c r="Y251" t="n">
        <v>0.5</v>
      </c>
      <c r="Z251" t="n">
        <v>10</v>
      </c>
    </row>
    <row r="252">
      <c r="A252" t="n">
        <v>6</v>
      </c>
      <c r="B252" t="n">
        <v>95</v>
      </c>
      <c r="C252" t="inlineStr">
        <is>
          <t xml:space="preserve">CONCLUIDO	</t>
        </is>
      </c>
      <c r="D252" t="n">
        <v>4.6386</v>
      </c>
      <c r="E252" t="n">
        <v>21.56</v>
      </c>
      <c r="F252" t="n">
        <v>18.12</v>
      </c>
      <c r="G252" t="n">
        <v>41.82</v>
      </c>
      <c r="H252" t="n">
        <v>0.64</v>
      </c>
      <c r="I252" t="n">
        <v>26</v>
      </c>
      <c r="J252" t="n">
        <v>194.86</v>
      </c>
      <c r="K252" t="n">
        <v>53.44</v>
      </c>
      <c r="L252" t="n">
        <v>7</v>
      </c>
      <c r="M252" t="n">
        <v>24</v>
      </c>
      <c r="N252" t="n">
        <v>39.43</v>
      </c>
      <c r="O252" t="n">
        <v>24267.28</v>
      </c>
      <c r="P252" t="n">
        <v>235.2</v>
      </c>
      <c r="Q252" t="n">
        <v>446.27</v>
      </c>
      <c r="R252" t="n">
        <v>55.59</v>
      </c>
      <c r="S252" t="n">
        <v>28.73</v>
      </c>
      <c r="T252" t="n">
        <v>12668.5</v>
      </c>
      <c r="U252" t="n">
        <v>0.52</v>
      </c>
      <c r="V252" t="n">
        <v>0.9</v>
      </c>
      <c r="W252" t="n">
        <v>0.13</v>
      </c>
      <c r="X252" t="n">
        <v>0.76</v>
      </c>
      <c r="Y252" t="n">
        <v>0.5</v>
      </c>
      <c r="Z252" t="n">
        <v>10</v>
      </c>
    </row>
    <row r="253">
      <c r="A253" t="n">
        <v>7</v>
      </c>
      <c r="B253" t="n">
        <v>95</v>
      </c>
      <c r="C253" t="inlineStr">
        <is>
          <t xml:space="preserve">CONCLUIDO	</t>
        </is>
      </c>
      <c r="D253" t="n">
        <v>4.7067</v>
      </c>
      <c r="E253" t="n">
        <v>21.25</v>
      </c>
      <c r="F253" t="n">
        <v>17.96</v>
      </c>
      <c r="G253" t="n">
        <v>48.98</v>
      </c>
      <c r="H253" t="n">
        <v>0.72</v>
      </c>
      <c r="I253" t="n">
        <v>22</v>
      </c>
      <c r="J253" t="n">
        <v>196.41</v>
      </c>
      <c r="K253" t="n">
        <v>53.44</v>
      </c>
      <c r="L253" t="n">
        <v>8</v>
      </c>
      <c r="M253" t="n">
        <v>20</v>
      </c>
      <c r="N253" t="n">
        <v>39.98</v>
      </c>
      <c r="O253" t="n">
        <v>24458.36</v>
      </c>
      <c r="P253" t="n">
        <v>231.88</v>
      </c>
      <c r="Q253" t="n">
        <v>446.29</v>
      </c>
      <c r="R253" t="n">
        <v>50.12</v>
      </c>
      <c r="S253" t="n">
        <v>28.73</v>
      </c>
      <c r="T253" t="n">
        <v>9956.35</v>
      </c>
      <c r="U253" t="n">
        <v>0.57</v>
      </c>
      <c r="V253" t="n">
        <v>0.91</v>
      </c>
      <c r="W253" t="n">
        <v>0.12</v>
      </c>
      <c r="X253" t="n">
        <v>0.6</v>
      </c>
      <c r="Y253" t="n">
        <v>0.5</v>
      </c>
      <c r="Z253" t="n">
        <v>10</v>
      </c>
    </row>
    <row r="254">
      <c r="A254" t="n">
        <v>8</v>
      </c>
      <c r="B254" t="n">
        <v>95</v>
      </c>
      <c r="C254" t="inlineStr">
        <is>
          <t xml:space="preserve">CONCLUIDO	</t>
        </is>
      </c>
      <c r="D254" t="n">
        <v>4.7337</v>
      </c>
      <c r="E254" t="n">
        <v>21.12</v>
      </c>
      <c r="F254" t="n">
        <v>17.91</v>
      </c>
      <c r="G254" t="n">
        <v>53.74</v>
      </c>
      <c r="H254" t="n">
        <v>0.8100000000000001</v>
      </c>
      <c r="I254" t="n">
        <v>20</v>
      </c>
      <c r="J254" t="n">
        <v>197.97</v>
      </c>
      <c r="K254" t="n">
        <v>53.44</v>
      </c>
      <c r="L254" t="n">
        <v>9</v>
      </c>
      <c r="M254" t="n">
        <v>18</v>
      </c>
      <c r="N254" t="n">
        <v>40.53</v>
      </c>
      <c r="O254" t="n">
        <v>24650.18</v>
      </c>
      <c r="P254" t="n">
        <v>230.01</v>
      </c>
      <c r="Q254" t="n">
        <v>446.28</v>
      </c>
      <c r="R254" t="n">
        <v>48.62</v>
      </c>
      <c r="S254" t="n">
        <v>28.73</v>
      </c>
      <c r="T254" t="n">
        <v>9216.049999999999</v>
      </c>
      <c r="U254" t="n">
        <v>0.59</v>
      </c>
      <c r="V254" t="n">
        <v>0.91</v>
      </c>
      <c r="W254" t="n">
        <v>0.11</v>
      </c>
      <c r="X254" t="n">
        <v>0.55</v>
      </c>
      <c r="Y254" t="n">
        <v>0.5</v>
      </c>
      <c r="Z254" t="n">
        <v>10</v>
      </c>
    </row>
    <row r="255">
      <c r="A255" t="n">
        <v>9</v>
      </c>
      <c r="B255" t="n">
        <v>95</v>
      </c>
      <c r="C255" t="inlineStr">
        <is>
          <t xml:space="preserve">CONCLUIDO	</t>
        </is>
      </c>
      <c r="D255" t="n">
        <v>4.7632</v>
      </c>
      <c r="E255" t="n">
        <v>20.99</v>
      </c>
      <c r="F255" t="n">
        <v>17.86</v>
      </c>
      <c r="G255" t="n">
        <v>59.52</v>
      </c>
      <c r="H255" t="n">
        <v>0.89</v>
      </c>
      <c r="I255" t="n">
        <v>18</v>
      </c>
      <c r="J255" t="n">
        <v>199.53</v>
      </c>
      <c r="K255" t="n">
        <v>53.44</v>
      </c>
      <c r="L255" t="n">
        <v>10</v>
      </c>
      <c r="M255" t="n">
        <v>16</v>
      </c>
      <c r="N255" t="n">
        <v>41.1</v>
      </c>
      <c r="O255" t="n">
        <v>24842.77</v>
      </c>
      <c r="P255" t="n">
        <v>227.84</v>
      </c>
      <c r="Q255" t="n">
        <v>446.27</v>
      </c>
      <c r="R255" t="n">
        <v>46.93</v>
      </c>
      <c r="S255" t="n">
        <v>28.73</v>
      </c>
      <c r="T255" t="n">
        <v>8378.309999999999</v>
      </c>
      <c r="U255" t="n">
        <v>0.61</v>
      </c>
      <c r="V255" t="n">
        <v>0.91</v>
      </c>
      <c r="W255" t="n">
        <v>0.11</v>
      </c>
      <c r="X255" t="n">
        <v>0.5</v>
      </c>
      <c r="Y255" t="n">
        <v>0.5</v>
      </c>
      <c r="Z255" t="n">
        <v>10</v>
      </c>
    </row>
    <row r="256">
      <c r="A256" t="n">
        <v>10</v>
      </c>
      <c r="B256" t="n">
        <v>95</v>
      </c>
      <c r="C256" t="inlineStr">
        <is>
          <t xml:space="preserve">CONCLUIDO	</t>
        </is>
      </c>
      <c r="D256" t="n">
        <v>4.7967</v>
      </c>
      <c r="E256" t="n">
        <v>20.85</v>
      </c>
      <c r="F256" t="n">
        <v>17.78</v>
      </c>
      <c r="G256" t="n">
        <v>66.69</v>
      </c>
      <c r="H256" t="n">
        <v>0.97</v>
      </c>
      <c r="I256" t="n">
        <v>16</v>
      </c>
      <c r="J256" t="n">
        <v>201.1</v>
      </c>
      <c r="K256" t="n">
        <v>53.44</v>
      </c>
      <c r="L256" t="n">
        <v>11</v>
      </c>
      <c r="M256" t="n">
        <v>14</v>
      </c>
      <c r="N256" t="n">
        <v>41.66</v>
      </c>
      <c r="O256" t="n">
        <v>25036.12</v>
      </c>
      <c r="P256" t="n">
        <v>225.1</v>
      </c>
      <c r="Q256" t="n">
        <v>446.27</v>
      </c>
      <c r="R256" t="n">
        <v>44.52</v>
      </c>
      <c r="S256" t="n">
        <v>28.73</v>
      </c>
      <c r="T256" t="n">
        <v>7184.92</v>
      </c>
      <c r="U256" t="n">
        <v>0.65</v>
      </c>
      <c r="V256" t="n">
        <v>0.91</v>
      </c>
      <c r="W256" t="n">
        <v>0.11</v>
      </c>
      <c r="X256" t="n">
        <v>0.43</v>
      </c>
      <c r="Y256" t="n">
        <v>0.5</v>
      </c>
      <c r="Z256" t="n">
        <v>10</v>
      </c>
    </row>
    <row r="257">
      <c r="A257" t="n">
        <v>11</v>
      </c>
      <c r="B257" t="n">
        <v>95</v>
      </c>
      <c r="C257" t="inlineStr">
        <is>
          <t xml:space="preserve">CONCLUIDO	</t>
        </is>
      </c>
      <c r="D257" t="n">
        <v>4.8124</v>
      </c>
      <c r="E257" t="n">
        <v>20.78</v>
      </c>
      <c r="F257" t="n">
        <v>17.75</v>
      </c>
      <c r="G257" t="n">
        <v>71.01000000000001</v>
      </c>
      <c r="H257" t="n">
        <v>1.05</v>
      </c>
      <c r="I257" t="n">
        <v>15</v>
      </c>
      <c r="J257" t="n">
        <v>202.67</v>
      </c>
      <c r="K257" t="n">
        <v>53.44</v>
      </c>
      <c r="L257" t="n">
        <v>12</v>
      </c>
      <c r="M257" t="n">
        <v>13</v>
      </c>
      <c r="N257" t="n">
        <v>42.24</v>
      </c>
      <c r="O257" t="n">
        <v>25230.25</v>
      </c>
      <c r="P257" t="n">
        <v>223.71</v>
      </c>
      <c r="Q257" t="n">
        <v>446.29</v>
      </c>
      <c r="R257" t="n">
        <v>43.51</v>
      </c>
      <c r="S257" t="n">
        <v>28.73</v>
      </c>
      <c r="T257" t="n">
        <v>6686.05</v>
      </c>
      <c r="U257" t="n">
        <v>0.66</v>
      </c>
      <c r="V257" t="n">
        <v>0.92</v>
      </c>
      <c r="W257" t="n">
        <v>0.1</v>
      </c>
      <c r="X257" t="n">
        <v>0.39</v>
      </c>
      <c r="Y257" t="n">
        <v>0.5</v>
      </c>
      <c r="Z257" t="n">
        <v>10</v>
      </c>
    </row>
    <row r="258">
      <c r="A258" t="n">
        <v>12</v>
      </c>
      <c r="B258" t="n">
        <v>95</v>
      </c>
      <c r="C258" t="inlineStr">
        <is>
          <t xml:space="preserve">CONCLUIDO	</t>
        </is>
      </c>
      <c r="D258" t="n">
        <v>4.8169</v>
      </c>
      <c r="E258" t="n">
        <v>20.76</v>
      </c>
      <c r="F258" t="n">
        <v>17.77</v>
      </c>
      <c r="G258" t="n">
        <v>76.16</v>
      </c>
      <c r="H258" t="n">
        <v>1.13</v>
      </c>
      <c r="I258" t="n">
        <v>14</v>
      </c>
      <c r="J258" t="n">
        <v>204.25</v>
      </c>
      <c r="K258" t="n">
        <v>53.44</v>
      </c>
      <c r="L258" t="n">
        <v>13</v>
      </c>
      <c r="M258" t="n">
        <v>12</v>
      </c>
      <c r="N258" t="n">
        <v>42.82</v>
      </c>
      <c r="O258" t="n">
        <v>25425.3</v>
      </c>
      <c r="P258" t="n">
        <v>222.26</v>
      </c>
      <c r="Q258" t="n">
        <v>446.27</v>
      </c>
      <c r="R258" t="n">
        <v>44.37</v>
      </c>
      <c r="S258" t="n">
        <v>28.73</v>
      </c>
      <c r="T258" t="n">
        <v>7120.65</v>
      </c>
      <c r="U258" t="n">
        <v>0.65</v>
      </c>
      <c r="V258" t="n">
        <v>0.91</v>
      </c>
      <c r="W258" t="n">
        <v>0.1</v>
      </c>
      <c r="X258" t="n">
        <v>0.41</v>
      </c>
      <c r="Y258" t="n">
        <v>0.5</v>
      </c>
      <c r="Z258" t="n">
        <v>10</v>
      </c>
    </row>
    <row r="259">
      <c r="A259" t="n">
        <v>13</v>
      </c>
      <c r="B259" t="n">
        <v>95</v>
      </c>
      <c r="C259" t="inlineStr">
        <is>
          <t xml:space="preserve">CONCLUIDO	</t>
        </is>
      </c>
      <c r="D259" t="n">
        <v>4.8388</v>
      </c>
      <c r="E259" t="n">
        <v>20.67</v>
      </c>
      <c r="F259" t="n">
        <v>17.71</v>
      </c>
      <c r="G259" t="n">
        <v>81.76000000000001</v>
      </c>
      <c r="H259" t="n">
        <v>1.21</v>
      </c>
      <c r="I259" t="n">
        <v>13</v>
      </c>
      <c r="J259" t="n">
        <v>205.84</v>
      </c>
      <c r="K259" t="n">
        <v>53.44</v>
      </c>
      <c r="L259" t="n">
        <v>14</v>
      </c>
      <c r="M259" t="n">
        <v>11</v>
      </c>
      <c r="N259" t="n">
        <v>43.4</v>
      </c>
      <c r="O259" t="n">
        <v>25621.03</v>
      </c>
      <c r="P259" t="n">
        <v>220.56</v>
      </c>
      <c r="Q259" t="n">
        <v>446.27</v>
      </c>
      <c r="R259" t="n">
        <v>42.32</v>
      </c>
      <c r="S259" t="n">
        <v>28.73</v>
      </c>
      <c r="T259" t="n">
        <v>6097.82</v>
      </c>
      <c r="U259" t="n">
        <v>0.68</v>
      </c>
      <c r="V259" t="n">
        <v>0.92</v>
      </c>
      <c r="W259" t="n">
        <v>0.1</v>
      </c>
      <c r="X259" t="n">
        <v>0.36</v>
      </c>
      <c r="Y259" t="n">
        <v>0.5</v>
      </c>
      <c r="Z259" t="n">
        <v>10</v>
      </c>
    </row>
    <row r="260">
      <c r="A260" t="n">
        <v>14</v>
      </c>
      <c r="B260" t="n">
        <v>95</v>
      </c>
      <c r="C260" t="inlineStr">
        <is>
          <t xml:space="preserve">CONCLUIDO	</t>
        </is>
      </c>
      <c r="D260" t="n">
        <v>4.8576</v>
      </c>
      <c r="E260" t="n">
        <v>20.59</v>
      </c>
      <c r="F260" t="n">
        <v>17.67</v>
      </c>
      <c r="G260" t="n">
        <v>88.36</v>
      </c>
      <c r="H260" t="n">
        <v>1.28</v>
      </c>
      <c r="I260" t="n">
        <v>12</v>
      </c>
      <c r="J260" t="n">
        <v>207.43</v>
      </c>
      <c r="K260" t="n">
        <v>53.44</v>
      </c>
      <c r="L260" t="n">
        <v>15</v>
      </c>
      <c r="M260" t="n">
        <v>10</v>
      </c>
      <c r="N260" t="n">
        <v>44</v>
      </c>
      <c r="O260" t="n">
        <v>25817.56</v>
      </c>
      <c r="P260" t="n">
        <v>219.22</v>
      </c>
      <c r="Q260" t="n">
        <v>446.27</v>
      </c>
      <c r="R260" t="n">
        <v>40.88</v>
      </c>
      <c r="S260" t="n">
        <v>28.73</v>
      </c>
      <c r="T260" t="n">
        <v>5382.8</v>
      </c>
      <c r="U260" t="n">
        <v>0.7</v>
      </c>
      <c r="V260" t="n">
        <v>0.92</v>
      </c>
      <c r="W260" t="n">
        <v>0.1</v>
      </c>
      <c r="X260" t="n">
        <v>0.31</v>
      </c>
      <c r="Y260" t="n">
        <v>0.5</v>
      </c>
      <c r="Z260" t="n">
        <v>10</v>
      </c>
    </row>
    <row r="261">
      <c r="A261" t="n">
        <v>15</v>
      </c>
      <c r="B261" t="n">
        <v>95</v>
      </c>
      <c r="C261" t="inlineStr">
        <is>
          <t xml:space="preserve">CONCLUIDO	</t>
        </is>
      </c>
      <c r="D261" t="n">
        <v>4.8734</v>
      </c>
      <c r="E261" t="n">
        <v>20.52</v>
      </c>
      <c r="F261" t="n">
        <v>17.64</v>
      </c>
      <c r="G261" t="n">
        <v>96.23</v>
      </c>
      <c r="H261" t="n">
        <v>1.36</v>
      </c>
      <c r="I261" t="n">
        <v>11</v>
      </c>
      <c r="J261" t="n">
        <v>209.03</v>
      </c>
      <c r="K261" t="n">
        <v>53.44</v>
      </c>
      <c r="L261" t="n">
        <v>16</v>
      </c>
      <c r="M261" t="n">
        <v>9</v>
      </c>
      <c r="N261" t="n">
        <v>44.6</v>
      </c>
      <c r="O261" t="n">
        <v>26014.91</v>
      </c>
      <c r="P261" t="n">
        <v>216.36</v>
      </c>
      <c r="Q261" t="n">
        <v>446.28</v>
      </c>
      <c r="R261" t="n">
        <v>39.86</v>
      </c>
      <c r="S261" t="n">
        <v>28.73</v>
      </c>
      <c r="T261" t="n">
        <v>4879.5</v>
      </c>
      <c r="U261" t="n">
        <v>0.72</v>
      </c>
      <c r="V261" t="n">
        <v>0.92</v>
      </c>
      <c r="W261" t="n">
        <v>0.1</v>
      </c>
      <c r="X261" t="n">
        <v>0.28</v>
      </c>
      <c r="Y261" t="n">
        <v>0.5</v>
      </c>
      <c r="Z261" t="n">
        <v>10</v>
      </c>
    </row>
    <row r="262">
      <c r="A262" t="n">
        <v>16</v>
      </c>
      <c r="B262" t="n">
        <v>95</v>
      </c>
      <c r="C262" t="inlineStr">
        <is>
          <t xml:space="preserve">CONCLUIDO	</t>
        </is>
      </c>
      <c r="D262" t="n">
        <v>4.8726</v>
      </c>
      <c r="E262" t="n">
        <v>20.52</v>
      </c>
      <c r="F262" t="n">
        <v>17.64</v>
      </c>
      <c r="G262" t="n">
        <v>96.23999999999999</v>
      </c>
      <c r="H262" t="n">
        <v>1.43</v>
      </c>
      <c r="I262" t="n">
        <v>11</v>
      </c>
      <c r="J262" t="n">
        <v>210.64</v>
      </c>
      <c r="K262" t="n">
        <v>53.44</v>
      </c>
      <c r="L262" t="n">
        <v>17</v>
      </c>
      <c r="M262" t="n">
        <v>9</v>
      </c>
      <c r="N262" t="n">
        <v>45.21</v>
      </c>
      <c r="O262" t="n">
        <v>26213.09</v>
      </c>
      <c r="P262" t="n">
        <v>214.86</v>
      </c>
      <c r="Q262" t="n">
        <v>446.27</v>
      </c>
      <c r="R262" t="n">
        <v>39.92</v>
      </c>
      <c r="S262" t="n">
        <v>28.73</v>
      </c>
      <c r="T262" t="n">
        <v>4908.27</v>
      </c>
      <c r="U262" t="n">
        <v>0.72</v>
      </c>
      <c r="V262" t="n">
        <v>0.92</v>
      </c>
      <c r="W262" t="n">
        <v>0.1</v>
      </c>
      <c r="X262" t="n">
        <v>0.29</v>
      </c>
      <c r="Y262" t="n">
        <v>0.5</v>
      </c>
      <c r="Z262" t="n">
        <v>10</v>
      </c>
    </row>
    <row r="263">
      <c r="A263" t="n">
        <v>17</v>
      </c>
      <c r="B263" t="n">
        <v>95</v>
      </c>
      <c r="C263" t="inlineStr">
        <is>
          <t xml:space="preserve">CONCLUIDO	</t>
        </is>
      </c>
      <c r="D263" t="n">
        <v>4.9047</v>
      </c>
      <c r="E263" t="n">
        <v>20.39</v>
      </c>
      <c r="F263" t="n">
        <v>17.55</v>
      </c>
      <c r="G263" t="n">
        <v>105.29</v>
      </c>
      <c r="H263" t="n">
        <v>1.51</v>
      </c>
      <c r="I263" t="n">
        <v>10</v>
      </c>
      <c r="J263" t="n">
        <v>212.25</v>
      </c>
      <c r="K263" t="n">
        <v>53.44</v>
      </c>
      <c r="L263" t="n">
        <v>18</v>
      </c>
      <c r="M263" t="n">
        <v>8</v>
      </c>
      <c r="N263" t="n">
        <v>45.82</v>
      </c>
      <c r="O263" t="n">
        <v>26412.11</v>
      </c>
      <c r="P263" t="n">
        <v>212.8</v>
      </c>
      <c r="Q263" t="n">
        <v>446.27</v>
      </c>
      <c r="R263" t="n">
        <v>36.59</v>
      </c>
      <c r="S263" t="n">
        <v>28.73</v>
      </c>
      <c r="T263" t="n">
        <v>3249.19</v>
      </c>
      <c r="U263" t="n">
        <v>0.79</v>
      </c>
      <c r="V263" t="n">
        <v>0.93</v>
      </c>
      <c r="W263" t="n">
        <v>0.1</v>
      </c>
      <c r="X263" t="n">
        <v>0.19</v>
      </c>
      <c r="Y263" t="n">
        <v>0.5</v>
      </c>
      <c r="Z263" t="n">
        <v>10</v>
      </c>
    </row>
    <row r="264">
      <c r="A264" t="n">
        <v>18</v>
      </c>
      <c r="B264" t="n">
        <v>95</v>
      </c>
      <c r="C264" t="inlineStr">
        <is>
          <t xml:space="preserve">CONCLUIDO	</t>
        </is>
      </c>
      <c r="D264" t="n">
        <v>4.9059</v>
      </c>
      <c r="E264" t="n">
        <v>20.38</v>
      </c>
      <c r="F264" t="n">
        <v>17.58</v>
      </c>
      <c r="G264" t="n">
        <v>117.2</v>
      </c>
      <c r="H264" t="n">
        <v>1.58</v>
      </c>
      <c r="I264" t="n">
        <v>9</v>
      </c>
      <c r="J264" t="n">
        <v>213.87</v>
      </c>
      <c r="K264" t="n">
        <v>53.44</v>
      </c>
      <c r="L264" t="n">
        <v>19</v>
      </c>
      <c r="M264" t="n">
        <v>7</v>
      </c>
      <c r="N264" t="n">
        <v>46.44</v>
      </c>
      <c r="O264" t="n">
        <v>26611.98</v>
      </c>
      <c r="P264" t="n">
        <v>210.37</v>
      </c>
      <c r="Q264" t="n">
        <v>446.27</v>
      </c>
      <c r="R264" t="n">
        <v>37.82</v>
      </c>
      <c r="S264" t="n">
        <v>28.73</v>
      </c>
      <c r="T264" t="n">
        <v>3868.38</v>
      </c>
      <c r="U264" t="n">
        <v>0.76</v>
      </c>
      <c r="V264" t="n">
        <v>0.92</v>
      </c>
      <c r="W264" t="n">
        <v>0.1</v>
      </c>
      <c r="X264" t="n">
        <v>0.22</v>
      </c>
      <c r="Y264" t="n">
        <v>0.5</v>
      </c>
      <c r="Z264" t="n">
        <v>10</v>
      </c>
    </row>
    <row r="265">
      <c r="A265" t="n">
        <v>19</v>
      </c>
      <c r="B265" t="n">
        <v>95</v>
      </c>
      <c r="C265" t="inlineStr">
        <is>
          <t xml:space="preserve">CONCLUIDO	</t>
        </is>
      </c>
      <c r="D265" t="n">
        <v>4.9044</v>
      </c>
      <c r="E265" t="n">
        <v>20.39</v>
      </c>
      <c r="F265" t="n">
        <v>17.59</v>
      </c>
      <c r="G265" t="n">
        <v>117.24</v>
      </c>
      <c r="H265" t="n">
        <v>1.65</v>
      </c>
      <c r="I265" t="n">
        <v>9</v>
      </c>
      <c r="J265" t="n">
        <v>215.5</v>
      </c>
      <c r="K265" t="n">
        <v>53.44</v>
      </c>
      <c r="L265" t="n">
        <v>20</v>
      </c>
      <c r="M265" t="n">
        <v>7</v>
      </c>
      <c r="N265" t="n">
        <v>47.07</v>
      </c>
      <c r="O265" t="n">
        <v>26812.71</v>
      </c>
      <c r="P265" t="n">
        <v>210.56</v>
      </c>
      <c r="Q265" t="n">
        <v>446.27</v>
      </c>
      <c r="R265" t="n">
        <v>38.14</v>
      </c>
      <c r="S265" t="n">
        <v>28.73</v>
      </c>
      <c r="T265" t="n">
        <v>4028.17</v>
      </c>
      <c r="U265" t="n">
        <v>0.75</v>
      </c>
      <c r="V265" t="n">
        <v>0.92</v>
      </c>
      <c r="W265" t="n">
        <v>0.09</v>
      </c>
      <c r="X265" t="n">
        <v>0.23</v>
      </c>
      <c r="Y265" t="n">
        <v>0.5</v>
      </c>
      <c r="Z265" t="n">
        <v>10</v>
      </c>
    </row>
    <row r="266">
      <c r="A266" t="n">
        <v>20</v>
      </c>
      <c r="B266" t="n">
        <v>95</v>
      </c>
      <c r="C266" t="inlineStr">
        <is>
          <t xml:space="preserve">CONCLUIDO	</t>
        </is>
      </c>
      <c r="D266" t="n">
        <v>4.904</v>
      </c>
      <c r="E266" t="n">
        <v>20.39</v>
      </c>
      <c r="F266" t="n">
        <v>17.59</v>
      </c>
      <c r="G266" t="n">
        <v>117.25</v>
      </c>
      <c r="H266" t="n">
        <v>1.72</v>
      </c>
      <c r="I266" t="n">
        <v>9</v>
      </c>
      <c r="J266" t="n">
        <v>217.14</v>
      </c>
      <c r="K266" t="n">
        <v>53.44</v>
      </c>
      <c r="L266" t="n">
        <v>21</v>
      </c>
      <c r="M266" t="n">
        <v>7</v>
      </c>
      <c r="N266" t="n">
        <v>47.7</v>
      </c>
      <c r="O266" t="n">
        <v>27014.3</v>
      </c>
      <c r="P266" t="n">
        <v>208.78</v>
      </c>
      <c r="Q266" t="n">
        <v>446.27</v>
      </c>
      <c r="R266" t="n">
        <v>38.11</v>
      </c>
      <c r="S266" t="n">
        <v>28.73</v>
      </c>
      <c r="T266" t="n">
        <v>4017.18</v>
      </c>
      <c r="U266" t="n">
        <v>0.75</v>
      </c>
      <c r="V266" t="n">
        <v>0.92</v>
      </c>
      <c r="W266" t="n">
        <v>0.1</v>
      </c>
      <c r="X266" t="n">
        <v>0.23</v>
      </c>
      <c r="Y266" t="n">
        <v>0.5</v>
      </c>
      <c r="Z266" t="n">
        <v>10</v>
      </c>
    </row>
    <row r="267">
      <c r="A267" t="n">
        <v>21</v>
      </c>
      <c r="B267" t="n">
        <v>95</v>
      </c>
      <c r="C267" t="inlineStr">
        <is>
          <t xml:space="preserve">CONCLUIDO	</t>
        </is>
      </c>
      <c r="D267" t="n">
        <v>4.92</v>
      </c>
      <c r="E267" t="n">
        <v>20.33</v>
      </c>
      <c r="F267" t="n">
        <v>17.56</v>
      </c>
      <c r="G267" t="n">
        <v>131.69</v>
      </c>
      <c r="H267" t="n">
        <v>1.79</v>
      </c>
      <c r="I267" t="n">
        <v>8</v>
      </c>
      <c r="J267" t="n">
        <v>218.78</v>
      </c>
      <c r="K267" t="n">
        <v>53.44</v>
      </c>
      <c r="L267" t="n">
        <v>22</v>
      </c>
      <c r="M267" t="n">
        <v>6</v>
      </c>
      <c r="N267" t="n">
        <v>48.34</v>
      </c>
      <c r="O267" t="n">
        <v>27216.79</v>
      </c>
      <c r="P267" t="n">
        <v>206.71</v>
      </c>
      <c r="Q267" t="n">
        <v>446.27</v>
      </c>
      <c r="R267" t="n">
        <v>37.13</v>
      </c>
      <c r="S267" t="n">
        <v>28.73</v>
      </c>
      <c r="T267" t="n">
        <v>3531.51</v>
      </c>
      <c r="U267" t="n">
        <v>0.77</v>
      </c>
      <c r="V267" t="n">
        <v>0.93</v>
      </c>
      <c r="W267" t="n">
        <v>0.09</v>
      </c>
      <c r="X267" t="n">
        <v>0.2</v>
      </c>
      <c r="Y267" t="n">
        <v>0.5</v>
      </c>
      <c r="Z267" t="n">
        <v>10</v>
      </c>
    </row>
    <row r="268">
      <c r="A268" t="n">
        <v>22</v>
      </c>
      <c r="B268" t="n">
        <v>95</v>
      </c>
      <c r="C268" t="inlineStr">
        <is>
          <t xml:space="preserve">CONCLUIDO	</t>
        </is>
      </c>
      <c r="D268" t="n">
        <v>4.9323</v>
      </c>
      <c r="E268" t="n">
        <v>20.27</v>
      </c>
      <c r="F268" t="n">
        <v>17.51</v>
      </c>
      <c r="G268" t="n">
        <v>131.31</v>
      </c>
      <c r="H268" t="n">
        <v>1.85</v>
      </c>
      <c r="I268" t="n">
        <v>8</v>
      </c>
      <c r="J268" t="n">
        <v>220.43</v>
      </c>
      <c r="K268" t="n">
        <v>53.44</v>
      </c>
      <c r="L268" t="n">
        <v>23</v>
      </c>
      <c r="M268" t="n">
        <v>6</v>
      </c>
      <c r="N268" t="n">
        <v>48.99</v>
      </c>
      <c r="O268" t="n">
        <v>27420.16</v>
      </c>
      <c r="P268" t="n">
        <v>203.77</v>
      </c>
      <c r="Q268" t="n">
        <v>446.27</v>
      </c>
      <c r="R268" t="n">
        <v>35.34</v>
      </c>
      <c r="S268" t="n">
        <v>28.73</v>
      </c>
      <c r="T268" t="n">
        <v>2637.31</v>
      </c>
      <c r="U268" t="n">
        <v>0.8100000000000001</v>
      </c>
      <c r="V268" t="n">
        <v>0.93</v>
      </c>
      <c r="W268" t="n">
        <v>0.09</v>
      </c>
      <c r="X268" t="n">
        <v>0.15</v>
      </c>
      <c r="Y268" t="n">
        <v>0.5</v>
      </c>
      <c r="Z268" t="n">
        <v>10</v>
      </c>
    </row>
    <row r="269">
      <c r="A269" t="n">
        <v>23</v>
      </c>
      <c r="B269" t="n">
        <v>95</v>
      </c>
      <c r="C269" t="inlineStr">
        <is>
          <t xml:space="preserve">CONCLUIDO	</t>
        </is>
      </c>
      <c r="D269" t="n">
        <v>4.9189</v>
      </c>
      <c r="E269" t="n">
        <v>20.33</v>
      </c>
      <c r="F269" t="n">
        <v>17.56</v>
      </c>
      <c r="G269" t="n">
        <v>131.72</v>
      </c>
      <c r="H269" t="n">
        <v>1.92</v>
      </c>
      <c r="I269" t="n">
        <v>8</v>
      </c>
      <c r="J269" t="n">
        <v>222.08</v>
      </c>
      <c r="K269" t="n">
        <v>53.44</v>
      </c>
      <c r="L269" t="n">
        <v>24</v>
      </c>
      <c r="M269" t="n">
        <v>6</v>
      </c>
      <c r="N269" t="n">
        <v>49.65</v>
      </c>
      <c r="O269" t="n">
        <v>27624.44</v>
      </c>
      <c r="P269" t="n">
        <v>202.04</v>
      </c>
      <c r="Q269" t="n">
        <v>446.27</v>
      </c>
      <c r="R269" t="n">
        <v>37.33</v>
      </c>
      <c r="S269" t="n">
        <v>28.73</v>
      </c>
      <c r="T269" t="n">
        <v>3631.11</v>
      </c>
      <c r="U269" t="n">
        <v>0.77</v>
      </c>
      <c r="V269" t="n">
        <v>0.93</v>
      </c>
      <c r="W269" t="n">
        <v>0.09</v>
      </c>
      <c r="X269" t="n">
        <v>0.21</v>
      </c>
      <c r="Y269" t="n">
        <v>0.5</v>
      </c>
      <c r="Z269" t="n">
        <v>10</v>
      </c>
    </row>
    <row r="270">
      <c r="A270" t="n">
        <v>24</v>
      </c>
      <c r="B270" t="n">
        <v>95</v>
      </c>
      <c r="C270" t="inlineStr">
        <is>
          <t xml:space="preserve">CONCLUIDO	</t>
        </is>
      </c>
      <c r="D270" t="n">
        <v>4.9389</v>
      </c>
      <c r="E270" t="n">
        <v>20.25</v>
      </c>
      <c r="F270" t="n">
        <v>17.52</v>
      </c>
      <c r="G270" t="n">
        <v>150.15</v>
      </c>
      <c r="H270" t="n">
        <v>1.99</v>
      </c>
      <c r="I270" t="n">
        <v>7</v>
      </c>
      <c r="J270" t="n">
        <v>223.75</v>
      </c>
      <c r="K270" t="n">
        <v>53.44</v>
      </c>
      <c r="L270" t="n">
        <v>25</v>
      </c>
      <c r="M270" t="n">
        <v>5</v>
      </c>
      <c r="N270" t="n">
        <v>50.31</v>
      </c>
      <c r="O270" t="n">
        <v>27829.77</v>
      </c>
      <c r="P270" t="n">
        <v>200.93</v>
      </c>
      <c r="Q270" t="n">
        <v>446.27</v>
      </c>
      <c r="R270" t="n">
        <v>35.84</v>
      </c>
      <c r="S270" t="n">
        <v>28.73</v>
      </c>
      <c r="T270" t="n">
        <v>2889.1</v>
      </c>
      <c r="U270" t="n">
        <v>0.8</v>
      </c>
      <c r="V270" t="n">
        <v>0.93</v>
      </c>
      <c r="W270" t="n">
        <v>0.09</v>
      </c>
      <c r="X270" t="n">
        <v>0.16</v>
      </c>
      <c r="Y270" t="n">
        <v>0.5</v>
      </c>
      <c r="Z270" t="n">
        <v>10</v>
      </c>
    </row>
    <row r="271">
      <c r="A271" t="n">
        <v>25</v>
      </c>
      <c r="B271" t="n">
        <v>95</v>
      </c>
      <c r="C271" t="inlineStr">
        <is>
          <t xml:space="preserve">CONCLUIDO	</t>
        </is>
      </c>
      <c r="D271" t="n">
        <v>4.9366</v>
      </c>
      <c r="E271" t="n">
        <v>20.26</v>
      </c>
      <c r="F271" t="n">
        <v>17.53</v>
      </c>
      <c r="G271" t="n">
        <v>150.24</v>
      </c>
      <c r="H271" t="n">
        <v>2.05</v>
      </c>
      <c r="I271" t="n">
        <v>7</v>
      </c>
      <c r="J271" t="n">
        <v>225.42</v>
      </c>
      <c r="K271" t="n">
        <v>53.44</v>
      </c>
      <c r="L271" t="n">
        <v>26</v>
      </c>
      <c r="M271" t="n">
        <v>5</v>
      </c>
      <c r="N271" t="n">
        <v>50.98</v>
      </c>
      <c r="O271" t="n">
        <v>28035.92</v>
      </c>
      <c r="P271" t="n">
        <v>200.27</v>
      </c>
      <c r="Q271" t="n">
        <v>446.27</v>
      </c>
      <c r="R271" t="n">
        <v>36.18</v>
      </c>
      <c r="S271" t="n">
        <v>28.73</v>
      </c>
      <c r="T271" t="n">
        <v>3058.03</v>
      </c>
      <c r="U271" t="n">
        <v>0.79</v>
      </c>
      <c r="V271" t="n">
        <v>0.93</v>
      </c>
      <c r="W271" t="n">
        <v>0.09</v>
      </c>
      <c r="X271" t="n">
        <v>0.17</v>
      </c>
      <c r="Y271" t="n">
        <v>0.5</v>
      </c>
      <c r="Z271" t="n">
        <v>10</v>
      </c>
    </row>
    <row r="272">
      <c r="A272" t="n">
        <v>26</v>
      </c>
      <c r="B272" t="n">
        <v>95</v>
      </c>
      <c r="C272" t="inlineStr">
        <is>
          <t xml:space="preserve">CONCLUIDO	</t>
        </is>
      </c>
      <c r="D272" t="n">
        <v>4.939</v>
      </c>
      <c r="E272" t="n">
        <v>20.25</v>
      </c>
      <c r="F272" t="n">
        <v>17.52</v>
      </c>
      <c r="G272" t="n">
        <v>150.15</v>
      </c>
      <c r="H272" t="n">
        <v>2.11</v>
      </c>
      <c r="I272" t="n">
        <v>7</v>
      </c>
      <c r="J272" t="n">
        <v>227.1</v>
      </c>
      <c r="K272" t="n">
        <v>53.44</v>
      </c>
      <c r="L272" t="n">
        <v>27</v>
      </c>
      <c r="M272" t="n">
        <v>5</v>
      </c>
      <c r="N272" t="n">
        <v>51.66</v>
      </c>
      <c r="O272" t="n">
        <v>28243</v>
      </c>
      <c r="P272" t="n">
        <v>198.18</v>
      </c>
      <c r="Q272" t="n">
        <v>446.28</v>
      </c>
      <c r="R272" t="n">
        <v>35.81</v>
      </c>
      <c r="S272" t="n">
        <v>28.73</v>
      </c>
      <c r="T272" t="n">
        <v>2877.48</v>
      </c>
      <c r="U272" t="n">
        <v>0.8</v>
      </c>
      <c r="V272" t="n">
        <v>0.93</v>
      </c>
      <c r="W272" t="n">
        <v>0.09</v>
      </c>
      <c r="X272" t="n">
        <v>0.16</v>
      </c>
      <c r="Y272" t="n">
        <v>0.5</v>
      </c>
      <c r="Z272" t="n">
        <v>10</v>
      </c>
    </row>
    <row r="273">
      <c r="A273" t="n">
        <v>27</v>
      </c>
      <c r="B273" t="n">
        <v>95</v>
      </c>
      <c r="C273" t="inlineStr">
        <is>
          <t xml:space="preserve">CONCLUIDO	</t>
        </is>
      </c>
      <c r="D273" t="n">
        <v>4.96</v>
      </c>
      <c r="E273" t="n">
        <v>20.16</v>
      </c>
      <c r="F273" t="n">
        <v>17.47</v>
      </c>
      <c r="G273" t="n">
        <v>174.69</v>
      </c>
      <c r="H273" t="n">
        <v>2.18</v>
      </c>
      <c r="I273" t="n">
        <v>6</v>
      </c>
      <c r="J273" t="n">
        <v>228.79</v>
      </c>
      <c r="K273" t="n">
        <v>53.44</v>
      </c>
      <c r="L273" t="n">
        <v>28</v>
      </c>
      <c r="M273" t="n">
        <v>4</v>
      </c>
      <c r="N273" t="n">
        <v>52.35</v>
      </c>
      <c r="O273" t="n">
        <v>28451.04</v>
      </c>
      <c r="P273" t="n">
        <v>194.54</v>
      </c>
      <c r="Q273" t="n">
        <v>446.27</v>
      </c>
      <c r="R273" t="n">
        <v>34.23</v>
      </c>
      <c r="S273" t="n">
        <v>28.73</v>
      </c>
      <c r="T273" t="n">
        <v>2091.7</v>
      </c>
      <c r="U273" t="n">
        <v>0.84</v>
      </c>
      <c r="V273" t="n">
        <v>0.93</v>
      </c>
      <c r="W273" t="n">
        <v>0.09</v>
      </c>
      <c r="X273" t="n">
        <v>0.11</v>
      </c>
      <c r="Y273" t="n">
        <v>0.5</v>
      </c>
      <c r="Z273" t="n">
        <v>10</v>
      </c>
    </row>
    <row r="274">
      <c r="A274" t="n">
        <v>28</v>
      </c>
      <c r="B274" t="n">
        <v>95</v>
      </c>
      <c r="C274" t="inlineStr">
        <is>
          <t xml:space="preserve">CONCLUIDO	</t>
        </is>
      </c>
      <c r="D274" t="n">
        <v>4.9504</v>
      </c>
      <c r="E274" t="n">
        <v>20.2</v>
      </c>
      <c r="F274" t="n">
        <v>17.51</v>
      </c>
      <c r="G274" t="n">
        <v>175.08</v>
      </c>
      <c r="H274" t="n">
        <v>2.24</v>
      </c>
      <c r="I274" t="n">
        <v>6</v>
      </c>
      <c r="J274" t="n">
        <v>230.48</v>
      </c>
      <c r="K274" t="n">
        <v>53.44</v>
      </c>
      <c r="L274" t="n">
        <v>29</v>
      </c>
      <c r="M274" t="n">
        <v>2</v>
      </c>
      <c r="N274" t="n">
        <v>53.05</v>
      </c>
      <c r="O274" t="n">
        <v>28660.06</v>
      </c>
      <c r="P274" t="n">
        <v>196.1</v>
      </c>
      <c r="Q274" t="n">
        <v>446.27</v>
      </c>
      <c r="R274" t="n">
        <v>35.45</v>
      </c>
      <c r="S274" t="n">
        <v>28.73</v>
      </c>
      <c r="T274" t="n">
        <v>2702.45</v>
      </c>
      <c r="U274" t="n">
        <v>0.8100000000000001</v>
      </c>
      <c r="V274" t="n">
        <v>0.93</v>
      </c>
      <c r="W274" t="n">
        <v>0.09</v>
      </c>
      <c r="X274" t="n">
        <v>0.15</v>
      </c>
      <c r="Y274" t="n">
        <v>0.5</v>
      </c>
      <c r="Z274" t="n">
        <v>10</v>
      </c>
    </row>
    <row r="275">
      <c r="A275" t="n">
        <v>29</v>
      </c>
      <c r="B275" t="n">
        <v>95</v>
      </c>
      <c r="C275" t="inlineStr">
        <is>
          <t xml:space="preserve">CONCLUIDO	</t>
        </is>
      </c>
      <c r="D275" t="n">
        <v>4.9534</v>
      </c>
      <c r="E275" t="n">
        <v>20.19</v>
      </c>
      <c r="F275" t="n">
        <v>17.5</v>
      </c>
      <c r="G275" t="n">
        <v>174.96</v>
      </c>
      <c r="H275" t="n">
        <v>2.3</v>
      </c>
      <c r="I275" t="n">
        <v>6</v>
      </c>
      <c r="J275" t="n">
        <v>232.18</v>
      </c>
      <c r="K275" t="n">
        <v>53.44</v>
      </c>
      <c r="L275" t="n">
        <v>30</v>
      </c>
      <c r="M275" t="n">
        <v>1</v>
      </c>
      <c r="N275" t="n">
        <v>53.75</v>
      </c>
      <c r="O275" t="n">
        <v>28870.05</v>
      </c>
      <c r="P275" t="n">
        <v>197.29</v>
      </c>
      <c r="Q275" t="n">
        <v>446.27</v>
      </c>
      <c r="R275" t="n">
        <v>35.05</v>
      </c>
      <c r="S275" t="n">
        <v>28.73</v>
      </c>
      <c r="T275" t="n">
        <v>2499.9</v>
      </c>
      <c r="U275" t="n">
        <v>0.82</v>
      </c>
      <c r="V275" t="n">
        <v>0.93</v>
      </c>
      <c r="W275" t="n">
        <v>0.09</v>
      </c>
      <c r="X275" t="n">
        <v>0.14</v>
      </c>
      <c r="Y275" t="n">
        <v>0.5</v>
      </c>
      <c r="Z275" t="n">
        <v>10</v>
      </c>
    </row>
    <row r="276">
      <c r="A276" t="n">
        <v>30</v>
      </c>
      <c r="B276" t="n">
        <v>95</v>
      </c>
      <c r="C276" t="inlineStr">
        <is>
          <t xml:space="preserve">CONCLUIDO	</t>
        </is>
      </c>
      <c r="D276" t="n">
        <v>4.953</v>
      </c>
      <c r="E276" t="n">
        <v>20.19</v>
      </c>
      <c r="F276" t="n">
        <v>17.5</v>
      </c>
      <c r="G276" t="n">
        <v>174.98</v>
      </c>
      <c r="H276" t="n">
        <v>2.36</v>
      </c>
      <c r="I276" t="n">
        <v>6</v>
      </c>
      <c r="J276" t="n">
        <v>233.89</v>
      </c>
      <c r="K276" t="n">
        <v>53.44</v>
      </c>
      <c r="L276" t="n">
        <v>31</v>
      </c>
      <c r="M276" t="n">
        <v>0</v>
      </c>
      <c r="N276" t="n">
        <v>54.46</v>
      </c>
      <c r="O276" t="n">
        <v>29081.05</v>
      </c>
      <c r="P276" t="n">
        <v>198.26</v>
      </c>
      <c r="Q276" t="n">
        <v>446.28</v>
      </c>
      <c r="R276" t="n">
        <v>35.06</v>
      </c>
      <c r="S276" t="n">
        <v>28.73</v>
      </c>
      <c r="T276" t="n">
        <v>2503.04</v>
      </c>
      <c r="U276" t="n">
        <v>0.82</v>
      </c>
      <c r="V276" t="n">
        <v>0.93</v>
      </c>
      <c r="W276" t="n">
        <v>0.09</v>
      </c>
      <c r="X276" t="n">
        <v>0.14</v>
      </c>
      <c r="Y276" t="n">
        <v>0.5</v>
      </c>
      <c r="Z276" t="n">
        <v>10</v>
      </c>
    </row>
    <row r="277">
      <c r="A277" t="n">
        <v>0</v>
      </c>
      <c r="B277" t="n">
        <v>55</v>
      </c>
      <c r="C277" t="inlineStr">
        <is>
          <t xml:space="preserve">CONCLUIDO	</t>
        </is>
      </c>
      <c r="D277" t="n">
        <v>3.601</v>
      </c>
      <c r="E277" t="n">
        <v>27.77</v>
      </c>
      <c r="F277" t="n">
        <v>21.93</v>
      </c>
      <c r="G277" t="n">
        <v>8.380000000000001</v>
      </c>
      <c r="H277" t="n">
        <v>0.15</v>
      </c>
      <c r="I277" t="n">
        <v>157</v>
      </c>
      <c r="J277" t="n">
        <v>116.05</v>
      </c>
      <c r="K277" t="n">
        <v>43.4</v>
      </c>
      <c r="L277" t="n">
        <v>1</v>
      </c>
      <c r="M277" t="n">
        <v>155</v>
      </c>
      <c r="N277" t="n">
        <v>16.65</v>
      </c>
      <c r="O277" t="n">
        <v>14546.17</v>
      </c>
      <c r="P277" t="n">
        <v>216.33</v>
      </c>
      <c r="Q277" t="n">
        <v>446.31</v>
      </c>
      <c r="R277" t="n">
        <v>180.22</v>
      </c>
      <c r="S277" t="n">
        <v>28.73</v>
      </c>
      <c r="T277" t="n">
        <v>74331.78999999999</v>
      </c>
      <c r="U277" t="n">
        <v>0.16</v>
      </c>
      <c r="V277" t="n">
        <v>0.74</v>
      </c>
      <c r="W277" t="n">
        <v>0.33</v>
      </c>
      <c r="X277" t="n">
        <v>4.58</v>
      </c>
      <c r="Y277" t="n">
        <v>0.5</v>
      </c>
      <c r="Z277" t="n">
        <v>10</v>
      </c>
    </row>
    <row r="278">
      <c r="A278" t="n">
        <v>1</v>
      </c>
      <c r="B278" t="n">
        <v>55</v>
      </c>
      <c r="C278" t="inlineStr">
        <is>
          <t xml:space="preserve">CONCLUIDO	</t>
        </is>
      </c>
      <c r="D278" t="n">
        <v>4.3373</v>
      </c>
      <c r="E278" t="n">
        <v>23.06</v>
      </c>
      <c r="F278" t="n">
        <v>19.32</v>
      </c>
      <c r="G278" t="n">
        <v>16.8</v>
      </c>
      <c r="H278" t="n">
        <v>0.3</v>
      </c>
      <c r="I278" t="n">
        <v>69</v>
      </c>
      <c r="J278" t="n">
        <v>117.34</v>
      </c>
      <c r="K278" t="n">
        <v>43.4</v>
      </c>
      <c r="L278" t="n">
        <v>2</v>
      </c>
      <c r="M278" t="n">
        <v>67</v>
      </c>
      <c r="N278" t="n">
        <v>16.94</v>
      </c>
      <c r="O278" t="n">
        <v>14705.49</v>
      </c>
      <c r="P278" t="n">
        <v>187.58</v>
      </c>
      <c r="Q278" t="n">
        <v>446.33</v>
      </c>
      <c r="R278" t="n">
        <v>94.73999999999999</v>
      </c>
      <c r="S278" t="n">
        <v>28.73</v>
      </c>
      <c r="T278" t="n">
        <v>32030.99</v>
      </c>
      <c r="U278" t="n">
        <v>0.3</v>
      </c>
      <c r="V278" t="n">
        <v>0.84</v>
      </c>
      <c r="W278" t="n">
        <v>0.19</v>
      </c>
      <c r="X278" t="n">
        <v>1.96</v>
      </c>
      <c r="Y278" t="n">
        <v>0.5</v>
      </c>
      <c r="Z278" t="n">
        <v>10</v>
      </c>
    </row>
    <row r="279">
      <c r="A279" t="n">
        <v>2</v>
      </c>
      <c r="B279" t="n">
        <v>55</v>
      </c>
      <c r="C279" t="inlineStr">
        <is>
          <t xml:space="preserve">CONCLUIDO	</t>
        </is>
      </c>
      <c r="D279" t="n">
        <v>4.6036</v>
      </c>
      <c r="E279" t="n">
        <v>21.72</v>
      </c>
      <c r="F279" t="n">
        <v>18.59</v>
      </c>
      <c r="G279" t="n">
        <v>25.35</v>
      </c>
      <c r="H279" t="n">
        <v>0.45</v>
      </c>
      <c r="I279" t="n">
        <v>44</v>
      </c>
      <c r="J279" t="n">
        <v>118.63</v>
      </c>
      <c r="K279" t="n">
        <v>43.4</v>
      </c>
      <c r="L279" t="n">
        <v>3</v>
      </c>
      <c r="M279" t="n">
        <v>42</v>
      </c>
      <c r="N279" t="n">
        <v>17.23</v>
      </c>
      <c r="O279" t="n">
        <v>14865.24</v>
      </c>
      <c r="P279" t="n">
        <v>177.59</v>
      </c>
      <c r="Q279" t="n">
        <v>446.27</v>
      </c>
      <c r="R279" t="n">
        <v>70.67</v>
      </c>
      <c r="S279" t="n">
        <v>28.73</v>
      </c>
      <c r="T279" t="n">
        <v>20119.27</v>
      </c>
      <c r="U279" t="n">
        <v>0.41</v>
      </c>
      <c r="V279" t="n">
        <v>0.87</v>
      </c>
      <c r="W279" t="n">
        <v>0.15</v>
      </c>
      <c r="X279" t="n">
        <v>1.23</v>
      </c>
      <c r="Y279" t="n">
        <v>0.5</v>
      </c>
      <c r="Z279" t="n">
        <v>10</v>
      </c>
    </row>
    <row r="280">
      <c r="A280" t="n">
        <v>3</v>
      </c>
      <c r="B280" t="n">
        <v>55</v>
      </c>
      <c r="C280" t="inlineStr">
        <is>
          <t xml:space="preserve">CONCLUIDO	</t>
        </is>
      </c>
      <c r="D280" t="n">
        <v>4.7428</v>
      </c>
      <c r="E280" t="n">
        <v>21.08</v>
      </c>
      <c r="F280" t="n">
        <v>18.24</v>
      </c>
      <c r="G280" t="n">
        <v>34.19</v>
      </c>
      <c r="H280" t="n">
        <v>0.59</v>
      </c>
      <c r="I280" t="n">
        <v>32</v>
      </c>
      <c r="J280" t="n">
        <v>119.93</v>
      </c>
      <c r="K280" t="n">
        <v>43.4</v>
      </c>
      <c r="L280" t="n">
        <v>4</v>
      </c>
      <c r="M280" t="n">
        <v>30</v>
      </c>
      <c r="N280" t="n">
        <v>17.53</v>
      </c>
      <c r="O280" t="n">
        <v>15025.44</v>
      </c>
      <c r="P280" t="n">
        <v>171.41</v>
      </c>
      <c r="Q280" t="n">
        <v>446.28</v>
      </c>
      <c r="R280" t="n">
        <v>59.3</v>
      </c>
      <c r="S280" t="n">
        <v>28.73</v>
      </c>
      <c r="T280" t="n">
        <v>14496.17</v>
      </c>
      <c r="U280" t="n">
        <v>0.48</v>
      </c>
      <c r="V280" t="n">
        <v>0.89</v>
      </c>
      <c r="W280" t="n">
        <v>0.13</v>
      </c>
      <c r="X280" t="n">
        <v>0.88</v>
      </c>
      <c r="Y280" t="n">
        <v>0.5</v>
      </c>
      <c r="Z280" t="n">
        <v>10</v>
      </c>
    </row>
    <row r="281">
      <c r="A281" t="n">
        <v>4</v>
      </c>
      <c r="B281" t="n">
        <v>55</v>
      </c>
      <c r="C281" t="inlineStr">
        <is>
          <t xml:space="preserve">CONCLUIDO	</t>
        </is>
      </c>
      <c r="D281" t="n">
        <v>4.8223</v>
      </c>
      <c r="E281" t="n">
        <v>20.74</v>
      </c>
      <c r="F281" t="n">
        <v>18.06</v>
      </c>
      <c r="G281" t="n">
        <v>43.33</v>
      </c>
      <c r="H281" t="n">
        <v>0.73</v>
      </c>
      <c r="I281" t="n">
        <v>25</v>
      </c>
      <c r="J281" t="n">
        <v>121.23</v>
      </c>
      <c r="K281" t="n">
        <v>43.4</v>
      </c>
      <c r="L281" t="n">
        <v>5</v>
      </c>
      <c r="M281" t="n">
        <v>23</v>
      </c>
      <c r="N281" t="n">
        <v>17.83</v>
      </c>
      <c r="O281" t="n">
        <v>15186.08</v>
      </c>
      <c r="P281" t="n">
        <v>166.72</v>
      </c>
      <c r="Q281" t="n">
        <v>446.28</v>
      </c>
      <c r="R281" t="n">
        <v>53.4</v>
      </c>
      <c r="S281" t="n">
        <v>28.73</v>
      </c>
      <c r="T281" t="n">
        <v>11581.01</v>
      </c>
      <c r="U281" t="n">
        <v>0.54</v>
      </c>
      <c r="V281" t="n">
        <v>0.9</v>
      </c>
      <c r="W281" t="n">
        <v>0.12</v>
      </c>
      <c r="X281" t="n">
        <v>0.7</v>
      </c>
      <c r="Y281" t="n">
        <v>0.5</v>
      </c>
      <c r="Z281" t="n">
        <v>10</v>
      </c>
    </row>
    <row r="282">
      <c r="A282" t="n">
        <v>5</v>
      </c>
      <c r="B282" t="n">
        <v>55</v>
      </c>
      <c r="C282" t="inlineStr">
        <is>
          <t xml:space="preserve">CONCLUIDO	</t>
        </is>
      </c>
      <c r="D282" t="n">
        <v>4.8727</v>
      </c>
      <c r="E282" t="n">
        <v>20.52</v>
      </c>
      <c r="F282" t="n">
        <v>17.94</v>
      </c>
      <c r="G282" t="n">
        <v>51.25</v>
      </c>
      <c r="H282" t="n">
        <v>0.86</v>
      </c>
      <c r="I282" t="n">
        <v>21</v>
      </c>
      <c r="J282" t="n">
        <v>122.54</v>
      </c>
      <c r="K282" t="n">
        <v>43.4</v>
      </c>
      <c r="L282" t="n">
        <v>6</v>
      </c>
      <c r="M282" t="n">
        <v>19</v>
      </c>
      <c r="N282" t="n">
        <v>18.14</v>
      </c>
      <c r="O282" t="n">
        <v>15347.16</v>
      </c>
      <c r="P282" t="n">
        <v>162.69</v>
      </c>
      <c r="Q282" t="n">
        <v>446.27</v>
      </c>
      <c r="R282" t="n">
        <v>49.51</v>
      </c>
      <c r="S282" t="n">
        <v>28.73</v>
      </c>
      <c r="T282" t="n">
        <v>9656.42</v>
      </c>
      <c r="U282" t="n">
        <v>0.58</v>
      </c>
      <c r="V282" t="n">
        <v>0.91</v>
      </c>
      <c r="W282" t="n">
        <v>0.11</v>
      </c>
      <c r="X282" t="n">
        <v>0.58</v>
      </c>
      <c r="Y282" t="n">
        <v>0.5</v>
      </c>
      <c r="Z282" t="n">
        <v>10</v>
      </c>
    </row>
    <row r="283">
      <c r="A283" t="n">
        <v>6</v>
      </c>
      <c r="B283" t="n">
        <v>55</v>
      </c>
      <c r="C283" t="inlineStr">
        <is>
          <t xml:space="preserve">CONCLUIDO	</t>
        </is>
      </c>
      <c r="D283" t="n">
        <v>4.9104</v>
      </c>
      <c r="E283" t="n">
        <v>20.36</v>
      </c>
      <c r="F283" t="n">
        <v>17.85</v>
      </c>
      <c r="G283" t="n">
        <v>59.5</v>
      </c>
      <c r="H283" t="n">
        <v>1</v>
      </c>
      <c r="I283" t="n">
        <v>18</v>
      </c>
      <c r="J283" t="n">
        <v>123.85</v>
      </c>
      <c r="K283" t="n">
        <v>43.4</v>
      </c>
      <c r="L283" t="n">
        <v>7</v>
      </c>
      <c r="M283" t="n">
        <v>16</v>
      </c>
      <c r="N283" t="n">
        <v>18.45</v>
      </c>
      <c r="O283" t="n">
        <v>15508.69</v>
      </c>
      <c r="P283" t="n">
        <v>159</v>
      </c>
      <c r="Q283" t="n">
        <v>446.29</v>
      </c>
      <c r="R283" t="n">
        <v>46.75</v>
      </c>
      <c r="S283" t="n">
        <v>28.73</v>
      </c>
      <c r="T283" t="n">
        <v>8288.99</v>
      </c>
      <c r="U283" t="n">
        <v>0.61</v>
      </c>
      <c r="V283" t="n">
        <v>0.91</v>
      </c>
      <c r="W283" t="n">
        <v>0.11</v>
      </c>
      <c r="X283" t="n">
        <v>0.49</v>
      </c>
      <c r="Y283" t="n">
        <v>0.5</v>
      </c>
      <c r="Z283" t="n">
        <v>10</v>
      </c>
    </row>
    <row r="284">
      <c r="A284" t="n">
        <v>7</v>
      </c>
      <c r="B284" t="n">
        <v>55</v>
      </c>
      <c r="C284" t="inlineStr">
        <is>
          <t xml:space="preserve">CONCLUIDO	</t>
        </is>
      </c>
      <c r="D284" t="n">
        <v>4.9506</v>
      </c>
      <c r="E284" t="n">
        <v>20.2</v>
      </c>
      <c r="F284" t="n">
        <v>17.76</v>
      </c>
      <c r="G284" t="n">
        <v>71.03</v>
      </c>
      <c r="H284" t="n">
        <v>1.13</v>
      </c>
      <c r="I284" t="n">
        <v>15</v>
      </c>
      <c r="J284" t="n">
        <v>125.16</v>
      </c>
      <c r="K284" t="n">
        <v>43.4</v>
      </c>
      <c r="L284" t="n">
        <v>8</v>
      </c>
      <c r="M284" t="n">
        <v>13</v>
      </c>
      <c r="N284" t="n">
        <v>18.76</v>
      </c>
      <c r="O284" t="n">
        <v>15670.68</v>
      </c>
      <c r="P284" t="n">
        <v>154.96</v>
      </c>
      <c r="Q284" t="n">
        <v>446.27</v>
      </c>
      <c r="R284" t="n">
        <v>43.56</v>
      </c>
      <c r="S284" t="n">
        <v>28.73</v>
      </c>
      <c r="T284" t="n">
        <v>6707.79</v>
      </c>
      <c r="U284" t="n">
        <v>0.66</v>
      </c>
      <c r="V284" t="n">
        <v>0.92</v>
      </c>
      <c r="W284" t="n">
        <v>0.11</v>
      </c>
      <c r="X284" t="n">
        <v>0.4</v>
      </c>
      <c r="Y284" t="n">
        <v>0.5</v>
      </c>
      <c r="Z284" t="n">
        <v>10</v>
      </c>
    </row>
    <row r="285">
      <c r="A285" t="n">
        <v>8</v>
      </c>
      <c r="B285" t="n">
        <v>55</v>
      </c>
      <c r="C285" t="inlineStr">
        <is>
          <t xml:space="preserve">CONCLUIDO	</t>
        </is>
      </c>
      <c r="D285" t="n">
        <v>4.9749</v>
      </c>
      <c r="E285" t="n">
        <v>20.1</v>
      </c>
      <c r="F285" t="n">
        <v>17.71</v>
      </c>
      <c r="G285" t="n">
        <v>81.72</v>
      </c>
      <c r="H285" t="n">
        <v>1.26</v>
      </c>
      <c r="I285" t="n">
        <v>13</v>
      </c>
      <c r="J285" t="n">
        <v>126.48</v>
      </c>
      <c r="K285" t="n">
        <v>43.4</v>
      </c>
      <c r="L285" t="n">
        <v>9</v>
      </c>
      <c r="M285" t="n">
        <v>11</v>
      </c>
      <c r="N285" t="n">
        <v>19.08</v>
      </c>
      <c r="O285" t="n">
        <v>15833.12</v>
      </c>
      <c r="P285" t="n">
        <v>150.8</v>
      </c>
      <c r="Q285" t="n">
        <v>446.27</v>
      </c>
      <c r="R285" t="n">
        <v>41.92</v>
      </c>
      <c r="S285" t="n">
        <v>28.73</v>
      </c>
      <c r="T285" t="n">
        <v>5899.42</v>
      </c>
      <c r="U285" t="n">
        <v>0.6899999999999999</v>
      </c>
      <c r="V285" t="n">
        <v>0.92</v>
      </c>
      <c r="W285" t="n">
        <v>0.1</v>
      </c>
      <c r="X285" t="n">
        <v>0.35</v>
      </c>
      <c r="Y285" t="n">
        <v>0.5</v>
      </c>
      <c r="Z285" t="n">
        <v>10</v>
      </c>
    </row>
    <row r="286">
      <c r="A286" t="n">
        <v>9</v>
      </c>
      <c r="B286" t="n">
        <v>55</v>
      </c>
      <c r="C286" t="inlineStr">
        <is>
          <t xml:space="preserve">CONCLUIDO	</t>
        </is>
      </c>
      <c r="D286" t="n">
        <v>4.9882</v>
      </c>
      <c r="E286" t="n">
        <v>20.05</v>
      </c>
      <c r="F286" t="n">
        <v>17.68</v>
      </c>
      <c r="G286" t="n">
        <v>88.38</v>
      </c>
      <c r="H286" t="n">
        <v>1.38</v>
      </c>
      <c r="I286" t="n">
        <v>12</v>
      </c>
      <c r="J286" t="n">
        <v>127.8</v>
      </c>
      <c r="K286" t="n">
        <v>43.4</v>
      </c>
      <c r="L286" t="n">
        <v>10</v>
      </c>
      <c r="M286" t="n">
        <v>10</v>
      </c>
      <c r="N286" t="n">
        <v>19.4</v>
      </c>
      <c r="O286" t="n">
        <v>15996.02</v>
      </c>
      <c r="P286" t="n">
        <v>147.78</v>
      </c>
      <c r="Q286" t="n">
        <v>446.27</v>
      </c>
      <c r="R286" t="n">
        <v>41.02</v>
      </c>
      <c r="S286" t="n">
        <v>28.73</v>
      </c>
      <c r="T286" t="n">
        <v>5454.84</v>
      </c>
      <c r="U286" t="n">
        <v>0.7</v>
      </c>
      <c r="V286" t="n">
        <v>0.92</v>
      </c>
      <c r="W286" t="n">
        <v>0.1</v>
      </c>
      <c r="X286" t="n">
        <v>0.32</v>
      </c>
      <c r="Y286" t="n">
        <v>0.5</v>
      </c>
      <c r="Z286" t="n">
        <v>10</v>
      </c>
    </row>
    <row r="287">
      <c r="A287" t="n">
        <v>10</v>
      </c>
      <c r="B287" t="n">
        <v>55</v>
      </c>
      <c r="C287" t="inlineStr">
        <is>
          <t xml:space="preserve">CONCLUIDO	</t>
        </is>
      </c>
      <c r="D287" t="n">
        <v>5.0013</v>
      </c>
      <c r="E287" t="n">
        <v>20</v>
      </c>
      <c r="F287" t="n">
        <v>17.65</v>
      </c>
      <c r="G287" t="n">
        <v>96.26000000000001</v>
      </c>
      <c r="H287" t="n">
        <v>1.5</v>
      </c>
      <c r="I287" t="n">
        <v>11</v>
      </c>
      <c r="J287" t="n">
        <v>129.13</v>
      </c>
      <c r="K287" t="n">
        <v>43.4</v>
      </c>
      <c r="L287" t="n">
        <v>11</v>
      </c>
      <c r="M287" t="n">
        <v>8</v>
      </c>
      <c r="N287" t="n">
        <v>19.73</v>
      </c>
      <c r="O287" t="n">
        <v>16159.39</v>
      </c>
      <c r="P287" t="n">
        <v>142.75</v>
      </c>
      <c r="Q287" t="n">
        <v>446.27</v>
      </c>
      <c r="R287" t="n">
        <v>40.04</v>
      </c>
      <c r="S287" t="n">
        <v>28.73</v>
      </c>
      <c r="T287" t="n">
        <v>4968.32</v>
      </c>
      <c r="U287" t="n">
        <v>0.72</v>
      </c>
      <c r="V287" t="n">
        <v>0.92</v>
      </c>
      <c r="W287" t="n">
        <v>0.1</v>
      </c>
      <c r="X287" t="n">
        <v>0.29</v>
      </c>
      <c r="Y287" t="n">
        <v>0.5</v>
      </c>
      <c r="Z287" t="n">
        <v>10</v>
      </c>
    </row>
    <row r="288">
      <c r="A288" t="n">
        <v>11</v>
      </c>
      <c r="B288" t="n">
        <v>55</v>
      </c>
      <c r="C288" t="inlineStr">
        <is>
          <t xml:space="preserve">CONCLUIDO	</t>
        </is>
      </c>
      <c r="D288" t="n">
        <v>5.0307</v>
      </c>
      <c r="E288" t="n">
        <v>19.88</v>
      </c>
      <c r="F288" t="n">
        <v>17.55</v>
      </c>
      <c r="G288" t="n">
        <v>105.33</v>
      </c>
      <c r="H288" t="n">
        <v>1.63</v>
      </c>
      <c r="I288" t="n">
        <v>10</v>
      </c>
      <c r="J288" t="n">
        <v>130.45</v>
      </c>
      <c r="K288" t="n">
        <v>43.4</v>
      </c>
      <c r="L288" t="n">
        <v>12</v>
      </c>
      <c r="M288" t="n">
        <v>5</v>
      </c>
      <c r="N288" t="n">
        <v>20.05</v>
      </c>
      <c r="O288" t="n">
        <v>16323.22</v>
      </c>
      <c r="P288" t="n">
        <v>139.69</v>
      </c>
      <c r="Q288" t="n">
        <v>446.29</v>
      </c>
      <c r="R288" t="n">
        <v>36.78</v>
      </c>
      <c r="S288" t="n">
        <v>28.73</v>
      </c>
      <c r="T288" t="n">
        <v>3345.71</v>
      </c>
      <c r="U288" t="n">
        <v>0.78</v>
      </c>
      <c r="V288" t="n">
        <v>0.93</v>
      </c>
      <c r="W288" t="n">
        <v>0.1</v>
      </c>
      <c r="X288" t="n">
        <v>0.2</v>
      </c>
      <c r="Y288" t="n">
        <v>0.5</v>
      </c>
      <c r="Z288" t="n">
        <v>10</v>
      </c>
    </row>
    <row r="289">
      <c r="A289" t="n">
        <v>12</v>
      </c>
      <c r="B289" t="n">
        <v>55</v>
      </c>
      <c r="C289" t="inlineStr">
        <is>
          <t xml:space="preserve">CONCLUIDO	</t>
        </is>
      </c>
      <c r="D289" t="n">
        <v>5.0155</v>
      </c>
      <c r="E289" t="n">
        <v>19.94</v>
      </c>
      <c r="F289" t="n">
        <v>17.62</v>
      </c>
      <c r="G289" t="n">
        <v>105.69</v>
      </c>
      <c r="H289" t="n">
        <v>1.74</v>
      </c>
      <c r="I289" t="n">
        <v>10</v>
      </c>
      <c r="J289" t="n">
        <v>131.79</v>
      </c>
      <c r="K289" t="n">
        <v>43.4</v>
      </c>
      <c r="L289" t="n">
        <v>13</v>
      </c>
      <c r="M289" t="n">
        <v>1</v>
      </c>
      <c r="N289" t="n">
        <v>20.39</v>
      </c>
      <c r="O289" t="n">
        <v>16487.53</v>
      </c>
      <c r="P289" t="n">
        <v>140.38</v>
      </c>
      <c r="Q289" t="n">
        <v>446.31</v>
      </c>
      <c r="R289" t="n">
        <v>38.7</v>
      </c>
      <c r="S289" t="n">
        <v>28.73</v>
      </c>
      <c r="T289" t="n">
        <v>4303.07</v>
      </c>
      <c r="U289" t="n">
        <v>0.74</v>
      </c>
      <c r="V289" t="n">
        <v>0.92</v>
      </c>
      <c r="W289" t="n">
        <v>0.11</v>
      </c>
      <c r="X289" t="n">
        <v>0.26</v>
      </c>
      <c r="Y289" t="n">
        <v>0.5</v>
      </c>
      <c r="Z289" t="n">
        <v>10</v>
      </c>
    </row>
    <row r="290">
      <c r="A290" t="n">
        <v>13</v>
      </c>
      <c r="B290" t="n">
        <v>55</v>
      </c>
      <c r="C290" t="inlineStr">
        <is>
          <t xml:space="preserve">CONCLUIDO	</t>
        </is>
      </c>
      <c r="D290" t="n">
        <v>5.0159</v>
      </c>
      <c r="E290" t="n">
        <v>19.94</v>
      </c>
      <c r="F290" t="n">
        <v>17.61</v>
      </c>
      <c r="G290" t="n">
        <v>105.68</v>
      </c>
      <c r="H290" t="n">
        <v>1.86</v>
      </c>
      <c r="I290" t="n">
        <v>10</v>
      </c>
      <c r="J290" t="n">
        <v>133.12</v>
      </c>
      <c r="K290" t="n">
        <v>43.4</v>
      </c>
      <c r="L290" t="n">
        <v>14</v>
      </c>
      <c r="M290" t="n">
        <v>0</v>
      </c>
      <c r="N290" t="n">
        <v>20.72</v>
      </c>
      <c r="O290" t="n">
        <v>16652.31</v>
      </c>
      <c r="P290" t="n">
        <v>141.42</v>
      </c>
      <c r="Q290" t="n">
        <v>446.31</v>
      </c>
      <c r="R290" t="n">
        <v>38.6</v>
      </c>
      <c r="S290" t="n">
        <v>28.73</v>
      </c>
      <c r="T290" t="n">
        <v>4253.3</v>
      </c>
      <c r="U290" t="n">
        <v>0.74</v>
      </c>
      <c r="V290" t="n">
        <v>0.92</v>
      </c>
      <c r="W290" t="n">
        <v>0.11</v>
      </c>
      <c r="X290" t="n">
        <v>0.26</v>
      </c>
      <c r="Y290" t="n">
        <v>0.5</v>
      </c>
      <c r="Z29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INDEX(resultados!$A$2:$ZZ$290, 1, MATCH($B$1, resultados!$A$1:$ZZ$1, 0))</f>
        <v/>
      </c>
      <c r="B7">
        <f>INDEX(resultados!$A$2:$ZZ$290, 1, MATCH($B$2, resultados!$A$1:$ZZ$1, 0))</f>
        <v/>
      </c>
      <c r="C7">
        <f>INDEX(resultados!$A$2:$ZZ$290, 1, MATCH($B$3, resultados!$A$1:$ZZ$1, 0))</f>
        <v/>
      </c>
    </row>
    <row r="8">
      <c r="A8">
        <f>INDEX(resultados!$A$2:$ZZ$290, 2, MATCH($B$1, resultados!$A$1:$ZZ$1, 0))</f>
        <v/>
      </c>
      <c r="B8">
        <f>INDEX(resultados!$A$2:$ZZ$290, 2, MATCH($B$2, resultados!$A$1:$ZZ$1, 0))</f>
        <v/>
      </c>
      <c r="C8">
        <f>INDEX(resultados!$A$2:$ZZ$290, 2, MATCH($B$3, resultados!$A$1:$ZZ$1, 0))</f>
        <v/>
      </c>
    </row>
    <row r="9">
      <c r="A9">
        <f>INDEX(resultados!$A$2:$ZZ$290, 3, MATCH($B$1, resultados!$A$1:$ZZ$1, 0))</f>
        <v/>
      </c>
      <c r="B9">
        <f>INDEX(resultados!$A$2:$ZZ$290, 3, MATCH($B$2, resultados!$A$1:$ZZ$1, 0))</f>
        <v/>
      </c>
      <c r="C9">
        <f>INDEX(resultados!$A$2:$ZZ$290, 3, MATCH($B$3, resultados!$A$1:$ZZ$1, 0))</f>
        <v/>
      </c>
    </row>
    <row r="10">
      <c r="A10">
        <f>INDEX(resultados!$A$2:$ZZ$290, 4, MATCH($B$1, resultados!$A$1:$ZZ$1, 0))</f>
        <v/>
      </c>
      <c r="B10">
        <f>INDEX(resultados!$A$2:$ZZ$290, 4, MATCH($B$2, resultados!$A$1:$ZZ$1, 0))</f>
        <v/>
      </c>
      <c r="C10">
        <f>INDEX(resultados!$A$2:$ZZ$290, 4, MATCH($B$3, resultados!$A$1:$ZZ$1, 0))</f>
        <v/>
      </c>
    </row>
    <row r="11">
      <c r="A11">
        <f>INDEX(resultados!$A$2:$ZZ$290, 5, MATCH($B$1, resultados!$A$1:$ZZ$1, 0))</f>
        <v/>
      </c>
      <c r="B11">
        <f>INDEX(resultados!$A$2:$ZZ$290, 5, MATCH($B$2, resultados!$A$1:$ZZ$1, 0))</f>
        <v/>
      </c>
      <c r="C11">
        <f>INDEX(resultados!$A$2:$ZZ$290, 5, MATCH($B$3, resultados!$A$1:$ZZ$1, 0))</f>
        <v/>
      </c>
    </row>
    <row r="12">
      <c r="A12">
        <f>INDEX(resultados!$A$2:$ZZ$290, 6, MATCH($B$1, resultados!$A$1:$ZZ$1, 0))</f>
        <v/>
      </c>
      <c r="B12">
        <f>INDEX(resultados!$A$2:$ZZ$290, 6, MATCH($B$2, resultados!$A$1:$ZZ$1, 0))</f>
        <v/>
      </c>
      <c r="C12">
        <f>INDEX(resultados!$A$2:$ZZ$290, 6, MATCH($B$3, resultados!$A$1:$ZZ$1, 0))</f>
        <v/>
      </c>
    </row>
    <row r="13">
      <c r="A13">
        <f>INDEX(resultados!$A$2:$ZZ$290, 7, MATCH($B$1, resultados!$A$1:$ZZ$1, 0))</f>
        <v/>
      </c>
      <c r="B13">
        <f>INDEX(resultados!$A$2:$ZZ$290, 7, MATCH($B$2, resultados!$A$1:$ZZ$1, 0))</f>
        <v/>
      </c>
      <c r="C13">
        <f>INDEX(resultados!$A$2:$ZZ$290, 7, MATCH($B$3, resultados!$A$1:$ZZ$1, 0))</f>
        <v/>
      </c>
    </row>
    <row r="14">
      <c r="A14">
        <f>INDEX(resultados!$A$2:$ZZ$290, 8, MATCH($B$1, resultados!$A$1:$ZZ$1, 0))</f>
        <v/>
      </c>
      <c r="B14">
        <f>INDEX(resultados!$A$2:$ZZ$290, 8, MATCH($B$2, resultados!$A$1:$ZZ$1, 0))</f>
        <v/>
      </c>
      <c r="C14">
        <f>INDEX(resultados!$A$2:$ZZ$290, 8, MATCH($B$3, resultados!$A$1:$ZZ$1, 0))</f>
        <v/>
      </c>
    </row>
    <row r="15">
      <c r="A15">
        <f>INDEX(resultados!$A$2:$ZZ$290, 9, MATCH($B$1, resultados!$A$1:$ZZ$1, 0))</f>
        <v/>
      </c>
      <c r="B15">
        <f>INDEX(resultados!$A$2:$ZZ$290, 9, MATCH($B$2, resultados!$A$1:$ZZ$1, 0))</f>
        <v/>
      </c>
      <c r="C15">
        <f>INDEX(resultados!$A$2:$ZZ$290, 9, MATCH($B$3, resultados!$A$1:$ZZ$1, 0))</f>
        <v/>
      </c>
    </row>
    <row r="16">
      <c r="A16">
        <f>INDEX(resultados!$A$2:$ZZ$290, 10, MATCH($B$1, resultados!$A$1:$ZZ$1, 0))</f>
        <v/>
      </c>
      <c r="B16">
        <f>INDEX(resultados!$A$2:$ZZ$290, 10, MATCH($B$2, resultados!$A$1:$ZZ$1, 0))</f>
        <v/>
      </c>
      <c r="C16">
        <f>INDEX(resultados!$A$2:$ZZ$290, 10, MATCH($B$3, resultados!$A$1:$ZZ$1, 0))</f>
        <v/>
      </c>
    </row>
    <row r="17">
      <c r="A17">
        <f>INDEX(resultados!$A$2:$ZZ$290, 11, MATCH($B$1, resultados!$A$1:$ZZ$1, 0))</f>
        <v/>
      </c>
      <c r="B17">
        <f>INDEX(resultados!$A$2:$ZZ$290, 11, MATCH($B$2, resultados!$A$1:$ZZ$1, 0))</f>
        <v/>
      </c>
      <c r="C17">
        <f>INDEX(resultados!$A$2:$ZZ$290, 11, MATCH($B$3, resultados!$A$1:$ZZ$1, 0))</f>
        <v/>
      </c>
    </row>
    <row r="18">
      <c r="A18">
        <f>INDEX(resultados!$A$2:$ZZ$290, 12, MATCH($B$1, resultados!$A$1:$ZZ$1, 0))</f>
        <v/>
      </c>
      <c r="B18">
        <f>INDEX(resultados!$A$2:$ZZ$290, 12, MATCH($B$2, resultados!$A$1:$ZZ$1, 0))</f>
        <v/>
      </c>
      <c r="C18">
        <f>INDEX(resultados!$A$2:$ZZ$290, 12, MATCH($B$3, resultados!$A$1:$ZZ$1, 0))</f>
        <v/>
      </c>
    </row>
    <row r="19">
      <c r="A19">
        <f>INDEX(resultados!$A$2:$ZZ$290, 13, MATCH($B$1, resultados!$A$1:$ZZ$1, 0))</f>
        <v/>
      </c>
      <c r="B19">
        <f>INDEX(resultados!$A$2:$ZZ$290, 13, MATCH($B$2, resultados!$A$1:$ZZ$1, 0))</f>
        <v/>
      </c>
      <c r="C19">
        <f>INDEX(resultados!$A$2:$ZZ$290, 13, MATCH($B$3, resultados!$A$1:$ZZ$1, 0))</f>
        <v/>
      </c>
    </row>
    <row r="20">
      <c r="A20">
        <f>INDEX(resultados!$A$2:$ZZ$290, 14, MATCH($B$1, resultados!$A$1:$ZZ$1, 0))</f>
        <v/>
      </c>
      <c r="B20">
        <f>INDEX(resultados!$A$2:$ZZ$290, 14, MATCH($B$2, resultados!$A$1:$ZZ$1, 0))</f>
        <v/>
      </c>
      <c r="C20">
        <f>INDEX(resultados!$A$2:$ZZ$290, 14, MATCH($B$3, resultados!$A$1:$ZZ$1, 0))</f>
        <v/>
      </c>
    </row>
    <row r="21">
      <c r="A21">
        <f>INDEX(resultados!$A$2:$ZZ$290, 15, MATCH($B$1, resultados!$A$1:$ZZ$1, 0))</f>
        <v/>
      </c>
      <c r="B21">
        <f>INDEX(resultados!$A$2:$ZZ$290, 15, MATCH($B$2, resultados!$A$1:$ZZ$1, 0))</f>
        <v/>
      </c>
      <c r="C21">
        <f>INDEX(resultados!$A$2:$ZZ$290, 15, MATCH($B$3, resultados!$A$1:$ZZ$1, 0))</f>
        <v/>
      </c>
    </row>
    <row r="22">
      <c r="A22">
        <f>INDEX(resultados!$A$2:$ZZ$290, 16, MATCH($B$1, resultados!$A$1:$ZZ$1, 0))</f>
        <v/>
      </c>
      <c r="B22">
        <f>INDEX(resultados!$A$2:$ZZ$290, 16, MATCH($B$2, resultados!$A$1:$ZZ$1, 0))</f>
        <v/>
      </c>
      <c r="C22">
        <f>INDEX(resultados!$A$2:$ZZ$290, 16, MATCH($B$3, resultados!$A$1:$ZZ$1, 0))</f>
        <v/>
      </c>
    </row>
    <row r="23">
      <c r="A23">
        <f>INDEX(resultados!$A$2:$ZZ$290, 17, MATCH($B$1, resultados!$A$1:$ZZ$1, 0))</f>
        <v/>
      </c>
      <c r="B23">
        <f>INDEX(resultados!$A$2:$ZZ$290, 17, MATCH($B$2, resultados!$A$1:$ZZ$1, 0))</f>
        <v/>
      </c>
      <c r="C23">
        <f>INDEX(resultados!$A$2:$ZZ$290, 17, MATCH($B$3, resultados!$A$1:$ZZ$1, 0))</f>
        <v/>
      </c>
    </row>
    <row r="24">
      <c r="A24">
        <f>INDEX(resultados!$A$2:$ZZ$290, 18, MATCH($B$1, resultados!$A$1:$ZZ$1, 0))</f>
        <v/>
      </c>
      <c r="B24">
        <f>INDEX(resultados!$A$2:$ZZ$290, 18, MATCH($B$2, resultados!$A$1:$ZZ$1, 0))</f>
        <v/>
      </c>
      <c r="C24">
        <f>INDEX(resultados!$A$2:$ZZ$290, 18, MATCH($B$3, resultados!$A$1:$ZZ$1, 0))</f>
        <v/>
      </c>
    </row>
    <row r="25">
      <c r="A25">
        <f>INDEX(resultados!$A$2:$ZZ$290, 19, MATCH($B$1, resultados!$A$1:$ZZ$1, 0))</f>
        <v/>
      </c>
      <c r="B25">
        <f>INDEX(resultados!$A$2:$ZZ$290, 19, MATCH($B$2, resultados!$A$1:$ZZ$1, 0))</f>
        <v/>
      </c>
      <c r="C25">
        <f>INDEX(resultados!$A$2:$ZZ$290, 19, MATCH($B$3, resultados!$A$1:$ZZ$1, 0))</f>
        <v/>
      </c>
    </row>
    <row r="26">
      <c r="A26">
        <f>INDEX(resultados!$A$2:$ZZ$290, 20, MATCH($B$1, resultados!$A$1:$ZZ$1, 0))</f>
        <v/>
      </c>
      <c r="B26">
        <f>INDEX(resultados!$A$2:$ZZ$290, 20, MATCH($B$2, resultados!$A$1:$ZZ$1, 0))</f>
        <v/>
      </c>
      <c r="C26">
        <f>INDEX(resultados!$A$2:$ZZ$290, 20, MATCH($B$3, resultados!$A$1:$ZZ$1, 0))</f>
        <v/>
      </c>
    </row>
    <row r="27">
      <c r="A27">
        <f>INDEX(resultados!$A$2:$ZZ$290, 21, MATCH($B$1, resultados!$A$1:$ZZ$1, 0))</f>
        <v/>
      </c>
      <c r="B27">
        <f>INDEX(resultados!$A$2:$ZZ$290, 21, MATCH($B$2, resultados!$A$1:$ZZ$1, 0))</f>
        <v/>
      </c>
      <c r="C27">
        <f>INDEX(resultados!$A$2:$ZZ$290, 21, MATCH($B$3, resultados!$A$1:$ZZ$1, 0))</f>
        <v/>
      </c>
    </row>
    <row r="28">
      <c r="A28">
        <f>INDEX(resultados!$A$2:$ZZ$290, 22, MATCH($B$1, resultados!$A$1:$ZZ$1, 0))</f>
        <v/>
      </c>
      <c r="B28">
        <f>INDEX(resultados!$A$2:$ZZ$290, 22, MATCH($B$2, resultados!$A$1:$ZZ$1, 0))</f>
        <v/>
      </c>
      <c r="C28">
        <f>INDEX(resultados!$A$2:$ZZ$290, 22, MATCH($B$3, resultados!$A$1:$ZZ$1, 0))</f>
        <v/>
      </c>
    </row>
    <row r="29">
      <c r="A29">
        <f>INDEX(resultados!$A$2:$ZZ$290, 23, MATCH($B$1, resultados!$A$1:$ZZ$1, 0))</f>
        <v/>
      </c>
      <c r="B29">
        <f>INDEX(resultados!$A$2:$ZZ$290, 23, MATCH($B$2, resultados!$A$1:$ZZ$1, 0))</f>
        <v/>
      </c>
      <c r="C29">
        <f>INDEX(resultados!$A$2:$ZZ$290, 23, MATCH($B$3, resultados!$A$1:$ZZ$1, 0))</f>
        <v/>
      </c>
    </row>
    <row r="30">
      <c r="A30">
        <f>INDEX(resultados!$A$2:$ZZ$290, 24, MATCH($B$1, resultados!$A$1:$ZZ$1, 0))</f>
        <v/>
      </c>
      <c r="B30">
        <f>INDEX(resultados!$A$2:$ZZ$290, 24, MATCH($B$2, resultados!$A$1:$ZZ$1, 0))</f>
        <v/>
      </c>
      <c r="C30">
        <f>INDEX(resultados!$A$2:$ZZ$290, 24, MATCH($B$3, resultados!$A$1:$ZZ$1, 0))</f>
        <v/>
      </c>
    </row>
    <row r="31">
      <c r="A31">
        <f>INDEX(resultados!$A$2:$ZZ$290, 25, MATCH($B$1, resultados!$A$1:$ZZ$1, 0))</f>
        <v/>
      </c>
      <c r="B31">
        <f>INDEX(resultados!$A$2:$ZZ$290, 25, MATCH($B$2, resultados!$A$1:$ZZ$1, 0))</f>
        <v/>
      </c>
      <c r="C31">
        <f>INDEX(resultados!$A$2:$ZZ$290, 25, MATCH($B$3, resultados!$A$1:$ZZ$1, 0))</f>
        <v/>
      </c>
    </row>
    <row r="32">
      <c r="A32">
        <f>INDEX(resultados!$A$2:$ZZ$290, 26, MATCH($B$1, resultados!$A$1:$ZZ$1, 0))</f>
        <v/>
      </c>
      <c r="B32">
        <f>INDEX(resultados!$A$2:$ZZ$290, 26, MATCH($B$2, resultados!$A$1:$ZZ$1, 0))</f>
        <v/>
      </c>
      <c r="C32">
        <f>INDEX(resultados!$A$2:$ZZ$290, 26, MATCH($B$3, resultados!$A$1:$ZZ$1, 0))</f>
        <v/>
      </c>
    </row>
    <row r="33">
      <c r="A33">
        <f>INDEX(resultados!$A$2:$ZZ$290, 27, MATCH($B$1, resultados!$A$1:$ZZ$1, 0))</f>
        <v/>
      </c>
      <c r="B33">
        <f>INDEX(resultados!$A$2:$ZZ$290, 27, MATCH($B$2, resultados!$A$1:$ZZ$1, 0))</f>
        <v/>
      </c>
      <c r="C33">
        <f>INDEX(resultados!$A$2:$ZZ$290, 27, MATCH($B$3, resultados!$A$1:$ZZ$1, 0))</f>
        <v/>
      </c>
    </row>
    <row r="34">
      <c r="A34">
        <f>INDEX(resultados!$A$2:$ZZ$290, 28, MATCH($B$1, resultados!$A$1:$ZZ$1, 0))</f>
        <v/>
      </c>
      <c r="B34">
        <f>INDEX(resultados!$A$2:$ZZ$290, 28, MATCH($B$2, resultados!$A$1:$ZZ$1, 0))</f>
        <v/>
      </c>
      <c r="C34">
        <f>INDEX(resultados!$A$2:$ZZ$290, 28, MATCH($B$3, resultados!$A$1:$ZZ$1, 0))</f>
        <v/>
      </c>
    </row>
    <row r="35">
      <c r="A35">
        <f>INDEX(resultados!$A$2:$ZZ$290, 29, MATCH($B$1, resultados!$A$1:$ZZ$1, 0))</f>
        <v/>
      </c>
      <c r="B35">
        <f>INDEX(resultados!$A$2:$ZZ$290, 29, MATCH($B$2, resultados!$A$1:$ZZ$1, 0))</f>
        <v/>
      </c>
      <c r="C35">
        <f>INDEX(resultados!$A$2:$ZZ$290, 29, MATCH($B$3, resultados!$A$1:$ZZ$1, 0))</f>
        <v/>
      </c>
    </row>
    <row r="36">
      <c r="A36">
        <f>INDEX(resultados!$A$2:$ZZ$290, 30, MATCH($B$1, resultados!$A$1:$ZZ$1, 0))</f>
        <v/>
      </c>
      <c r="B36">
        <f>INDEX(resultados!$A$2:$ZZ$290, 30, MATCH($B$2, resultados!$A$1:$ZZ$1, 0))</f>
        <v/>
      </c>
      <c r="C36">
        <f>INDEX(resultados!$A$2:$ZZ$290, 30, MATCH($B$3, resultados!$A$1:$ZZ$1, 0))</f>
        <v/>
      </c>
    </row>
    <row r="37">
      <c r="A37">
        <f>INDEX(resultados!$A$2:$ZZ$290, 31, MATCH($B$1, resultados!$A$1:$ZZ$1, 0))</f>
        <v/>
      </c>
      <c r="B37">
        <f>INDEX(resultados!$A$2:$ZZ$290, 31, MATCH($B$2, resultados!$A$1:$ZZ$1, 0))</f>
        <v/>
      </c>
      <c r="C37">
        <f>INDEX(resultados!$A$2:$ZZ$290, 31, MATCH($B$3, resultados!$A$1:$ZZ$1, 0))</f>
        <v/>
      </c>
    </row>
    <row r="38">
      <c r="A38">
        <f>INDEX(resultados!$A$2:$ZZ$290, 32, MATCH($B$1, resultados!$A$1:$ZZ$1, 0))</f>
        <v/>
      </c>
      <c r="B38">
        <f>INDEX(resultados!$A$2:$ZZ$290, 32, MATCH($B$2, resultados!$A$1:$ZZ$1, 0))</f>
        <v/>
      </c>
      <c r="C38">
        <f>INDEX(resultados!$A$2:$ZZ$290, 32, MATCH($B$3, resultados!$A$1:$ZZ$1, 0))</f>
        <v/>
      </c>
    </row>
    <row r="39">
      <c r="A39">
        <f>INDEX(resultados!$A$2:$ZZ$290, 33, MATCH($B$1, resultados!$A$1:$ZZ$1, 0))</f>
        <v/>
      </c>
      <c r="B39">
        <f>INDEX(resultados!$A$2:$ZZ$290, 33, MATCH($B$2, resultados!$A$1:$ZZ$1, 0))</f>
        <v/>
      </c>
      <c r="C39">
        <f>INDEX(resultados!$A$2:$ZZ$290, 33, MATCH($B$3, resultados!$A$1:$ZZ$1, 0))</f>
        <v/>
      </c>
    </row>
    <row r="40">
      <c r="A40">
        <f>INDEX(resultados!$A$2:$ZZ$290, 34, MATCH($B$1, resultados!$A$1:$ZZ$1, 0))</f>
        <v/>
      </c>
      <c r="B40">
        <f>INDEX(resultados!$A$2:$ZZ$290, 34, MATCH($B$2, resultados!$A$1:$ZZ$1, 0))</f>
        <v/>
      </c>
      <c r="C40">
        <f>INDEX(resultados!$A$2:$ZZ$290, 34, MATCH($B$3, resultados!$A$1:$ZZ$1, 0))</f>
        <v/>
      </c>
    </row>
    <row r="41">
      <c r="A41">
        <f>INDEX(resultados!$A$2:$ZZ$290, 35, MATCH($B$1, resultados!$A$1:$ZZ$1, 0))</f>
        <v/>
      </c>
      <c r="B41">
        <f>INDEX(resultados!$A$2:$ZZ$290, 35, MATCH($B$2, resultados!$A$1:$ZZ$1, 0))</f>
        <v/>
      </c>
      <c r="C41">
        <f>INDEX(resultados!$A$2:$ZZ$290, 35, MATCH($B$3, resultados!$A$1:$ZZ$1, 0))</f>
        <v/>
      </c>
    </row>
    <row r="42">
      <c r="A42">
        <f>INDEX(resultados!$A$2:$ZZ$290, 36, MATCH($B$1, resultados!$A$1:$ZZ$1, 0))</f>
        <v/>
      </c>
      <c r="B42">
        <f>INDEX(resultados!$A$2:$ZZ$290, 36, MATCH($B$2, resultados!$A$1:$ZZ$1, 0))</f>
        <v/>
      </c>
      <c r="C42">
        <f>INDEX(resultados!$A$2:$ZZ$290, 36, MATCH($B$3, resultados!$A$1:$ZZ$1, 0))</f>
        <v/>
      </c>
    </row>
    <row r="43">
      <c r="A43">
        <f>INDEX(resultados!$A$2:$ZZ$290, 37, MATCH($B$1, resultados!$A$1:$ZZ$1, 0))</f>
        <v/>
      </c>
      <c r="B43">
        <f>INDEX(resultados!$A$2:$ZZ$290, 37, MATCH($B$2, resultados!$A$1:$ZZ$1, 0))</f>
        <v/>
      </c>
      <c r="C43">
        <f>INDEX(resultados!$A$2:$ZZ$290, 37, MATCH($B$3, resultados!$A$1:$ZZ$1, 0))</f>
        <v/>
      </c>
    </row>
    <row r="44">
      <c r="A44">
        <f>INDEX(resultados!$A$2:$ZZ$290, 38, MATCH($B$1, resultados!$A$1:$ZZ$1, 0))</f>
        <v/>
      </c>
      <c r="B44">
        <f>INDEX(resultados!$A$2:$ZZ$290, 38, MATCH($B$2, resultados!$A$1:$ZZ$1, 0))</f>
        <v/>
      </c>
      <c r="C44">
        <f>INDEX(resultados!$A$2:$ZZ$290, 38, MATCH($B$3, resultados!$A$1:$ZZ$1, 0))</f>
        <v/>
      </c>
    </row>
    <row r="45">
      <c r="A45">
        <f>INDEX(resultados!$A$2:$ZZ$290, 39, MATCH($B$1, resultados!$A$1:$ZZ$1, 0))</f>
        <v/>
      </c>
      <c r="B45">
        <f>INDEX(resultados!$A$2:$ZZ$290, 39, MATCH($B$2, resultados!$A$1:$ZZ$1, 0))</f>
        <v/>
      </c>
      <c r="C45">
        <f>INDEX(resultados!$A$2:$ZZ$290, 39, MATCH($B$3, resultados!$A$1:$ZZ$1, 0))</f>
        <v/>
      </c>
    </row>
    <row r="46">
      <c r="A46">
        <f>INDEX(resultados!$A$2:$ZZ$290, 40, MATCH($B$1, resultados!$A$1:$ZZ$1, 0))</f>
        <v/>
      </c>
      <c r="B46">
        <f>INDEX(resultados!$A$2:$ZZ$290, 40, MATCH($B$2, resultados!$A$1:$ZZ$1, 0))</f>
        <v/>
      </c>
      <c r="C46">
        <f>INDEX(resultados!$A$2:$ZZ$290, 40, MATCH($B$3, resultados!$A$1:$ZZ$1, 0))</f>
        <v/>
      </c>
    </row>
    <row r="47">
      <c r="A47">
        <f>INDEX(resultados!$A$2:$ZZ$290, 41, MATCH($B$1, resultados!$A$1:$ZZ$1, 0))</f>
        <v/>
      </c>
      <c r="B47">
        <f>INDEX(resultados!$A$2:$ZZ$290, 41, MATCH($B$2, resultados!$A$1:$ZZ$1, 0))</f>
        <v/>
      </c>
      <c r="C47">
        <f>INDEX(resultados!$A$2:$ZZ$290, 41, MATCH($B$3, resultados!$A$1:$ZZ$1, 0))</f>
        <v/>
      </c>
    </row>
    <row r="48">
      <c r="A48">
        <f>INDEX(resultados!$A$2:$ZZ$290, 42, MATCH($B$1, resultados!$A$1:$ZZ$1, 0))</f>
        <v/>
      </c>
      <c r="B48">
        <f>INDEX(resultados!$A$2:$ZZ$290, 42, MATCH($B$2, resultados!$A$1:$ZZ$1, 0))</f>
        <v/>
      </c>
      <c r="C48">
        <f>INDEX(resultados!$A$2:$ZZ$290, 42, MATCH($B$3, resultados!$A$1:$ZZ$1, 0))</f>
        <v/>
      </c>
    </row>
    <row r="49">
      <c r="A49">
        <f>INDEX(resultados!$A$2:$ZZ$290, 43, MATCH($B$1, resultados!$A$1:$ZZ$1, 0))</f>
        <v/>
      </c>
      <c r="B49">
        <f>INDEX(resultados!$A$2:$ZZ$290, 43, MATCH($B$2, resultados!$A$1:$ZZ$1, 0))</f>
        <v/>
      </c>
      <c r="C49">
        <f>INDEX(resultados!$A$2:$ZZ$290, 43, MATCH($B$3, resultados!$A$1:$ZZ$1, 0))</f>
        <v/>
      </c>
    </row>
    <row r="50">
      <c r="A50">
        <f>INDEX(resultados!$A$2:$ZZ$290, 44, MATCH($B$1, resultados!$A$1:$ZZ$1, 0))</f>
        <v/>
      </c>
      <c r="B50">
        <f>INDEX(resultados!$A$2:$ZZ$290, 44, MATCH($B$2, resultados!$A$1:$ZZ$1, 0))</f>
        <v/>
      </c>
      <c r="C50">
        <f>INDEX(resultados!$A$2:$ZZ$290, 44, MATCH($B$3, resultados!$A$1:$ZZ$1, 0))</f>
        <v/>
      </c>
    </row>
    <row r="51">
      <c r="A51">
        <f>INDEX(resultados!$A$2:$ZZ$290, 45, MATCH($B$1, resultados!$A$1:$ZZ$1, 0))</f>
        <v/>
      </c>
      <c r="B51">
        <f>INDEX(resultados!$A$2:$ZZ$290, 45, MATCH($B$2, resultados!$A$1:$ZZ$1, 0))</f>
        <v/>
      </c>
      <c r="C51">
        <f>INDEX(resultados!$A$2:$ZZ$290, 45, MATCH($B$3, resultados!$A$1:$ZZ$1, 0))</f>
        <v/>
      </c>
    </row>
    <row r="52">
      <c r="A52">
        <f>INDEX(resultados!$A$2:$ZZ$290, 46, MATCH($B$1, resultados!$A$1:$ZZ$1, 0))</f>
        <v/>
      </c>
      <c r="B52">
        <f>INDEX(resultados!$A$2:$ZZ$290, 46, MATCH($B$2, resultados!$A$1:$ZZ$1, 0))</f>
        <v/>
      </c>
      <c r="C52">
        <f>INDEX(resultados!$A$2:$ZZ$290, 46, MATCH($B$3, resultados!$A$1:$ZZ$1, 0))</f>
        <v/>
      </c>
    </row>
    <row r="53">
      <c r="A53">
        <f>INDEX(resultados!$A$2:$ZZ$290, 47, MATCH($B$1, resultados!$A$1:$ZZ$1, 0))</f>
        <v/>
      </c>
      <c r="B53">
        <f>INDEX(resultados!$A$2:$ZZ$290, 47, MATCH($B$2, resultados!$A$1:$ZZ$1, 0))</f>
        <v/>
      </c>
      <c r="C53">
        <f>INDEX(resultados!$A$2:$ZZ$290, 47, MATCH($B$3, resultados!$A$1:$ZZ$1, 0))</f>
        <v/>
      </c>
    </row>
    <row r="54">
      <c r="A54">
        <f>INDEX(resultados!$A$2:$ZZ$290, 48, MATCH($B$1, resultados!$A$1:$ZZ$1, 0))</f>
        <v/>
      </c>
      <c r="B54">
        <f>INDEX(resultados!$A$2:$ZZ$290, 48, MATCH($B$2, resultados!$A$1:$ZZ$1, 0))</f>
        <v/>
      </c>
      <c r="C54">
        <f>INDEX(resultados!$A$2:$ZZ$290, 48, MATCH($B$3, resultados!$A$1:$ZZ$1, 0))</f>
        <v/>
      </c>
    </row>
    <row r="55">
      <c r="A55">
        <f>INDEX(resultados!$A$2:$ZZ$290, 49, MATCH($B$1, resultados!$A$1:$ZZ$1, 0))</f>
        <v/>
      </c>
      <c r="B55">
        <f>INDEX(resultados!$A$2:$ZZ$290, 49, MATCH($B$2, resultados!$A$1:$ZZ$1, 0))</f>
        <v/>
      </c>
      <c r="C55">
        <f>INDEX(resultados!$A$2:$ZZ$290, 49, MATCH($B$3, resultados!$A$1:$ZZ$1, 0))</f>
        <v/>
      </c>
    </row>
    <row r="56">
      <c r="A56">
        <f>INDEX(resultados!$A$2:$ZZ$290, 50, MATCH($B$1, resultados!$A$1:$ZZ$1, 0))</f>
        <v/>
      </c>
      <c r="B56">
        <f>INDEX(resultados!$A$2:$ZZ$290, 50, MATCH($B$2, resultados!$A$1:$ZZ$1, 0))</f>
        <v/>
      </c>
      <c r="C56">
        <f>INDEX(resultados!$A$2:$ZZ$290, 50, MATCH($B$3, resultados!$A$1:$ZZ$1, 0))</f>
        <v/>
      </c>
    </row>
    <row r="57">
      <c r="A57">
        <f>INDEX(resultados!$A$2:$ZZ$290, 51, MATCH($B$1, resultados!$A$1:$ZZ$1, 0))</f>
        <v/>
      </c>
      <c r="B57">
        <f>INDEX(resultados!$A$2:$ZZ$290, 51, MATCH($B$2, resultados!$A$1:$ZZ$1, 0))</f>
        <v/>
      </c>
      <c r="C57">
        <f>INDEX(resultados!$A$2:$ZZ$290, 51, MATCH($B$3, resultados!$A$1:$ZZ$1, 0))</f>
        <v/>
      </c>
    </row>
    <row r="58">
      <c r="A58">
        <f>INDEX(resultados!$A$2:$ZZ$290, 52, MATCH($B$1, resultados!$A$1:$ZZ$1, 0))</f>
        <v/>
      </c>
      <c r="B58">
        <f>INDEX(resultados!$A$2:$ZZ$290, 52, MATCH($B$2, resultados!$A$1:$ZZ$1, 0))</f>
        <v/>
      </c>
      <c r="C58">
        <f>INDEX(resultados!$A$2:$ZZ$290, 52, MATCH($B$3, resultados!$A$1:$ZZ$1, 0))</f>
        <v/>
      </c>
    </row>
    <row r="59">
      <c r="A59">
        <f>INDEX(resultados!$A$2:$ZZ$290, 53, MATCH($B$1, resultados!$A$1:$ZZ$1, 0))</f>
        <v/>
      </c>
      <c r="B59">
        <f>INDEX(resultados!$A$2:$ZZ$290, 53, MATCH($B$2, resultados!$A$1:$ZZ$1, 0))</f>
        <v/>
      </c>
      <c r="C59">
        <f>INDEX(resultados!$A$2:$ZZ$290, 53, MATCH($B$3, resultados!$A$1:$ZZ$1, 0))</f>
        <v/>
      </c>
    </row>
    <row r="60">
      <c r="A60">
        <f>INDEX(resultados!$A$2:$ZZ$290, 54, MATCH($B$1, resultados!$A$1:$ZZ$1, 0))</f>
        <v/>
      </c>
      <c r="B60">
        <f>INDEX(resultados!$A$2:$ZZ$290, 54, MATCH($B$2, resultados!$A$1:$ZZ$1, 0))</f>
        <v/>
      </c>
      <c r="C60">
        <f>INDEX(resultados!$A$2:$ZZ$290, 54, MATCH($B$3, resultados!$A$1:$ZZ$1, 0))</f>
        <v/>
      </c>
    </row>
    <row r="61">
      <c r="A61">
        <f>INDEX(resultados!$A$2:$ZZ$290, 55, MATCH($B$1, resultados!$A$1:$ZZ$1, 0))</f>
        <v/>
      </c>
      <c r="B61">
        <f>INDEX(resultados!$A$2:$ZZ$290, 55, MATCH($B$2, resultados!$A$1:$ZZ$1, 0))</f>
        <v/>
      </c>
      <c r="C61">
        <f>INDEX(resultados!$A$2:$ZZ$290, 55, MATCH($B$3, resultados!$A$1:$ZZ$1, 0))</f>
        <v/>
      </c>
    </row>
    <row r="62">
      <c r="A62">
        <f>INDEX(resultados!$A$2:$ZZ$290, 56, MATCH($B$1, resultados!$A$1:$ZZ$1, 0))</f>
        <v/>
      </c>
      <c r="B62">
        <f>INDEX(resultados!$A$2:$ZZ$290, 56, MATCH($B$2, resultados!$A$1:$ZZ$1, 0))</f>
        <v/>
      </c>
      <c r="C62">
        <f>INDEX(resultados!$A$2:$ZZ$290, 56, MATCH($B$3, resultados!$A$1:$ZZ$1, 0))</f>
        <v/>
      </c>
    </row>
    <row r="63">
      <c r="A63">
        <f>INDEX(resultados!$A$2:$ZZ$290, 57, MATCH($B$1, resultados!$A$1:$ZZ$1, 0))</f>
        <v/>
      </c>
      <c r="B63">
        <f>INDEX(resultados!$A$2:$ZZ$290, 57, MATCH($B$2, resultados!$A$1:$ZZ$1, 0))</f>
        <v/>
      </c>
      <c r="C63">
        <f>INDEX(resultados!$A$2:$ZZ$290, 57, MATCH($B$3, resultados!$A$1:$ZZ$1, 0))</f>
        <v/>
      </c>
    </row>
    <row r="64">
      <c r="A64">
        <f>INDEX(resultados!$A$2:$ZZ$290, 58, MATCH($B$1, resultados!$A$1:$ZZ$1, 0))</f>
        <v/>
      </c>
      <c r="B64">
        <f>INDEX(resultados!$A$2:$ZZ$290, 58, MATCH($B$2, resultados!$A$1:$ZZ$1, 0))</f>
        <v/>
      </c>
      <c r="C64">
        <f>INDEX(resultados!$A$2:$ZZ$290, 58, MATCH($B$3, resultados!$A$1:$ZZ$1, 0))</f>
        <v/>
      </c>
    </row>
    <row r="65">
      <c r="A65">
        <f>INDEX(resultados!$A$2:$ZZ$290, 59, MATCH($B$1, resultados!$A$1:$ZZ$1, 0))</f>
        <v/>
      </c>
      <c r="B65">
        <f>INDEX(resultados!$A$2:$ZZ$290, 59, MATCH($B$2, resultados!$A$1:$ZZ$1, 0))</f>
        <v/>
      </c>
      <c r="C65">
        <f>INDEX(resultados!$A$2:$ZZ$290, 59, MATCH($B$3, resultados!$A$1:$ZZ$1, 0))</f>
        <v/>
      </c>
    </row>
    <row r="66">
      <c r="A66">
        <f>INDEX(resultados!$A$2:$ZZ$290, 60, MATCH($B$1, resultados!$A$1:$ZZ$1, 0))</f>
        <v/>
      </c>
      <c r="B66">
        <f>INDEX(resultados!$A$2:$ZZ$290, 60, MATCH($B$2, resultados!$A$1:$ZZ$1, 0))</f>
        <v/>
      </c>
      <c r="C66">
        <f>INDEX(resultados!$A$2:$ZZ$290, 60, MATCH($B$3, resultados!$A$1:$ZZ$1, 0))</f>
        <v/>
      </c>
    </row>
    <row r="67">
      <c r="A67">
        <f>INDEX(resultados!$A$2:$ZZ$290, 61, MATCH($B$1, resultados!$A$1:$ZZ$1, 0))</f>
        <v/>
      </c>
      <c r="B67">
        <f>INDEX(resultados!$A$2:$ZZ$290, 61, MATCH($B$2, resultados!$A$1:$ZZ$1, 0))</f>
        <v/>
      </c>
      <c r="C67">
        <f>INDEX(resultados!$A$2:$ZZ$290, 61, MATCH($B$3, resultados!$A$1:$ZZ$1, 0))</f>
        <v/>
      </c>
    </row>
    <row r="68">
      <c r="A68">
        <f>INDEX(resultados!$A$2:$ZZ$290, 62, MATCH($B$1, resultados!$A$1:$ZZ$1, 0))</f>
        <v/>
      </c>
      <c r="B68">
        <f>INDEX(resultados!$A$2:$ZZ$290, 62, MATCH($B$2, resultados!$A$1:$ZZ$1, 0))</f>
        <v/>
      </c>
      <c r="C68">
        <f>INDEX(resultados!$A$2:$ZZ$290, 62, MATCH($B$3, resultados!$A$1:$ZZ$1, 0))</f>
        <v/>
      </c>
    </row>
    <row r="69">
      <c r="A69">
        <f>INDEX(resultados!$A$2:$ZZ$290, 63, MATCH($B$1, resultados!$A$1:$ZZ$1, 0))</f>
        <v/>
      </c>
      <c r="B69">
        <f>INDEX(resultados!$A$2:$ZZ$290, 63, MATCH($B$2, resultados!$A$1:$ZZ$1, 0))</f>
        <v/>
      </c>
      <c r="C69">
        <f>INDEX(resultados!$A$2:$ZZ$290, 63, MATCH($B$3, resultados!$A$1:$ZZ$1, 0))</f>
        <v/>
      </c>
    </row>
    <row r="70">
      <c r="A70">
        <f>INDEX(resultados!$A$2:$ZZ$290, 64, MATCH($B$1, resultados!$A$1:$ZZ$1, 0))</f>
        <v/>
      </c>
      <c r="B70">
        <f>INDEX(resultados!$A$2:$ZZ$290, 64, MATCH($B$2, resultados!$A$1:$ZZ$1, 0))</f>
        <v/>
      </c>
      <c r="C70">
        <f>INDEX(resultados!$A$2:$ZZ$290, 64, MATCH($B$3, resultados!$A$1:$ZZ$1, 0))</f>
        <v/>
      </c>
    </row>
    <row r="71">
      <c r="A71">
        <f>INDEX(resultados!$A$2:$ZZ$290, 65, MATCH($B$1, resultados!$A$1:$ZZ$1, 0))</f>
        <v/>
      </c>
      <c r="B71">
        <f>INDEX(resultados!$A$2:$ZZ$290, 65, MATCH($B$2, resultados!$A$1:$ZZ$1, 0))</f>
        <v/>
      </c>
      <c r="C71">
        <f>INDEX(resultados!$A$2:$ZZ$290, 65, MATCH($B$3, resultados!$A$1:$ZZ$1, 0))</f>
        <v/>
      </c>
    </row>
    <row r="72">
      <c r="A72">
        <f>INDEX(resultados!$A$2:$ZZ$290, 66, MATCH($B$1, resultados!$A$1:$ZZ$1, 0))</f>
        <v/>
      </c>
      <c r="B72">
        <f>INDEX(resultados!$A$2:$ZZ$290, 66, MATCH($B$2, resultados!$A$1:$ZZ$1, 0))</f>
        <v/>
      </c>
      <c r="C72">
        <f>INDEX(resultados!$A$2:$ZZ$290, 66, MATCH($B$3, resultados!$A$1:$ZZ$1, 0))</f>
        <v/>
      </c>
    </row>
    <row r="73">
      <c r="A73">
        <f>INDEX(resultados!$A$2:$ZZ$290, 67, MATCH($B$1, resultados!$A$1:$ZZ$1, 0))</f>
        <v/>
      </c>
      <c r="B73">
        <f>INDEX(resultados!$A$2:$ZZ$290, 67, MATCH($B$2, resultados!$A$1:$ZZ$1, 0))</f>
        <v/>
      </c>
      <c r="C73">
        <f>INDEX(resultados!$A$2:$ZZ$290, 67, MATCH($B$3, resultados!$A$1:$ZZ$1, 0))</f>
        <v/>
      </c>
    </row>
    <row r="74">
      <c r="A74">
        <f>INDEX(resultados!$A$2:$ZZ$290, 68, MATCH($B$1, resultados!$A$1:$ZZ$1, 0))</f>
        <v/>
      </c>
      <c r="B74">
        <f>INDEX(resultados!$A$2:$ZZ$290, 68, MATCH($B$2, resultados!$A$1:$ZZ$1, 0))</f>
        <v/>
      </c>
      <c r="C74">
        <f>INDEX(resultados!$A$2:$ZZ$290, 68, MATCH($B$3, resultados!$A$1:$ZZ$1, 0))</f>
        <v/>
      </c>
    </row>
    <row r="75">
      <c r="A75">
        <f>INDEX(resultados!$A$2:$ZZ$290, 69, MATCH($B$1, resultados!$A$1:$ZZ$1, 0))</f>
        <v/>
      </c>
      <c r="B75">
        <f>INDEX(resultados!$A$2:$ZZ$290, 69, MATCH($B$2, resultados!$A$1:$ZZ$1, 0))</f>
        <v/>
      </c>
      <c r="C75">
        <f>INDEX(resultados!$A$2:$ZZ$290, 69, MATCH($B$3, resultados!$A$1:$ZZ$1, 0))</f>
        <v/>
      </c>
    </row>
    <row r="76">
      <c r="A76">
        <f>INDEX(resultados!$A$2:$ZZ$290, 70, MATCH($B$1, resultados!$A$1:$ZZ$1, 0))</f>
        <v/>
      </c>
      <c r="B76">
        <f>INDEX(resultados!$A$2:$ZZ$290, 70, MATCH($B$2, resultados!$A$1:$ZZ$1, 0))</f>
        <v/>
      </c>
      <c r="C76">
        <f>INDEX(resultados!$A$2:$ZZ$290, 70, MATCH($B$3, resultados!$A$1:$ZZ$1, 0))</f>
        <v/>
      </c>
    </row>
    <row r="77">
      <c r="A77">
        <f>INDEX(resultados!$A$2:$ZZ$290, 71, MATCH($B$1, resultados!$A$1:$ZZ$1, 0))</f>
        <v/>
      </c>
      <c r="B77">
        <f>INDEX(resultados!$A$2:$ZZ$290, 71, MATCH($B$2, resultados!$A$1:$ZZ$1, 0))</f>
        <v/>
      </c>
      <c r="C77">
        <f>INDEX(resultados!$A$2:$ZZ$290, 71, MATCH($B$3, resultados!$A$1:$ZZ$1, 0))</f>
        <v/>
      </c>
    </row>
    <row r="78">
      <c r="A78">
        <f>INDEX(resultados!$A$2:$ZZ$290, 72, MATCH($B$1, resultados!$A$1:$ZZ$1, 0))</f>
        <v/>
      </c>
      <c r="B78">
        <f>INDEX(resultados!$A$2:$ZZ$290, 72, MATCH($B$2, resultados!$A$1:$ZZ$1, 0))</f>
        <v/>
      </c>
      <c r="C78">
        <f>INDEX(resultados!$A$2:$ZZ$290, 72, MATCH($B$3, resultados!$A$1:$ZZ$1, 0))</f>
        <v/>
      </c>
    </row>
    <row r="79">
      <c r="A79">
        <f>INDEX(resultados!$A$2:$ZZ$290, 73, MATCH($B$1, resultados!$A$1:$ZZ$1, 0))</f>
        <v/>
      </c>
      <c r="B79">
        <f>INDEX(resultados!$A$2:$ZZ$290, 73, MATCH($B$2, resultados!$A$1:$ZZ$1, 0))</f>
        <v/>
      </c>
      <c r="C79">
        <f>INDEX(resultados!$A$2:$ZZ$290, 73, MATCH($B$3, resultados!$A$1:$ZZ$1, 0))</f>
        <v/>
      </c>
    </row>
    <row r="80">
      <c r="A80">
        <f>INDEX(resultados!$A$2:$ZZ$290, 74, MATCH($B$1, resultados!$A$1:$ZZ$1, 0))</f>
        <v/>
      </c>
      <c r="B80">
        <f>INDEX(resultados!$A$2:$ZZ$290, 74, MATCH($B$2, resultados!$A$1:$ZZ$1, 0))</f>
        <v/>
      </c>
      <c r="C80">
        <f>INDEX(resultados!$A$2:$ZZ$290, 74, MATCH($B$3, resultados!$A$1:$ZZ$1, 0))</f>
        <v/>
      </c>
    </row>
    <row r="81">
      <c r="A81">
        <f>INDEX(resultados!$A$2:$ZZ$290, 75, MATCH($B$1, resultados!$A$1:$ZZ$1, 0))</f>
        <v/>
      </c>
      <c r="B81">
        <f>INDEX(resultados!$A$2:$ZZ$290, 75, MATCH($B$2, resultados!$A$1:$ZZ$1, 0))</f>
        <v/>
      </c>
      <c r="C81">
        <f>INDEX(resultados!$A$2:$ZZ$290, 75, MATCH($B$3, resultados!$A$1:$ZZ$1, 0))</f>
        <v/>
      </c>
    </row>
    <row r="82">
      <c r="A82">
        <f>INDEX(resultados!$A$2:$ZZ$290, 76, MATCH($B$1, resultados!$A$1:$ZZ$1, 0))</f>
        <v/>
      </c>
      <c r="B82">
        <f>INDEX(resultados!$A$2:$ZZ$290, 76, MATCH($B$2, resultados!$A$1:$ZZ$1, 0))</f>
        <v/>
      </c>
      <c r="C82">
        <f>INDEX(resultados!$A$2:$ZZ$290, 76, MATCH($B$3, resultados!$A$1:$ZZ$1, 0))</f>
        <v/>
      </c>
    </row>
    <row r="83">
      <c r="A83">
        <f>INDEX(resultados!$A$2:$ZZ$290, 77, MATCH($B$1, resultados!$A$1:$ZZ$1, 0))</f>
        <v/>
      </c>
      <c r="B83">
        <f>INDEX(resultados!$A$2:$ZZ$290, 77, MATCH($B$2, resultados!$A$1:$ZZ$1, 0))</f>
        <v/>
      </c>
      <c r="C83">
        <f>INDEX(resultados!$A$2:$ZZ$290, 77, MATCH($B$3, resultados!$A$1:$ZZ$1, 0))</f>
        <v/>
      </c>
    </row>
    <row r="84">
      <c r="A84">
        <f>INDEX(resultados!$A$2:$ZZ$290, 78, MATCH($B$1, resultados!$A$1:$ZZ$1, 0))</f>
        <v/>
      </c>
      <c r="B84">
        <f>INDEX(resultados!$A$2:$ZZ$290, 78, MATCH($B$2, resultados!$A$1:$ZZ$1, 0))</f>
        <v/>
      </c>
      <c r="C84">
        <f>INDEX(resultados!$A$2:$ZZ$290, 78, MATCH($B$3, resultados!$A$1:$ZZ$1, 0))</f>
        <v/>
      </c>
    </row>
    <row r="85">
      <c r="A85">
        <f>INDEX(resultados!$A$2:$ZZ$290, 79, MATCH($B$1, resultados!$A$1:$ZZ$1, 0))</f>
        <v/>
      </c>
      <c r="B85">
        <f>INDEX(resultados!$A$2:$ZZ$290, 79, MATCH($B$2, resultados!$A$1:$ZZ$1, 0))</f>
        <v/>
      </c>
      <c r="C85">
        <f>INDEX(resultados!$A$2:$ZZ$290, 79, MATCH($B$3, resultados!$A$1:$ZZ$1, 0))</f>
        <v/>
      </c>
    </row>
    <row r="86">
      <c r="A86">
        <f>INDEX(resultados!$A$2:$ZZ$290, 80, MATCH($B$1, resultados!$A$1:$ZZ$1, 0))</f>
        <v/>
      </c>
      <c r="B86">
        <f>INDEX(resultados!$A$2:$ZZ$290, 80, MATCH($B$2, resultados!$A$1:$ZZ$1, 0))</f>
        <v/>
      </c>
      <c r="C86">
        <f>INDEX(resultados!$A$2:$ZZ$290, 80, MATCH($B$3, resultados!$A$1:$ZZ$1, 0))</f>
        <v/>
      </c>
    </row>
    <row r="87">
      <c r="A87">
        <f>INDEX(resultados!$A$2:$ZZ$290, 81, MATCH($B$1, resultados!$A$1:$ZZ$1, 0))</f>
        <v/>
      </c>
      <c r="B87">
        <f>INDEX(resultados!$A$2:$ZZ$290, 81, MATCH($B$2, resultados!$A$1:$ZZ$1, 0))</f>
        <v/>
      </c>
      <c r="C87">
        <f>INDEX(resultados!$A$2:$ZZ$290, 81, MATCH($B$3, resultados!$A$1:$ZZ$1, 0))</f>
        <v/>
      </c>
    </row>
    <row r="88">
      <c r="A88">
        <f>INDEX(resultados!$A$2:$ZZ$290, 82, MATCH($B$1, resultados!$A$1:$ZZ$1, 0))</f>
        <v/>
      </c>
      <c r="B88">
        <f>INDEX(resultados!$A$2:$ZZ$290, 82, MATCH($B$2, resultados!$A$1:$ZZ$1, 0))</f>
        <v/>
      </c>
      <c r="C88">
        <f>INDEX(resultados!$A$2:$ZZ$290, 82, MATCH($B$3, resultados!$A$1:$ZZ$1, 0))</f>
        <v/>
      </c>
    </row>
    <row r="89">
      <c r="A89">
        <f>INDEX(resultados!$A$2:$ZZ$290, 83, MATCH($B$1, resultados!$A$1:$ZZ$1, 0))</f>
        <v/>
      </c>
      <c r="B89">
        <f>INDEX(resultados!$A$2:$ZZ$290, 83, MATCH($B$2, resultados!$A$1:$ZZ$1, 0))</f>
        <v/>
      </c>
      <c r="C89">
        <f>INDEX(resultados!$A$2:$ZZ$290, 83, MATCH($B$3, resultados!$A$1:$ZZ$1, 0))</f>
        <v/>
      </c>
    </row>
    <row r="90">
      <c r="A90">
        <f>INDEX(resultados!$A$2:$ZZ$290, 84, MATCH($B$1, resultados!$A$1:$ZZ$1, 0))</f>
        <v/>
      </c>
      <c r="B90">
        <f>INDEX(resultados!$A$2:$ZZ$290, 84, MATCH($B$2, resultados!$A$1:$ZZ$1, 0))</f>
        <v/>
      </c>
      <c r="C90">
        <f>INDEX(resultados!$A$2:$ZZ$290, 84, MATCH($B$3, resultados!$A$1:$ZZ$1, 0))</f>
        <v/>
      </c>
    </row>
    <row r="91">
      <c r="A91">
        <f>INDEX(resultados!$A$2:$ZZ$290, 85, MATCH($B$1, resultados!$A$1:$ZZ$1, 0))</f>
        <v/>
      </c>
      <c r="B91">
        <f>INDEX(resultados!$A$2:$ZZ$290, 85, MATCH($B$2, resultados!$A$1:$ZZ$1, 0))</f>
        <v/>
      </c>
      <c r="C91">
        <f>INDEX(resultados!$A$2:$ZZ$290, 85, MATCH($B$3, resultados!$A$1:$ZZ$1, 0))</f>
        <v/>
      </c>
    </row>
    <row r="92">
      <c r="A92">
        <f>INDEX(resultados!$A$2:$ZZ$290, 86, MATCH($B$1, resultados!$A$1:$ZZ$1, 0))</f>
        <v/>
      </c>
      <c r="B92">
        <f>INDEX(resultados!$A$2:$ZZ$290, 86, MATCH($B$2, resultados!$A$1:$ZZ$1, 0))</f>
        <v/>
      </c>
      <c r="C92">
        <f>INDEX(resultados!$A$2:$ZZ$290, 86, MATCH($B$3, resultados!$A$1:$ZZ$1, 0))</f>
        <v/>
      </c>
    </row>
    <row r="93">
      <c r="A93">
        <f>INDEX(resultados!$A$2:$ZZ$290, 87, MATCH($B$1, resultados!$A$1:$ZZ$1, 0))</f>
        <v/>
      </c>
      <c r="B93">
        <f>INDEX(resultados!$A$2:$ZZ$290, 87, MATCH($B$2, resultados!$A$1:$ZZ$1, 0))</f>
        <v/>
      </c>
      <c r="C93">
        <f>INDEX(resultados!$A$2:$ZZ$290, 87, MATCH($B$3, resultados!$A$1:$ZZ$1, 0))</f>
        <v/>
      </c>
    </row>
    <row r="94">
      <c r="A94">
        <f>INDEX(resultados!$A$2:$ZZ$290, 88, MATCH($B$1, resultados!$A$1:$ZZ$1, 0))</f>
        <v/>
      </c>
      <c r="B94">
        <f>INDEX(resultados!$A$2:$ZZ$290, 88, MATCH($B$2, resultados!$A$1:$ZZ$1, 0))</f>
        <v/>
      </c>
      <c r="C94">
        <f>INDEX(resultados!$A$2:$ZZ$290, 88, MATCH($B$3, resultados!$A$1:$ZZ$1, 0))</f>
        <v/>
      </c>
    </row>
    <row r="95">
      <c r="A95">
        <f>INDEX(resultados!$A$2:$ZZ$290, 89, MATCH($B$1, resultados!$A$1:$ZZ$1, 0))</f>
        <v/>
      </c>
      <c r="B95">
        <f>INDEX(resultados!$A$2:$ZZ$290, 89, MATCH($B$2, resultados!$A$1:$ZZ$1, 0))</f>
        <v/>
      </c>
      <c r="C95">
        <f>INDEX(resultados!$A$2:$ZZ$290, 89, MATCH($B$3, resultados!$A$1:$ZZ$1, 0))</f>
        <v/>
      </c>
    </row>
    <row r="96">
      <c r="A96">
        <f>INDEX(resultados!$A$2:$ZZ$290, 90, MATCH($B$1, resultados!$A$1:$ZZ$1, 0))</f>
        <v/>
      </c>
      <c r="B96">
        <f>INDEX(resultados!$A$2:$ZZ$290, 90, MATCH($B$2, resultados!$A$1:$ZZ$1, 0))</f>
        <v/>
      </c>
      <c r="C96">
        <f>INDEX(resultados!$A$2:$ZZ$290, 90, MATCH($B$3, resultados!$A$1:$ZZ$1, 0))</f>
        <v/>
      </c>
    </row>
    <row r="97">
      <c r="A97">
        <f>INDEX(resultados!$A$2:$ZZ$290, 91, MATCH($B$1, resultados!$A$1:$ZZ$1, 0))</f>
        <v/>
      </c>
      <c r="B97">
        <f>INDEX(resultados!$A$2:$ZZ$290, 91, MATCH($B$2, resultados!$A$1:$ZZ$1, 0))</f>
        <v/>
      </c>
      <c r="C97">
        <f>INDEX(resultados!$A$2:$ZZ$290, 91, MATCH($B$3, resultados!$A$1:$ZZ$1, 0))</f>
        <v/>
      </c>
    </row>
    <row r="98">
      <c r="A98">
        <f>INDEX(resultados!$A$2:$ZZ$290, 92, MATCH($B$1, resultados!$A$1:$ZZ$1, 0))</f>
        <v/>
      </c>
      <c r="B98">
        <f>INDEX(resultados!$A$2:$ZZ$290, 92, MATCH($B$2, resultados!$A$1:$ZZ$1, 0))</f>
        <v/>
      </c>
      <c r="C98">
        <f>INDEX(resultados!$A$2:$ZZ$290, 92, MATCH($B$3, resultados!$A$1:$ZZ$1, 0))</f>
        <v/>
      </c>
    </row>
    <row r="99">
      <c r="A99">
        <f>INDEX(resultados!$A$2:$ZZ$290, 93, MATCH($B$1, resultados!$A$1:$ZZ$1, 0))</f>
        <v/>
      </c>
      <c r="B99">
        <f>INDEX(resultados!$A$2:$ZZ$290, 93, MATCH($B$2, resultados!$A$1:$ZZ$1, 0))</f>
        <v/>
      </c>
      <c r="C99">
        <f>INDEX(resultados!$A$2:$ZZ$290, 93, MATCH($B$3, resultados!$A$1:$ZZ$1, 0))</f>
        <v/>
      </c>
    </row>
    <row r="100">
      <c r="A100">
        <f>INDEX(resultados!$A$2:$ZZ$290, 94, MATCH($B$1, resultados!$A$1:$ZZ$1, 0))</f>
        <v/>
      </c>
      <c r="B100">
        <f>INDEX(resultados!$A$2:$ZZ$290, 94, MATCH($B$2, resultados!$A$1:$ZZ$1, 0))</f>
        <v/>
      </c>
      <c r="C100">
        <f>INDEX(resultados!$A$2:$ZZ$290, 94, MATCH($B$3, resultados!$A$1:$ZZ$1, 0))</f>
        <v/>
      </c>
    </row>
    <row r="101">
      <c r="A101">
        <f>INDEX(resultados!$A$2:$ZZ$290, 95, MATCH($B$1, resultados!$A$1:$ZZ$1, 0))</f>
        <v/>
      </c>
      <c r="B101">
        <f>INDEX(resultados!$A$2:$ZZ$290, 95, MATCH($B$2, resultados!$A$1:$ZZ$1, 0))</f>
        <v/>
      </c>
      <c r="C101">
        <f>INDEX(resultados!$A$2:$ZZ$290, 95, MATCH($B$3, resultados!$A$1:$ZZ$1, 0))</f>
        <v/>
      </c>
    </row>
    <row r="102">
      <c r="A102">
        <f>INDEX(resultados!$A$2:$ZZ$290, 96, MATCH($B$1, resultados!$A$1:$ZZ$1, 0))</f>
        <v/>
      </c>
      <c r="B102">
        <f>INDEX(resultados!$A$2:$ZZ$290, 96, MATCH($B$2, resultados!$A$1:$ZZ$1, 0))</f>
        <v/>
      </c>
      <c r="C102">
        <f>INDEX(resultados!$A$2:$ZZ$290, 96, MATCH($B$3, resultados!$A$1:$ZZ$1, 0))</f>
        <v/>
      </c>
    </row>
    <row r="103">
      <c r="A103">
        <f>INDEX(resultados!$A$2:$ZZ$290, 97, MATCH($B$1, resultados!$A$1:$ZZ$1, 0))</f>
        <v/>
      </c>
      <c r="B103">
        <f>INDEX(resultados!$A$2:$ZZ$290, 97, MATCH($B$2, resultados!$A$1:$ZZ$1, 0))</f>
        <v/>
      </c>
      <c r="C103">
        <f>INDEX(resultados!$A$2:$ZZ$290, 97, MATCH($B$3, resultados!$A$1:$ZZ$1, 0))</f>
        <v/>
      </c>
    </row>
    <row r="104">
      <c r="A104">
        <f>INDEX(resultados!$A$2:$ZZ$290, 98, MATCH($B$1, resultados!$A$1:$ZZ$1, 0))</f>
        <v/>
      </c>
      <c r="B104">
        <f>INDEX(resultados!$A$2:$ZZ$290, 98, MATCH($B$2, resultados!$A$1:$ZZ$1, 0))</f>
        <v/>
      </c>
      <c r="C104">
        <f>INDEX(resultados!$A$2:$ZZ$290, 98, MATCH($B$3, resultados!$A$1:$ZZ$1, 0))</f>
        <v/>
      </c>
    </row>
    <row r="105">
      <c r="A105">
        <f>INDEX(resultados!$A$2:$ZZ$290, 99, MATCH($B$1, resultados!$A$1:$ZZ$1, 0))</f>
        <v/>
      </c>
      <c r="B105">
        <f>INDEX(resultados!$A$2:$ZZ$290, 99, MATCH($B$2, resultados!$A$1:$ZZ$1, 0))</f>
        <v/>
      </c>
      <c r="C105">
        <f>INDEX(resultados!$A$2:$ZZ$290, 99, MATCH($B$3, resultados!$A$1:$ZZ$1, 0))</f>
        <v/>
      </c>
    </row>
    <row r="106">
      <c r="A106">
        <f>INDEX(resultados!$A$2:$ZZ$290, 100, MATCH($B$1, resultados!$A$1:$ZZ$1, 0))</f>
        <v/>
      </c>
      <c r="B106">
        <f>INDEX(resultados!$A$2:$ZZ$290, 100, MATCH($B$2, resultados!$A$1:$ZZ$1, 0))</f>
        <v/>
      </c>
      <c r="C106">
        <f>INDEX(resultados!$A$2:$ZZ$290, 100, MATCH($B$3, resultados!$A$1:$ZZ$1, 0))</f>
        <v/>
      </c>
    </row>
    <row r="107">
      <c r="A107">
        <f>INDEX(resultados!$A$2:$ZZ$290, 101, MATCH($B$1, resultados!$A$1:$ZZ$1, 0))</f>
        <v/>
      </c>
      <c r="B107">
        <f>INDEX(resultados!$A$2:$ZZ$290, 101, MATCH($B$2, resultados!$A$1:$ZZ$1, 0))</f>
        <v/>
      </c>
      <c r="C107">
        <f>INDEX(resultados!$A$2:$ZZ$290, 101, MATCH($B$3, resultados!$A$1:$ZZ$1, 0))</f>
        <v/>
      </c>
    </row>
    <row r="108">
      <c r="A108">
        <f>INDEX(resultados!$A$2:$ZZ$290, 102, MATCH($B$1, resultados!$A$1:$ZZ$1, 0))</f>
        <v/>
      </c>
      <c r="B108">
        <f>INDEX(resultados!$A$2:$ZZ$290, 102, MATCH($B$2, resultados!$A$1:$ZZ$1, 0))</f>
        <v/>
      </c>
      <c r="C108">
        <f>INDEX(resultados!$A$2:$ZZ$290, 102, MATCH($B$3, resultados!$A$1:$ZZ$1, 0))</f>
        <v/>
      </c>
    </row>
    <row r="109">
      <c r="A109">
        <f>INDEX(resultados!$A$2:$ZZ$290, 103, MATCH($B$1, resultados!$A$1:$ZZ$1, 0))</f>
        <v/>
      </c>
      <c r="B109">
        <f>INDEX(resultados!$A$2:$ZZ$290, 103, MATCH($B$2, resultados!$A$1:$ZZ$1, 0))</f>
        <v/>
      </c>
      <c r="C109">
        <f>INDEX(resultados!$A$2:$ZZ$290, 103, MATCH($B$3, resultados!$A$1:$ZZ$1, 0))</f>
        <v/>
      </c>
    </row>
    <row r="110">
      <c r="A110">
        <f>INDEX(resultados!$A$2:$ZZ$290, 104, MATCH($B$1, resultados!$A$1:$ZZ$1, 0))</f>
        <v/>
      </c>
      <c r="B110">
        <f>INDEX(resultados!$A$2:$ZZ$290, 104, MATCH($B$2, resultados!$A$1:$ZZ$1, 0))</f>
        <v/>
      </c>
      <c r="C110">
        <f>INDEX(resultados!$A$2:$ZZ$290, 104, MATCH($B$3, resultados!$A$1:$ZZ$1, 0))</f>
        <v/>
      </c>
    </row>
    <row r="111">
      <c r="A111">
        <f>INDEX(resultados!$A$2:$ZZ$290, 105, MATCH($B$1, resultados!$A$1:$ZZ$1, 0))</f>
        <v/>
      </c>
      <c r="B111">
        <f>INDEX(resultados!$A$2:$ZZ$290, 105, MATCH($B$2, resultados!$A$1:$ZZ$1, 0))</f>
        <v/>
      </c>
      <c r="C111">
        <f>INDEX(resultados!$A$2:$ZZ$290, 105, MATCH($B$3, resultados!$A$1:$ZZ$1, 0))</f>
        <v/>
      </c>
    </row>
    <row r="112">
      <c r="A112">
        <f>INDEX(resultados!$A$2:$ZZ$290, 106, MATCH($B$1, resultados!$A$1:$ZZ$1, 0))</f>
        <v/>
      </c>
      <c r="B112">
        <f>INDEX(resultados!$A$2:$ZZ$290, 106, MATCH($B$2, resultados!$A$1:$ZZ$1, 0))</f>
        <v/>
      </c>
      <c r="C112">
        <f>INDEX(resultados!$A$2:$ZZ$290, 106, MATCH($B$3, resultados!$A$1:$ZZ$1, 0))</f>
        <v/>
      </c>
    </row>
    <row r="113">
      <c r="A113">
        <f>INDEX(resultados!$A$2:$ZZ$290, 107, MATCH($B$1, resultados!$A$1:$ZZ$1, 0))</f>
        <v/>
      </c>
      <c r="B113">
        <f>INDEX(resultados!$A$2:$ZZ$290, 107, MATCH($B$2, resultados!$A$1:$ZZ$1, 0))</f>
        <v/>
      </c>
      <c r="C113">
        <f>INDEX(resultados!$A$2:$ZZ$290, 107, MATCH($B$3, resultados!$A$1:$ZZ$1, 0))</f>
        <v/>
      </c>
    </row>
    <row r="114">
      <c r="A114">
        <f>INDEX(resultados!$A$2:$ZZ$290, 108, MATCH($B$1, resultados!$A$1:$ZZ$1, 0))</f>
        <v/>
      </c>
      <c r="B114">
        <f>INDEX(resultados!$A$2:$ZZ$290, 108, MATCH($B$2, resultados!$A$1:$ZZ$1, 0))</f>
        <v/>
      </c>
      <c r="C114">
        <f>INDEX(resultados!$A$2:$ZZ$290, 108, MATCH($B$3, resultados!$A$1:$ZZ$1, 0))</f>
        <v/>
      </c>
    </row>
    <row r="115">
      <c r="A115">
        <f>INDEX(resultados!$A$2:$ZZ$290, 109, MATCH($B$1, resultados!$A$1:$ZZ$1, 0))</f>
        <v/>
      </c>
      <c r="B115">
        <f>INDEX(resultados!$A$2:$ZZ$290, 109, MATCH($B$2, resultados!$A$1:$ZZ$1, 0))</f>
        <v/>
      </c>
      <c r="C115">
        <f>INDEX(resultados!$A$2:$ZZ$290, 109, MATCH($B$3, resultados!$A$1:$ZZ$1, 0))</f>
        <v/>
      </c>
    </row>
    <row r="116">
      <c r="A116">
        <f>INDEX(resultados!$A$2:$ZZ$290, 110, MATCH($B$1, resultados!$A$1:$ZZ$1, 0))</f>
        <v/>
      </c>
      <c r="B116">
        <f>INDEX(resultados!$A$2:$ZZ$290, 110, MATCH($B$2, resultados!$A$1:$ZZ$1, 0))</f>
        <v/>
      </c>
      <c r="C116">
        <f>INDEX(resultados!$A$2:$ZZ$290, 110, MATCH($B$3, resultados!$A$1:$ZZ$1, 0))</f>
        <v/>
      </c>
    </row>
    <row r="117">
      <c r="A117">
        <f>INDEX(resultados!$A$2:$ZZ$290, 111, MATCH($B$1, resultados!$A$1:$ZZ$1, 0))</f>
        <v/>
      </c>
      <c r="B117">
        <f>INDEX(resultados!$A$2:$ZZ$290, 111, MATCH($B$2, resultados!$A$1:$ZZ$1, 0))</f>
        <v/>
      </c>
      <c r="C117">
        <f>INDEX(resultados!$A$2:$ZZ$290, 111, MATCH($B$3, resultados!$A$1:$ZZ$1, 0))</f>
        <v/>
      </c>
    </row>
    <row r="118">
      <c r="A118">
        <f>INDEX(resultados!$A$2:$ZZ$290, 112, MATCH($B$1, resultados!$A$1:$ZZ$1, 0))</f>
        <v/>
      </c>
      <c r="B118">
        <f>INDEX(resultados!$A$2:$ZZ$290, 112, MATCH($B$2, resultados!$A$1:$ZZ$1, 0))</f>
        <v/>
      </c>
      <c r="C118">
        <f>INDEX(resultados!$A$2:$ZZ$290, 112, MATCH($B$3, resultados!$A$1:$ZZ$1, 0))</f>
        <v/>
      </c>
    </row>
    <row r="119">
      <c r="A119">
        <f>INDEX(resultados!$A$2:$ZZ$290, 113, MATCH($B$1, resultados!$A$1:$ZZ$1, 0))</f>
        <v/>
      </c>
      <c r="B119">
        <f>INDEX(resultados!$A$2:$ZZ$290, 113, MATCH($B$2, resultados!$A$1:$ZZ$1, 0))</f>
        <v/>
      </c>
      <c r="C119">
        <f>INDEX(resultados!$A$2:$ZZ$290, 113, MATCH($B$3, resultados!$A$1:$ZZ$1, 0))</f>
        <v/>
      </c>
    </row>
    <row r="120">
      <c r="A120">
        <f>INDEX(resultados!$A$2:$ZZ$290, 114, MATCH($B$1, resultados!$A$1:$ZZ$1, 0))</f>
        <v/>
      </c>
      <c r="B120">
        <f>INDEX(resultados!$A$2:$ZZ$290, 114, MATCH($B$2, resultados!$A$1:$ZZ$1, 0))</f>
        <v/>
      </c>
      <c r="C120">
        <f>INDEX(resultados!$A$2:$ZZ$290, 114, MATCH($B$3, resultados!$A$1:$ZZ$1, 0))</f>
        <v/>
      </c>
    </row>
    <row r="121">
      <c r="A121">
        <f>INDEX(resultados!$A$2:$ZZ$290, 115, MATCH($B$1, resultados!$A$1:$ZZ$1, 0))</f>
        <v/>
      </c>
      <c r="B121">
        <f>INDEX(resultados!$A$2:$ZZ$290, 115, MATCH($B$2, resultados!$A$1:$ZZ$1, 0))</f>
        <v/>
      </c>
      <c r="C121">
        <f>INDEX(resultados!$A$2:$ZZ$290, 115, MATCH($B$3, resultados!$A$1:$ZZ$1, 0))</f>
        <v/>
      </c>
    </row>
    <row r="122">
      <c r="A122">
        <f>INDEX(resultados!$A$2:$ZZ$290, 116, MATCH($B$1, resultados!$A$1:$ZZ$1, 0))</f>
        <v/>
      </c>
      <c r="B122">
        <f>INDEX(resultados!$A$2:$ZZ$290, 116, MATCH($B$2, resultados!$A$1:$ZZ$1, 0))</f>
        <v/>
      </c>
      <c r="C122">
        <f>INDEX(resultados!$A$2:$ZZ$290, 116, MATCH($B$3, resultados!$A$1:$ZZ$1, 0))</f>
        <v/>
      </c>
    </row>
    <row r="123">
      <c r="A123">
        <f>INDEX(resultados!$A$2:$ZZ$290, 117, MATCH($B$1, resultados!$A$1:$ZZ$1, 0))</f>
        <v/>
      </c>
      <c r="B123">
        <f>INDEX(resultados!$A$2:$ZZ$290, 117, MATCH($B$2, resultados!$A$1:$ZZ$1, 0))</f>
        <v/>
      </c>
      <c r="C123">
        <f>INDEX(resultados!$A$2:$ZZ$290, 117, MATCH($B$3, resultados!$A$1:$ZZ$1, 0))</f>
        <v/>
      </c>
    </row>
    <row r="124">
      <c r="A124">
        <f>INDEX(resultados!$A$2:$ZZ$290, 118, MATCH($B$1, resultados!$A$1:$ZZ$1, 0))</f>
        <v/>
      </c>
      <c r="B124">
        <f>INDEX(resultados!$A$2:$ZZ$290, 118, MATCH($B$2, resultados!$A$1:$ZZ$1, 0))</f>
        <v/>
      </c>
      <c r="C124">
        <f>INDEX(resultados!$A$2:$ZZ$290, 118, MATCH($B$3, resultados!$A$1:$ZZ$1, 0))</f>
        <v/>
      </c>
    </row>
    <row r="125">
      <c r="A125">
        <f>INDEX(resultados!$A$2:$ZZ$290, 119, MATCH($B$1, resultados!$A$1:$ZZ$1, 0))</f>
        <v/>
      </c>
      <c r="B125">
        <f>INDEX(resultados!$A$2:$ZZ$290, 119, MATCH($B$2, resultados!$A$1:$ZZ$1, 0))</f>
        <v/>
      </c>
      <c r="C125">
        <f>INDEX(resultados!$A$2:$ZZ$290, 119, MATCH($B$3, resultados!$A$1:$ZZ$1, 0))</f>
        <v/>
      </c>
    </row>
    <row r="126">
      <c r="A126">
        <f>INDEX(resultados!$A$2:$ZZ$290, 120, MATCH($B$1, resultados!$A$1:$ZZ$1, 0))</f>
        <v/>
      </c>
      <c r="B126">
        <f>INDEX(resultados!$A$2:$ZZ$290, 120, MATCH($B$2, resultados!$A$1:$ZZ$1, 0))</f>
        <v/>
      </c>
      <c r="C126">
        <f>INDEX(resultados!$A$2:$ZZ$290, 120, MATCH($B$3, resultados!$A$1:$ZZ$1, 0))</f>
        <v/>
      </c>
    </row>
    <row r="127">
      <c r="A127">
        <f>INDEX(resultados!$A$2:$ZZ$290, 121, MATCH($B$1, resultados!$A$1:$ZZ$1, 0))</f>
        <v/>
      </c>
      <c r="B127">
        <f>INDEX(resultados!$A$2:$ZZ$290, 121, MATCH($B$2, resultados!$A$1:$ZZ$1, 0))</f>
        <v/>
      </c>
      <c r="C127">
        <f>INDEX(resultados!$A$2:$ZZ$290, 121, MATCH($B$3, resultados!$A$1:$ZZ$1, 0))</f>
        <v/>
      </c>
    </row>
    <row r="128">
      <c r="A128">
        <f>INDEX(resultados!$A$2:$ZZ$290, 122, MATCH($B$1, resultados!$A$1:$ZZ$1, 0))</f>
        <v/>
      </c>
      <c r="B128">
        <f>INDEX(resultados!$A$2:$ZZ$290, 122, MATCH($B$2, resultados!$A$1:$ZZ$1, 0))</f>
        <v/>
      </c>
      <c r="C128">
        <f>INDEX(resultados!$A$2:$ZZ$290, 122, MATCH($B$3, resultados!$A$1:$ZZ$1, 0))</f>
        <v/>
      </c>
    </row>
    <row r="129">
      <c r="A129">
        <f>INDEX(resultados!$A$2:$ZZ$290, 123, MATCH($B$1, resultados!$A$1:$ZZ$1, 0))</f>
        <v/>
      </c>
      <c r="B129">
        <f>INDEX(resultados!$A$2:$ZZ$290, 123, MATCH($B$2, resultados!$A$1:$ZZ$1, 0))</f>
        <v/>
      </c>
      <c r="C129">
        <f>INDEX(resultados!$A$2:$ZZ$290, 123, MATCH($B$3, resultados!$A$1:$ZZ$1, 0))</f>
        <v/>
      </c>
    </row>
    <row r="130">
      <c r="A130">
        <f>INDEX(resultados!$A$2:$ZZ$290, 124, MATCH($B$1, resultados!$A$1:$ZZ$1, 0))</f>
        <v/>
      </c>
      <c r="B130">
        <f>INDEX(resultados!$A$2:$ZZ$290, 124, MATCH($B$2, resultados!$A$1:$ZZ$1, 0))</f>
        <v/>
      </c>
      <c r="C130">
        <f>INDEX(resultados!$A$2:$ZZ$290, 124, MATCH($B$3, resultados!$A$1:$ZZ$1, 0))</f>
        <v/>
      </c>
    </row>
    <row r="131">
      <c r="A131">
        <f>INDEX(resultados!$A$2:$ZZ$290, 125, MATCH($B$1, resultados!$A$1:$ZZ$1, 0))</f>
        <v/>
      </c>
      <c r="B131">
        <f>INDEX(resultados!$A$2:$ZZ$290, 125, MATCH($B$2, resultados!$A$1:$ZZ$1, 0))</f>
        <v/>
      </c>
      <c r="C131">
        <f>INDEX(resultados!$A$2:$ZZ$290, 125, MATCH($B$3, resultados!$A$1:$ZZ$1, 0))</f>
        <v/>
      </c>
    </row>
    <row r="132">
      <c r="A132">
        <f>INDEX(resultados!$A$2:$ZZ$290, 126, MATCH($B$1, resultados!$A$1:$ZZ$1, 0))</f>
        <v/>
      </c>
      <c r="B132">
        <f>INDEX(resultados!$A$2:$ZZ$290, 126, MATCH($B$2, resultados!$A$1:$ZZ$1, 0))</f>
        <v/>
      </c>
      <c r="C132">
        <f>INDEX(resultados!$A$2:$ZZ$290, 126, MATCH($B$3, resultados!$A$1:$ZZ$1, 0))</f>
        <v/>
      </c>
    </row>
    <row r="133">
      <c r="A133">
        <f>INDEX(resultados!$A$2:$ZZ$290, 127, MATCH($B$1, resultados!$A$1:$ZZ$1, 0))</f>
        <v/>
      </c>
      <c r="B133">
        <f>INDEX(resultados!$A$2:$ZZ$290, 127, MATCH($B$2, resultados!$A$1:$ZZ$1, 0))</f>
        <v/>
      </c>
      <c r="C133">
        <f>INDEX(resultados!$A$2:$ZZ$290, 127, MATCH($B$3, resultados!$A$1:$ZZ$1, 0))</f>
        <v/>
      </c>
    </row>
    <row r="134">
      <c r="A134">
        <f>INDEX(resultados!$A$2:$ZZ$290, 128, MATCH($B$1, resultados!$A$1:$ZZ$1, 0))</f>
        <v/>
      </c>
      <c r="B134">
        <f>INDEX(resultados!$A$2:$ZZ$290, 128, MATCH($B$2, resultados!$A$1:$ZZ$1, 0))</f>
        <v/>
      </c>
      <c r="C134">
        <f>INDEX(resultados!$A$2:$ZZ$290, 128, MATCH($B$3, resultados!$A$1:$ZZ$1, 0))</f>
        <v/>
      </c>
    </row>
    <row r="135">
      <c r="A135">
        <f>INDEX(resultados!$A$2:$ZZ$290, 129, MATCH($B$1, resultados!$A$1:$ZZ$1, 0))</f>
        <v/>
      </c>
      <c r="B135">
        <f>INDEX(resultados!$A$2:$ZZ$290, 129, MATCH($B$2, resultados!$A$1:$ZZ$1, 0))</f>
        <v/>
      </c>
      <c r="C135">
        <f>INDEX(resultados!$A$2:$ZZ$290, 129, MATCH($B$3, resultados!$A$1:$ZZ$1, 0))</f>
        <v/>
      </c>
    </row>
    <row r="136">
      <c r="A136">
        <f>INDEX(resultados!$A$2:$ZZ$290, 130, MATCH($B$1, resultados!$A$1:$ZZ$1, 0))</f>
        <v/>
      </c>
      <c r="B136">
        <f>INDEX(resultados!$A$2:$ZZ$290, 130, MATCH($B$2, resultados!$A$1:$ZZ$1, 0))</f>
        <v/>
      </c>
      <c r="C136">
        <f>INDEX(resultados!$A$2:$ZZ$290, 130, MATCH($B$3, resultados!$A$1:$ZZ$1, 0))</f>
        <v/>
      </c>
    </row>
    <row r="137">
      <c r="A137">
        <f>INDEX(resultados!$A$2:$ZZ$290, 131, MATCH($B$1, resultados!$A$1:$ZZ$1, 0))</f>
        <v/>
      </c>
      <c r="B137">
        <f>INDEX(resultados!$A$2:$ZZ$290, 131, MATCH($B$2, resultados!$A$1:$ZZ$1, 0))</f>
        <v/>
      </c>
      <c r="C137">
        <f>INDEX(resultados!$A$2:$ZZ$290, 131, MATCH($B$3, resultados!$A$1:$ZZ$1, 0))</f>
        <v/>
      </c>
    </row>
    <row r="138">
      <c r="A138">
        <f>INDEX(resultados!$A$2:$ZZ$290, 132, MATCH($B$1, resultados!$A$1:$ZZ$1, 0))</f>
        <v/>
      </c>
      <c r="B138">
        <f>INDEX(resultados!$A$2:$ZZ$290, 132, MATCH($B$2, resultados!$A$1:$ZZ$1, 0))</f>
        <v/>
      </c>
      <c r="C138">
        <f>INDEX(resultados!$A$2:$ZZ$290, 132, MATCH($B$3, resultados!$A$1:$ZZ$1, 0))</f>
        <v/>
      </c>
    </row>
    <row r="139">
      <c r="A139">
        <f>INDEX(resultados!$A$2:$ZZ$290, 133, MATCH($B$1, resultados!$A$1:$ZZ$1, 0))</f>
        <v/>
      </c>
      <c r="B139">
        <f>INDEX(resultados!$A$2:$ZZ$290, 133, MATCH($B$2, resultados!$A$1:$ZZ$1, 0))</f>
        <v/>
      </c>
      <c r="C139">
        <f>INDEX(resultados!$A$2:$ZZ$290, 133, MATCH($B$3, resultados!$A$1:$ZZ$1, 0))</f>
        <v/>
      </c>
    </row>
    <row r="140">
      <c r="A140">
        <f>INDEX(resultados!$A$2:$ZZ$290, 134, MATCH($B$1, resultados!$A$1:$ZZ$1, 0))</f>
        <v/>
      </c>
      <c r="B140">
        <f>INDEX(resultados!$A$2:$ZZ$290, 134, MATCH($B$2, resultados!$A$1:$ZZ$1, 0))</f>
        <v/>
      </c>
      <c r="C140">
        <f>INDEX(resultados!$A$2:$ZZ$290, 134, MATCH($B$3, resultados!$A$1:$ZZ$1, 0))</f>
        <v/>
      </c>
    </row>
    <row r="141">
      <c r="A141">
        <f>INDEX(resultados!$A$2:$ZZ$290, 135, MATCH($B$1, resultados!$A$1:$ZZ$1, 0))</f>
        <v/>
      </c>
      <c r="B141">
        <f>INDEX(resultados!$A$2:$ZZ$290, 135, MATCH($B$2, resultados!$A$1:$ZZ$1, 0))</f>
        <v/>
      </c>
      <c r="C141">
        <f>INDEX(resultados!$A$2:$ZZ$290, 135, MATCH($B$3, resultados!$A$1:$ZZ$1, 0))</f>
        <v/>
      </c>
    </row>
    <row r="142">
      <c r="A142">
        <f>INDEX(resultados!$A$2:$ZZ$290, 136, MATCH($B$1, resultados!$A$1:$ZZ$1, 0))</f>
        <v/>
      </c>
      <c r="B142">
        <f>INDEX(resultados!$A$2:$ZZ$290, 136, MATCH($B$2, resultados!$A$1:$ZZ$1, 0))</f>
        <v/>
      </c>
      <c r="C142">
        <f>INDEX(resultados!$A$2:$ZZ$290, 136, MATCH($B$3, resultados!$A$1:$ZZ$1, 0))</f>
        <v/>
      </c>
    </row>
    <row r="143">
      <c r="A143">
        <f>INDEX(resultados!$A$2:$ZZ$290, 137, MATCH($B$1, resultados!$A$1:$ZZ$1, 0))</f>
        <v/>
      </c>
      <c r="B143">
        <f>INDEX(resultados!$A$2:$ZZ$290, 137, MATCH($B$2, resultados!$A$1:$ZZ$1, 0))</f>
        <v/>
      </c>
      <c r="C143">
        <f>INDEX(resultados!$A$2:$ZZ$290, 137, MATCH($B$3, resultados!$A$1:$ZZ$1, 0))</f>
        <v/>
      </c>
    </row>
    <row r="144">
      <c r="A144">
        <f>INDEX(resultados!$A$2:$ZZ$290, 138, MATCH($B$1, resultados!$A$1:$ZZ$1, 0))</f>
        <v/>
      </c>
      <c r="B144">
        <f>INDEX(resultados!$A$2:$ZZ$290, 138, MATCH($B$2, resultados!$A$1:$ZZ$1, 0))</f>
        <v/>
      </c>
      <c r="C144">
        <f>INDEX(resultados!$A$2:$ZZ$290, 138, MATCH($B$3, resultados!$A$1:$ZZ$1, 0))</f>
        <v/>
      </c>
    </row>
    <row r="145">
      <c r="A145">
        <f>INDEX(resultados!$A$2:$ZZ$290, 139, MATCH($B$1, resultados!$A$1:$ZZ$1, 0))</f>
        <v/>
      </c>
      <c r="B145">
        <f>INDEX(resultados!$A$2:$ZZ$290, 139, MATCH($B$2, resultados!$A$1:$ZZ$1, 0))</f>
        <v/>
      </c>
      <c r="C145">
        <f>INDEX(resultados!$A$2:$ZZ$290, 139, MATCH($B$3, resultados!$A$1:$ZZ$1, 0))</f>
        <v/>
      </c>
    </row>
    <row r="146">
      <c r="A146">
        <f>INDEX(resultados!$A$2:$ZZ$290, 140, MATCH($B$1, resultados!$A$1:$ZZ$1, 0))</f>
        <v/>
      </c>
      <c r="B146">
        <f>INDEX(resultados!$A$2:$ZZ$290, 140, MATCH($B$2, resultados!$A$1:$ZZ$1, 0))</f>
        <v/>
      </c>
      <c r="C146">
        <f>INDEX(resultados!$A$2:$ZZ$290, 140, MATCH($B$3, resultados!$A$1:$ZZ$1, 0))</f>
        <v/>
      </c>
    </row>
    <row r="147">
      <c r="A147">
        <f>INDEX(resultados!$A$2:$ZZ$290, 141, MATCH($B$1, resultados!$A$1:$ZZ$1, 0))</f>
        <v/>
      </c>
      <c r="B147">
        <f>INDEX(resultados!$A$2:$ZZ$290, 141, MATCH($B$2, resultados!$A$1:$ZZ$1, 0))</f>
        <v/>
      </c>
      <c r="C147">
        <f>INDEX(resultados!$A$2:$ZZ$290, 141, MATCH($B$3, resultados!$A$1:$ZZ$1, 0))</f>
        <v/>
      </c>
    </row>
    <row r="148">
      <c r="A148">
        <f>INDEX(resultados!$A$2:$ZZ$290, 142, MATCH($B$1, resultados!$A$1:$ZZ$1, 0))</f>
        <v/>
      </c>
      <c r="B148">
        <f>INDEX(resultados!$A$2:$ZZ$290, 142, MATCH($B$2, resultados!$A$1:$ZZ$1, 0))</f>
        <v/>
      </c>
      <c r="C148">
        <f>INDEX(resultados!$A$2:$ZZ$290, 142, MATCH($B$3, resultados!$A$1:$ZZ$1, 0))</f>
        <v/>
      </c>
    </row>
    <row r="149">
      <c r="A149">
        <f>INDEX(resultados!$A$2:$ZZ$290, 143, MATCH($B$1, resultados!$A$1:$ZZ$1, 0))</f>
        <v/>
      </c>
      <c r="B149">
        <f>INDEX(resultados!$A$2:$ZZ$290, 143, MATCH($B$2, resultados!$A$1:$ZZ$1, 0))</f>
        <v/>
      </c>
      <c r="C149">
        <f>INDEX(resultados!$A$2:$ZZ$290, 143, MATCH($B$3, resultados!$A$1:$ZZ$1, 0))</f>
        <v/>
      </c>
    </row>
    <row r="150">
      <c r="A150">
        <f>INDEX(resultados!$A$2:$ZZ$290, 144, MATCH($B$1, resultados!$A$1:$ZZ$1, 0))</f>
        <v/>
      </c>
      <c r="B150">
        <f>INDEX(resultados!$A$2:$ZZ$290, 144, MATCH($B$2, resultados!$A$1:$ZZ$1, 0))</f>
        <v/>
      </c>
      <c r="C150">
        <f>INDEX(resultados!$A$2:$ZZ$290, 144, MATCH($B$3, resultados!$A$1:$ZZ$1, 0))</f>
        <v/>
      </c>
    </row>
    <row r="151">
      <c r="A151">
        <f>INDEX(resultados!$A$2:$ZZ$290, 145, MATCH($B$1, resultados!$A$1:$ZZ$1, 0))</f>
        <v/>
      </c>
      <c r="B151">
        <f>INDEX(resultados!$A$2:$ZZ$290, 145, MATCH($B$2, resultados!$A$1:$ZZ$1, 0))</f>
        <v/>
      </c>
      <c r="C151">
        <f>INDEX(resultados!$A$2:$ZZ$290, 145, MATCH($B$3, resultados!$A$1:$ZZ$1, 0))</f>
        <v/>
      </c>
    </row>
    <row r="152">
      <c r="A152">
        <f>INDEX(resultados!$A$2:$ZZ$290, 146, MATCH($B$1, resultados!$A$1:$ZZ$1, 0))</f>
        <v/>
      </c>
      <c r="B152">
        <f>INDEX(resultados!$A$2:$ZZ$290, 146, MATCH($B$2, resultados!$A$1:$ZZ$1, 0))</f>
        <v/>
      </c>
      <c r="C152">
        <f>INDEX(resultados!$A$2:$ZZ$290, 146, MATCH($B$3, resultados!$A$1:$ZZ$1, 0))</f>
        <v/>
      </c>
    </row>
    <row r="153">
      <c r="A153">
        <f>INDEX(resultados!$A$2:$ZZ$290, 147, MATCH($B$1, resultados!$A$1:$ZZ$1, 0))</f>
        <v/>
      </c>
      <c r="B153">
        <f>INDEX(resultados!$A$2:$ZZ$290, 147, MATCH($B$2, resultados!$A$1:$ZZ$1, 0))</f>
        <v/>
      </c>
      <c r="C153">
        <f>INDEX(resultados!$A$2:$ZZ$290, 147, MATCH($B$3, resultados!$A$1:$ZZ$1, 0))</f>
        <v/>
      </c>
    </row>
    <row r="154">
      <c r="A154">
        <f>INDEX(resultados!$A$2:$ZZ$290, 148, MATCH($B$1, resultados!$A$1:$ZZ$1, 0))</f>
        <v/>
      </c>
      <c r="B154">
        <f>INDEX(resultados!$A$2:$ZZ$290, 148, MATCH($B$2, resultados!$A$1:$ZZ$1, 0))</f>
        <v/>
      </c>
      <c r="C154">
        <f>INDEX(resultados!$A$2:$ZZ$290, 148, MATCH($B$3, resultados!$A$1:$ZZ$1, 0))</f>
        <v/>
      </c>
    </row>
    <row r="155">
      <c r="A155">
        <f>INDEX(resultados!$A$2:$ZZ$290, 149, MATCH($B$1, resultados!$A$1:$ZZ$1, 0))</f>
        <v/>
      </c>
      <c r="B155">
        <f>INDEX(resultados!$A$2:$ZZ$290, 149, MATCH($B$2, resultados!$A$1:$ZZ$1, 0))</f>
        <v/>
      </c>
      <c r="C155">
        <f>INDEX(resultados!$A$2:$ZZ$290, 149, MATCH($B$3, resultados!$A$1:$ZZ$1, 0))</f>
        <v/>
      </c>
    </row>
    <row r="156">
      <c r="A156">
        <f>INDEX(resultados!$A$2:$ZZ$290, 150, MATCH($B$1, resultados!$A$1:$ZZ$1, 0))</f>
        <v/>
      </c>
      <c r="B156">
        <f>INDEX(resultados!$A$2:$ZZ$290, 150, MATCH($B$2, resultados!$A$1:$ZZ$1, 0))</f>
        <v/>
      </c>
      <c r="C156">
        <f>INDEX(resultados!$A$2:$ZZ$290, 150, MATCH($B$3, resultados!$A$1:$ZZ$1, 0))</f>
        <v/>
      </c>
    </row>
    <row r="157">
      <c r="A157">
        <f>INDEX(resultados!$A$2:$ZZ$290, 151, MATCH($B$1, resultados!$A$1:$ZZ$1, 0))</f>
        <v/>
      </c>
      <c r="B157">
        <f>INDEX(resultados!$A$2:$ZZ$290, 151, MATCH($B$2, resultados!$A$1:$ZZ$1, 0))</f>
        <v/>
      </c>
      <c r="C157">
        <f>INDEX(resultados!$A$2:$ZZ$290, 151, MATCH($B$3, resultados!$A$1:$ZZ$1, 0))</f>
        <v/>
      </c>
    </row>
    <row r="158">
      <c r="A158">
        <f>INDEX(resultados!$A$2:$ZZ$290, 152, MATCH($B$1, resultados!$A$1:$ZZ$1, 0))</f>
        <v/>
      </c>
      <c r="B158">
        <f>INDEX(resultados!$A$2:$ZZ$290, 152, MATCH($B$2, resultados!$A$1:$ZZ$1, 0))</f>
        <v/>
      </c>
      <c r="C158">
        <f>INDEX(resultados!$A$2:$ZZ$290, 152, MATCH($B$3, resultados!$A$1:$ZZ$1, 0))</f>
        <v/>
      </c>
    </row>
    <row r="159">
      <c r="A159">
        <f>INDEX(resultados!$A$2:$ZZ$290, 153, MATCH($B$1, resultados!$A$1:$ZZ$1, 0))</f>
        <v/>
      </c>
      <c r="B159">
        <f>INDEX(resultados!$A$2:$ZZ$290, 153, MATCH($B$2, resultados!$A$1:$ZZ$1, 0))</f>
        <v/>
      </c>
      <c r="C159">
        <f>INDEX(resultados!$A$2:$ZZ$290, 153, MATCH($B$3, resultados!$A$1:$ZZ$1, 0))</f>
        <v/>
      </c>
    </row>
    <row r="160">
      <c r="A160">
        <f>INDEX(resultados!$A$2:$ZZ$290, 154, MATCH($B$1, resultados!$A$1:$ZZ$1, 0))</f>
        <v/>
      </c>
      <c r="B160">
        <f>INDEX(resultados!$A$2:$ZZ$290, 154, MATCH($B$2, resultados!$A$1:$ZZ$1, 0))</f>
        <v/>
      </c>
      <c r="C160">
        <f>INDEX(resultados!$A$2:$ZZ$290, 154, MATCH($B$3, resultados!$A$1:$ZZ$1, 0))</f>
        <v/>
      </c>
    </row>
    <row r="161">
      <c r="A161">
        <f>INDEX(resultados!$A$2:$ZZ$290, 155, MATCH($B$1, resultados!$A$1:$ZZ$1, 0))</f>
        <v/>
      </c>
      <c r="B161">
        <f>INDEX(resultados!$A$2:$ZZ$290, 155, MATCH($B$2, resultados!$A$1:$ZZ$1, 0))</f>
        <v/>
      </c>
      <c r="C161">
        <f>INDEX(resultados!$A$2:$ZZ$290, 155, MATCH($B$3, resultados!$A$1:$ZZ$1, 0))</f>
        <v/>
      </c>
    </row>
    <row r="162">
      <c r="A162">
        <f>INDEX(resultados!$A$2:$ZZ$290, 156, MATCH($B$1, resultados!$A$1:$ZZ$1, 0))</f>
        <v/>
      </c>
      <c r="B162">
        <f>INDEX(resultados!$A$2:$ZZ$290, 156, MATCH($B$2, resultados!$A$1:$ZZ$1, 0))</f>
        <v/>
      </c>
      <c r="C162">
        <f>INDEX(resultados!$A$2:$ZZ$290, 156, MATCH($B$3, resultados!$A$1:$ZZ$1, 0))</f>
        <v/>
      </c>
    </row>
    <row r="163">
      <c r="A163">
        <f>INDEX(resultados!$A$2:$ZZ$290, 157, MATCH($B$1, resultados!$A$1:$ZZ$1, 0))</f>
        <v/>
      </c>
      <c r="B163">
        <f>INDEX(resultados!$A$2:$ZZ$290, 157, MATCH($B$2, resultados!$A$1:$ZZ$1, 0))</f>
        <v/>
      </c>
      <c r="C163">
        <f>INDEX(resultados!$A$2:$ZZ$290, 157, MATCH($B$3, resultados!$A$1:$ZZ$1, 0))</f>
        <v/>
      </c>
    </row>
    <row r="164">
      <c r="A164">
        <f>INDEX(resultados!$A$2:$ZZ$290, 158, MATCH($B$1, resultados!$A$1:$ZZ$1, 0))</f>
        <v/>
      </c>
      <c r="B164">
        <f>INDEX(resultados!$A$2:$ZZ$290, 158, MATCH($B$2, resultados!$A$1:$ZZ$1, 0))</f>
        <v/>
      </c>
      <c r="C164">
        <f>INDEX(resultados!$A$2:$ZZ$290, 158, MATCH($B$3, resultados!$A$1:$ZZ$1, 0))</f>
        <v/>
      </c>
    </row>
    <row r="165">
      <c r="A165">
        <f>INDEX(resultados!$A$2:$ZZ$290, 159, MATCH($B$1, resultados!$A$1:$ZZ$1, 0))</f>
        <v/>
      </c>
      <c r="B165">
        <f>INDEX(resultados!$A$2:$ZZ$290, 159, MATCH($B$2, resultados!$A$1:$ZZ$1, 0))</f>
        <v/>
      </c>
      <c r="C165">
        <f>INDEX(resultados!$A$2:$ZZ$290, 159, MATCH($B$3, resultados!$A$1:$ZZ$1, 0))</f>
        <v/>
      </c>
    </row>
    <row r="166">
      <c r="A166">
        <f>INDEX(resultados!$A$2:$ZZ$290, 160, MATCH($B$1, resultados!$A$1:$ZZ$1, 0))</f>
        <v/>
      </c>
      <c r="B166">
        <f>INDEX(resultados!$A$2:$ZZ$290, 160, MATCH($B$2, resultados!$A$1:$ZZ$1, 0))</f>
        <v/>
      </c>
      <c r="C166">
        <f>INDEX(resultados!$A$2:$ZZ$290, 160, MATCH($B$3, resultados!$A$1:$ZZ$1, 0))</f>
        <v/>
      </c>
    </row>
    <row r="167">
      <c r="A167">
        <f>INDEX(resultados!$A$2:$ZZ$290, 161, MATCH($B$1, resultados!$A$1:$ZZ$1, 0))</f>
        <v/>
      </c>
      <c r="B167">
        <f>INDEX(resultados!$A$2:$ZZ$290, 161, MATCH($B$2, resultados!$A$1:$ZZ$1, 0))</f>
        <v/>
      </c>
      <c r="C167">
        <f>INDEX(resultados!$A$2:$ZZ$290, 161, MATCH($B$3, resultados!$A$1:$ZZ$1, 0))</f>
        <v/>
      </c>
    </row>
    <row r="168">
      <c r="A168">
        <f>INDEX(resultados!$A$2:$ZZ$290, 162, MATCH($B$1, resultados!$A$1:$ZZ$1, 0))</f>
        <v/>
      </c>
      <c r="B168">
        <f>INDEX(resultados!$A$2:$ZZ$290, 162, MATCH($B$2, resultados!$A$1:$ZZ$1, 0))</f>
        <v/>
      </c>
      <c r="C168">
        <f>INDEX(resultados!$A$2:$ZZ$290, 162, MATCH($B$3, resultados!$A$1:$ZZ$1, 0))</f>
        <v/>
      </c>
    </row>
    <row r="169">
      <c r="A169">
        <f>INDEX(resultados!$A$2:$ZZ$290, 163, MATCH($B$1, resultados!$A$1:$ZZ$1, 0))</f>
        <v/>
      </c>
      <c r="B169">
        <f>INDEX(resultados!$A$2:$ZZ$290, 163, MATCH($B$2, resultados!$A$1:$ZZ$1, 0))</f>
        <v/>
      </c>
      <c r="C169">
        <f>INDEX(resultados!$A$2:$ZZ$290, 163, MATCH($B$3, resultados!$A$1:$ZZ$1, 0))</f>
        <v/>
      </c>
    </row>
    <row r="170">
      <c r="A170">
        <f>INDEX(resultados!$A$2:$ZZ$290, 164, MATCH($B$1, resultados!$A$1:$ZZ$1, 0))</f>
        <v/>
      </c>
      <c r="B170">
        <f>INDEX(resultados!$A$2:$ZZ$290, 164, MATCH($B$2, resultados!$A$1:$ZZ$1, 0))</f>
        <v/>
      </c>
      <c r="C170">
        <f>INDEX(resultados!$A$2:$ZZ$290, 164, MATCH($B$3, resultados!$A$1:$ZZ$1, 0))</f>
        <v/>
      </c>
    </row>
    <row r="171">
      <c r="A171">
        <f>INDEX(resultados!$A$2:$ZZ$290, 165, MATCH($B$1, resultados!$A$1:$ZZ$1, 0))</f>
        <v/>
      </c>
      <c r="B171">
        <f>INDEX(resultados!$A$2:$ZZ$290, 165, MATCH($B$2, resultados!$A$1:$ZZ$1, 0))</f>
        <v/>
      </c>
      <c r="C171">
        <f>INDEX(resultados!$A$2:$ZZ$290, 165, MATCH($B$3, resultados!$A$1:$ZZ$1, 0))</f>
        <v/>
      </c>
    </row>
    <row r="172">
      <c r="A172">
        <f>INDEX(resultados!$A$2:$ZZ$290, 166, MATCH($B$1, resultados!$A$1:$ZZ$1, 0))</f>
        <v/>
      </c>
      <c r="B172">
        <f>INDEX(resultados!$A$2:$ZZ$290, 166, MATCH($B$2, resultados!$A$1:$ZZ$1, 0))</f>
        <v/>
      </c>
      <c r="C172">
        <f>INDEX(resultados!$A$2:$ZZ$290, 166, MATCH($B$3, resultados!$A$1:$ZZ$1, 0))</f>
        <v/>
      </c>
    </row>
    <row r="173">
      <c r="A173">
        <f>INDEX(resultados!$A$2:$ZZ$290, 167, MATCH($B$1, resultados!$A$1:$ZZ$1, 0))</f>
        <v/>
      </c>
      <c r="B173">
        <f>INDEX(resultados!$A$2:$ZZ$290, 167, MATCH($B$2, resultados!$A$1:$ZZ$1, 0))</f>
        <v/>
      </c>
      <c r="C173">
        <f>INDEX(resultados!$A$2:$ZZ$290, 167, MATCH($B$3, resultados!$A$1:$ZZ$1, 0))</f>
        <v/>
      </c>
    </row>
    <row r="174">
      <c r="A174">
        <f>INDEX(resultados!$A$2:$ZZ$290, 168, MATCH($B$1, resultados!$A$1:$ZZ$1, 0))</f>
        <v/>
      </c>
      <c r="B174">
        <f>INDEX(resultados!$A$2:$ZZ$290, 168, MATCH($B$2, resultados!$A$1:$ZZ$1, 0))</f>
        <v/>
      </c>
      <c r="C174">
        <f>INDEX(resultados!$A$2:$ZZ$290, 168, MATCH($B$3, resultados!$A$1:$ZZ$1, 0))</f>
        <v/>
      </c>
    </row>
    <row r="175">
      <c r="A175">
        <f>INDEX(resultados!$A$2:$ZZ$290, 169, MATCH($B$1, resultados!$A$1:$ZZ$1, 0))</f>
        <v/>
      </c>
      <c r="B175">
        <f>INDEX(resultados!$A$2:$ZZ$290, 169, MATCH($B$2, resultados!$A$1:$ZZ$1, 0))</f>
        <v/>
      </c>
      <c r="C175">
        <f>INDEX(resultados!$A$2:$ZZ$290, 169, MATCH($B$3, resultados!$A$1:$ZZ$1, 0))</f>
        <v/>
      </c>
    </row>
    <row r="176">
      <c r="A176">
        <f>INDEX(resultados!$A$2:$ZZ$290, 170, MATCH($B$1, resultados!$A$1:$ZZ$1, 0))</f>
        <v/>
      </c>
      <c r="B176">
        <f>INDEX(resultados!$A$2:$ZZ$290, 170, MATCH($B$2, resultados!$A$1:$ZZ$1, 0))</f>
        <v/>
      </c>
      <c r="C176">
        <f>INDEX(resultados!$A$2:$ZZ$290, 170, MATCH($B$3, resultados!$A$1:$ZZ$1, 0))</f>
        <v/>
      </c>
    </row>
    <row r="177">
      <c r="A177">
        <f>INDEX(resultados!$A$2:$ZZ$290, 171, MATCH($B$1, resultados!$A$1:$ZZ$1, 0))</f>
        <v/>
      </c>
      <c r="B177">
        <f>INDEX(resultados!$A$2:$ZZ$290, 171, MATCH($B$2, resultados!$A$1:$ZZ$1, 0))</f>
        <v/>
      </c>
      <c r="C177">
        <f>INDEX(resultados!$A$2:$ZZ$290, 171, MATCH($B$3, resultados!$A$1:$ZZ$1, 0))</f>
        <v/>
      </c>
    </row>
    <row r="178">
      <c r="A178">
        <f>INDEX(resultados!$A$2:$ZZ$290, 172, MATCH($B$1, resultados!$A$1:$ZZ$1, 0))</f>
        <v/>
      </c>
      <c r="B178">
        <f>INDEX(resultados!$A$2:$ZZ$290, 172, MATCH($B$2, resultados!$A$1:$ZZ$1, 0))</f>
        <v/>
      </c>
      <c r="C178">
        <f>INDEX(resultados!$A$2:$ZZ$290, 172, MATCH($B$3, resultados!$A$1:$ZZ$1, 0))</f>
        <v/>
      </c>
    </row>
    <row r="179">
      <c r="A179">
        <f>INDEX(resultados!$A$2:$ZZ$290, 173, MATCH($B$1, resultados!$A$1:$ZZ$1, 0))</f>
        <v/>
      </c>
      <c r="B179">
        <f>INDEX(resultados!$A$2:$ZZ$290, 173, MATCH($B$2, resultados!$A$1:$ZZ$1, 0))</f>
        <v/>
      </c>
      <c r="C179">
        <f>INDEX(resultados!$A$2:$ZZ$290, 173, MATCH($B$3, resultados!$A$1:$ZZ$1, 0))</f>
        <v/>
      </c>
    </row>
    <row r="180">
      <c r="A180">
        <f>INDEX(resultados!$A$2:$ZZ$290, 174, MATCH($B$1, resultados!$A$1:$ZZ$1, 0))</f>
        <v/>
      </c>
      <c r="B180">
        <f>INDEX(resultados!$A$2:$ZZ$290, 174, MATCH($B$2, resultados!$A$1:$ZZ$1, 0))</f>
        <v/>
      </c>
      <c r="C180">
        <f>INDEX(resultados!$A$2:$ZZ$290, 174, MATCH($B$3, resultados!$A$1:$ZZ$1, 0))</f>
        <v/>
      </c>
    </row>
    <row r="181">
      <c r="A181">
        <f>INDEX(resultados!$A$2:$ZZ$290, 175, MATCH($B$1, resultados!$A$1:$ZZ$1, 0))</f>
        <v/>
      </c>
      <c r="B181">
        <f>INDEX(resultados!$A$2:$ZZ$290, 175, MATCH($B$2, resultados!$A$1:$ZZ$1, 0))</f>
        <v/>
      </c>
      <c r="C181">
        <f>INDEX(resultados!$A$2:$ZZ$290, 175, MATCH($B$3, resultados!$A$1:$ZZ$1, 0))</f>
        <v/>
      </c>
    </row>
    <row r="182">
      <c r="A182">
        <f>INDEX(resultados!$A$2:$ZZ$290, 176, MATCH($B$1, resultados!$A$1:$ZZ$1, 0))</f>
        <v/>
      </c>
      <c r="B182">
        <f>INDEX(resultados!$A$2:$ZZ$290, 176, MATCH($B$2, resultados!$A$1:$ZZ$1, 0))</f>
        <v/>
      </c>
      <c r="C182">
        <f>INDEX(resultados!$A$2:$ZZ$290, 176, MATCH($B$3, resultados!$A$1:$ZZ$1, 0))</f>
        <v/>
      </c>
    </row>
    <row r="183">
      <c r="A183">
        <f>INDEX(resultados!$A$2:$ZZ$290, 177, MATCH($B$1, resultados!$A$1:$ZZ$1, 0))</f>
        <v/>
      </c>
      <c r="B183">
        <f>INDEX(resultados!$A$2:$ZZ$290, 177, MATCH($B$2, resultados!$A$1:$ZZ$1, 0))</f>
        <v/>
      </c>
      <c r="C183">
        <f>INDEX(resultados!$A$2:$ZZ$290, 177, MATCH($B$3, resultados!$A$1:$ZZ$1, 0))</f>
        <v/>
      </c>
    </row>
    <row r="184">
      <c r="A184">
        <f>INDEX(resultados!$A$2:$ZZ$290, 178, MATCH($B$1, resultados!$A$1:$ZZ$1, 0))</f>
        <v/>
      </c>
      <c r="B184">
        <f>INDEX(resultados!$A$2:$ZZ$290, 178, MATCH($B$2, resultados!$A$1:$ZZ$1, 0))</f>
        <v/>
      </c>
      <c r="C184">
        <f>INDEX(resultados!$A$2:$ZZ$290, 178, MATCH($B$3, resultados!$A$1:$ZZ$1, 0))</f>
        <v/>
      </c>
    </row>
    <row r="185">
      <c r="A185">
        <f>INDEX(resultados!$A$2:$ZZ$290, 179, MATCH($B$1, resultados!$A$1:$ZZ$1, 0))</f>
        <v/>
      </c>
      <c r="B185">
        <f>INDEX(resultados!$A$2:$ZZ$290, 179, MATCH($B$2, resultados!$A$1:$ZZ$1, 0))</f>
        <v/>
      </c>
      <c r="C185">
        <f>INDEX(resultados!$A$2:$ZZ$290, 179, MATCH($B$3, resultados!$A$1:$ZZ$1, 0))</f>
        <v/>
      </c>
    </row>
    <row r="186">
      <c r="A186">
        <f>INDEX(resultados!$A$2:$ZZ$290, 180, MATCH($B$1, resultados!$A$1:$ZZ$1, 0))</f>
        <v/>
      </c>
      <c r="B186">
        <f>INDEX(resultados!$A$2:$ZZ$290, 180, MATCH($B$2, resultados!$A$1:$ZZ$1, 0))</f>
        <v/>
      </c>
      <c r="C186">
        <f>INDEX(resultados!$A$2:$ZZ$290, 180, MATCH($B$3, resultados!$A$1:$ZZ$1, 0))</f>
        <v/>
      </c>
    </row>
    <row r="187">
      <c r="A187">
        <f>INDEX(resultados!$A$2:$ZZ$290, 181, MATCH($B$1, resultados!$A$1:$ZZ$1, 0))</f>
        <v/>
      </c>
      <c r="B187">
        <f>INDEX(resultados!$A$2:$ZZ$290, 181, MATCH($B$2, resultados!$A$1:$ZZ$1, 0))</f>
        <v/>
      </c>
      <c r="C187">
        <f>INDEX(resultados!$A$2:$ZZ$290, 181, MATCH($B$3, resultados!$A$1:$ZZ$1, 0))</f>
        <v/>
      </c>
    </row>
    <row r="188">
      <c r="A188">
        <f>INDEX(resultados!$A$2:$ZZ$290, 182, MATCH($B$1, resultados!$A$1:$ZZ$1, 0))</f>
        <v/>
      </c>
      <c r="B188">
        <f>INDEX(resultados!$A$2:$ZZ$290, 182, MATCH($B$2, resultados!$A$1:$ZZ$1, 0))</f>
        <v/>
      </c>
      <c r="C188">
        <f>INDEX(resultados!$A$2:$ZZ$290, 182, MATCH($B$3, resultados!$A$1:$ZZ$1, 0))</f>
        <v/>
      </c>
    </row>
    <row r="189">
      <c r="A189">
        <f>INDEX(resultados!$A$2:$ZZ$290, 183, MATCH($B$1, resultados!$A$1:$ZZ$1, 0))</f>
        <v/>
      </c>
      <c r="B189">
        <f>INDEX(resultados!$A$2:$ZZ$290, 183, MATCH($B$2, resultados!$A$1:$ZZ$1, 0))</f>
        <v/>
      </c>
      <c r="C189">
        <f>INDEX(resultados!$A$2:$ZZ$290, 183, MATCH($B$3, resultados!$A$1:$ZZ$1, 0))</f>
        <v/>
      </c>
    </row>
    <row r="190">
      <c r="A190">
        <f>INDEX(resultados!$A$2:$ZZ$290, 184, MATCH($B$1, resultados!$A$1:$ZZ$1, 0))</f>
        <v/>
      </c>
      <c r="B190">
        <f>INDEX(resultados!$A$2:$ZZ$290, 184, MATCH($B$2, resultados!$A$1:$ZZ$1, 0))</f>
        <v/>
      </c>
      <c r="C190">
        <f>INDEX(resultados!$A$2:$ZZ$290, 184, MATCH($B$3, resultados!$A$1:$ZZ$1, 0))</f>
        <v/>
      </c>
    </row>
    <row r="191">
      <c r="A191">
        <f>INDEX(resultados!$A$2:$ZZ$290, 185, MATCH($B$1, resultados!$A$1:$ZZ$1, 0))</f>
        <v/>
      </c>
      <c r="B191">
        <f>INDEX(resultados!$A$2:$ZZ$290, 185, MATCH($B$2, resultados!$A$1:$ZZ$1, 0))</f>
        <v/>
      </c>
      <c r="C191">
        <f>INDEX(resultados!$A$2:$ZZ$290, 185, MATCH($B$3, resultados!$A$1:$ZZ$1, 0))</f>
        <v/>
      </c>
    </row>
    <row r="192">
      <c r="A192">
        <f>INDEX(resultados!$A$2:$ZZ$290, 186, MATCH($B$1, resultados!$A$1:$ZZ$1, 0))</f>
        <v/>
      </c>
      <c r="B192">
        <f>INDEX(resultados!$A$2:$ZZ$290, 186, MATCH($B$2, resultados!$A$1:$ZZ$1, 0))</f>
        <v/>
      </c>
      <c r="C192">
        <f>INDEX(resultados!$A$2:$ZZ$290, 186, MATCH($B$3, resultados!$A$1:$ZZ$1, 0))</f>
        <v/>
      </c>
    </row>
    <row r="193">
      <c r="A193">
        <f>INDEX(resultados!$A$2:$ZZ$290, 187, MATCH($B$1, resultados!$A$1:$ZZ$1, 0))</f>
        <v/>
      </c>
      <c r="B193">
        <f>INDEX(resultados!$A$2:$ZZ$290, 187, MATCH($B$2, resultados!$A$1:$ZZ$1, 0))</f>
        <v/>
      </c>
      <c r="C193">
        <f>INDEX(resultados!$A$2:$ZZ$290, 187, MATCH($B$3, resultados!$A$1:$ZZ$1, 0))</f>
        <v/>
      </c>
    </row>
    <row r="194">
      <c r="A194">
        <f>INDEX(resultados!$A$2:$ZZ$290, 188, MATCH($B$1, resultados!$A$1:$ZZ$1, 0))</f>
        <v/>
      </c>
      <c r="B194">
        <f>INDEX(resultados!$A$2:$ZZ$290, 188, MATCH($B$2, resultados!$A$1:$ZZ$1, 0))</f>
        <v/>
      </c>
      <c r="C194">
        <f>INDEX(resultados!$A$2:$ZZ$290, 188, MATCH($B$3, resultados!$A$1:$ZZ$1, 0))</f>
        <v/>
      </c>
    </row>
    <row r="195">
      <c r="A195">
        <f>INDEX(resultados!$A$2:$ZZ$290, 189, MATCH($B$1, resultados!$A$1:$ZZ$1, 0))</f>
        <v/>
      </c>
      <c r="B195">
        <f>INDEX(resultados!$A$2:$ZZ$290, 189, MATCH($B$2, resultados!$A$1:$ZZ$1, 0))</f>
        <v/>
      </c>
      <c r="C195">
        <f>INDEX(resultados!$A$2:$ZZ$290, 189, MATCH($B$3, resultados!$A$1:$ZZ$1, 0))</f>
        <v/>
      </c>
    </row>
    <row r="196">
      <c r="A196">
        <f>INDEX(resultados!$A$2:$ZZ$290, 190, MATCH($B$1, resultados!$A$1:$ZZ$1, 0))</f>
        <v/>
      </c>
      <c r="B196">
        <f>INDEX(resultados!$A$2:$ZZ$290, 190, MATCH($B$2, resultados!$A$1:$ZZ$1, 0))</f>
        <v/>
      </c>
      <c r="C196">
        <f>INDEX(resultados!$A$2:$ZZ$290, 190, MATCH($B$3, resultados!$A$1:$ZZ$1, 0))</f>
        <v/>
      </c>
    </row>
    <row r="197">
      <c r="A197">
        <f>INDEX(resultados!$A$2:$ZZ$290, 191, MATCH($B$1, resultados!$A$1:$ZZ$1, 0))</f>
        <v/>
      </c>
      <c r="B197">
        <f>INDEX(resultados!$A$2:$ZZ$290, 191, MATCH($B$2, resultados!$A$1:$ZZ$1, 0))</f>
        <v/>
      </c>
      <c r="C197">
        <f>INDEX(resultados!$A$2:$ZZ$290, 191, MATCH($B$3, resultados!$A$1:$ZZ$1, 0))</f>
        <v/>
      </c>
    </row>
    <row r="198">
      <c r="A198">
        <f>INDEX(resultados!$A$2:$ZZ$290, 192, MATCH($B$1, resultados!$A$1:$ZZ$1, 0))</f>
        <v/>
      </c>
      <c r="B198">
        <f>INDEX(resultados!$A$2:$ZZ$290, 192, MATCH($B$2, resultados!$A$1:$ZZ$1, 0))</f>
        <v/>
      </c>
      <c r="C198">
        <f>INDEX(resultados!$A$2:$ZZ$290, 192, MATCH($B$3, resultados!$A$1:$ZZ$1, 0))</f>
        <v/>
      </c>
    </row>
    <row r="199">
      <c r="A199">
        <f>INDEX(resultados!$A$2:$ZZ$290, 193, MATCH($B$1, resultados!$A$1:$ZZ$1, 0))</f>
        <v/>
      </c>
      <c r="B199">
        <f>INDEX(resultados!$A$2:$ZZ$290, 193, MATCH($B$2, resultados!$A$1:$ZZ$1, 0))</f>
        <v/>
      </c>
      <c r="C199">
        <f>INDEX(resultados!$A$2:$ZZ$290, 193, MATCH($B$3, resultados!$A$1:$ZZ$1, 0))</f>
        <v/>
      </c>
    </row>
    <row r="200">
      <c r="A200">
        <f>INDEX(resultados!$A$2:$ZZ$290, 194, MATCH($B$1, resultados!$A$1:$ZZ$1, 0))</f>
        <v/>
      </c>
      <c r="B200">
        <f>INDEX(resultados!$A$2:$ZZ$290, 194, MATCH($B$2, resultados!$A$1:$ZZ$1, 0))</f>
        <v/>
      </c>
      <c r="C200">
        <f>INDEX(resultados!$A$2:$ZZ$290, 194, MATCH($B$3, resultados!$A$1:$ZZ$1, 0))</f>
        <v/>
      </c>
    </row>
    <row r="201">
      <c r="A201">
        <f>INDEX(resultados!$A$2:$ZZ$290, 195, MATCH($B$1, resultados!$A$1:$ZZ$1, 0))</f>
        <v/>
      </c>
      <c r="B201">
        <f>INDEX(resultados!$A$2:$ZZ$290, 195, MATCH($B$2, resultados!$A$1:$ZZ$1, 0))</f>
        <v/>
      </c>
      <c r="C201">
        <f>INDEX(resultados!$A$2:$ZZ$290, 195, MATCH($B$3, resultados!$A$1:$ZZ$1, 0))</f>
        <v/>
      </c>
    </row>
    <row r="202">
      <c r="A202">
        <f>INDEX(resultados!$A$2:$ZZ$290, 196, MATCH($B$1, resultados!$A$1:$ZZ$1, 0))</f>
        <v/>
      </c>
      <c r="B202">
        <f>INDEX(resultados!$A$2:$ZZ$290, 196, MATCH($B$2, resultados!$A$1:$ZZ$1, 0))</f>
        <v/>
      </c>
      <c r="C202">
        <f>INDEX(resultados!$A$2:$ZZ$290, 196, MATCH($B$3, resultados!$A$1:$ZZ$1, 0))</f>
        <v/>
      </c>
    </row>
    <row r="203">
      <c r="A203">
        <f>INDEX(resultados!$A$2:$ZZ$290, 197, MATCH($B$1, resultados!$A$1:$ZZ$1, 0))</f>
        <v/>
      </c>
      <c r="B203">
        <f>INDEX(resultados!$A$2:$ZZ$290, 197, MATCH($B$2, resultados!$A$1:$ZZ$1, 0))</f>
        <v/>
      </c>
      <c r="C203">
        <f>INDEX(resultados!$A$2:$ZZ$290, 197, MATCH($B$3, resultados!$A$1:$ZZ$1, 0))</f>
        <v/>
      </c>
    </row>
    <row r="204">
      <c r="A204">
        <f>INDEX(resultados!$A$2:$ZZ$290, 198, MATCH($B$1, resultados!$A$1:$ZZ$1, 0))</f>
        <v/>
      </c>
      <c r="B204">
        <f>INDEX(resultados!$A$2:$ZZ$290, 198, MATCH($B$2, resultados!$A$1:$ZZ$1, 0))</f>
        <v/>
      </c>
      <c r="C204">
        <f>INDEX(resultados!$A$2:$ZZ$290, 198, MATCH($B$3, resultados!$A$1:$ZZ$1, 0))</f>
        <v/>
      </c>
    </row>
    <row r="205">
      <c r="A205">
        <f>INDEX(resultados!$A$2:$ZZ$290, 199, MATCH($B$1, resultados!$A$1:$ZZ$1, 0))</f>
        <v/>
      </c>
      <c r="B205">
        <f>INDEX(resultados!$A$2:$ZZ$290, 199, MATCH($B$2, resultados!$A$1:$ZZ$1, 0))</f>
        <v/>
      </c>
      <c r="C205">
        <f>INDEX(resultados!$A$2:$ZZ$290, 199, MATCH($B$3, resultados!$A$1:$ZZ$1, 0))</f>
        <v/>
      </c>
    </row>
    <row r="206">
      <c r="A206">
        <f>INDEX(resultados!$A$2:$ZZ$290, 200, MATCH($B$1, resultados!$A$1:$ZZ$1, 0))</f>
        <v/>
      </c>
      <c r="B206">
        <f>INDEX(resultados!$A$2:$ZZ$290, 200, MATCH($B$2, resultados!$A$1:$ZZ$1, 0))</f>
        <v/>
      </c>
      <c r="C206">
        <f>INDEX(resultados!$A$2:$ZZ$290, 200, MATCH($B$3, resultados!$A$1:$ZZ$1, 0))</f>
        <v/>
      </c>
    </row>
    <row r="207">
      <c r="A207">
        <f>INDEX(resultados!$A$2:$ZZ$290, 201, MATCH($B$1, resultados!$A$1:$ZZ$1, 0))</f>
        <v/>
      </c>
      <c r="B207">
        <f>INDEX(resultados!$A$2:$ZZ$290, 201, MATCH($B$2, resultados!$A$1:$ZZ$1, 0))</f>
        <v/>
      </c>
      <c r="C207">
        <f>INDEX(resultados!$A$2:$ZZ$290, 201, MATCH($B$3, resultados!$A$1:$ZZ$1, 0))</f>
        <v/>
      </c>
    </row>
    <row r="208">
      <c r="A208">
        <f>INDEX(resultados!$A$2:$ZZ$290, 202, MATCH($B$1, resultados!$A$1:$ZZ$1, 0))</f>
        <v/>
      </c>
      <c r="B208">
        <f>INDEX(resultados!$A$2:$ZZ$290, 202, MATCH($B$2, resultados!$A$1:$ZZ$1, 0))</f>
        <v/>
      </c>
      <c r="C208">
        <f>INDEX(resultados!$A$2:$ZZ$290, 202, MATCH($B$3, resultados!$A$1:$ZZ$1, 0))</f>
        <v/>
      </c>
    </row>
    <row r="209">
      <c r="A209">
        <f>INDEX(resultados!$A$2:$ZZ$290, 203, MATCH($B$1, resultados!$A$1:$ZZ$1, 0))</f>
        <v/>
      </c>
      <c r="B209">
        <f>INDEX(resultados!$A$2:$ZZ$290, 203, MATCH($B$2, resultados!$A$1:$ZZ$1, 0))</f>
        <v/>
      </c>
      <c r="C209">
        <f>INDEX(resultados!$A$2:$ZZ$290, 203, MATCH($B$3, resultados!$A$1:$ZZ$1, 0))</f>
        <v/>
      </c>
    </row>
    <row r="210">
      <c r="A210">
        <f>INDEX(resultados!$A$2:$ZZ$290, 204, MATCH($B$1, resultados!$A$1:$ZZ$1, 0))</f>
        <v/>
      </c>
      <c r="B210">
        <f>INDEX(resultados!$A$2:$ZZ$290, 204, MATCH($B$2, resultados!$A$1:$ZZ$1, 0))</f>
        <v/>
      </c>
      <c r="C210">
        <f>INDEX(resultados!$A$2:$ZZ$290, 204, MATCH($B$3, resultados!$A$1:$ZZ$1, 0))</f>
        <v/>
      </c>
    </row>
    <row r="211">
      <c r="A211">
        <f>INDEX(resultados!$A$2:$ZZ$290, 205, MATCH($B$1, resultados!$A$1:$ZZ$1, 0))</f>
        <v/>
      </c>
      <c r="B211">
        <f>INDEX(resultados!$A$2:$ZZ$290, 205, MATCH($B$2, resultados!$A$1:$ZZ$1, 0))</f>
        <v/>
      </c>
      <c r="C211">
        <f>INDEX(resultados!$A$2:$ZZ$290, 205, MATCH($B$3, resultados!$A$1:$ZZ$1, 0))</f>
        <v/>
      </c>
    </row>
    <row r="212">
      <c r="A212">
        <f>INDEX(resultados!$A$2:$ZZ$290, 206, MATCH($B$1, resultados!$A$1:$ZZ$1, 0))</f>
        <v/>
      </c>
      <c r="B212">
        <f>INDEX(resultados!$A$2:$ZZ$290, 206, MATCH($B$2, resultados!$A$1:$ZZ$1, 0))</f>
        <v/>
      </c>
      <c r="C212">
        <f>INDEX(resultados!$A$2:$ZZ$290, 206, MATCH($B$3, resultados!$A$1:$ZZ$1, 0))</f>
        <v/>
      </c>
    </row>
    <row r="213">
      <c r="A213">
        <f>INDEX(resultados!$A$2:$ZZ$290, 207, MATCH($B$1, resultados!$A$1:$ZZ$1, 0))</f>
        <v/>
      </c>
      <c r="B213">
        <f>INDEX(resultados!$A$2:$ZZ$290, 207, MATCH($B$2, resultados!$A$1:$ZZ$1, 0))</f>
        <v/>
      </c>
      <c r="C213">
        <f>INDEX(resultados!$A$2:$ZZ$290, 207, MATCH($B$3, resultados!$A$1:$ZZ$1, 0))</f>
        <v/>
      </c>
    </row>
    <row r="214">
      <c r="A214">
        <f>INDEX(resultados!$A$2:$ZZ$290, 208, MATCH($B$1, resultados!$A$1:$ZZ$1, 0))</f>
        <v/>
      </c>
      <c r="B214">
        <f>INDEX(resultados!$A$2:$ZZ$290, 208, MATCH($B$2, resultados!$A$1:$ZZ$1, 0))</f>
        <v/>
      </c>
      <c r="C214">
        <f>INDEX(resultados!$A$2:$ZZ$290, 208, MATCH($B$3, resultados!$A$1:$ZZ$1, 0))</f>
        <v/>
      </c>
    </row>
    <row r="215">
      <c r="A215">
        <f>INDEX(resultados!$A$2:$ZZ$290, 209, MATCH($B$1, resultados!$A$1:$ZZ$1, 0))</f>
        <v/>
      </c>
      <c r="B215">
        <f>INDEX(resultados!$A$2:$ZZ$290, 209, MATCH($B$2, resultados!$A$1:$ZZ$1, 0))</f>
        <v/>
      </c>
      <c r="C215">
        <f>INDEX(resultados!$A$2:$ZZ$290, 209, MATCH($B$3, resultados!$A$1:$ZZ$1, 0))</f>
        <v/>
      </c>
    </row>
    <row r="216">
      <c r="A216">
        <f>INDEX(resultados!$A$2:$ZZ$290, 210, MATCH($B$1, resultados!$A$1:$ZZ$1, 0))</f>
        <v/>
      </c>
      <c r="B216">
        <f>INDEX(resultados!$A$2:$ZZ$290, 210, MATCH($B$2, resultados!$A$1:$ZZ$1, 0))</f>
        <v/>
      </c>
      <c r="C216">
        <f>INDEX(resultados!$A$2:$ZZ$290, 210, MATCH($B$3, resultados!$A$1:$ZZ$1, 0))</f>
        <v/>
      </c>
    </row>
    <row r="217">
      <c r="A217">
        <f>INDEX(resultados!$A$2:$ZZ$290, 211, MATCH($B$1, resultados!$A$1:$ZZ$1, 0))</f>
        <v/>
      </c>
      <c r="B217">
        <f>INDEX(resultados!$A$2:$ZZ$290, 211, MATCH($B$2, resultados!$A$1:$ZZ$1, 0))</f>
        <v/>
      </c>
      <c r="C217">
        <f>INDEX(resultados!$A$2:$ZZ$290, 211, MATCH($B$3, resultados!$A$1:$ZZ$1, 0))</f>
        <v/>
      </c>
    </row>
    <row r="218">
      <c r="A218">
        <f>INDEX(resultados!$A$2:$ZZ$290, 212, MATCH($B$1, resultados!$A$1:$ZZ$1, 0))</f>
        <v/>
      </c>
      <c r="B218">
        <f>INDEX(resultados!$A$2:$ZZ$290, 212, MATCH($B$2, resultados!$A$1:$ZZ$1, 0))</f>
        <v/>
      </c>
      <c r="C218">
        <f>INDEX(resultados!$A$2:$ZZ$290, 212, MATCH($B$3, resultados!$A$1:$ZZ$1, 0))</f>
        <v/>
      </c>
    </row>
    <row r="219">
      <c r="A219">
        <f>INDEX(resultados!$A$2:$ZZ$290, 213, MATCH($B$1, resultados!$A$1:$ZZ$1, 0))</f>
        <v/>
      </c>
      <c r="B219">
        <f>INDEX(resultados!$A$2:$ZZ$290, 213, MATCH($B$2, resultados!$A$1:$ZZ$1, 0))</f>
        <v/>
      </c>
      <c r="C219">
        <f>INDEX(resultados!$A$2:$ZZ$290, 213, MATCH($B$3, resultados!$A$1:$ZZ$1, 0))</f>
        <v/>
      </c>
    </row>
    <row r="220">
      <c r="A220">
        <f>INDEX(resultados!$A$2:$ZZ$290, 214, MATCH($B$1, resultados!$A$1:$ZZ$1, 0))</f>
        <v/>
      </c>
      <c r="B220">
        <f>INDEX(resultados!$A$2:$ZZ$290, 214, MATCH($B$2, resultados!$A$1:$ZZ$1, 0))</f>
        <v/>
      </c>
      <c r="C220">
        <f>INDEX(resultados!$A$2:$ZZ$290, 214, MATCH($B$3, resultados!$A$1:$ZZ$1, 0))</f>
        <v/>
      </c>
    </row>
    <row r="221">
      <c r="A221">
        <f>INDEX(resultados!$A$2:$ZZ$290, 215, MATCH($B$1, resultados!$A$1:$ZZ$1, 0))</f>
        <v/>
      </c>
      <c r="B221">
        <f>INDEX(resultados!$A$2:$ZZ$290, 215, MATCH($B$2, resultados!$A$1:$ZZ$1, 0))</f>
        <v/>
      </c>
      <c r="C221">
        <f>INDEX(resultados!$A$2:$ZZ$290, 215, MATCH($B$3, resultados!$A$1:$ZZ$1, 0))</f>
        <v/>
      </c>
    </row>
    <row r="222">
      <c r="A222">
        <f>INDEX(resultados!$A$2:$ZZ$290, 216, MATCH($B$1, resultados!$A$1:$ZZ$1, 0))</f>
        <v/>
      </c>
      <c r="B222">
        <f>INDEX(resultados!$A$2:$ZZ$290, 216, MATCH($B$2, resultados!$A$1:$ZZ$1, 0))</f>
        <v/>
      </c>
      <c r="C222">
        <f>INDEX(resultados!$A$2:$ZZ$290, 216, MATCH($B$3, resultados!$A$1:$ZZ$1, 0))</f>
        <v/>
      </c>
    </row>
    <row r="223">
      <c r="A223">
        <f>INDEX(resultados!$A$2:$ZZ$290, 217, MATCH($B$1, resultados!$A$1:$ZZ$1, 0))</f>
        <v/>
      </c>
      <c r="B223">
        <f>INDEX(resultados!$A$2:$ZZ$290, 217, MATCH($B$2, resultados!$A$1:$ZZ$1, 0))</f>
        <v/>
      </c>
      <c r="C223">
        <f>INDEX(resultados!$A$2:$ZZ$290, 217, MATCH($B$3, resultados!$A$1:$ZZ$1, 0))</f>
        <v/>
      </c>
    </row>
    <row r="224">
      <c r="A224">
        <f>INDEX(resultados!$A$2:$ZZ$290, 218, MATCH($B$1, resultados!$A$1:$ZZ$1, 0))</f>
        <v/>
      </c>
      <c r="B224">
        <f>INDEX(resultados!$A$2:$ZZ$290, 218, MATCH($B$2, resultados!$A$1:$ZZ$1, 0))</f>
        <v/>
      </c>
      <c r="C224">
        <f>INDEX(resultados!$A$2:$ZZ$290, 218, MATCH($B$3, resultados!$A$1:$ZZ$1, 0))</f>
        <v/>
      </c>
    </row>
    <row r="225">
      <c r="A225">
        <f>INDEX(resultados!$A$2:$ZZ$290, 219, MATCH($B$1, resultados!$A$1:$ZZ$1, 0))</f>
        <v/>
      </c>
      <c r="B225">
        <f>INDEX(resultados!$A$2:$ZZ$290, 219, MATCH($B$2, resultados!$A$1:$ZZ$1, 0))</f>
        <v/>
      </c>
      <c r="C225">
        <f>INDEX(resultados!$A$2:$ZZ$290, 219, MATCH($B$3, resultados!$A$1:$ZZ$1, 0))</f>
        <v/>
      </c>
    </row>
    <row r="226">
      <c r="A226">
        <f>INDEX(resultados!$A$2:$ZZ$290, 220, MATCH($B$1, resultados!$A$1:$ZZ$1, 0))</f>
        <v/>
      </c>
      <c r="B226">
        <f>INDEX(resultados!$A$2:$ZZ$290, 220, MATCH($B$2, resultados!$A$1:$ZZ$1, 0))</f>
        <v/>
      </c>
      <c r="C226">
        <f>INDEX(resultados!$A$2:$ZZ$290, 220, MATCH($B$3, resultados!$A$1:$ZZ$1, 0))</f>
        <v/>
      </c>
    </row>
    <row r="227">
      <c r="A227">
        <f>INDEX(resultados!$A$2:$ZZ$290, 221, MATCH($B$1, resultados!$A$1:$ZZ$1, 0))</f>
        <v/>
      </c>
      <c r="B227">
        <f>INDEX(resultados!$A$2:$ZZ$290, 221, MATCH($B$2, resultados!$A$1:$ZZ$1, 0))</f>
        <v/>
      </c>
      <c r="C227">
        <f>INDEX(resultados!$A$2:$ZZ$290, 221, MATCH($B$3, resultados!$A$1:$ZZ$1, 0))</f>
        <v/>
      </c>
    </row>
    <row r="228">
      <c r="A228">
        <f>INDEX(resultados!$A$2:$ZZ$290, 222, MATCH($B$1, resultados!$A$1:$ZZ$1, 0))</f>
        <v/>
      </c>
      <c r="B228">
        <f>INDEX(resultados!$A$2:$ZZ$290, 222, MATCH($B$2, resultados!$A$1:$ZZ$1, 0))</f>
        <v/>
      </c>
      <c r="C228">
        <f>INDEX(resultados!$A$2:$ZZ$290, 222, MATCH($B$3, resultados!$A$1:$ZZ$1, 0))</f>
        <v/>
      </c>
    </row>
    <row r="229">
      <c r="A229">
        <f>INDEX(resultados!$A$2:$ZZ$290, 223, MATCH($B$1, resultados!$A$1:$ZZ$1, 0))</f>
        <v/>
      </c>
      <c r="B229">
        <f>INDEX(resultados!$A$2:$ZZ$290, 223, MATCH($B$2, resultados!$A$1:$ZZ$1, 0))</f>
        <v/>
      </c>
      <c r="C229">
        <f>INDEX(resultados!$A$2:$ZZ$290, 223, MATCH($B$3, resultados!$A$1:$ZZ$1, 0))</f>
        <v/>
      </c>
    </row>
    <row r="230">
      <c r="A230">
        <f>INDEX(resultados!$A$2:$ZZ$290, 224, MATCH($B$1, resultados!$A$1:$ZZ$1, 0))</f>
        <v/>
      </c>
      <c r="B230">
        <f>INDEX(resultados!$A$2:$ZZ$290, 224, MATCH($B$2, resultados!$A$1:$ZZ$1, 0))</f>
        <v/>
      </c>
      <c r="C230">
        <f>INDEX(resultados!$A$2:$ZZ$290, 224, MATCH($B$3, resultados!$A$1:$ZZ$1, 0))</f>
        <v/>
      </c>
    </row>
    <row r="231">
      <c r="A231">
        <f>INDEX(resultados!$A$2:$ZZ$290, 225, MATCH($B$1, resultados!$A$1:$ZZ$1, 0))</f>
        <v/>
      </c>
      <c r="B231">
        <f>INDEX(resultados!$A$2:$ZZ$290, 225, MATCH($B$2, resultados!$A$1:$ZZ$1, 0))</f>
        <v/>
      </c>
      <c r="C231">
        <f>INDEX(resultados!$A$2:$ZZ$290, 225, MATCH($B$3, resultados!$A$1:$ZZ$1, 0))</f>
        <v/>
      </c>
    </row>
    <row r="232">
      <c r="A232">
        <f>INDEX(resultados!$A$2:$ZZ$290, 226, MATCH($B$1, resultados!$A$1:$ZZ$1, 0))</f>
        <v/>
      </c>
      <c r="B232">
        <f>INDEX(resultados!$A$2:$ZZ$290, 226, MATCH($B$2, resultados!$A$1:$ZZ$1, 0))</f>
        <v/>
      </c>
      <c r="C232">
        <f>INDEX(resultados!$A$2:$ZZ$290, 226, MATCH($B$3, resultados!$A$1:$ZZ$1, 0))</f>
        <v/>
      </c>
    </row>
    <row r="233">
      <c r="A233">
        <f>INDEX(resultados!$A$2:$ZZ$290, 227, MATCH($B$1, resultados!$A$1:$ZZ$1, 0))</f>
        <v/>
      </c>
      <c r="B233">
        <f>INDEX(resultados!$A$2:$ZZ$290, 227, MATCH($B$2, resultados!$A$1:$ZZ$1, 0))</f>
        <v/>
      </c>
      <c r="C233">
        <f>INDEX(resultados!$A$2:$ZZ$290, 227, MATCH($B$3, resultados!$A$1:$ZZ$1, 0))</f>
        <v/>
      </c>
    </row>
    <row r="234">
      <c r="A234">
        <f>INDEX(resultados!$A$2:$ZZ$290, 228, MATCH($B$1, resultados!$A$1:$ZZ$1, 0))</f>
        <v/>
      </c>
      <c r="B234">
        <f>INDEX(resultados!$A$2:$ZZ$290, 228, MATCH($B$2, resultados!$A$1:$ZZ$1, 0))</f>
        <v/>
      </c>
      <c r="C234">
        <f>INDEX(resultados!$A$2:$ZZ$290, 228, MATCH($B$3, resultados!$A$1:$ZZ$1, 0))</f>
        <v/>
      </c>
    </row>
    <row r="235">
      <c r="A235">
        <f>INDEX(resultados!$A$2:$ZZ$290, 229, MATCH($B$1, resultados!$A$1:$ZZ$1, 0))</f>
        <v/>
      </c>
      <c r="B235">
        <f>INDEX(resultados!$A$2:$ZZ$290, 229, MATCH($B$2, resultados!$A$1:$ZZ$1, 0))</f>
        <v/>
      </c>
      <c r="C235">
        <f>INDEX(resultados!$A$2:$ZZ$290, 229, MATCH($B$3, resultados!$A$1:$ZZ$1, 0))</f>
        <v/>
      </c>
    </row>
    <row r="236">
      <c r="A236">
        <f>INDEX(resultados!$A$2:$ZZ$290, 230, MATCH($B$1, resultados!$A$1:$ZZ$1, 0))</f>
        <v/>
      </c>
      <c r="B236">
        <f>INDEX(resultados!$A$2:$ZZ$290, 230, MATCH($B$2, resultados!$A$1:$ZZ$1, 0))</f>
        <v/>
      </c>
      <c r="C236">
        <f>INDEX(resultados!$A$2:$ZZ$290, 230, MATCH($B$3, resultados!$A$1:$ZZ$1, 0))</f>
        <v/>
      </c>
    </row>
    <row r="237">
      <c r="A237">
        <f>INDEX(resultados!$A$2:$ZZ$290, 231, MATCH($B$1, resultados!$A$1:$ZZ$1, 0))</f>
        <v/>
      </c>
      <c r="B237">
        <f>INDEX(resultados!$A$2:$ZZ$290, 231, MATCH($B$2, resultados!$A$1:$ZZ$1, 0))</f>
        <v/>
      </c>
      <c r="C237">
        <f>INDEX(resultados!$A$2:$ZZ$290, 231, MATCH($B$3, resultados!$A$1:$ZZ$1, 0))</f>
        <v/>
      </c>
    </row>
    <row r="238">
      <c r="A238">
        <f>INDEX(resultados!$A$2:$ZZ$290, 232, MATCH($B$1, resultados!$A$1:$ZZ$1, 0))</f>
        <v/>
      </c>
      <c r="B238">
        <f>INDEX(resultados!$A$2:$ZZ$290, 232, MATCH($B$2, resultados!$A$1:$ZZ$1, 0))</f>
        <v/>
      </c>
      <c r="C238">
        <f>INDEX(resultados!$A$2:$ZZ$290, 232, MATCH($B$3, resultados!$A$1:$ZZ$1, 0))</f>
        <v/>
      </c>
    </row>
    <row r="239">
      <c r="A239">
        <f>INDEX(resultados!$A$2:$ZZ$290, 233, MATCH($B$1, resultados!$A$1:$ZZ$1, 0))</f>
        <v/>
      </c>
      <c r="B239">
        <f>INDEX(resultados!$A$2:$ZZ$290, 233, MATCH($B$2, resultados!$A$1:$ZZ$1, 0))</f>
        <v/>
      </c>
      <c r="C239">
        <f>INDEX(resultados!$A$2:$ZZ$290, 233, MATCH($B$3, resultados!$A$1:$ZZ$1, 0))</f>
        <v/>
      </c>
    </row>
    <row r="240">
      <c r="A240">
        <f>INDEX(resultados!$A$2:$ZZ$290, 234, MATCH($B$1, resultados!$A$1:$ZZ$1, 0))</f>
        <v/>
      </c>
      <c r="B240">
        <f>INDEX(resultados!$A$2:$ZZ$290, 234, MATCH($B$2, resultados!$A$1:$ZZ$1, 0))</f>
        <v/>
      </c>
      <c r="C240">
        <f>INDEX(resultados!$A$2:$ZZ$290, 234, MATCH($B$3, resultados!$A$1:$ZZ$1, 0))</f>
        <v/>
      </c>
    </row>
    <row r="241">
      <c r="A241">
        <f>INDEX(resultados!$A$2:$ZZ$290, 235, MATCH($B$1, resultados!$A$1:$ZZ$1, 0))</f>
        <v/>
      </c>
      <c r="B241">
        <f>INDEX(resultados!$A$2:$ZZ$290, 235, MATCH($B$2, resultados!$A$1:$ZZ$1, 0))</f>
        <v/>
      </c>
      <c r="C241">
        <f>INDEX(resultados!$A$2:$ZZ$290, 235, MATCH($B$3, resultados!$A$1:$ZZ$1, 0))</f>
        <v/>
      </c>
    </row>
    <row r="242">
      <c r="A242">
        <f>INDEX(resultados!$A$2:$ZZ$290, 236, MATCH($B$1, resultados!$A$1:$ZZ$1, 0))</f>
        <v/>
      </c>
      <c r="B242">
        <f>INDEX(resultados!$A$2:$ZZ$290, 236, MATCH($B$2, resultados!$A$1:$ZZ$1, 0))</f>
        <v/>
      </c>
      <c r="C242">
        <f>INDEX(resultados!$A$2:$ZZ$290, 236, MATCH($B$3, resultados!$A$1:$ZZ$1, 0))</f>
        <v/>
      </c>
    </row>
    <row r="243">
      <c r="A243">
        <f>INDEX(resultados!$A$2:$ZZ$290, 237, MATCH($B$1, resultados!$A$1:$ZZ$1, 0))</f>
        <v/>
      </c>
      <c r="B243">
        <f>INDEX(resultados!$A$2:$ZZ$290, 237, MATCH($B$2, resultados!$A$1:$ZZ$1, 0))</f>
        <v/>
      </c>
      <c r="C243">
        <f>INDEX(resultados!$A$2:$ZZ$290, 237, MATCH($B$3, resultados!$A$1:$ZZ$1, 0))</f>
        <v/>
      </c>
    </row>
    <row r="244">
      <c r="A244">
        <f>INDEX(resultados!$A$2:$ZZ$290, 238, MATCH($B$1, resultados!$A$1:$ZZ$1, 0))</f>
        <v/>
      </c>
      <c r="B244">
        <f>INDEX(resultados!$A$2:$ZZ$290, 238, MATCH($B$2, resultados!$A$1:$ZZ$1, 0))</f>
        <v/>
      </c>
      <c r="C244">
        <f>INDEX(resultados!$A$2:$ZZ$290, 238, MATCH($B$3, resultados!$A$1:$ZZ$1, 0))</f>
        <v/>
      </c>
    </row>
    <row r="245">
      <c r="A245">
        <f>INDEX(resultados!$A$2:$ZZ$290, 239, MATCH($B$1, resultados!$A$1:$ZZ$1, 0))</f>
        <v/>
      </c>
      <c r="B245">
        <f>INDEX(resultados!$A$2:$ZZ$290, 239, MATCH($B$2, resultados!$A$1:$ZZ$1, 0))</f>
        <v/>
      </c>
      <c r="C245">
        <f>INDEX(resultados!$A$2:$ZZ$290, 239, MATCH($B$3, resultados!$A$1:$ZZ$1, 0))</f>
        <v/>
      </c>
    </row>
    <row r="246">
      <c r="A246">
        <f>INDEX(resultados!$A$2:$ZZ$290, 240, MATCH($B$1, resultados!$A$1:$ZZ$1, 0))</f>
        <v/>
      </c>
      <c r="B246">
        <f>INDEX(resultados!$A$2:$ZZ$290, 240, MATCH($B$2, resultados!$A$1:$ZZ$1, 0))</f>
        <v/>
      </c>
      <c r="C246">
        <f>INDEX(resultados!$A$2:$ZZ$290, 240, MATCH($B$3, resultados!$A$1:$ZZ$1, 0))</f>
        <v/>
      </c>
    </row>
    <row r="247">
      <c r="A247">
        <f>INDEX(resultados!$A$2:$ZZ$290, 241, MATCH($B$1, resultados!$A$1:$ZZ$1, 0))</f>
        <v/>
      </c>
      <c r="B247">
        <f>INDEX(resultados!$A$2:$ZZ$290, 241, MATCH($B$2, resultados!$A$1:$ZZ$1, 0))</f>
        <v/>
      </c>
      <c r="C247">
        <f>INDEX(resultados!$A$2:$ZZ$290, 241, MATCH($B$3, resultados!$A$1:$ZZ$1, 0))</f>
        <v/>
      </c>
    </row>
    <row r="248">
      <c r="A248">
        <f>INDEX(resultados!$A$2:$ZZ$290, 242, MATCH($B$1, resultados!$A$1:$ZZ$1, 0))</f>
        <v/>
      </c>
      <c r="B248">
        <f>INDEX(resultados!$A$2:$ZZ$290, 242, MATCH($B$2, resultados!$A$1:$ZZ$1, 0))</f>
        <v/>
      </c>
      <c r="C248">
        <f>INDEX(resultados!$A$2:$ZZ$290, 242, MATCH($B$3, resultados!$A$1:$ZZ$1, 0))</f>
        <v/>
      </c>
    </row>
    <row r="249">
      <c r="A249">
        <f>INDEX(resultados!$A$2:$ZZ$290, 243, MATCH($B$1, resultados!$A$1:$ZZ$1, 0))</f>
        <v/>
      </c>
      <c r="B249">
        <f>INDEX(resultados!$A$2:$ZZ$290, 243, MATCH($B$2, resultados!$A$1:$ZZ$1, 0))</f>
        <v/>
      </c>
      <c r="C249">
        <f>INDEX(resultados!$A$2:$ZZ$290, 243, MATCH($B$3, resultados!$A$1:$ZZ$1, 0))</f>
        <v/>
      </c>
    </row>
    <row r="250">
      <c r="A250">
        <f>INDEX(resultados!$A$2:$ZZ$290, 244, MATCH($B$1, resultados!$A$1:$ZZ$1, 0))</f>
        <v/>
      </c>
      <c r="B250">
        <f>INDEX(resultados!$A$2:$ZZ$290, 244, MATCH($B$2, resultados!$A$1:$ZZ$1, 0))</f>
        <v/>
      </c>
      <c r="C250">
        <f>INDEX(resultados!$A$2:$ZZ$290, 244, MATCH($B$3, resultados!$A$1:$ZZ$1, 0))</f>
        <v/>
      </c>
    </row>
    <row r="251">
      <c r="A251">
        <f>INDEX(resultados!$A$2:$ZZ$290, 245, MATCH($B$1, resultados!$A$1:$ZZ$1, 0))</f>
        <v/>
      </c>
      <c r="B251">
        <f>INDEX(resultados!$A$2:$ZZ$290, 245, MATCH($B$2, resultados!$A$1:$ZZ$1, 0))</f>
        <v/>
      </c>
      <c r="C251">
        <f>INDEX(resultados!$A$2:$ZZ$290, 245, MATCH($B$3, resultados!$A$1:$ZZ$1, 0))</f>
        <v/>
      </c>
    </row>
    <row r="252">
      <c r="A252">
        <f>INDEX(resultados!$A$2:$ZZ$290, 246, MATCH($B$1, resultados!$A$1:$ZZ$1, 0))</f>
        <v/>
      </c>
      <c r="B252">
        <f>INDEX(resultados!$A$2:$ZZ$290, 246, MATCH($B$2, resultados!$A$1:$ZZ$1, 0))</f>
        <v/>
      </c>
      <c r="C252">
        <f>INDEX(resultados!$A$2:$ZZ$290, 246, MATCH($B$3, resultados!$A$1:$ZZ$1, 0))</f>
        <v/>
      </c>
    </row>
    <row r="253">
      <c r="A253">
        <f>INDEX(resultados!$A$2:$ZZ$290, 247, MATCH($B$1, resultados!$A$1:$ZZ$1, 0))</f>
        <v/>
      </c>
      <c r="B253">
        <f>INDEX(resultados!$A$2:$ZZ$290, 247, MATCH($B$2, resultados!$A$1:$ZZ$1, 0))</f>
        <v/>
      </c>
      <c r="C253">
        <f>INDEX(resultados!$A$2:$ZZ$290, 247, MATCH($B$3, resultados!$A$1:$ZZ$1, 0))</f>
        <v/>
      </c>
    </row>
    <row r="254">
      <c r="A254">
        <f>INDEX(resultados!$A$2:$ZZ$290, 248, MATCH($B$1, resultados!$A$1:$ZZ$1, 0))</f>
        <v/>
      </c>
      <c r="B254">
        <f>INDEX(resultados!$A$2:$ZZ$290, 248, MATCH($B$2, resultados!$A$1:$ZZ$1, 0))</f>
        <v/>
      </c>
      <c r="C254">
        <f>INDEX(resultados!$A$2:$ZZ$290, 248, MATCH($B$3, resultados!$A$1:$ZZ$1, 0))</f>
        <v/>
      </c>
    </row>
    <row r="255">
      <c r="A255">
        <f>INDEX(resultados!$A$2:$ZZ$290, 249, MATCH($B$1, resultados!$A$1:$ZZ$1, 0))</f>
        <v/>
      </c>
      <c r="B255">
        <f>INDEX(resultados!$A$2:$ZZ$290, 249, MATCH($B$2, resultados!$A$1:$ZZ$1, 0))</f>
        <v/>
      </c>
      <c r="C255">
        <f>INDEX(resultados!$A$2:$ZZ$290, 249, MATCH($B$3, resultados!$A$1:$ZZ$1, 0))</f>
        <v/>
      </c>
    </row>
    <row r="256">
      <c r="A256">
        <f>INDEX(resultados!$A$2:$ZZ$290, 250, MATCH($B$1, resultados!$A$1:$ZZ$1, 0))</f>
        <v/>
      </c>
      <c r="B256">
        <f>INDEX(resultados!$A$2:$ZZ$290, 250, MATCH($B$2, resultados!$A$1:$ZZ$1, 0))</f>
        <v/>
      </c>
      <c r="C256">
        <f>INDEX(resultados!$A$2:$ZZ$290, 250, MATCH($B$3, resultados!$A$1:$ZZ$1, 0))</f>
        <v/>
      </c>
    </row>
    <row r="257">
      <c r="A257">
        <f>INDEX(resultados!$A$2:$ZZ$290, 251, MATCH($B$1, resultados!$A$1:$ZZ$1, 0))</f>
        <v/>
      </c>
      <c r="B257">
        <f>INDEX(resultados!$A$2:$ZZ$290, 251, MATCH($B$2, resultados!$A$1:$ZZ$1, 0))</f>
        <v/>
      </c>
      <c r="C257">
        <f>INDEX(resultados!$A$2:$ZZ$290, 251, MATCH($B$3, resultados!$A$1:$ZZ$1, 0))</f>
        <v/>
      </c>
    </row>
    <row r="258">
      <c r="A258">
        <f>INDEX(resultados!$A$2:$ZZ$290, 252, MATCH($B$1, resultados!$A$1:$ZZ$1, 0))</f>
        <v/>
      </c>
      <c r="B258">
        <f>INDEX(resultados!$A$2:$ZZ$290, 252, MATCH($B$2, resultados!$A$1:$ZZ$1, 0))</f>
        <v/>
      </c>
      <c r="C258">
        <f>INDEX(resultados!$A$2:$ZZ$290, 252, MATCH($B$3, resultados!$A$1:$ZZ$1, 0))</f>
        <v/>
      </c>
    </row>
    <row r="259">
      <c r="A259">
        <f>INDEX(resultados!$A$2:$ZZ$290, 253, MATCH($B$1, resultados!$A$1:$ZZ$1, 0))</f>
        <v/>
      </c>
      <c r="B259">
        <f>INDEX(resultados!$A$2:$ZZ$290, 253, MATCH($B$2, resultados!$A$1:$ZZ$1, 0))</f>
        <v/>
      </c>
      <c r="C259">
        <f>INDEX(resultados!$A$2:$ZZ$290, 253, MATCH($B$3, resultados!$A$1:$ZZ$1, 0))</f>
        <v/>
      </c>
    </row>
    <row r="260">
      <c r="A260">
        <f>INDEX(resultados!$A$2:$ZZ$290, 254, MATCH($B$1, resultados!$A$1:$ZZ$1, 0))</f>
        <v/>
      </c>
      <c r="B260">
        <f>INDEX(resultados!$A$2:$ZZ$290, 254, MATCH($B$2, resultados!$A$1:$ZZ$1, 0))</f>
        <v/>
      </c>
      <c r="C260">
        <f>INDEX(resultados!$A$2:$ZZ$290, 254, MATCH($B$3, resultados!$A$1:$ZZ$1, 0))</f>
        <v/>
      </c>
    </row>
    <row r="261">
      <c r="A261">
        <f>INDEX(resultados!$A$2:$ZZ$290, 255, MATCH($B$1, resultados!$A$1:$ZZ$1, 0))</f>
        <v/>
      </c>
      <c r="B261">
        <f>INDEX(resultados!$A$2:$ZZ$290, 255, MATCH($B$2, resultados!$A$1:$ZZ$1, 0))</f>
        <v/>
      </c>
      <c r="C261">
        <f>INDEX(resultados!$A$2:$ZZ$290, 255, MATCH($B$3, resultados!$A$1:$ZZ$1, 0))</f>
        <v/>
      </c>
    </row>
    <row r="262">
      <c r="A262">
        <f>INDEX(resultados!$A$2:$ZZ$290, 256, MATCH($B$1, resultados!$A$1:$ZZ$1, 0))</f>
        <v/>
      </c>
      <c r="B262">
        <f>INDEX(resultados!$A$2:$ZZ$290, 256, MATCH($B$2, resultados!$A$1:$ZZ$1, 0))</f>
        <v/>
      </c>
      <c r="C262">
        <f>INDEX(resultados!$A$2:$ZZ$290, 256, MATCH($B$3, resultados!$A$1:$ZZ$1, 0))</f>
        <v/>
      </c>
    </row>
    <row r="263">
      <c r="A263">
        <f>INDEX(resultados!$A$2:$ZZ$290, 257, MATCH($B$1, resultados!$A$1:$ZZ$1, 0))</f>
        <v/>
      </c>
      <c r="B263">
        <f>INDEX(resultados!$A$2:$ZZ$290, 257, MATCH($B$2, resultados!$A$1:$ZZ$1, 0))</f>
        <v/>
      </c>
      <c r="C263">
        <f>INDEX(resultados!$A$2:$ZZ$290, 257, MATCH($B$3, resultados!$A$1:$ZZ$1, 0))</f>
        <v/>
      </c>
    </row>
    <row r="264">
      <c r="A264">
        <f>INDEX(resultados!$A$2:$ZZ$290, 258, MATCH($B$1, resultados!$A$1:$ZZ$1, 0))</f>
        <v/>
      </c>
      <c r="B264">
        <f>INDEX(resultados!$A$2:$ZZ$290, 258, MATCH($B$2, resultados!$A$1:$ZZ$1, 0))</f>
        <v/>
      </c>
      <c r="C264">
        <f>INDEX(resultados!$A$2:$ZZ$290, 258, MATCH($B$3, resultados!$A$1:$ZZ$1, 0))</f>
        <v/>
      </c>
    </row>
    <row r="265">
      <c r="A265">
        <f>INDEX(resultados!$A$2:$ZZ$290, 259, MATCH($B$1, resultados!$A$1:$ZZ$1, 0))</f>
        <v/>
      </c>
      <c r="B265">
        <f>INDEX(resultados!$A$2:$ZZ$290, 259, MATCH($B$2, resultados!$A$1:$ZZ$1, 0))</f>
        <v/>
      </c>
      <c r="C265">
        <f>INDEX(resultados!$A$2:$ZZ$290, 259, MATCH($B$3, resultados!$A$1:$ZZ$1, 0))</f>
        <v/>
      </c>
    </row>
    <row r="266">
      <c r="A266">
        <f>INDEX(resultados!$A$2:$ZZ$290, 260, MATCH($B$1, resultados!$A$1:$ZZ$1, 0))</f>
        <v/>
      </c>
      <c r="B266">
        <f>INDEX(resultados!$A$2:$ZZ$290, 260, MATCH($B$2, resultados!$A$1:$ZZ$1, 0))</f>
        <v/>
      </c>
      <c r="C266">
        <f>INDEX(resultados!$A$2:$ZZ$290, 260, MATCH($B$3, resultados!$A$1:$ZZ$1, 0))</f>
        <v/>
      </c>
    </row>
    <row r="267">
      <c r="A267">
        <f>INDEX(resultados!$A$2:$ZZ$290, 261, MATCH($B$1, resultados!$A$1:$ZZ$1, 0))</f>
        <v/>
      </c>
      <c r="B267">
        <f>INDEX(resultados!$A$2:$ZZ$290, 261, MATCH($B$2, resultados!$A$1:$ZZ$1, 0))</f>
        <v/>
      </c>
      <c r="C267">
        <f>INDEX(resultados!$A$2:$ZZ$290, 261, MATCH($B$3, resultados!$A$1:$ZZ$1, 0))</f>
        <v/>
      </c>
    </row>
    <row r="268">
      <c r="A268">
        <f>INDEX(resultados!$A$2:$ZZ$290, 262, MATCH($B$1, resultados!$A$1:$ZZ$1, 0))</f>
        <v/>
      </c>
      <c r="B268">
        <f>INDEX(resultados!$A$2:$ZZ$290, 262, MATCH($B$2, resultados!$A$1:$ZZ$1, 0))</f>
        <v/>
      </c>
      <c r="C268">
        <f>INDEX(resultados!$A$2:$ZZ$290, 262, MATCH($B$3, resultados!$A$1:$ZZ$1, 0))</f>
        <v/>
      </c>
    </row>
    <row r="269">
      <c r="A269">
        <f>INDEX(resultados!$A$2:$ZZ$290, 263, MATCH($B$1, resultados!$A$1:$ZZ$1, 0))</f>
        <v/>
      </c>
      <c r="B269">
        <f>INDEX(resultados!$A$2:$ZZ$290, 263, MATCH($B$2, resultados!$A$1:$ZZ$1, 0))</f>
        <v/>
      </c>
      <c r="C269">
        <f>INDEX(resultados!$A$2:$ZZ$290, 263, MATCH($B$3, resultados!$A$1:$ZZ$1, 0))</f>
        <v/>
      </c>
    </row>
    <row r="270">
      <c r="A270">
        <f>INDEX(resultados!$A$2:$ZZ$290, 264, MATCH($B$1, resultados!$A$1:$ZZ$1, 0))</f>
        <v/>
      </c>
      <c r="B270">
        <f>INDEX(resultados!$A$2:$ZZ$290, 264, MATCH($B$2, resultados!$A$1:$ZZ$1, 0))</f>
        <v/>
      </c>
      <c r="C270">
        <f>INDEX(resultados!$A$2:$ZZ$290, 264, MATCH($B$3, resultados!$A$1:$ZZ$1, 0))</f>
        <v/>
      </c>
    </row>
    <row r="271">
      <c r="A271">
        <f>INDEX(resultados!$A$2:$ZZ$290, 265, MATCH($B$1, resultados!$A$1:$ZZ$1, 0))</f>
        <v/>
      </c>
      <c r="B271">
        <f>INDEX(resultados!$A$2:$ZZ$290, 265, MATCH($B$2, resultados!$A$1:$ZZ$1, 0))</f>
        <v/>
      </c>
      <c r="C271">
        <f>INDEX(resultados!$A$2:$ZZ$290, 265, MATCH($B$3, resultados!$A$1:$ZZ$1, 0))</f>
        <v/>
      </c>
    </row>
    <row r="272">
      <c r="A272">
        <f>INDEX(resultados!$A$2:$ZZ$290, 266, MATCH($B$1, resultados!$A$1:$ZZ$1, 0))</f>
        <v/>
      </c>
      <c r="B272">
        <f>INDEX(resultados!$A$2:$ZZ$290, 266, MATCH($B$2, resultados!$A$1:$ZZ$1, 0))</f>
        <v/>
      </c>
      <c r="C272">
        <f>INDEX(resultados!$A$2:$ZZ$290, 266, MATCH($B$3, resultados!$A$1:$ZZ$1, 0))</f>
        <v/>
      </c>
    </row>
    <row r="273">
      <c r="A273">
        <f>INDEX(resultados!$A$2:$ZZ$290, 267, MATCH($B$1, resultados!$A$1:$ZZ$1, 0))</f>
        <v/>
      </c>
      <c r="B273">
        <f>INDEX(resultados!$A$2:$ZZ$290, 267, MATCH($B$2, resultados!$A$1:$ZZ$1, 0))</f>
        <v/>
      </c>
      <c r="C273">
        <f>INDEX(resultados!$A$2:$ZZ$290, 267, MATCH($B$3, resultados!$A$1:$ZZ$1, 0))</f>
        <v/>
      </c>
    </row>
    <row r="274">
      <c r="A274">
        <f>INDEX(resultados!$A$2:$ZZ$290, 268, MATCH($B$1, resultados!$A$1:$ZZ$1, 0))</f>
        <v/>
      </c>
      <c r="B274">
        <f>INDEX(resultados!$A$2:$ZZ$290, 268, MATCH($B$2, resultados!$A$1:$ZZ$1, 0))</f>
        <v/>
      </c>
      <c r="C274">
        <f>INDEX(resultados!$A$2:$ZZ$290, 268, MATCH($B$3, resultados!$A$1:$ZZ$1, 0))</f>
        <v/>
      </c>
    </row>
    <row r="275">
      <c r="A275">
        <f>INDEX(resultados!$A$2:$ZZ$290, 269, MATCH($B$1, resultados!$A$1:$ZZ$1, 0))</f>
        <v/>
      </c>
      <c r="B275">
        <f>INDEX(resultados!$A$2:$ZZ$290, 269, MATCH($B$2, resultados!$A$1:$ZZ$1, 0))</f>
        <v/>
      </c>
      <c r="C275">
        <f>INDEX(resultados!$A$2:$ZZ$290, 269, MATCH($B$3, resultados!$A$1:$ZZ$1, 0))</f>
        <v/>
      </c>
    </row>
    <row r="276">
      <c r="A276">
        <f>INDEX(resultados!$A$2:$ZZ$290, 270, MATCH($B$1, resultados!$A$1:$ZZ$1, 0))</f>
        <v/>
      </c>
      <c r="B276">
        <f>INDEX(resultados!$A$2:$ZZ$290, 270, MATCH($B$2, resultados!$A$1:$ZZ$1, 0))</f>
        <v/>
      </c>
      <c r="C276">
        <f>INDEX(resultados!$A$2:$ZZ$290, 270, MATCH($B$3, resultados!$A$1:$ZZ$1, 0))</f>
        <v/>
      </c>
    </row>
    <row r="277">
      <c r="A277">
        <f>INDEX(resultados!$A$2:$ZZ$290, 271, MATCH($B$1, resultados!$A$1:$ZZ$1, 0))</f>
        <v/>
      </c>
      <c r="B277">
        <f>INDEX(resultados!$A$2:$ZZ$290, 271, MATCH($B$2, resultados!$A$1:$ZZ$1, 0))</f>
        <v/>
      </c>
      <c r="C277">
        <f>INDEX(resultados!$A$2:$ZZ$290, 271, MATCH($B$3, resultados!$A$1:$ZZ$1, 0))</f>
        <v/>
      </c>
    </row>
    <row r="278">
      <c r="A278">
        <f>INDEX(resultados!$A$2:$ZZ$290, 272, MATCH($B$1, resultados!$A$1:$ZZ$1, 0))</f>
        <v/>
      </c>
      <c r="B278">
        <f>INDEX(resultados!$A$2:$ZZ$290, 272, MATCH($B$2, resultados!$A$1:$ZZ$1, 0))</f>
        <v/>
      </c>
      <c r="C278">
        <f>INDEX(resultados!$A$2:$ZZ$290, 272, MATCH($B$3, resultados!$A$1:$ZZ$1, 0))</f>
        <v/>
      </c>
    </row>
    <row r="279">
      <c r="A279">
        <f>INDEX(resultados!$A$2:$ZZ$290, 273, MATCH($B$1, resultados!$A$1:$ZZ$1, 0))</f>
        <v/>
      </c>
      <c r="B279">
        <f>INDEX(resultados!$A$2:$ZZ$290, 273, MATCH($B$2, resultados!$A$1:$ZZ$1, 0))</f>
        <v/>
      </c>
      <c r="C279">
        <f>INDEX(resultados!$A$2:$ZZ$290, 273, MATCH($B$3, resultados!$A$1:$ZZ$1, 0))</f>
        <v/>
      </c>
    </row>
    <row r="280">
      <c r="A280">
        <f>INDEX(resultados!$A$2:$ZZ$290, 274, MATCH($B$1, resultados!$A$1:$ZZ$1, 0))</f>
        <v/>
      </c>
      <c r="B280">
        <f>INDEX(resultados!$A$2:$ZZ$290, 274, MATCH($B$2, resultados!$A$1:$ZZ$1, 0))</f>
        <v/>
      </c>
      <c r="C280">
        <f>INDEX(resultados!$A$2:$ZZ$290, 274, MATCH($B$3, resultados!$A$1:$ZZ$1, 0))</f>
        <v/>
      </c>
    </row>
    <row r="281">
      <c r="A281">
        <f>INDEX(resultados!$A$2:$ZZ$290, 275, MATCH($B$1, resultados!$A$1:$ZZ$1, 0))</f>
        <v/>
      </c>
      <c r="B281">
        <f>INDEX(resultados!$A$2:$ZZ$290, 275, MATCH($B$2, resultados!$A$1:$ZZ$1, 0))</f>
        <v/>
      </c>
      <c r="C281">
        <f>INDEX(resultados!$A$2:$ZZ$290, 275, MATCH($B$3, resultados!$A$1:$ZZ$1, 0))</f>
        <v/>
      </c>
    </row>
    <row r="282">
      <c r="A282">
        <f>INDEX(resultados!$A$2:$ZZ$290, 276, MATCH($B$1, resultados!$A$1:$ZZ$1, 0))</f>
        <v/>
      </c>
      <c r="B282">
        <f>INDEX(resultados!$A$2:$ZZ$290, 276, MATCH($B$2, resultados!$A$1:$ZZ$1, 0))</f>
        <v/>
      </c>
      <c r="C282">
        <f>INDEX(resultados!$A$2:$ZZ$290, 276, MATCH($B$3, resultados!$A$1:$ZZ$1, 0))</f>
        <v/>
      </c>
    </row>
    <row r="283">
      <c r="A283">
        <f>INDEX(resultados!$A$2:$ZZ$290, 277, MATCH($B$1, resultados!$A$1:$ZZ$1, 0))</f>
        <v/>
      </c>
      <c r="B283">
        <f>INDEX(resultados!$A$2:$ZZ$290, 277, MATCH($B$2, resultados!$A$1:$ZZ$1, 0))</f>
        <v/>
      </c>
      <c r="C283">
        <f>INDEX(resultados!$A$2:$ZZ$290, 277, MATCH($B$3, resultados!$A$1:$ZZ$1, 0))</f>
        <v/>
      </c>
    </row>
    <row r="284">
      <c r="A284">
        <f>INDEX(resultados!$A$2:$ZZ$290, 278, MATCH($B$1, resultados!$A$1:$ZZ$1, 0))</f>
        <v/>
      </c>
      <c r="B284">
        <f>INDEX(resultados!$A$2:$ZZ$290, 278, MATCH($B$2, resultados!$A$1:$ZZ$1, 0))</f>
        <v/>
      </c>
      <c r="C284">
        <f>INDEX(resultados!$A$2:$ZZ$290, 278, MATCH($B$3, resultados!$A$1:$ZZ$1, 0))</f>
        <v/>
      </c>
    </row>
    <row r="285">
      <c r="A285">
        <f>INDEX(resultados!$A$2:$ZZ$290, 279, MATCH($B$1, resultados!$A$1:$ZZ$1, 0))</f>
        <v/>
      </c>
      <c r="B285">
        <f>INDEX(resultados!$A$2:$ZZ$290, 279, MATCH($B$2, resultados!$A$1:$ZZ$1, 0))</f>
        <v/>
      </c>
      <c r="C285">
        <f>INDEX(resultados!$A$2:$ZZ$290, 279, MATCH($B$3, resultados!$A$1:$ZZ$1, 0))</f>
        <v/>
      </c>
    </row>
    <row r="286">
      <c r="A286">
        <f>INDEX(resultados!$A$2:$ZZ$290, 280, MATCH($B$1, resultados!$A$1:$ZZ$1, 0))</f>
        <v/>
      </c>
      <c r="B286">
        <f>INDEX(resultados!$A$2:$ZZ$290, 280, MATCH($B$2, resultados!$A$1:$ZZ$1, 0))</f>
        <v/>
      </c>
      <c r="C286">
        <f>INDEX(resultados!$A$2:$ZZ$290, 280, MATCH($B$3, resultados!$A$1:$ZZ$1, 0))</f>
        <v/>
      </c>
    </row>
    <row r="287">
      <c r="A287">
        <f>INDEX(resultados!$A$2:$ZZ$290, 281, MATCH($B$1, resultados!$A$1:$ZZ$1, 0))</f>
        <v/>
      </c>
      <c r="B287">
        <f>INDEX(resultados!$A$2:$ZZ$290, 281, MATCH($B$2, resultados!$A$1:$ZZ$1, 0))</f>
        <v/>
      </c>
      <c r="C287">
        <f>INDEX(resultados!$A$2:$ZZ$290, 281, MATCH($B$3, resultados!$A$1:$ZZ$1, 0))</f>
        <v/>
      </c>
    </row>
    <row r="288">
      <c r="A288">
        <f>INDEX(resultados!$A$2:$ZZ$290, 282, MATCH($B$1, resultados!$A$1:$ZZ$1, 0))</f>
        <v/>
      </c>
      <c r="B288">
        <f>INDEX(resultados!$A$2:$ZZ$290, 282, MATCH($B$2, resultados!$A$1:$ZZ$1, 0))</f>
        <v/>
      </c>
      <c r="C288">
        <f>INDEX(resultados!$A$2:$ZZ$290, 282, MATCH($B$3, resultados!$A$1:$ZZ$1, 0))</f>
        <v/>
      </c>
    </row>
    <row r="289">
      <c r="A289">
        <f>INDEX(resultados!$A$2:$ZZ$290, 283, MATCH($B$1, resultados!$A$1:$ZZ$1, 0))</f>
        <v/>
      </c>
      <c r="B289">
        <f>INDEX(resultados!$A$2:$ZZ$290, 283, MATCH($B$2, resultados!$A$1:$ZZ$1, 0))</f>
        <v/>
      </c>
      <c r="C289">
        <f>INDEX(resultados!$A$2:$ZZ$290, 283, MATCH($B$3, resultados!$A$1:$ZZ$1, 0))</f>
        <v/>
      </c>
    </row>
    <row r="290">
      <c r="A290">
        <f>INDEX(resultados!$A$2:$ZZ$290, 284, MATCH($B$1, resultados!$A$1:$ZZ$1, 0))</f>
        <v/>
      </c>
      <c r="B290">
        <f>INDEX(resultados!$A$2:$ZZ$290, 284, MATCH($B$2, resultados!$A$1:$ZZ$1, 0))</f>
        <v/>
      </c>
      <c r="C290">
        <f>INDEX(resultados!$A$2:$ZZ$290, 284, MATCH($B$3, resultados!$A$1:$ZZ$1, 0))</f>
        <v/>
      </c>
    </row>
    <row r="291">
      <c r="A291">
        <f>INDEX(resultados!$A$2:$ZZ$290, 285, MATCH($B$1, resultados!$A$1:$ZZ$1, 0))</f>
        <v/>
      </c>
      <c r="B291">
        <f>INDEX(resultados!$A$2:$ZZ$290, 285, MATCH($B$2, resultados!$A$1:$ZZ$1, 0))</f>
        <v/>
      </c>
      <c r="C291">
        <f>INDEX(resultados!$A$2:$ZZ$290, 285, MATCH($B$3, resultados!$A$1:$ZZ$1, 0))</f>
        <v/>
      </c>
    </row>
    <row r="292">
      <c r="A292">
        <f>INDEX(resultados!$A$2:$ZZ$290, 286, MATCH($B$1, resultados!$A$1:$ZZ$1, 0))</f>
        <v/>
      </c>
      <c r="B292">
        <f>INDEX(resultados!$A$2:$ZZ$290, 286, MATCH($B$2, resultados!$A$1:$ZZ$1, 0))</f>
        <v/>
      </c>
      <c r="C292">
        <f>INDEX(resultados!$A$2:$ZZ$290, 286, MATCH($B$3, resultados!$A$1:$ZZ$1, 0))</f>
        <v/>
      </c>
    </row>
    <row r="293">
      <c r="A293">
        <f>INDEX(resultados!$A$2:$ZZ$290, 287, MATCH($B$1, resultados!$A$1:$ZZ$1, 0))</f>
        <v/>
      </c>
      <c r="B293">
        <f>INDEX(resultados!$A$2:$ZZ$290, 287, MATCH($B$2, resultados!$A$1:$ZZ$1, 0))</f>
        <v/>
      </c>
      <c r="C293">
        <f>INDEX(resultados!$A$2:$ZZ$290, 287, MATCH($B$3, resultados!$A$1:$ZZ$1, 0))</f>
        <v/>
      </c>
    </row>
    <row r="294">
      <c r="A294">
        <f>INDEX(resultados!$A$2:$ZZ$290, 288, MATCH($B$1, resultados!$A$1:$ZZ$1, 0))</f>
        <v/>
      </c>
      <c r="B294">
        <f>INDEX(resultados!$A$2:$ZZ$290, 288, MATCH($B$2, resultados!$A$1:$ZZ$1, 0))</f>
        <v/>
      </c>
      <c r="C294">
        <f>INDEX(resultados!$A$2:$ZZ$290, 288, MATCH($B$3, resultados!$A$1:$ZZ$1, 0))</f>
        <v/>
      </c>
    </row>
    <row r="295">
      <c r="A295">
        <f>INDEX(resultados!$A$2:$ZZ$290, 289, MATCH($B$1, resultados!$A$1:$ZZ$1, 0))</f>
        <v/>
      </c>
      <c r="B295">
        <f>INDEX(resultados!$A$2:$ZZ$290, 289, MATCH($B$2, resultados!$A$1:$ZZ$1, 0))</f>
        <v/>
      </c>
      <c r="C295">
        <f>INDEX(resultados!$A$2:$ZZ$290, 289,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4.1986</v>
      </c>
      <c r="E2" t="n">
        <v>23.82</v>
      </c>
      <c r="F2" t="n">
        <v>20.36</v>
      </c>
      <c r="G2" t="n">
        <v>11.74</v>
      </c>
      <c r="H2" t="n">
        <v>0.24</v>
      </c>
      <c r="I2" t="n">
        <v>104</v>
      </c>
      <c r="J2" t="n">
        <v>71.52</v>
      </c>
      <c r="K2" t="n">
        <v>32.27</v>
      </c>
      <c r="L2" t="n">
        <v>1</v>
      </c>
      <c r="M2" t="n">
        <v>102</v>
      </c>
      <c r="N2" t="n">
        <v>8.25</v>
      </c>
      <c r="O2" t="n">
        <v>9054.6</v>
      </c>
      <c r="P2" t="n">
        <v>142.43</v>
      </c>
      <c r="Q2" t="n">
        <v>446.3</v>
      </c>
      <c r="R2" t="n">
        <v>128.47</v>
      </c>
      <c r="S2" t="n">
        <v>28.73</v>
      </c>
      <c r="T2" t="n">
        <v>48717.82</v>
      </c>
      <c r="U2" t="n">
        <v>0.22</v>
      </c>
      <c r="V2" t="n">
        <v>0.8</v>
      </c>
      <c r="W2" t="n">
        <v>0.25</v>
      </c>
      <c r="X2" t="n">
        <v>3</v>
      </c>
      <c r="Y2" t="n">
        <v>0.5</v>
      </c>
      <c r="Z2" t="n">
        <v>10</v>
      </c>
      <c r="AA2" t="n">
        <v>120.68684194458</v>
      </c>
      <c r="AB2" t="n">
        <v>165.1290614761971</v>
      </c>
      <c r="AC2" t="n">
        <v>149.3693756090479</v>
      </c>
      <c r="AD2" t="n">
        <v>120686.84194458</v>
      </c>
      <c r="AE2" t="n">
        <v>165129.0614761971</v>
      </c>
      <c r="AF2" t="n">
        <v>2.591077846186623e-06</v>
      </c>
      <c r="AG2" t="n">
        <v>0.3308333333333333</v>
      </c>
      <c r="AH2" t="n">
        <v>149369.3756090479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4.7153</v>
      </c>
      <c r="E3" t="n">
        <v>21.21</v>
      </c>
      <c r="F3" t="n">
        <v>18.65</v>
      </c>
      <c r="G3" t="n">
        <v>24.32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44</v>
      </c>
      <c r="N3" t="n">
        <v>8.43</v>
      </c>
      <c r="O3" t="n">
        <v>9200.25</v>
      </c>
      <c r="P3" t="n">
        <v>125.23</v>
      </c>
      <c r="Q3" t="n">
        <v>446.28</v>
      </c>
      <c r="R3" t="n">
        <v>72.81</v>
      </c>
      <c r="S3" t="n">
        <v>28.73</v>
      </c>
      <c r="T3" t="n">
        <v>21181.79</v>
      </c>
      <c r="U3" t="n">
        <v>0.39</v>
      </c>
      <c r="V3" t="n">
        <v>0.87</v>
      </c>
      <c r="W3" t="n">
        <v>0.15</v>
      </c>
      <c r="X3" t="n">
        <v>1.29</v>
      </c>
      <c r="Y3" t="n">
        <v>0.5</v>
      </c>
      <c r="Z3" t="n">
        <v>10</v>
      </c>
      <c r="AA3" t="n">
        <v>96.12284325775632</v>
      </c>
      <c r="AB3" t="n">
        <v>131.5195147857626</v>
      </c>
      <c r="AC3" t="n">
        <v>118.9674768834427</v>
      </c>
      <c r="AD3" t="n">
        <v>96122.84325775632</v>
      </c>
      <c r="AE3" t="n">
        <v>131519.5147857626</v>
      </c>
      <c r="AF3" t="n">
        <v>2.909948403783115e-06</v>
      </c>
      <c r="AG3" t="n">
        <v>0.2945833333333334</v>
      </c>
      <c r="AH3" t="n">
        <v>118967.4768834427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4.8923</v>
      </c>
      <c r="E4" t="n">
        <v>20.44</v>
      </c>
      <c r="F4" t="n">
        <v>18.15</v>
      </c>
      <c r="G4" t="n">
        <v>37.54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116.73</v>
      </c>
      <c r="Q4" t="n">
        <v>446.27</v>
      </c>
      <c r="R4" t="n">
        <v>56.14</v>
      </c>
      <c r="S4" t="n">
        <v>28.73</v>
      </c>
      <c r="T4" t="n">
        <v>12932.02</v>
      </c>
      <c r="U4" t="n">
        <v>0.51</v>
      </c>
      <c r="V4" t="n">
        <v>0.9</v>
      </c>
      <c r="W4" t="n">
        <v>0.13</v>
      </c>
      <c r="X4" t="n">
        <v>0.79</v>
      </c>
      <c r="Y4" t="n">
        <v>0.5</v>
      </c>
      <c r="Z4" t="n">
        <v>10</v>
      </c>
      <c r="AA4" t="n">
        <v>87.74225700099421</v>
      </c>
      <c r="AB4" t="n">
        <v>120.0528269438947</v>
      </c>
      <c r="AC4" t="n">
        <v>108.5951536356016</v>
      </c>
      <c r="AD4" t="n">
        <v>87742.25700099421</v>
      </c>
      <c r="AE4" t="n">
        <v>120052.8269438947</v>
      </c>
      <c r="AF4" t="n">
        <v>3.019180237912355e-06</v>
      </c>
      <c r="AG4" t="n">
        <v>0.2838888888888889</v>
      </c>
      <c r="AH4" t="n">
        <v>108595.1536356016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4.9746</v>
      </c>
      <c r="E5" t="n">
        <v>20.1</v>
      </c>
      <c r="F5" t="n">
        <v>17.93</v>
      </c>
      <c r="G5" t="n">
        <v>51.23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109.63</v>
      </c>
      <c r="Q5" t="n">
        <v>446.27</v>
      </c>
      <c r="R5" t="n">
        <v>49.32</v>
      </c>
      <c r="S5" t="n">
        <v>28.73</v>
      </c>
      <c r="T5" t="n">
        <v>9560.84</v>
      </c>
      <c r="U5" t="n">
        <v>0.58</v>
      </c>
      <c r="V5" t="n">
        <v>0.91</v>
      </c>
      <c r="W5" t="n">
        <v>0.11</v>
      </c>
      <c r="X5" t="n">
        <v>0.57</v>
      </c>
      <c r="Y5" t="n">
        <v>0.5</v>
      </c>
      <c r="Z5" t="n">
        <v>10</v>
      </c>
      <c r="AA5" t="n">
        <v>82.53683897241261</v>
      </c>
      <c r="AB5" t="n">
        <v>112.9305443503571</v>
      </c>
      <c r="AC5" t="n">
        <v>102.1526116966026</v>
      </c>
      <c r="AD5" t="n">
        <v>82536.83897241262</v>
      </c>
      <c r="AE5" t="n">
        <v>112930.5443503571</v>
      </c>
      <c r="AF5" t="n">
        <v>3.069969955137421e-06</v>
      </c>
      <c r="AG5" t="n">
        <v>0.2791666666666667</v>
      </c>
      <c r="AH5" t="n">
        <v>102152.6116966026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5.0117</v>
      </c>
      <c r="E6" t="n">
        <v>19.95</v>
      </c>
      <c r="F6" t="n">
        <v>17.84</v>
      </c>
      <c r="G6" t="n">
        <v>62.98</v>
      </c>
      <c r="H6" t="n">
        <v>1.15</v>
      </c>
      <c r="I6" t="n">
        <v>17</v>
      </c>
      <c r="J6" t="n">
        <v>76.26000000000001</v>
      </c>
      <c r="K6" t="n">
        <v>32.27</v>
      </c>
      <c r="L6" t="n">
        <v>5</v>
      </c>
      <c r="M6" t="n">
        <v>5</v>
      </c>
      <c r="N6" t="n">
        <v>8.99</v>
      </c>
      <c r="O6" t="n">
        <v>9639.200000000001</v>
      </c>
      <c r="P6" t="n">
        <v>104.17</v>
      </c>
      <c r="Q6" t="n">
        <v>446.28</v>
      </c>
      <c r="R6" t="n">
        <v>46.08</v>
      </c>
      <c r="S6" t="n">
        <v>28.73</v>
      </c>
      <c r="T6" t="n">
        <v>7959.64</v>
      </c>
      <c r="U6" t="n">
        <v>0.62</v>
      </c>
      <c r="V6" t="n">
        <v>0.91</v>
      </c>
      <c r="W6" t="n">
        <v>0.12</v>
      </c>
      <c r="X6" t="n">
        <v>0.49</v>
      </c>
      <c r="Y6" t="n">
        <v>0.5</v>
      </c>
      <c r="Z6" t="n">
        <v>10</v>
      </c>
      <c r="AA6" t="n">
        <v>79.16940150429318</v>
      </c>
      <c r="AB6" t="n">
        <v>108.3230678456222</v>
      </c>
      <c r="AC6" t="n">
        <v>97.98486628284422</v>
      </c>
      <c r="AD6" t="n">
        <v>79169.40150429317</v>
      </c>
      <c r="AE6" t="n">
        <v>108323.0678456223</v>
      </c>
      <c r="AF6" t="n">
        <v>3.092865441274115e-06</v>
      </c>
      <c r="AG6" t="n">
        <v>0.2770833333333333</v>
      </c>
      <c r="AH6" t="n">
        <v>97984.86628284422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5.0218</v>
      </c>
      <c r="E7" t="n">
        <v>19.91</v>
      </c>
      <c r="F7" t="n">
        <v>17.82</v>
      </c>
      <c r="G7" t="n">
        <v>66.83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104.36</v>
      </c>
      <c r="Q7" t="n">
        <v>446.27</v>
      </c>
      <c r="R7" t="n">
        <v>45.05</v>
      </c>
      <c r="S7" t="n">
        <v>28.73</v>
      </c>
      <c r="T7" t="n">
        <v>7451.65</v>
      </c>
      <c r="U7" t="n">
        <v>0.64</v>
      </c>
      <c r="V7" t="n">
        <v>0.91</v>
      </c>
      <c r="W7" t="n">
        <v>0.13</v>
      </c>
      <c r="X7" t="n">
        <v>0.46</v>
      </c>
      <c r="Y7" t="n">
        <v>0.5</v>
      </c>
      <c r="Z7" t="n">
        <v>10</v>
      </c>
      <c r="AA7" t="n">
        <v>79.07536862509166</v>
      </c>
      <c r="AB7" t="n">
        <v>108.1944079118609</v>
      </c>
      <c r="AC7" t="n">
        <v>97.86848547258569</v>
      </c>
      <c r="AD7" t="n">
        <v>79075.36862509165</v>
      </c>
      <c r="AE7" t="n">
        <v>108194.4079118609</v>
      </c>
      <c r="AF7" t="n">
        <v>3.099098444238552e-06</v>
      </c>
      <c r="AG7" t="n">
        <v>0.2765277777777778</v>
      </c>
      <c r="AH7" t="n">
        <v>97868.48547258569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4.6581</v>
      </c>
      <c r="E2" t="n">
        <v>21.47</v>
      </c>
      <c r="F2" t="n">
        <v>19.09</v>
      </c>
      <c r="G2" t="n">
        <v>18.78</v>
      </c>
      <c r="H2" t="n">
        <v>0.43</v>
      </c>
      <c r="I2" t="n">
        <v>61</v>
      </c>
      <c r="J2" t="n">
        <v>39.78</v>
      </c>
      <c r="K2" t="n">
        <v>19.54</v>
      </c>
      <c r="L2" t="n">
        <v>1</v>
      </c>
      <c r="M2" t="n">
        <v>59</v>
      </c>
      <c r="N2" t="n">
        <v>4.24</v>
      </c>
      <c r="O2" t="n">
        <v>5140</v>
      </c>
      <c r="P2" t="n">
        <v>82.63</v>
      </c>
      <c r="Q2" t="n">
        <v>446.3</v>
      </c>
      <c r="R2" t="n">
        <v>87.06</v>
      </c>
      <c r="S2" t="n">
        <v>28.73</v>
      </c>
      <c r="T2" t="n">
        <v>28229.42</v>
      </c>
      <c r="U2" t="n">
        <v>0.33</v>
      </c>
      <c r="V2" t="n">
        <v>0.85</v>
      </c>
      <c r="W2" t="n">
        <v>0.18</v>
      </c>
      <c r="X2" t="n">
        <v>1.73</v>
      </c>
      <c r="Y2" t="n">
        <v>0.5</v>
      </c>
      <c r="Z2" t="n">
        <v>10</v>
      </c>
      <c r="AA2" t="n">
        <v>68.37956455648612</v>
      </c>
      <c r="AB2" t="n">
        <v>93.55993691962927</v>
      </c>
      <c r="AC2" t="n">
        <v>84.63070785223896</v>
      </c>
      <c r="AD2" t="n">
        <v>68379.56455648612</v>
      </c>
      <c r="AE2" t="n">
        <v>93559.93691962927</v>
      </c>
      <c r="AF2" t="n">
        <v>3.085374890672702e-06</v>
      </c>
      <c r="AG2" t="n">
        <v>0.2981944444444444</v>
      </c>
      <c r="AH2" t="n">
        <v>84630.70785223895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4.9199</v>
      </c>
      <c r="E3" t="n">
        <v>20.33</v>
      </c>
      <c r="F3" t="n">
        <v>18.28</v>
      </c>
      <c r="G3" t="n">
        <v>35.39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2</v>
      </c>
      <c r="N3" t="n">
        <v>4.35</v>
      </c>
      <c r="O3" t="n">
        <v>5277.26</v>
      </c>
      <c r="P3" t="n">
        <v>72.14</v>
      </c>
      <c r="Q3" t="n">
        <v>446.29</v>
      </c>
      <c r="R3" t="n">
        <v>59.67</v>
      </c>
      <c r="S3" t="n">
        <v>28.73</v>
      </c>
      <c r="T3" t="n">
        <v>14684.89</v>
      </c>
      <c r="U3" t="n">
        <v>0.48</v>
      </c>
      <c r="V3" t="n">
        <v>0.89</v>
      </c>
      <c r="W3" t="n">
        <v>0.17</v>
      </c>
      <c r="X3" t="n">
        <v>0.92</v>
      </c>
      <c r="Y3" t="n">
        <v>0.5</v>
      </c>
      <c r="Z3" t="n">
        <v>10</v>
      </c>
      <c r="AA3" t="n">
        <v>58.74567460457023</v>
      </c>
      <c r="AB3" t="n">
        <v>80.37842367019609</v>
      </c>
      <c r="AC3" t="n">
        <v>72.70721972695743</v>
      </c>
      <c r="AD3" t="n">
        <v>58745.67460457022</v>
      </c>
      <c r="AE3" t="n">
        <v>80378.42367019609</v>
      </c>
      <c r="AF3" t="n">
        <v>3.258782749322819e-06</v>
      </c>
      <c r="AG3" t="n">
        <v>0.2823611111111111</v>
      </c>
      <c r="AH3" t="n">
        <v>72707.21972695744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4.9197</v>
      </c>
      <c r="E4" t="n">
        <v>20.33</v>
      </c>
      <c r="F4" t="n">
        <v>18.28</v>
      </c>
      <c r="G4" t="n">
        <v>35.39</v>
      </c>
      <c r="H4" t="n">
        <v>1.22</v>
      </c>
      <c r="I4" t="n">
        <v>31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73.86</v>
      </c>
      <c r="Q4" t="n">
        <v>446.29</v>
      </c>
      <c r="R4" t="n">
        <v>59.54</v>
      </c>
      <c r="S4" t="n">
        <v>28.73</v>
      </c>
      <c r="T4" t="n">
        <v>14619.13</v>
      </c>
      <c r="U4" t="n">
        <v>0.48</v>
      </c>
      <c r="V4" t="n">
        <v>0.89</v>
      </c>
      <c r="W4" t="n">
        <v>0.17</v>
      </c>
      <c r="X4" t="n">
        <v>0.93</v>
      </c>
      <c r="Y4" t="n">
        <v>0.5</v>
      </c>
      <c r="Z4" t="n">
        <v>10</v>
      </c>
      <c r="AA4" t="n">
        <v>59.59356049687617</v>
      </c>
      <c r="AB4" t="n">
        <v>81.53853855413406</v>
      </c>
      <c r="AC4" t="n">
        <v>73.75661487460421</v>
      </c>
      <c r="AD4" t="n">
        <v>59593.56049687616</v>
      </c>
      <c r="AE4" t="n">
        <v>81538.53855413407</v>
      </c>
      <c r="AF4" t="n">
        <v>3.258650275786799e-06</v>
      </c>
      <c r="AG4" t="n">
        <v>0.2823611111111111</v>
      </c>
      <c r="AH4" t="n">
        <v>73756.61487460422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3.2743</v>
      </c>
      <c r="E2" t="n">
        <v>30.54</v>
      </c>
      <c r="F2" t="n">
        <v>22.88</v>
      </c>
      <c r="G2" t="n">
        <v>7.3</v>
      </c>
      <c r="H2" t="n">
        <v>0.12</v>
      </c>
      <c r="I2" t="n">
        <v>188</v>
      </c>
      <c r="J2" t="n">
        <v>141.81</v>
      </c>
      <c r="K2" t="n">
        <v>47.83</v>
      </c>
      <c r="L2" t="n">
        <v>1</v>
      </c>
      <c r="M2" t="n">
        <v>186</v>
      </c>
      <c r="N2" t="n">
        <v>22.98</v>
      </c>
      <c r="O2" t="n">
        <v>17723.39</v>
      </c>
      <c r="P2" t="n">
        <v>258.32</v>
      </c>
      <c r="Q2" t="n">
        <v>446.34</v>
      </c>
      <c r="R2" t="n">
        <v>211.46</v>
      </c>
      <c r="S2" t="n">
        <v>28.73</v>
      </c>
      <c r="T2" t="n">
        <v>89795.56</v>
      </c>
      <c r="U2" t="n">
        <v>0.14</v>
      </c>
      <c r="V2" t="n">
        <v>0.71</v>
      </c>
      <c r="W2" t="n">
        <v>0.38</v>
      </c>
      <c r="X2" t="n">
        <v>5.52</v>
      </c>
      <c r="Y2" t="n">
        <v>0.5</v>
      </c>
      <c r="Z2" t="n">
        <v>10</v>
      </c>
      <c r="AA2" t="n">
        <v>266.9166195591421</v>
      </c>
      <c r="AB2" t="n">
        <v>365.2070944109991</v>
      </c>
      <c r="AC2" t="n">
        <v>330.3522418917888</v>
      </c>
      <c r="AD2" t="n">
        <v>266916.6195591422</v>
      </c>
      <c r="AE2" t="n">
        <v>365207.0944109991</v>
      </c>
      <c r="AF2" t="n">
        <v>1.813736422506284e-06</v>
      </c>
      <c r="AG2" t="n">
        <v>0.4241666666666666</v>
      </c>
      <c r="AH2" t="n">
        <v>330352.2418917888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4.1395</v>
      </c>
      <c r="E3" t="n">
        <v>24.16</v>
      </c>
      <c r="F3" t="n">
        <v>19.62</v>
      </c>
      <c r="G3" t="n">
        <v>14.71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218.96</v>
      </c>
      <c r="Q3" t="n">
        <v>446.27</v>
      </c>
      <c r="R3" t="n">
        <v>104.34</v>
      </c>
      <c r="S3" t="n">
        <v>28.73</v>
      </c>
      <c r="T3" t="n">
        <v>36773.43</v>
      </c>
      <c r="U3" t="n">
        <v>0.28</v>
      </c>
      <c r="V3" t="n">
        <v>0.83</v>
      </c>
      <c r="W3" t="n">
        <v>0.21</v>
      </c>
      <c r="X3" t="n">
        <v>2.26</v>
      </c>
      <c r="Y3" t="n">
        <v>0.5</v>
      </c>
      <c r="Z3" t="n">
        <v>10</v>
      </c>
      <c r="AA3" t="n">
        <v>180.2331643634653</v>
      </c>
      <c r="AB3" t="n">
        <v>246.602966808016</v>
      </c>
      <c r="AC3" t="n">
        <v>223.0675257653682</v>
      </c>
      <c r="AD3" t="n">
        <v>180233.1643634653</v>
      </c>
      <c r="AE3" t="n">
        <v>246602.966808016</v>
      </c>
      <c r="AF3" t="n">
        <v>2.292997563132505e-06</v>
      </c>
      <c r="AG3" t="n">
        <v>0.3355555555555556</v>
      </c>
      <c r="AH3" t="n">
        <v>223067.5257653682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4.4519</v>
      </c>
      <c r="E4" t="n">
        <v>22.46</v>
      </c>
      <c r="F4" t="n">
        <v>18.76</v>
      </c>
      <c r="G4" t="n">
        <v>22.07</v>
      </c>
      <c r="H4" t="n">
        <v>0.37</v>
      </c>
      <c r="I4" t="n">
        <v>51</v>
      </c>
      <c r="J4" t="n">
        <v>144.54</v>
      </c>
      <c r="K4" t="n">
        <v>47.83</v>
      </c>
      <c r="L4" t="n">
        <v>3</v>
      </c>
      <c r="M4" t="n">
        <v>49</v>
      </c>
      <c r="N4" t="n">
        <v>23.71</v>
      </c>
      <c r="O4" t="n">
        <v>18060.85</v>
      </c>
      <c r="P4" t="n">
        <v>207.35</v>
      </c>
      <c r="Q4" t="n">
        <v>446.28</v>
      </c>
      <c r="R4" t="n">
        <v>76.36</v>
      </c>
      <c r="S4" t="n">
        <v>28.73</v>
      </c>
      <c r="T4" t="n">
        <v>22932.49</v>
      </c>
      <c r="U4" t="n">
        <v>0.38</v>
      </c>
      <c r="V4" t="n">
        <v>0.87</v>
      </c>
      <c r="W4" t="n">
        <v>0.16</v>
      </c>
      <c r="X4" t="n">
        <v>1.4</v>
      </c>
      <c r="Y4" t="n">
        <v>0.5</v>
      </c>
      <c r="Z4" t="n">
        <v>10</v>
      </c>
      <c r="AA4" t="n">
        <v>159.3716763837675</v>
      </c>
      <c r="AB4" t="n">
        <v>218.0593586103126</v>
      </c>
      <c r="AC4" t="n">
        <v>197.2480794728389</v>
      </c>
      <c r="AD4" t="n">
        <v>159371.6763837675</v>
      </c>
      <c r="AE4" t="n">
        <v>218059.3586103126</v>
      </c>
      <c r="AF4" t="n">
        <v>2.466045621768233e-06</v>
      </c>
      <c r="AG4" t="n">
        <v>0.3119444444444445</v>
      </c>
      <c r="AH4" t="n">
        <v>197248.0794728389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4.6135</v>
      </c>
      <c r="E5" t="n">
        <v>21.68</v>
      </c>
      <c r="F5" t="n">
        <v>18.38</v>
      </c>
      <c r="G5" t="n">
        <v>29.8</v>
      </c>
      <c r="H5" t="n">
        <v>0.49</v>
      </c>
      <c r="I5" t="n">
        <v>37</v>
      </c>
      <c r="J5" t="n">
        <v>145.92</v>
      </c>
      <c r="K5" t="n">
        <v>47.83</v>
      </c>
      <c r="L5" t="n">
        <v>4</v>
      </c>
      <c r="M5" t="n">
        <v>35</v>
      </c>
      <c r="N5" t="n">
        <v>24.09</v>
      </c>
      <c r="O5" t="n">
        <v>18230.35</v>
      </c>
      <c r="P5" t="n">
        <v>200.92</v>
      </c>
      <c r="Q5" t="n">
        <v>446.28</v>
      </c>
      <c r="R5" t="n">
        <v>63.85</v>
      </c>
      <c r="S5" t="n">
        <v>28.73</v>
      </c>
      <c r="T5" t="n">
        <v>16745.1</v>
      </c>
      <c r="U5" t="n">
        <v>0.45</v>
      </c>
      <c r="V5" t="n">
        <v>0.88</v>
      </c>
      <c r="W5" t="n">
        <v>0.14</v>
      </c>
      <c r="X5" t="n">
        <v>1.02</v>
      </c>
      <c r="Y5" t="n">
        <v>0.5</v>
      </c>
      <c r="Z5" t="n">
        <v>10</v>
      </c>
      <c r="AA5" t="n">
        <v>149.6141004493528</v>
      </c>
      <c r="AB5" t="n">
        <v>204.7086127429845</v>
      </c>
      <c r="AC5" t="n">
        <v>185.1715100531947</v>
      </c>
      <c r="AD5" t="n">
        <v>149614.1004493528</v>
      </c>
      <c r="AE5" t="n">
        <v>204708.6127429845</v>
      </c>
      <c r="AF5" t="n">
        <v>2.555560878732168e-06</v>
      </c>
      <c r="AG5" t="n">
        <v>0.3011111111111111</v>
      </c>
      <c r="AH5" t="n">
        <v>185171.5100531947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4.7018</v>
      </c>
      <c r="E6" t="n">
        <v>21.27</v>
      </c>
      <c r="F6" t="n">
        <v>18.17</v>
      </c>
      <c r="G6" t="n">
        <v>36.35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196.36</v>
      </c>
      <c r="Q6" t="n">
        <v>446.27</v>
      </c>
      <c r="R6" t="n">
        <v>57.12</v>
      </c>
      <c r="S6" t="n">
        <v>28.73</v>
      </c>
      <c r="T6" t="n">
        <v>13416.69</v>
      </c>
      <c r="U6" t="n">
        <v>0.5</v>
      </c>
      <c r="V6" t="n">
        <v>0.89</v>
      </c>
      <c r="W6" t="n">
        <v>0.13</v>
      </c>
      <c r="X6" t="n">
        <v>0.82</v>
      </c>
      <c r="Y6" t="n">
        <v>0.5</v>
      </c>
      <c r="Z6" t="n">
        <v>10</v>
      </c>
      <c r="AA6" t="n">
        <v>144.0219136957768</v>
      </c>
      <c r="AB6" t="n">
        <v>197.0571361168778</v>
      </c>
      <c r="AC6" t="n">
        <v>178.2502796173664</v>
      </c>
      <c r="AD6" t="n">
        <v>144021.9136957767</v>
      </c>
      <c r="AE6" t="n">
        <v>197057.1361168778</v>
      </c>
      <c r="AF6" t="n">
        <v>2.604472990055903e-06</v>
      </c>
      <c r="AG6" t="n">
        <v>0.2954166666666667</v>
      </c>
      <c r="AH6" t="n">
        <v>178250.2796173664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4.7731</v>
      </c>
      <c r="E7" t="n">
        <v>20.95</v>
      </c>
      <c r="F7" t="n">
        <v>18.03</v>
      </c>
      <c r="G7" t="n">
        <v>45.07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192.29</v>
      </c>
      <c r="Q7" t="n">
        <v>446.27</v>
      </c>
      <c r="R7" t="n">
        <v>52.53</v>
      </c>
      <c r="S7" t="n">
        <v>28.73</v>
      </c>
      <c r="T7" t="n">
        <v>11147.86</v>
      </c>
      <c r="U7" t="n">
        <v>0.55</v>
      </c>
      <c r="V7" t="n">
        <v>0.9</v>
      </c>
      <c r="W7" t="n">
        <v>0.12</v>
      </c>
      <c r="X7" t="n">
        <v>0.67</v>
      </c>
      <c r="Y7" t="n">
        <v>0.5</v>
      </c>
      <c r="Z7" t="n">
        <v>10</v>
      </c>
      <c r="AA7" t="n">
        <v>139.5255975259837</v>
      </c>
      <c r="AB7" t="n">
        <v>190.9050779699004</v>
      </c>
      <c r="AC7" t="n">
        <v>172.6853652654667</v>
      </c>
      <c r="AD7" t="n">
        <v>139525.5975259837</v>
      </c>
      <c r="AE7" t="n">
        <v>190905.0779699004</v>
      </c>
      <c r="AF7" t="n">
        <v>2.643968273604966e-06</v>
      </c>
      <c r="AG7" t="n">
        <v>0.2909722222222222</v>
      </c>
      <c r="AH7" t="n">
        <v>172685.3652654667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4.8141</v>
      </c>
      <c r="E8" t="n">
        <v>20.77</v>
      </c>
      <c r="F8" t="n">
        <v>17.94</v>
      </c>
      <c r="G8" t="n">
        <v>51.25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189.51</v>
      </c>
      <c r="Q8" t="n">
        <v>446.27</v>
      </c>
      <c r="R8" t="n">
        <v>49.54</v>
      </c>
      <c r="S8" t="n">
        <v>28.73</v>
      </c>
      <c r="T8" t="n">
        <v>9670.17</v>
      </c>
      <c r="U8" t="n">
        <v>0.58</v>
      </c>
      <c r="V8" t="n">
        <v>0.91</v>
      </c>
      <c r="W8" t="n">
        <v>0.12</v>
      </c>
      <c r="X8" t="n">
        <v>0.58</v>
      </c>
      <c r="Y8" t="n">
        <v>0.5</v>
      </c>
      <c r="Z8" t="n">
        <v>10</v>
      </c>
      <c r="AA8" t="n">
        <v>136.7588622460796</v>
      </c>
      <c r="AB8" t="n">
        <v>187.1195087001915</v>
      </c>
      <c r="AC8" t="n">
        <v>169.2610854137778</v>
      </c>
      <c r="AD8" t="n">
        <v>136758.8622460796</v>
      </c>
      <c r="AE8" t="n">
        <v>187119.5087001915</v>
      </c>
      <c r="AF8" t="n">
        <v>2.666679446473292e-06</v>
      </c>
      <c r="AG8" t="n">
        <v>0.2884722222222222</v>
      </c>
      <c r="AH8" t="n">
        <v>169261.0854137778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4.8555</v>
      </c>
      <c r="E9" t="n">
        <v>20.6</v>
      </c>
      <c r="F9" t="n">
        <v>17.85</v>
      </c>
      <c r="G9" t="n">
        <v>59.49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186.26</v>
      </c>
      <c r="Q9" t="n">
        <v>446.27</v>
      </c>
      <c r="R9" t="n">
        <v>46.59</v>
      </c>
      <c r="S9" t="n">
        <v>28.73</v>
      </c>
      <c r="T9" t="n">
        <v>8208.68</v>
      </c>
      <c r="U9" t="n">
        <v>0.62</v>
      </c>
      <c r="V9" t="n">
        <v>0.91</v>
      </c>
      <c r="W9" t="n">
        <v>0.11</v>
      </c>
      <c r="X9" t="n">
        <v>0.49</v>
      </c>
      <c r="Y9" t="n">
        <v>0.5</v>
      </c>
      <c r="Z9" t="n">
        <v>10</v>
      </c>
      <c r="AA9" t="n">
        <v>133.7942158303366</v>
      </c>
      <c r="AB9" t="n">
        <v>183.0631486832048</v>
      </c>
      <c r="AC9" t="n">
        <v>165.591858703674</v>
      </c>
      <c r="AD9" t="n">
        <v>133794.2158303366</v>
      </c>
      <c r="AE9" t="n">
        <v>183063.1486832048</v>
      </c>
      <c r="AF9" t="n">
        <v>2.689612191759845e-06</v>
      </c>
      <c r="AG9" t="n">
        <v>0.2861111111111111</v>
      </c>
      <c r="AH9" t="n">
        <v>165591.858703674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4.8833</v>
      </c>
      <c r="E10" t="n">
        <v>20.48</v>
      </c>
      <c r="F10" t="n">
        <v>17.79</v>
      </c>
      <c r="G10" t="n">
        <v>66.7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183.14</v>
      </c>
      <c r="Q10" t="n">
        <v>446.27</v>
      </c>
      <c r="R10" t="n">
        <v>44.64</v>
      </c>
      <c r="S10" t="n">
        <v>28.73</v>
      </c>
      <c r="T10" t="n">
        <v>7244.46</v>
      </c>
      <c r="U10" t="n">
        <v>0.64</v>
      </c>
      <c r="V10" t="n">
        <v>0.91</v>
      </c>
      <c r="W10" t="n">
        <v>0.11</v>
      </c>
      <c r="X10" t="n">
        <v>0.43</v>
      </c>
      <c r="Y10" t="n">
        <v>0.5</v>
      </c>
      <c r="Z10" t="n">
        <v>10</v>
      </c>
      <c r="AA10" t="n">
        <v>131.3678713610064</v>
      </c>
      <c r="AB10" t="n">
        <v>179.7433171375056</v>
      </c>
      <c r="AC10" t="n">
        <v>162.5888672212824</v>
      </c>
      <c r="AD10" t="n">
        <v>131367.8713610064</v>
      </c>
      <c r="AE10" t="n">
        <v>179743.3171375056</v>
      </c>
      <c r="AF10" t="n">
        <v>2.70501147482666e-06</v>
      </c>
      <c r="AG10" t="n">
        <v>0.2844444444444444</v>
      </c>
      <c r="AH10" t="n">
        <v>162588.8672212824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4.9198</v>
      </c>
      <c r="E11" t="n">
        <v>20.33</v>
      </c>
      <c r="F11" t="n">
        <v>17.69</v>
      </c>
      <c r="G11" t="n">
        <v>75.83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180.65</v>
      </c>
      <c r="Q11" t="n">
        <v>446.27</v>
      </c>
      <c r="R11" t="n">
        <v>41.28</v>
      </c>
      <c r="S11" t="n">
        <v>28.73</v>
      </c>
      <c r="T11" t="n">
        <v>5576.2</v>
      </c>
      <c r="U11" t="n">
        <v>0.7</v>
      </c>
      <c r="V11" t="n">
        <v>0.92</v>
      </c>
      <c r="W11" t="n">
        <v>0.11</v>
      </c>
      <c r="X11" t="n">
        <v>0.34</v>
      </c>
      <c r="Y11" t="n">
        <v>0.5</v>
      </c>
      <c r="Z11" t="n">
        <v>10</v>
      </c>
      <c r="AA11" t="n">
        <v>128.9686866417676</v>
      </c>
      <c r="AB11" t="n">
        <v>176.4606467600851</v>
      </c>
      <c r="AC11" t="n">
        <v>159.619490297425</v>
      </c>
      <c r="AD11" t="n">
        <v>128968.6866417676</v>
      </c>
      <c r="AE11" t="n">
        <v>176460.6467600851</v>
      </c>
      <c r="AF11" t="n">
        <v>2.725229957989926e-06</v>
      </c>
      <c r="AG11" t="n">
        <v>0.2823611111111111</v>
      </c>
      <c r="AH11" t="n">
        <v>159619.490297425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4.9231</v>
      </c>
      <c r="E12" t="n">
        <v>20.31</v>
      </c>
      <c r="F12" t="n">
        <v>17.71</v>
      </c>
      <c r="G12" t="n">
        <v>81.73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177.9</v>
      </c>
      <c r="Q12" t="n">
        <v>446.27</v>
      </c>
      <c r="R12" t="n">
        <v>42.08</v>
      </c>
      <c r="S12" t="n">
        <v>28.73</v>
      </c>
      <c r="T12" t="n">
        <v>5981.02</v>
      </c>
      <c r="U12" t="n">
        <v>0.68</v>
      </c>
      <c r="V12" t="n">
        <v>0.92</v>
      </c>
      <c r="W12" t="n">
        <v>0.1</v>
      </c>
      <c r="X12" t="n">
        <v>0.35</v>
      </c>
      <c r="Y12" t="n">
        <v>0.5</v>
      </c>
      <c r="Z12" t="n">
        <v>10</v>
      </c>
      <c r="AA12" t="n">
        <v>127.5745124596784</v>
      </c>
      <c r="AB12" t="n">
        <v>174.5530761375277</v>
      </c>
      <c r="AC12" t="n">
        <v>157.8939755377917</v>
      </c>
      <c r="AD12" t="n">
        <v>127574.5124596784</v>
      </c>
      <c r="AE12" t="n">
        <v>174553.0761375277</v>
      </c>
      <c r="AF12" t="n">
        <v>2.727057930440303e-06</v>
      </c>
      <c r="AG12" t="n">
        <v>0.2820833333333333</v>
      </c>
      <c r="AH12" t="n">
        <v>157893.9755377917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4.939</v>
      </c>
      <c r="E13" t="n">
        <v>20.25</v>
      </c>
      <c r="F13" t="n">
        <v>17.67</v>
      </c>
      <c r="G13" t="n">
        <v>88.36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176.31</v>
      </c>
      <c r="Q13" t="n">
        <v>446.27</v>
      </c>
      <c r="R13" t="n">
        <v>40.88</v>
      </c>
      <c r="S13" t="n">
        <v>28.73</v>
      </c>
      <c r="T13" t="n">
        <v>5385.81</v>
      </c>
      <c r="U13" t="n">
        <v>0.7</v>
      </c>
      <c r="V13" t="n">
        <v>0.92</v>
      </c>
      <c r="W13" t="n">
        <v>0.1</v>
      </c>
      <c r="X13" t="n">
        <v>0.31</v>
      </c>
      <c r="Y13" t="n">
        <v>0.5</v>
      </c>
      <c r="Z13" t="n">
        <v>10</v>
      </c>
      <c r="AA13" t="n">
        <v>126.3059552300831</v>
      </c>
      <c r="AB13" t="n">
        <v>172.8173801712011</v>
      </c>
      <c r="AC13" t="n">
        <v>156.3239319584262</v>
      </c>
      <c r="AD13" t="n">
        <v>126305.9552300831</v>
      </c>
      <c r="AE13" t="n">
        <v>172817.380171201</v>
      </c>
      <c r="AF13" t="n">
        <v>2.735865434064849e-06</v>
      </c>
      <c r="AG13" t="n">
        <v>0.28125</v>
      </c>
      <c r="AH13" t="n">
        <v>156323.9319584262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4.9554</v>
      </c>
      <c r="E14" t="n">
        <v>20.18</v>
      </c>
      <c r="F14" t="n">
        <v>17.63</v>
      </c>
      <c r="G14" t="n">
        <v>96.18000000000001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171.85</v>
      </c>
      <c r="Q14" t="n">
        <v>446.27</v>
      </c>
      <c r="R14" t="n">
        <v>39.56</v>
      </c>
      <c r="S14" t="n">
        <v>28.73</v>
      </c>
      <c r="T14" t="n">
        <v>4727.56</v>
      </c>
      <c r="U14" t="n">
        <v>0.73</v>
      </c>
      <c r="V14" t="n">
        <v>0.92</v>
      </c>
      <c r="W14" t="n">
        <v>0.1</v>
      </c>
      <c r="X14" t="n">
        <v>0.28</v>
      </c>
      <c r="Y14" t="n">
        <v>0.5</v>
      </c>
      <c r="Z14" t="n">
        <v>10</v>
      </c>
      <c r="AA14" t="n">
        <v>123.6319147759665</v>
      </c>
      <c r="AB14" t="n">
        <v>169.1586400515417</v>
      </c>
      <c r="AC14" t="n">
        <v>153.0143768607119</v>
      </c>
      <c r="AD14" t="n">
        <v>123631.9147759665</v>
      </c>
      <c r="AE14" t="n">
        <v>169158.6400515417</v>
      </c>
      <c r="AF14" t="n">
        <v>2.744949903212179e-06</v>
      </c>
      <c r="AG14" t="n">
        <v>0.2802777777777778</v>
      </c>
      <c r="AH14" t="n">
        <v>153014.3768607119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4.9727</v>
      </c>
      <c r="E15" t="n">
        <v>20.11</v>
      </c>
      <c r="F15" t="n">
        <v>17.59</v>
      </c>
      <c r="G15" t="n">
        <v>105.56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169.91</v>
      </c>
      <c r="Q15" t="n">
        <v>446.27</v>
      </c>
      <c r="R15" t="n">
        <v>38.14</v>
      </c>
      <c r="S15" t="n">
        <v>28.73</v>
      </c>
      <c r="T15" t="n">
        <v>4023.03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122.1797489344632</v>
      </c>
      <c r="AB15" t="n">
        <v>167.1717226821624</v>
      </c>
      <c r="AC15" t="n">
        <v>151.2170880964096</v>
      </c>
      <c r="AD15" t="n">
        <v>122179.7489344632</v>
      </c>
      <c r="AE15" t="n">
        <v>167171.7226821624</v>
      </c>
      <c r="AF15" t="n">
        <v>2.754532910300521e-06</v>
      </c>
      <c r="AG15" t="n">
        <v>0.2793055555555555</v>
      </c>
      <c r="AH15" t="n">
        <v>151217.0880964095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4.9835</v>
      </c>
      <c r="E16" t="n">
        <v>20.07</v>
      </c>
      <c r="F16" t="n">
        <v>17.58</v>
      </c>
      <c r="G16" t="n">
        <v>117.19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165.61</v>
      </c>
      <c r="Q16" t="n">
        <v>446.27</v>
      </c>
      <c r="R16" t="n">
        <v>37.85</v>
      </c>
      <c r="S16" t="n">
        <v>28.73</v>
      </c>
      <c r="T16" t="n">
        <v>3883.98</v>
      </c>
      <c r="U16" t="n">
        <v>0.76</v>
      </c>
      <c r="V16" t="n">
        <v>0.92</v>
      </c>
      <c r="W16" t="n">
        <v>0.09</v>
      </c>
      <c r="X16" t="n">
        <v>0.22</v>
      </c>
      <c r="Y16" t="n">
        <v>0.5</v>
      </c>
      <c r="Z16" t="n">
        <v>10</v>
      </c>
      <c r="AA16" t="n">
        <v>119.8107484555396</v>
      </c>
      <c r="AB16" t="n">
        <v>163.9303517139758</v>
      </c>
      <c r="AC16" t="n">
        <v>148.2850690241329</v>
      </c>
      <c r="AD16" t="n">
        <v>119810.7484555396</v>
      </c>
      <c r="AE16" t="n">
        <v>163930.3517139758</v>
      </c>
      <c r="AF16" t="n">
        <v>2.760515365592665e-06</v>
      </c>
      <c r="AG16" t="n">
        <v>0.27875</v>
      </c>
      <c r="AH16" t="n">
        <v>148285.0690241329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4.9793</v>
      </c>
      <c r="E17" t="n">
        <v>20.08</v>
      </c>
      <c r="F17" t="n">
        <v>17.59</v>
      </c>
      <c r="G17" t="n">
        <v>117.3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163.97</v>
      </c>
      <c r="Q17" t="n">
        <v>446.27</v>
      </c>
      <c r="R17" t="n">
        <v>38.45</v>
      </c>
      <c r="S17" t="n">
        <v>28.73</v>
      </c>
      <c r="T17" t="n">
        <v>4185.45</v>
      </c>
      <c r="U17" t="n">
        <v>0.75</v>
      </c>
      <c r="V17" t="n">
        <v>0.92</v>
      </c>
      <c r="W17" t="n">
        <v>0.09</v>
      </c>
      <c r="X17" t="n">
        <v>0.24</v>
      </c>
      <c r="Y17" t="n">
        <v>0.5</v>
      </c>
      <c r="Z17" t="n">
        <v>10</v>
      </c>
      <c r="AA17" t="n">
        <v>119.1345167293363</v>
      </c>
      <c r="AB17" t="n">
        <v>163.0051016329466</v>
      </c>
      <c r="AC17" t="n">
        <v>147.4481235122402</v>
      </c>
      <c r="AD17" t="n">
        <v>119134.5167293363</v>
      </c>
      <c r="AE17" t="n">
        <v>163005.1016329466</v>
      </c>
      <c r="AF17" t="n">
        <v>2.758188855201276e-06</v>
      </c>
      <c r="AG17" t="n">
        <v>0.2788888888888889</v>
      </c>
      <c r="AH17" t="n">
        <v>147448.1235122402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4.9943</v>
      </c>
      <c r="E18" t="n">
        <v>20.02</v>
      </c>
      <c r="F18" t="n">
        <v>17.56</v>
      </c>
      <c r="G18" t="n">
        <v>131.72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4</v>
      </c>
      <c r="N18" t="n">
        <v>29.36</v>
      </c>
      <c r="O18" t="n">
        <v>20483.57</v>
      </c>
      <c r="P18" t="n">
        <v>161.08</v>
      </c>
      <c r="Q18" t="n">
        <v>446.27</v>
      </c>
      <c r="R18" t="n">
        <v>37.21</v>
      </c>
      <c r="S18" t="n">
        <v>28.73</v>
      </c>
      <c r="T18" t="n">
        <v>3571.44</v>
      </c>
      <c r="U18" t="n">
        <v>0.77</v>
      </c>
      <c r="V18" t="n">
        <v>0.93</v>
      </c>
      <c r="W18" t="n">
        <v>0.1</v>
      </c>
      <c r="X18" t="n">
        <v>0.21</v>
      </c>
      <c r="Y18" t="n">
        <v>0.5</v>
      </c>
      <c r="Z18" t="n">
        <v>10</v>
      </c>
      <c r="AA18" t="n">
        <v>117.3192069351232</v>
      </c>
      <c r="AB18" t="n">
        <v>160.5213146866896</v>
      </c>
      <c r="AC18" t="n">
        <v>145.2013857061163</v>
      </c>
      <c r="AD18" t="n">
        <v>117319.2069351232</v>
      </c>
      <c r="AE18" t="n">
        <v>160521.3146866896</v>
      </c>
      <c r="AF18" t="n">
        <v>2.766497820884809e-06</v>
      </c>
      <c r="AG18" t="n">
        <v>0.2780555555555556</v>
      </c>
      <c r="AH18" t="n">
        <v>145201.3857061163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4.9932</v>
      </c>
      <c r="E19" t="n">
        <v>20.03</v>
      </c>
      <c r="F19" t="n">
        <v>17.57</v>
      </c>
      <c r="G19" t="n">
        <v>131.76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2</v>
      </c>
      <c r="N19" t="n">
        <v>29.8</v>
      </c>
      <c r="O19" t="n">
        <v>20660.89</v>
      </c>
      <c r="P19" t="n">
        <v>160.76</v>
      </c>
      <c r="Q19" t="n">
        <v>446.27</v>
      </c>
      <c r="R19" t="n">
        <v>37.29</v>
      </c>
      <c r="S19" t="n">
        <v>28.73</v>
      </c>
      <c r="T19" t="n">
        <v>3611.64</v>
      </c>
      <c r="U19" t="n">
        <v>0.77</v>
      </c>
      <c r="V19" t="n">
        <v>0.93</v>
      </c>
      <c r="W19" t="n">
        <v>0.1</v>
      </c>
      <c r="X19" t="n">
        <v>0.21</v>
      </c>
      <c r="Y19" t="n">
        <v>0.5</v>
      </c>
      <c r="Z19" t="n">
        <v>10</v>
      </c>
      <c r="AA19" t="n">
        <v>117.2108900722869</v>
      </c>
      <c r="AB19" t="n">
        <v>160.3731107763543</v>
      </c>
      <c r="AC19" t="n">
        <v>145.0673261689778</v>
      </c>
      <c r="AD19" t="n">
        <v>117210.8900722869</v>
      </c>
      <c r="AE19" t="n">
        <v>160373.1107763542</v>
      </c>
      <c r="AF19" t="n">
        <v>2.765888496734683e-06</v>
      </c>
      <c r="AG19" t="n">
        <v>0.2781944444444445</v>
      </c>
      <c r="AH19" t="n">
        <v>145067.3261689778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4.9928</v>
      </c>
      <c r="E20" t="n">
        <v>20.03</v>
      </c>
      <c r="F20" t="n">
        <v>17.57</v>
      </c>
      <c r="G20" t="n">
        <v>131.77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161.23</v>
      </c>
      <c r="Q20" t="n">
        <v>446.27</v>
      </c>
      <c r="R20" t="n">
        <v>37.18</v>
      </c>
      <c r="S20" t="n">
        <v>28.73</v>
      </c>
      <c r="T20" t="n">
        <v>3552.56</v>
      </c>
      <c r="U20" t="n">
        <v>0.77</v>
      </c>
      <c r="V20" t="n">
        <v>0.93</v>
      </c>
      <c r="W20" t="n">
        <v>0.1</v>
      </c>
      <c r="X20" t="n">
        <v>0.21</v>
      </c>
      <c r="Y20" t="n">
        <v>0.5</v>
      </c>
      <c r="Z20" t="n">
        <v>10</v>
      </c>
      <c r="AA20" t="n">
        <v>117.4477587252675</v>
      </c>
      <c r="AB20" t="n">
        <v>160.6972049172695</v>
      </c>
      <c r="AC20" t="n">
        <v>145.3604892199533</v>
      </c>
      <c r="AD20" t="n">
        <v>117447.7587252675</v>
      </c>
      <c r="AE20" t="n">
        <v>160697.2049172696</v>
      </c>
      <c r="AF20" t="n">
        <v>2.765666924316456e-06</v>
      </c>
      <c r="AG20" t="n">
        <v>0.2781944444444445</v>
      </c>
      <c r="AH20" t="n">
        <v>145360.4892199533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2.8807</v>
      </c>
      <c r="E2" t="n">
        <v>34.71</v>
      </c>
      <c r="F2" t="n">
        <v>24.15</v>
      </c>
      <c r="G2" t="n">
        <v>6.33</v>
      </c>
      <c r="H2" t="n">
        <v>0.1</v>
      </c>
      <c r="I2" t="n">
        <v>229</v>
      </c>
      <c r="J2" t="n">
        <v>176.73</v>
      </c>
      <c r="K2" t="n">
        <v>52.44</v>
      </c>
      <c r="L2" t="n">
        <v>1</v>
      </c>
      <c r="M2" t="n">
        <v>227</v>
      </c>
      <c r="N2" t="n">
        <v>33.29</v>
      </c>
      <c r="O2" t="n">
        <v>22031.19</v>
      </c>
      <c r="P2" t="n">
        <v>315.11</v>
      </c>
      <c r="Q2" t="n">
        <v>446.36</v>
      </c>
      <c r="R2" t="n">
        <v>252.87</v>
      </c>
      <c r="S2" t="n">
        <v>28.73</v>
      </c>
      <c r="T2" t="n">
        <v>110294.25</v>
      </c>
      <c r="U2" t="n">
        <v>0.11</v>
      </c>
      <c r="V2" t="n">
        <v>0.67</v>
      </c>
      <c r="W2" t="n">
        <v>0.45</v>
      </c>
      <c r="X2" t="n">
        <v>6.79</v>
      </c>
      <c r="Y2" t="n">
        <v>0.5</v>
      </c>
      <c r="Z2" t="n">
        <v>10</v>
      </c>
      <c r="AA2" t="n">
        <v>364.8694131624253</v>
      </c>
      <c r="AB2" t="n">
        <v>499.2304279912776</v>
      </c>
      <c r="AC2" t="n">
        <v>451.5845766180957</v>
      </c>
      <c r="AD2" t="n">
        <v>364869.4131624253</v>
      </c>
      <c r="AE2" t="n">
        <v>499230.4279912776</v>
      </c>
      <c r="AF2" t="n">
        <v>1.537676127585576e-06</v>
      </c>
      <c r="AG2" t="n">
        <v>0.4820833333333334</v>
      </c>
      <c r="AH2" t="n">
        <v>451584.5766180957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3.8641</v>
      </c>
      <c r="E3" t="n">
        <v>25.88</v>
      </c>
      <c r="F3" t="n">
        <v>20.08</v>
      </c>
      <c r="G3" t="n">
        <v>12.68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260.02</v>
      </c>
      <c r="Q3" t="n">
        <v>446.28</v>
      </c>
      <c r="R3" t="n">
        <v>119.53</v>
      </c>
      <c r="S3" t="n">
        <v>28.73</v>
      </c>
      <c r="T3" t="n">
        <v>44295.71</v>
      </c>
      <c r="U3" t="n">
        <v>0.24</v>
      </c>
      <c r="V3" t="n">
        <v>0.8100000000000001</v>
      </c>
      <c r="W3" t="n">
        <v>0.23</v>
      </c>
      <c r="X3" t="n">
        <v>2.72</v>
      </c>
      <c r="Y3" t="n">
        <v>0.5</v>
      </c>
      <c r="Z3" t="n">
        <v>10</v>
      </c>
      <c r="AA3" t="n">
        <v>225.7499606598707</v>
      </c>
      <c r="AB3" t="n">
        <v>308.8810555600575</v>
      </c>
      <c r="AC3" t="n">
        <v>279.4018811347813</v>
      </c>
      <c r="AD3" t="n">
        <v>225749.9606598707</v>
      </c>
      <c r="AE3" t="n">
        <v>308881.0555600575</v>
      </c>
      <c r="AF3" t="n">
        <v>2.062600869442644e-06</v>
      </c>
      <c r="AG3" t="n">
        <v>0.3594444444444445</v>
      </c>
      <c r="AH3" t="n">
        <v>279401.8811347813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4.235</v>
      </c>
      <c r="E4" t="n">
        <v>23.61</v>
      </c>
      <c r="F4" t="n">
        <v>19.06</v>
      </c>
      <c r="G4" t="n">
        <v>19.06</v>
      </c>
      <c r="H4" t="n">
        <v>0.3</v>
      </c>
      <c r="I4" t="n">
        <v>60</v>
      </c>
      <c r="J4" t="n">
        <v>179.7</v>
      </c>
      <c r="K4" t="n">
        <v>52.44</v>
      </c>
      <c r="L4" t="n">
        <v>3</v>
      </c>
      <c r="M4" t="n">
        <v>58</v>
      </c>
      <c r="N4" t="n">
        <v>34.26</v>
      </c>
      <c r="O4" t="n">
        <v>22397.24</v>
      </c>
      <c r="P4" t="n">
        <v>245.13</v>
      </c>
      <c r="Q4" t="n">
        <v>446.27</v>
      </c>
      <c r="R4" t="n">
        <v>86.05</v>
      </c>
      <c r="S4" t="n">
        <v>28.73</v>
      </c>
      <c r="T4" t="n">
        <v>27729.15</v>
      </c>
      <c r="U4" t="n">
        <v>0.33</v>
      </c>
      <c r="V4" t="n">
        <v>0.85</v>
      </c>
      <c r="W4" t="n">
        <v>0.18</v>
      </c>
      <c r="X4" t="n">
        <v>1.7</v>
      </c>
      <c r="Y4" t="n">
        <v>0.5</v>
      </c>
      <c r="Z4" t="n">
        <v>10</v>
      </c>
      <c r="AA4" t="n">
        <v>194.8293421629303</v>
      </c>
      <c r="AB4" t="n">
        <v>266.5741012111517</v>
      </c>
      <c r="AC4" t="n">
        <v>241.1326431307382</v>
      </c>
      <c r="AD4" t="n">
        <v>194829.3421629303</v>
      </c>
      <c r="AE4" t="n">
        <v>266574.1012111517</v>
      </c>
      <c r="AF4" t="n">
        <v>2.260581942001914e-06</v>
      </c>
      <c r="AG4" t="n">
        <v>0.3279166666666666</v>
      </c>
      <c r="AH4" t="n">
        <v>241132.6431307382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4.4304</v>
      </c>
      <c r="E5" t="n">
        <v>22.57</v>
      </c>
      <c r="F5" t="n">
        <v>18.59</v>
      </c>
      <c r="G5" t="n">
        <v>25.35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237.32</v>
      </c>
      <c r="Q5" t="n">
        <v>446.29</v>
      </c>
      <c r="R5" t="n">
        <v>70.64</v>
      </c>
      <c r="S5" t="n">
        <v>28.73</v>
      </c>
      <c r="T5" t="n">
        <v>20103.04</v>
      </c>
      <c r="U5" t="n">
        <v>0.41</v>
      </c>
      <c r="V5" t="n">
        <v>0.87</v>
      </c>
      <c r="W5" t="n">
        <v>0.15</v>
      </c>
      <c r="X5" t="n">
        <v>1.23</v>
      </c>
      <c r="Y5" t="n">
        <v>0.5</v>
      </c>
      <c r="Z5" t="n">
        <v>10</v>
      </c>
      <c r="AA5" t="n">
        <v>180.8167081181954</v>
      </c>
      <c r="AB5" t="n">
        <v>247.4013971173709</v>
      </c>
      <c r="AC5" t="n">
        <v>223.7897550066025</v>
      </c>
      <c r="AD5" t="n">
        <v>180816.7081181954</v>
      </c>
      <c r="AE5" t="n">
        <v>247401.3971173709</v>
      </c>
      <c r="AF5" t="n">
        <v>2.364883644827693e-06</v>
      </c>
      <c r="AG5" t="n">
        <v>0.3134722222222222</v>
      </c>
      <c r="AH5" t="n">
        <v>223789.7550066026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4.5482</v>
      </c>
      <c r="E6" t="n">
        <v>21.99</v>
      </c>
      <c r="F6" t="n">
        <v>18.32</v>
      </c>
      <c r="G6" t="n">
        <v>31.41</v>
      </c>
      <c r="H6" t="n">
        <v>0.49</v>
      </c>
      <c r="I6" t="n">
        <v>35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232.41</v>
      </c>
      <c r="Q6" t="n">
        <v>446.27</v>
      </c>
      <c r="R6" t="n">
        <v>61.94</v>
      </c>
      <c r="S6" t="n">
        <v>28.73</v>
      </c>
      <c r="T6" t="n">
        <v>15801.31</v>
      </c>
      <c r="U6" t="n">
        <v>0.46</v>
      </c>
      <c r="V6" t="n">
        <v>0.89</v>
      </c>
      <c r="W6" t="n">
        <v>0.14</v>
      </c>
      <c r="X6" t="n">
        <v>0.96</v>
      </c>
      <c r="Y6" t="n">
        <v>0.5</v>
      </c>
      <c r="Z6" t="n">
        <v>10</v>
      </c>
      <c r="AA6" t="n">
        <v>172.8776362279417</v>
      </c>
      <c r="AB6" t="n">
        <v>236.5388087099986</v>
      </c>
      <c r="AC6" t="n">
        <v>213.9638767910878</v>
      </c>
      <c r="AD6" t="n">
        <v>172877.6362279417</v>
      </c>
      <c r="AE6" t="n">
        <v>236538.8087099986</v>
      </c>
      <c r="AF6" t="n">
        <v>2.427763586449375e-06</v>
      </c>
      <c r="AG6" t="n">
        <v>0.3054166666666667</v>
      </c>
      <c r="AH6" t="n">
        <v>213963.8767910878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4.6351</v>
      </c>
      <c r="E7" t="n">
        <v>21.57</v>
      </c>
      <c r="F7" t="n">
        <v>18.12</v>
      </c>
      <c r="G7" t="n">
        <v>37.5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228.44</v>
      </c>
      <c r="Q7" t="n">
        <v>446.27</v>
      </c>
      <c r="R7" t="n">
        <v>55.48</v>
      </c>
      <c r="S7" t="n">
        <v>28.73</v>
      </c>
      <c r="T7" t="n">
        <v>12597.65</v>
      </c>
      <c r="U7" t="n">
        <v>0.52</v>
      </c>
      <c r="V7" t="n">
        <v>0.9</v>
      </c>
      <c r="W7" t="n">
        <v>0.13</v>
      </c>
      <c r="X7" t="n">
        <v>0.77</v>
      </c>
      <c r="Y7" t="n">
        <v>0.5</v>
      </c>
      <c r="Z7" t="n">
        <v>10</v>
      </c>
      <c r="AA7" t="n">
        <v>167.0955732667818</v>
      </c>
      <c r="AB7" t="n">
        <v>228.6275350799288</v>
      </c>
      <c r="AC7" t="n">
        <v>206.8076440127271</v>
      </c>
      <c r="AD7" t="n">
        <v>167095.5732667818</v>
      </c>
      <c r="AE7" t="n">
        <v>228627.5350799288</v>
      </c>
      <c r="AF7" t="n">
        <v>2.474149553570974e-06</v>
      </c>
      <c r="AG7" t="n">
        <v>0.2995833333333333</v>
      </c>
      <c r="AH7" t="n">
        <v>206807.6440127271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4.6761</v>
      </c>
      <c r="E8" t="n">
        <v>21.39</v>
      </c>
      <c r="F8" t="n">
        <v>18.08</v>
      </c>
      <c r="G8" t="n">
        <v>43.38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225.96</v>
      </c>
      <c r="Q8" t="n">
        <v>446.28</v>
      </c>
      <c r="R8" t="n">
        <v>54.14</v>
      </c>
      <c r="S8" t="n">
        <v>28.73</v>
      </c>
      <c r="T8" t="n">
        <v>11948.71</v>
      </c>
      <c r="U8" t="n">
        <v>0.53</v>
      </c>
      <c r="V8" t="n">
        <v>0.9</v>
      </c>
      <c r="W8" t="n">
        <v>0.12</v>
      </c>
      <c r="X8" t="n">
        <v>0.72</v>
      </c>
      <c r="Y8" t="n">
        <v>0.5</v>
      </c>
      <c r="Z8" t="n">
        <v>10</v>
      </c>
      <c r="AA8" t="n">
        <v>164.263435465091</v>
      </c>
      <c r="AB8" t="n">
        <v>224.7524791945559</v>
      </c>
      <c r="AC8" t="n">
        <v>203.3024180223779</v>
      </c>
      <c r="AD8" t="n">
        <v>164263.435465091</v>
      </c>
      <c r="AE8" t="n">
        <v>224752.4791945559</v>
      </c>
      <c r="AF8" t="n">
        <v>2.496034762454581e-06</v>
      </c>
      <c r="AG8" t="n">
        <v>0.2970833333333334</v>
      </c>
      <c r="AH8" t="n">
        <v>203302.4180223779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4.74</v>
      </c>
      <c r="E9" t="n">
        <v>21.1</v>
      </c>
      <c r="F9" t="n">
        <v>17.93</v>
      </c>
      <c r="G9" t="n">
        <v>51.23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222.76</v>
      </c>
      <c r="Q9" t="n">
        <v>446.28</v>
      </c>
      <c r="R9" t="n">
        <v>49.22</v>
      </c>
      <c r="S9" t="n">
        <v>28.73</v>
      </c>
      <c r="T9" t="n">
        <v>9512.26</v>
      </c>
      <c r="U9" t="n">
        <v>0.58</v>
      </c>
      <c r="V9" t="n">
        <v>0.91</v>
      </c>
      <c r="W9" t="n">
        <v>0.11</v>
      </c>
      <c r="X9" t="n">
        <v>0.57</v>
      </c>
      <c r="Y9" t="n">
        <v>0.5</v>
      </c>
      <c r="Z9" t="n">
        <v>10</v>
      </c>
      <c r="AA9" t="n">
        <v>160.0717031415371</v>
      </c>
      <c r="AB9" t="n">
        <v>219.0171661032936</v>
      </c>
      <c r="AC9" t="n">
        <v>198.1144751629814</v>
      </c>
      <c r="AD9" t="n">
        <v>160071.7031415371</v>
      </c>
      <c r="AE9" t="n">
        <v>219017.1661032936</v>
      </c>
      <c r="AF9" t="n">
        <v>2.530143661178057e-06</v>
      </c>
      <c r="AG9" t="n">
        <v>0.2930555555555556</v>
      </c>
      <c r="AH9" t="n">
        <v>198114.4751629814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4.7693</v>
      </c>
      <c r="E10" t="n">
        <v>20.97</v>
      </c>
      <c r="F10" t="n">
        <v>17.87</v>
      </c>
      <c r="G10" t="n">
        <v>56.44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221.17</v>
      </c>
      <c r="Q10" t="n">
        <v>446.27</v>
      </c>
      <c r="R10" t="n">
        <v>47.4</v>
      </c>
      <c r="S10" t="n">
        <v>28.73</v>
      </c>
      <c r="T10" t="n">
        <v>8607.530000000001</v>
      </c>
      <c r="U10" t="n">
        <v>0.61</v>
      </c>
      <c r="V10" t="n">
        <v>0.91</v>
      </c>
      <c r="W10" t="n">
        <v>0.11</v>
      </c>
      <c r="X10" t="n">
        <v>0.51</v>
      </c>
      <c r="Y10" t="n">
        <v>0.5</v>
      </c>
      <c r="Z10" t="n">
        <v>10</v>
      </c>
      <c r="AA10" t="n">
        <v>158.1463336919978</v>
      </c>
      <c r="AB10" t="n">
        <v>216.3827906811299</v>
      </c>
      <c r="AC10" t="n">
        <v>195.731520833739</v>
      </c>
      <c r="AD10" t="n">
        <v>158146.3336919978</v>
      </c>
      <c r="AE10" t="n">
        <v>216382.7906811299</v>
      </c>
      <c r="AF10" t="n">
        <v>2.545783578746099e-06</v>
      </c>
      <c r="AG10" t="n">
        <v>0.29125</v>
      </c>
      <c r="AH10" t="n">
        <v>195731.520833739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4.7985</v>
      </c>
      <c r="E11" t="n">
        <v>20.84</v>
      </c>
      <c r="F11" t="n">
        <v>17.81</v>
      </c>
      <c r="G11" t="n">
        <v>62.88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218.59</v>
      </c>
      <c r="Q11" t="n">
        <v>446.27</v>
      </c>
      <c r="R11" t="n">
        <v>45.53</v>
      </c>
      <c r="S11" t="n">
        <v>28.73</v>
      </c>
      <c r="T11" t="n">
        <v>7686.57</v>
      </c>
      <c r="U11" t="n">
        <v>0.63</v>
      </c>
      <c r="V11" t="n">
        <v>0.91</v>
      </c>
      <c r="W11" t="n">
        <v>0.11</v>
      </c>
      <c r="X11" t="n">
        <v>0.46</v>
      </c>
      <c r="Y11" t="n">
        <v>0.5</v>
      </c>
      <c r="Z11" t="n">
        <v>10</v>
      </c>
      <c r="AA11" t="n">
        <v>155.748602972124</v>
      </c>
      <c r="AB11" t="n">
        <v>213.1021097297866</v>
      </c>
      <c r="AC11" t="n">
        <v>192.7639434679262</v>
      </c>
      <c r="AD11" t="n">
        <v>155748.602972124</v>
      </c>
      <c r="AE11" t="n">
        <v>213102.1097297866</v>
      </c>
      <c r="AF11" t="n">
        <v>2.561370117755888e-06</v>
      </c>
      <c r="AG11" t="n">
        <v>0.2894444444444444</v>
      </c>
      <c r="AH11" t="n">
        <v>192763.9434679262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4.8129</v>
      </c>
      <c r="E12" t="n">
        <v>20.78</v>
      </c>
      <c r="F12" t="n">
        <v>17.79</v>
      </c>
      <c r="G12" t="n">
        <v>66.70999999999999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216.23</v>
      </c>
      <c r="Q12" t="n">
        <v>446.27</v>
      </c>
      <c r="R12" t="n">
        <v>44.56</v>
      </c>
      <c r="S12" t="n">
        <v>28.73</v>
      </c>
      <c r="T12" t="n">
        <v>7206.05</v>
      </c>
      <c r="U12" t="n">
        <v>0.64</v>
      </c>
      <c r="V12" t="n">
        <v>0.91</v>
      </c>
      <c r="W12" t="n">
        <v>0.11</v>
      </c>
      <c r="X12" t="n">
        <v>0.43</v>
      </c>
      <c r="Y12" t="n">
        <v>0.5</v>
      </c>
      <c r="Z12" t="n">
        <v>10</v>
      </c>
      <c r="AA12" t="n">
        <v>154.053510552535</v>
      </c>
      <c r="AB12" t="n">
        <v>210.7828094991063</v>
      </c>
      <c r="AC12" t="n">
        <v>190.665993996103</v>
      </c>
      <c r="AD12" t="n">
        <v>154053.510552535</v>
      </c>
      <c r="AE12" t="n">
        <v>210782.8094991063</v>
      </c>
      <c r="AF12" t="n">
        <v>2.569056630144277e-06</v>
      </c>
      <c r="AG12" t="n">
        <v>0.2886111111111112</v>
      </c>
      <c r="AH12" t="n">
        <v>190665.993996103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4.8607</v>
      </c>
      <c r="E13" t="n">
        <v>20.57</v>
      </c>
      <c r="F13" t="n">
        <v>17.66</v>
      </c>
      <c r="G13" t="n">
        <v>75.66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213.93</v>
      </c>
      <c r="Q13" t="n">
        <v>446.28</v>
      </c>
      <c r="R13" t="n">
        <v>39.8</v>
      </c>
      <c r="S13" t="n">
        <v>28.73</v>
      </c>
      <c r="T13" t="n">
        <v>4832.72</v>
      </c>
      <c r="U13" t="n">
        <v>0.72</v>
      </c>
      <c r="V13" t="n">
        <v>0.92</v>
      </c>
      <c r="W13" t="n">
        <v>0.11</v>
      </c>
      <c r="X13" t="n">
        <v>0.3</v>
      </c>
      <c r="Y13" t="n">
        <v>0.5</v>
      </c>
      <c r="Z13" t="n">
        <v>10</v>
      </c>
      <c r="AA13" t="n">
        <v>151.1002333501427</v>
      </c>
      <c r="AB13" t="n">
        <v>206.7420053414004</v>
      </c>
      <c r="AC13" t="n">
        <v>187.0108385159029</v>
      </c>
      <c r="AD13" t="n">
        <v>151100.2333501427</v>
      </c>
      <c r="AE13" t="n">
        <v>206742.0053414004</v>
      </c>
      <c r="AF13" t="n">
        <v>2.594571580989068e-06</v>
      </c>
      <c r="AG13" t="n">
        <v>0.2856944444444445</v>
      </c>
      <c r="AH13" t="n">
        <v>187010.838515903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4.8552</v>
      </c>
      <c r="E14" t="n">
        <v>20.6</v>
      </c>
      <c r="F14" t="n">
        <v>17.71</v>
      </c>
      <c r="G14" t="n">
        <v>81.76000000000001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212.47</v>
      </c>
      <c r="Q14" t="n">
        <v>446.27</v>
      </c>
      <c r="R14" t="n">
        <v>42.28</v>
      </c>
      <c r="S14" t="n">
        <v>28.73</v>
      </c>
      <c r="T14" t="n">
        <v>6078.08</v>
      </c>
      <c r="U14" t="n">
        <v>0.68</v>
      </c>
      <c r="V14" t="n">
        <v>0.92</v>
      </c>
      <c r="W14" t="n">
        <v>0.1</v>
      </c>
      <c r="X14" t="n">
        <v>0.36</v>
      </c>
      <c r="Y14" t="n">
        <v>0.5</v>
      </c>
      <c r="Z14" t="n">
        <v>10</v>
      </c>
      <c r="AA14" t="n">
        <v>150.6617845723326</v>
      </c>
      <c r="AB14" t="n">
        <v>206.1421003806061</v>
      </c>
      <c r="AC14" t="n">
        <v>186.4681876425948</v>
      </c>
      <c r="AD14" t="n">
        <v>150661.7845723326</v>
      </c>
      <c r="AE14" t="n">
        <v>206142.1003806061</v>
      </c>
      <c r="AF14" t="n">
        <v>2.59163576028517e-06</v>
      </c>
      <c r="AG14" t="n">
        <v>0.2861111111111111</v>
      </c>
      <c r="AH14" t="n">
        <v>186468.1876425948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4.875</v>
      </c>
      <c r="E15" t="n">
        <v>20.51</v>
      </c>
      <c r="F15" t="n">
        <v>17.67</v>
      </c>
      <c r="G15" t="n">
        <v>88.33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210.39</v>
      </c>
      <c r="Q15" t="n">
        <v>446.27</v>
      </c>
      <c r="R15" t="n">
        <v>40.71</v>
      </c>
      <c r="S15" t="n">
        <v>28.73</v>
      </c>
      <c r="T15" t="n">
        <v>5299.58</v>
      </c>
      <c r="U15" t="n">
        <v>0.71</v>
      </c>
      <c r="V15" t="n">
        <v>0.92</v>
      </c>
      <c r="W15" t="n">
        <v>0.1</v>
      </c>
      <c r="X15" t="n">
        <v>0.31</v>
      </c>
      <c r="Y15" t="n">
        <v>0.5</v>
      </c>
      <c r="Z15" t="n">
        <v>10</v>
      </c>
      <c r="AA15" t="n">
        <v>148.9292499953968</v>
      </c>
      <c r="AB15" t="n">
        <v>203.7715701384126</v>
      </c>
      <c r="AC15" t="n">
        <v>184.3238974796553</v>
      </c>
      <c r="AD15" t="n">
        <v>148929.2499953968</v>
      </c>
      <c r="AE15" t="n">
        <v>203771.5701384126</v>
      </c>
      <c r="AF15" t="n">
        <v>2.602204714819205e-06</v>
      </c>
      <c r="AG15" t="n">
        <v>0.2848611111111111</v>
      </c>
      <c r="AH15" t="n">
        <v>184323.8974796553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4.8905</v>
      </c>
      <c r="E16" t="n">
        <v>20.45</v>
      </c>
      <c r="F16" t="n">
        <v>17.64</v>
      </c>
      <c r="G16" t="n">
        <v>96.2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208.39</v>
      </c>
      <c r="Q16" t="n">
        <v>446.27</v>
      </c>
      <c r="R16" t="n">
        <v>39.67</v>
      </c>
      <c r="S16" t="n">
        <v>28.73</v>
      </c>
      <c r="T16" t="n">
        <v>4785.22</v>
      </c>
      <c r="U16" t="n">
        <v>0.72</v>
      </c>
      <c r="V16" t="n">
        <v>0.92</v>
      </c>
      <c r="W16" t="n">
        <v>0.1</v>
      </c>
      <c r="X16" t="n">
        <v>0.28</v>
      </c>
      <c r="Y16" t="n">
        <v>0.5</v>
      </c>
      <c r="Z16" t="n">
        <v>10</v>
      </c>
      <c r="AA16" t="n">
        <v>147.4024952806811</v>
      </c>
      <c r="AB16" t="n">
        <v>201.6825969820754</v>
      </c>
      <c r="AC16" t="n">
        <v>182.4342929894661</v>
      </c>
      <c r="AD16" t="n">
        <v>147402.4952806811</v>
      </c>
      <c r="AE16" t="n">
        <v>201682.5969820754</v>
      </c>
      <c r="AF16" t="n">
        <v>2.610478391348374e-06</v>
      </c>
      <c r="AG16" t="n">
        <v>0.2840277777777778</v>
      </c>
      <c r="AH16" t="n">
        <v>182434.2929894661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4.8873</v>
      </c>
      <c r="E17" t="n">
        <v>20.46</v>
      </c>
      <c r="F17" t="n">
        <v>17.65</v>
      </c>
      <c r="G17" t="n">
        <v>96.27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206.71</v>
      </c>
      <c r="Q17" t="n">
        <v>446.3</v>
      </c>
      <c r="R17" t="n">
        <v>40.14</v>
      </c>
      <c r="S17" t="n">
        <v>28.73</v>
      </c>
      <c r="T17" t="n">
        <v>5018.99</v>
      </c>
      <c r="U17" t="n">
        <v>0.72</v>
      </c>
      <c r="V17" t="n">
        <v>0.92</v>
      </c>
      <c r="W17" t="n">
        <v>0.1</v>
      </c>
      <c r="X17" t="n">
        <v>0.29</v>
      </c>
      <c r="Y17" t="n">
        <v>0.5</v>
      </c>
      <c r="Z17" t="n">
        <v>10</v>
      </c>
      <c r="AA17" t="n">
        <v>146.6900662171207</v>
      </c>
      <c r="AB17" t="n">
        <v>200.7078201071603</v>
      </c>
      <c r="AC17" t="n">
        <v>181.5525474513847</v>
      </c>
      <c r="AD17" t="n">
        <v>146690.0662171207</v>
      </c>
      <c r="AE17" t="n">
        <v>200707.8201071603</v>
      </c>
      <c r="AF17" t="n">
        <v>2.608770277484287e-06</v>
      </c>
      <c r="AG17" t="n">
        <v>0.2841666666666667</v>
      </c>
      <c r="AH17" t="n">
        <v>181552.5474513847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4.9083</v>
      </c>
      <c r="E18" t="n">
        <v>20.37</v>
      </c>
      <c r="F18" t="n">
        <v>17.6</v>
      </c>
      <c r="G18" t="n">
        <v>105.59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205.18</v>
      </c>
      <c r="Q18" t="n">
        <v>446.27</v>
      </c>
      <c r="R18" t="n">
        <v>38.25</v>
      </c>
      <c r="S18" t="n">
        <v>28.73</v>
      </c>
      <c r="T18" t="n">
        <v>4077.64</v>
      </c>
      <c r="U18" t="n">
        <v>0.75</v>
      </c>
      <c r="V18" t="n">
        <v>0.92</v>
      </c>
      <c r="W18" t="n">
        <v>0.1</v>
      </c>
      <c r="X18" t="n">
        <v>0.24</v>
      </c>
      <c r="Y18" t="n">
        <v>0.5</v>
      </c>
      <c r="Z18" t="n">
        <v>10</v>
      </c>
      <c r="AA18" t="n">
        <v>145.1974542931768</v>
      </c>
      <c r="AB18" t="n">
        <v>198.6655626234307</v>
      </c>
      <c r="AC18" t="n">
        <v>179.7052001555752</v>
      </c>
      <c r="AD18" t="n">
        <v>145197.4542931768</v>
      </c>
      <c r="AE18" t="n">
        <v>198665.5626234307</v>
      </c>
      <c r="AF18" t="n">
        <v>2.619979774717354e-06</v>
      </c>
      <c r="AG18" t="n">
        <v>0.2829166666666667</v>
      </c>
      <c r="AH18" t="n">
        <v>179705.2001555752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4.8999</v>
      </c>
      <c r="E19" t="n">
        <v>20.41</v>
      </c>
      <c r="F19" t="n">
        <v>17.63</v>
      </c>
      <c r="G19" t="n">
        <v>105.8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202.28</v>
      </c>
      <c r="Q19" t="n">
        <v>446.27</v>
      </c>
      <c r="R19" t="n">
        <v>39.64</v>
      </c>
      <c r="S19" t="n">
        <v>28.73</v>
      </c>
      <c r="T19" t="n">
        <v>4776.83</v>
      </c>
      <c r="U19" t="n">
        <v>0.72</v>
      </c>
      <c r="V19" t="n">
        <v>0.92</v>
      </c>
      <c r="W19" t="n">
        <v>0.1</v>
      </c>
      <c r="X19" t="n">
        <v>0.28</v>
      </c>
      <c r="Y19" t="n">
        <v>0.5</v>
      </c>
      <c r="Z19" t="n">
        <v>10</v>
      </c>
      <c r="AA19" t="n">
        <v>144.0832175642566</v>
      </c>
      <c r="AB19" t="n">
        <v>197.1410147742677</v>
      </c>
      <c r="AC19" t="n">
        <v>178.3261530134195</v>
      </c>
      <c r="AD19" t="n">
        <v>144083.2175642566</v>
      </c>
      <c r="AE19" t="n">
        <v>197141.0147742677</v>
      </c>
      <c r="AF19" t="n">
        <v>2.615495975824127e-06</v>
      </c>
      <c r="AG19" t="n">
        <v>0.2834722222222222</v>
      </c>
      <c r="AH19" t="n">
        <v>178326.1530134194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4.9216</v>
      </c>
      <c r="E20" t="n">
        <v>20.32</v>
      </c>
      <c r="F20" t="n">
        <v>17.58</v>
      </c>
      <c r="G20" t="n">
        <v>117.19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201.01</v>
      </c>
      <c r="Q20" t="n">
        <v>446.27</v>
      </c>
      <c r="R20" t="n">
        <v>37.85</v>
      </c>
      <c r="S20" t="n">
        <v>28.73</v>
      </c>
      <c r="T20" t="n">
        <v>3883.2</v>
      </c>
      <c r="U20" t="n">
        <v>0.76</v>
      </c>
      <c r="V20" t="n">
        <v>0.92</v>
      </c>
      <c r="W20" t="n">
        <v>0.09</v>
      </c>
      <c r="X20" t="n">
        <v>0.22</v>
      </c>
      <c r="Y20" t="n">
        <v>0.5</v>
      </c>
      <c r="Z20" t="n">
        <v>10</v>
      </c>
      <c r="AA20" t="n">
        <v>142.713388136594</v>
      </c>
      <c r="AB20" t="n">
        <v>195.2667537187313</v>
      </c>
      <c r="AC20" t="n">
        <v>176.630768802481</v>
      </c>
      <c r="AD20" t="n">
        <v>142713.388136594</v>
      </c>
      <c r="AE20" t="n">
        <v>195266.7537187313</v>
      </c>
      <c r="AF20" t="n">
        <v>2.627079122964963e-06</v>
      </c>
      <c r="AG20" t="n">
        <v>0.2822222222222222</v>
      </c>
      <c r="AH20" t="n">
        <v>176630.768802481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4.9181</v>
      </c>
      <c r="E21" t="n">
        <v>20.33</v>
      </c>
      <c r="F21" t="n">
        <v>17.59</v>
      </c>
      <c r="G21" t="n">
        <v>117.28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199.9</v>
      </c>
      <c r="Q21" t="n">
        <v>446.27</v>
      </c>
      <c r="R21" t="n">
        <v>38.25</v>
      </c>
      <c r="S21" t="n">
        <v>28.73</v>
      </c>
      <c r="T21" t="n">
        <v>4086.06</v>
      </c>
      <c r="U21" t="n">
        <v>0.75</v>
      </c>
      <c r="V21" t="n">
        <v>0.92</v>
      </c>
      <c r="W21" t="n">
        <v>0.1</v>
      </c>
      <c r="X21" t="n">
        <v>0.23</v>
      </c>
      <c r="Y21" t="n">
        <v>0.5</v>
      </c>
      <c r="Z21" t="n">
        <v>10</v>
      </c>
      <c r="AA21" t="n">
        <v>142.2912424341858</v>
      </c>
      <c r="AB21" t="n">
        <v>194.6891553449428</v>
      </c>
      <c r="AC21" t="n">
        <v>176.1082956068222</v>
      </c>
      <c r="AD21" t="n">
        <v>142291.2424341858</v>
      </c>
      <c r="AE21" t="n">
        <v>194689.1553449428</v>
      </c>
      <c r="AF21" t="n">
        <v>2.625210873426119e-06</v>
      </c>
      <c r="AG21" t="n">
        <v>0.2823611111111111</v>
      </c>
      <c r="AH21" t="n">
        <v>176108.2956068222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4.9349</v>
      </c>
      <c r="E22" t="n">
        <v>20.26</v>
      </c>
      <c r="F22" t="n">
        <v>17.56</v>
      </c>
      <c r="G22" t="n">
        <v>131.69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197.38</v>
      </c>
      <c r="Q22" t="n">
        <v>446.27</v>
      </c>
      <c r="R22" t="n">
        <v>37.14</v>
      </c>
      <c r="S22" t="n">
        <v>28.73</v>
      </c>
      <c r="T22" t="n">
        <v>3534.25</v>
      </c>
      <c r="U22" t="n">
        <v>0.77</v>
      </c>
      <c r="V22" t="n">
        <v>0.93</v>
      </c>
      <c r="W22" t="n">
        <v>0.1</v>
      </c>
      <c r="X22" t="n">
        <v>0.2</v>
      </c>
      <c r="Y22" t="n">
        <v>0.5</v>
      </c>
      <c r="Z22" t="n">
        <v>10</v>
      </c>
      <c r="AA22" t="n">
        <v>140.5068958971629</v>
      </c>
      <c r="AB22" t="n">
        <v>192.2477336931759</v>
      </c>
      <c r="AC22" t="n">
        <v>173.8998798109424</v>
      </c>
      <c r="AD22" t="n">
        <v>140506.8958971629</v>
      </c>
      <c r="AE22" t="n">
        <v>192247.7336931759</v>
      </c>
      <c r="AF22" t="n">
        <v>2.634178471212573e-06</v>
      </c>
      <c r="AG22" t="n">
        <v>0.2813888888888889</v>
      </c>
      <c r="AH22" t="n">
        <v>173899.8798109424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4.9476</v>
      </c>
      <c r="E23" t="n">
        <v>20.21</v>
      </c>
      <c r="F23" t="n">
        <v>17.51</v>
      </c>
      <c r="G23" t="n">
        <v>131.3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194.51</v>
      </c>
      <c r="Q23" t="n">
        <v>446.27</v>
      </c>
      <c r="R23" t="n">
        <v>35.38</v>
      </c>
      <c r="S23" t="n">
        <v>28.73</v>
      </c>
      <c r="T23" t="n">
        <v>2655.11</v>
      </c>
      <c r="U23" t="n">
        <v>0.8100000000000001</v>
      </c>
      <c r="V23" t="n">
        <v>0.93</v>
      </c>
      <c r="W23" t="n">
        <v>0.09</v>
      </c>
      <c r="X23" t="n">
        <v>0.15</v>
      </c>
      <c r="Y23" t="n">
        <v>0.5</v>
      </c>
      <c r="Z23" t="n">
        <v>10</v>
      </c>
      <c r="AA23" t="n">
        <v>138.6305002394843</v>
      </c>
      <c r="AB23" t="n">
        <v>189.6803663736072</v>
      </c>
      <c r="AC23" t="n">
        <v>171.5775384250298</v>
      </c>
      <c r="AD23" t="n">
        <v>138630.5002394843</v>
      </c>
      <c r="AE23" t="n">
        <v>189680.3663736072</v>
      </c>
      <c r="AF23" t="n">
        <v>2.640957548110666e-06</v>
      </c>
      <c r="AG23" t="n">
        <v>0.2806944444444445</v>
      </c>
      <c r="AH23" t="n">
        <v>171577.5384250298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4.9527</v>
      </c>
      <c r="E24" t="n">
        <v>20.19</v>
      </c>
      <c r="F24" t="n">
        <v>17.52</v>
      </c>
      <c r="G24" t="n">
        <v>150.19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192.3</v>
      </c>
      <c r="Q24" t="n">
        <v>446.27</v>
      </c>
      <c r="R24" t="n">
        <v>35.93</v>
      </c>
      <c r="S24" t="n">
        <v>28.73</v>
      </c>
      <c r="T24" t="n">
        <v>2932.8</v>
      </c>
      <c r="U24" t="n">
        <v>0.8</v>
      </c>
      <c r="V24" t="n">
        <v>0.93</v>
      </c>
      <c r="W24" t="n">
        <v>0.09</v>
      </c>
      <c r="X24" t="n">
        <v>0.16</v>
      </c>
      <c r="Y24" t="n">
        <v>0.5</v>
      </c>
      <c r="Z24" t="n">
        <v>10</v>
      </c>
      <c r="AA24" t="n">
        <v>137.4335902312733</v>
      </c>
      <c r="AB24" t="n">
        <v>188.0427012964309</v>
      </c>
      <c r="AC24" t="n">
        <v>170.0961698043413</v>
      </c>
      <c r="AD24" t="n">
        <v>137433.5902312733</v>
      </c>
      <c r="AE24" t="n">
        <v>188042.7012964309</v>
      </c>
      <c r="AF24" t="n">
        <v>2.643679854581554e-06</v>
      </c>
      <c r="AG24" t="n">
        <v>0.2804166666666667</v>
      </c>
      <c r="AH24" t="n">
        <v>170096.1698043413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4.9522</v>
      </c>
      <c r="E25" t="n">
        <v>20.19</v>
      </c>
      <c r="F25" t="n">
        <v>17.52</v>
      </c>
      <c r="G25" t="n">
        <v>150.2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191.97</v>
      </c>
      <c r="Q25" t="n">
        <v>446.28</v>
      </c>
      <c r="R25" t="n">
        <v>36.04</v>
      </c>
      <c r="S25" t="n">
        <v>28.73</v>
      </c>
      <c r="T25" t="n">
        <v>2989.5</v>
      </c>
      <c r="U25" t="n">
        <v>0.8</v>
      </c>
      <c r="V25" t="n">
        <v>0.93</v>
      </c>
      <c r="W25" t="n">
        <v>0.09</v>
      </c>
      <c r="X25" t="n">
        <v>0.17</v>
      </c>
      <c r="Y25" t="n">
        <v>0.5</v>
      </c>
      <c r="Z25" t="n">
        <v>10</v>
      </c>
      <c r="AA25" t="n">
        <v>137.2860354106398</v>
      </c>
      <c r="AB25" t="n">
        <v>187.8408102811809</v>
      </c>
      <c r="AC25" t="n">
        <v>169.9135469842309</v>
      </c>
      <c r="AD25" t="n">
        <v>137286.0354106397</v>
      </c>
      <c r="AE25" t="n">
        <v>187840.8102811809</v>
      </c>
      <c r="AF25" t="n">
        <v>2.64341296179029e-06</v>
      </c>
      <c r="AG25" t="n">
        <v>0.2804166666666667</v>
      </c>
      <c r="AH25" t="n">
        <v>169913.546984231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4.949</v>
      </c>
      <c r="E26" t="n">
        <v>20.21</v>
      </c>
      <c r="F26" t="n">
        <v>17.54</v>
      </c>
      <c r="G26" t="n">
        <v>150.31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190.01</v>
      </c>
      <c r="Q26" t="n">
        <v>446.27</v>
      </c>
      <c r="R26" t="n">
        <v>36.51</v>
      </c>
      <c r="S26" t="n">
        <v>28.73</v>
      </c>
      <c r="T26" t="n">
        <v>3222.59</v>
      </c>
      <c r="U26" t="n">
        <v>0.79</v>
      </c>
      <c r="V26" t="n">
        <v>0.93</v>
      </c>
      <c r="W26" t="n">
        <v>0.09</v>
      </c>
      <c r="X26" t="n">
        <v>0.18</v>
      </c>
      <c r="Y26" t="n">
        <v>0.5</v>
      </c>
      <c r="Z26" t="n">
        <v>10</v>
      </c>
      <c r="AA26" t="n">
        <v>136.4629779512861</v>
      </c>
      <c r="AB26" t="n">
        <v>186.7146667545615</v>
      </c>
      <c r="AC26" t="n">
        <v>168.8948810152393</v>
      </c>
      <c r="AD26" t="n">
        <v>136462.9779512862</v>
      </c>
      <c r="AE26" t="n">
        <v>186714.6667545615</v>
      </c>
      <c r="AF26" t="n">
        <v>2.641704847926204e-06</v>
      </c>
      <c r="AG26" t="n">
        <v>0.2806944444444445</v>
      </c>
      <c r="AH26" t="n">
        <v>168894.8810152393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4.9523</v>
      </c>
      <c r="E27" t="n">
        <v>20.19</v>
      </c>
      <c r="F27" t="n">
        <v>17.52</v>
      </c>
      <c r="G27" t="n">
        <v>150.2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3</v>
      </c>
      <c r="N27" t="n">
        <v>47.07</v>
      </c>
      <c r="O27" t="n">
        <v>26814.17</v>
      </c>
      <c r="P27" t="n">
        <v>188.97</v>
      </c>
      <c r="Q27" t="n">
        <v>446.27</v>
      </c>
      <c r="R27" t="n">
        <v>35.89</v>
      </c>
      <c r="S27" t="n">
        <v>28.73</v>
      </c>
      <c r="T27" t="n">
        <v>2916.15</v>
      </c>
      <c r="U27" t="n">
        <v>0.8</v>
      </c>
      <c r="V27" t="n">
        <v>0.93</v>
      </c>
      <c r="W27" t="n">
        <v>0.1</v>
      </c>
      <c r="X27" t="n">
        <v>0.17</v>
      </c>
      <c r="Y27" t="n">
        <v>0.5</v>
      </c>
      <c r="Z27" t="n">
        <v>10</v>
      </c>
      <c r="AA27" t="n">
        <v>135.818148451339</v>
      </c>
      <c r="AB27" t="n">
        <v>185.8323825848644</v>
      </c>
      <c r="AC27" t="n">
        <v>168.0968008084043</v>
      </c>
      <c r="AD27" t="n">
        <v>135818.148451339</v>
      </c>
      <c r="AE27" t="n">
        <v>185832.3825848644</v>
      </c>
      <c r="AF27" t="n">
        <v>2.643466340348543e-06</v>
      </c>
      <c r="AG27" t="n">
        <v>0.2804166666666667</v>
      </c>
      <c r="AH27" t="n">
        <v>168096.8008084043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4.956</v>
      </c>
      <c r="E28" t="n">
        <v>20.18</v>
      </c>
      <c r="F28" t="n">
        <v>17.51</v>
      </c>
      <c r="G28" t="n">
        <v>150.07</v>
      </c>
      <c r="H28" t="n">
        <v>2.21</v>
      </c>
      <c r="I28" t="n">
        <v>7</v>
      </c>
      <c r="J28" t="n">
        <v>217.15</v>
      </c>
      <c r="K28" t="n">
        <v>52.44</v>
      </c>
      <c r="L28" t="n">
        <v>27</v>
      </c>
      <c r="M28" t="n">
        <v>2</v>
      </c>
      <c r="N28" t="n">
        <v>47.71</v>
      </c>
      <c r="O28" t="n">
        <v>27015.77</v>
      </c>
      <c r="P28" t="n">
        <v>186.82</v>
      </c>
      <c r="Q28" t="n">
        <v>446.27</v>
      </c>
      <c r="R28" t="n">
        <v>35.27</v>
      </c>
      <c r="S28" t="n">
        <v>28.73</v>
      </c>
      <c r="T28" t="n">
        <v>2606.45</v>
      </c>
      <c r="U28" t="n">
        <v>0.8100000000000001</v>
      </c>
      <c r="V28" t="n">
        <v>0.93</v>
      </c>
      <c r="W28" t="n">
        <v>0.1</v>
      </c>
      <c r="X28" t="n">
        <v>0.15</v>
      </c>
      <c r="Y28" t="n">
        <v>0.5</v>
      </c>
      <c r="Z28" t="n">
        <v>10</v>
      </c>
      <c r="AA28" t="n">
        <v>134.6455911693084</v>
      </c>
      <c r="AB28" t="n">
        <v>184.2280379820147</v>
      </c>
      <c r="AC28" t="n">
        <v>166.6455726027382</v>
      </c>
      <c r="AD28" t="n">
        <v>134645.5911693084</v>
      </c>
      <c r="AE28" t="n">
        <v>184228.0379820147</v>
      </c>
      <c r="AF28" t="n">
        <v>2.645441347003893e-06</v>
      </c>
      <c r="AG28" t="n">
        <v>0.2802777777777778</v>
      </c>
      <c r="AH28" t="n">
        <v>166645.5726027382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4.9757</v>
      </c>
      <c r="E29" t="n">
        <v>20.1</v>
      </c>
      <c r="F29" t="n">
        <v>17.46</v>
      </c>
      <c r="G29" t="n">
        <v>174.64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1</v>
      </c>
      <c r="N29" t="n">
        <v>48.35</v>
      </c>
      <c r="O29" t="n">
        <v>27218.26</v>
      </c>
      <c r="P29" t="n">
        <v>186.81</v>
      </c>
      <c r="Q29" t="n">
        <v>446.27</v>
      </c>
      <c r="R29" t="n">
        <v>33.88</v>
      </c>
      <c r="S29" t="n">
        <v>28.73</v>
      </c>
      <c r="T29" t="n">
        <v>1916.02</v>
      </c>
      <c r="U29" t="n">
        <v>0.85</v>
      </c>
      <c r="V29" t="n">
        <v>0.93</v>
      </c>
      <c r="W29" t="n">
        <v>0.09</v>
      </c>
      <c r="X29" t="n">
        <v>0.11</v>
      </c>
      <c r="Y29" t="n">
        <v>0.5</v>
      </c>
      <c r="Z29" t="n">
        <v>10</v>
      </c>
      <c r="AA29" t="n">
        <v>133.9977516492553</v>
      </c>
      <c r="AB29" t="n">
        <v>183.341635370016</v>
      </c>
      <c r="AC29" t="n">
        <v>165.8437670119545</v>
      </c>
      <c r="AD29" t="n">
        <v>133997.7516492553</v>
      </c>
      <c r="AE29" t="n">
        <v>183341.635370016</v>
      </c>
      <c r="AF29" t="n">
        <v>2.655956922979675e-06</v>
      </c>
      <c r="AG29" t="n">
        <v>0.2791666666666667</v>
      </c>
      <c r="AH29" t="n">
        <v>165843.7670119545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4.9744</v>
      </c>
      <c r="E30" t="n">
        <v>20.1</v>
      </c>
      <c r="F30" t="n">
        <v>17.47</v>
      </c>
      <c r="G30" t="n">
        <v>174.69</v>
      </c>
      <c r="H30" t="n">
        <v>2.34</v>
      </c>
      <c r="I30" t="n">
        <v>6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188.08</v>
      </c>
      <c r="Q30" t="n">
        <v>446.27</v>
      </c>
      <c r="R30" t="n">
        <v>34.01</v>
      </c>
      <c r="S30" t="n">
        <v>28.73</v>
      </c>
      <c r="T30" t="n">
        <v>1982.46</v>
      </c>
      <c r="U30" t="n">
        <v>0.84</v>
      </c>
      <c r="V30" t="n">
        <v>0.93</v>
      </c>
      <c r="W30" t="n">
        <v>0.09</v>
      </c>
      <c r="X30" t="n">
        <v>0.11</v>
      </c>
      <c r="Y30" t="n">
        <v>0.5</v>
      </c>
      <c r="Z30" t="n">
        <v>10</v>
      </c>
      <c r="AA30" t="n">
        <v>134.672873553278</v>
      </c>
      <c r="AB30" t="n">
        <v>184.2653669433756</v>
      </c>
      <c r="AC30" t="n">
        <v>166.6793389404183</v>
      </c>
      <c r="AD30" t="n">
        <v>134672.873553278</v>
      </c>
      <c r="AE30" t="n">
        <v>184265.3669433756</v>
      </c>
      <c r="AF30" t="n">
        <v>2.65526300172239e-06</v>
      </c>
      <c r="AG30" t="n">
        <v>0.2791666666666667</v>
      </c>
      <c r="AH30" t="n">
        <v>166679.3389404183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4.7944</v>
      </c>
      <c r="E2" t="n">
        <v>20.86</v>
      </c>
      <c r="F2" t="n">
        <v>18.7</v>
      </c>
      <c r="G2" t="n">
        <v>24.39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53.92</v>
      </c>
      <c r="Q2" t="n">
        <v>446.3</v>
      </c>
      <c r="R2" t="n">
        <v>72.64</v>
      </c>
      <c r="S2" t="n">
        <v>28.73</v>
      </c>
      <c r="T2" t="n">
        <v>21097.34</v>
      </c>
      <c r="U2" t="n">
        <v>0.4</v>
      </c>
      <c r="V2" t="n">
        <v>0.87</v>
      </c>
      <c r="W2" t="n">
        <v>0.21</v>
      </c>
      <c r="X2" t="n">
        <v>1.34</v>
      </c>
      <c r="Y2" t="n">
        <v>0.5</v>
      </c>
      <c r="Z2" t="n">
        <v>10</v>
      </c>
      <c r="AA2" t="n">
        <v>48.20858123843441</v>
      </c>
      <c r="AB2" t="n">
        <v>65.96110766290543</v>
      </c>
      <c r="AC2" t="n">
        <v>59.6658721245679</v>
      </c>
      <c r="AD2" t="n">
        <v>48208.58123843441</v>
      </c>
      <c r="AE2" t="n">
        <v>65961.10766290543</v>
      </c>
      <c r="AF2" t="n">
        <v>3.288398430739301e-06</v>
      </c>
      <c r="AG2" t="n">
        <v>0.2897222222222222</v>
      </c>
      <c r="AH2" t="n">
        <v>59665.8721245679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4.7937</v>
      </c>
      <c r="E3" t="n">
        <v>20.86</v>
      </c>
      <c r="F3" t="n">
        <v>18.7</v>
      </c>
      <c r="G3" t="n">
        <v>24.39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56.03</v>
      </c>
      <c r="Q3" t="n">
        <v>446.29</v>
      </c>
      <c r="R3" t="n">
        <v>72.56999999999999</v>
      </c>
      <c r="S3" t="n">
        <v>28.73</v>
      </c>
      <c r="T3" t="n">
        <v>21061.27</v>
      </c>
      <c r="U3" t="n">
        <v>0.4</v>
      </c>
      <c r="V3" t="n">
        <v>0.87</v>
      </c>
      <c r="W3" t="n">
        <v>0.21</v>
      </c>
      <c r="X3" t="n">
        <v>1.34</v>
      </c>
      <c r="Y3" t="n">
        <v>0.5</v>
      </c>
      <c r="Z3" t="n">
        <v>10</v>
      </c>
      <c r="AA3" t="n">
        <v>49.27986605378974</v>
      </c>
      <c r="AB3" t="n">
        <v>67.42688680902435</v>
      </c>
      <c r="AC3" t="n">
        <v>60.99175936621565</v>
      </c>
      <c r="AD3" t="n">
        <v>49279.86605378974</v>
      </c>
      <c r="AE3" t="n">
        <v>67426.88680902435</v>
      </c>
      <c r="AF3" t="n">
        <v>3.287918312496868e-06</v>
      </c>
      <c r="AG3" t="n">
        <v>0.2897222222222222</v>
      </c>
      <c r="AH3" t="n">
        <v>60991.75936621565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3.8262</v>
      </c>
      <c r="E2" t="n">
        <v>26.14</v>
      </c>
      <c r="F2" t="n">
        <v>21.33</v>
      </c>
      <c r="G2" t="n">
        <v>9.34</v>
      </c>
      <c r="H2" t="n">
        <v>0.18</v>
      </c>
      <c r="I2" t="n">
        <v>137</v>
      </c>
      <c r="J2" t="n">
        <v>98.70999999999999</v>
      </c>
      <c r="K2" t="n">
        <v>39.72</v>
      </c>
      <c r="L2" t="n">
        <v>1</v>
      </c>
      <c r="M2" t="n">
        <v>135</v>
      </c>
      <c r="N2" t="n">
        <v>12.99</v>
      </c>
      <c r="O2" t="n">
        <v>12407.75</v>
      </c>
      <c r="P2" t="n">
        <v>188.18</v>
      </c>
      <c r="Q2" t="n">
        <v>446.31</v>
      </c>
      <c r="R2" t="n">
        <v>160.41</v>
      </c>
      <c r="S2" t="n">
        <v>28.73</v>
      </c>
      <c r="T2" t="n">
        <v>64525.55</v>
      </c>
      <c r="U2" t="n">
        <v>0.18</v>
      </c>
      <c r="V2" t="n">
        <v>0.76</v>
      </c>
      <c r="W2" t="n">
        <v>0.3</v>
      </c>
      <c r="X2" t="n">
        <v>3.97</v>
      </c>
      <c r="Y2" t="n">
        <v>0.5</v>
      </c>
      <c r="Z2" t="n">
        <v>10</v>
      </c>
      <c r="AA2" t="n">
        <v>170.4912909018824</v>
      </c>
      <c r="AB2" t="n">
        <v>233.2737057567603</v>
      </c>
      <c r="AC2" t="n">
        <v>211.0103906811047</v>
      </c>
      <c r="AD2" t="n">
        <v>170491.2909018824</v>
      </c>
      <c r="AE2" t="n">
        <v>233273.7057567603</v>
      </c>
      <c r="AF2" t="n">
        <v>2.249342938875511e-06</v>
      </c>
      <c r="AG2" t="n">
        <v>0.3630555555555556</v>
      </c>
      <c r="AH2" t="n">
        <v>211010.3906811047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4.4896</v>
      </c>
      <c r="E3" t="n">
        <v>22.27</v>
      </c>
      <c r="F3" t="n">
        <v>19.05</v>
      </c>
      <c r="G3" t="n">
        <v>19.05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58</v>
      </c>
      <c r="N3" t="n">
        <v>13.24</v>
      </c>
      <c r="O3" t="n">
        <v>12561.45</v>
      </c>
      <c r="P3" t="n">
        <v>164.5</v>
      </c>
      <c r="Q3" t="n">
        <v>446.27</v>
      </c>
      <c r="R3" t="n">
        <v>85.8</v>
      </c>
      <c r="S3" t="n">
        <v>28.73</v>
      </c>
      <c r="T3" t="n">
        <v>27606.72</v>
      </c>
      <c r="U3" t="n">
        <v>0.33</v>
      </c>
      <c r="V3" t="n">
        <v>0.85</v>
      </c>
      <c r="W3" t="n">
        <v>0.18</v>
      </c>
      <c r="X3" t="n">
        <v>1.69</v>
      </c>
      <c r="Y3" t="n">
        <v>0.5</v>
      </c>
      <c r="Z3" t="n">
        <v>10</v>
      </c>
      <c r="AA3" t="n">
        <v>128.3372774776185</v>
      </c>
      <c r="AB3" t="n">
        <v>175.5967248858904</v>
      </c>
      <c r="AC3" t="n">
        <v>158.8380199143812</v>
      </c>
      <c r="AD3" t="n">
        <v>128337.2774776185</v>
      </c>
      <c r="AE3" t="n">
        <v>175596.7248858903</v>
      </c>
      <c r="AF3" t="n">
        <v>2.639341921064109e-06</v>
      </c>
      <c r="AG3" t="n">
        <v>0.3093055555555556</v>
      </c>
      <c r="AH3" t="n">
        <v>158838.0199143812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4.7107</v>
      </c>
      <c r="E4" t="n">
        <v>21.23</v>
      </c>
      <c r="F4" t="n">
        <v>18.44</v>
      </c>
      <c r="G4" t="n">
        <v>28.37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155.77</v>
      </c>
      <c r="Q4" t="n">
        <v>446.28</v>
      </c>
      <c r="R4" t="n">
        <v>65.68000000000001</v>
      </c>
      <c r="S4" t="n">
        <v>28.73</v>
      </c>
      <c r="T4" t="n">
        <v>17651.35</v>
      </c>
      <c r="U4" t="n">
        <v>0.44</v>
      </c>
      <c r="V4" t="n">
        <v>0.88</v>
      </c>
      <c r="W4" t="n">
        <v>0.15</v>
      </c>
      <c r="X4" t="n">
        <v>1.08</v>
      </c>
      <c r="Y4" t="n">
        <v>0.5</v>
      </c>
      <c r="Z4" t="n">
        <v>10</v>
      </c>
      <c r="AA4" t="n">
        <v>116.7746642315934</v>
      </c>
      <c r="AB4" t="n">
        <v>159.7762473361919</v>
      </c>
      <c r="AC4" t="n">
        <v>144.5274265378412</v>
      </c>
      <c r="AD4" t="n">
        <v>116774.6642315934</v>
      </c>
      <c r="AE4" t="n">
        <v>159776.2473361919</v>
      </c>
      <c r="AF4" t="n">
        <v>2.769321985824282e-06</v>
      </c>
      <c r="AG4" t="n">
        <v>0.2948611111111111</v>
      </c>
      <c r="AH4" t="n">
        <v>144527.4265378412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4.842</v>
      </c>
      <c r="E5" t="n">
        <v>20.65</v>
      </c>
      <c r="F5" t="n">
        <v>18.09</v>
      </c>
      <c r="G5" t="n">
        <v>38.76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149</v>
      </c>
      <c r="Q5" t="n">
        <v>446.27</v>
      </c>
      <c r="R5" t="n">
        <v>54.18</v>
      </c>
      <c r="S5" t="n">
        <v>28.73</v>
      </c>
      <c r="T5" t="n">
        <v>11953.37</v>
      </c>
      <c r="U5" t="n">
        <v>0.53</v>
      </c>
      <c r="V5" t="n">
        <v>0.9</v>
      </c>
      <c r="W5" t="n">
        <v>0.13</v>
      </c>
      <c r="X5" t="n">
        <v>0.73</v>
      </c>
      <c r="Y5" t="n">
        <v>0.5</v>
      </c>
      <c r="Z5" t="n">
        <v>10</v>
      </c>
      <c r="AA5" t="n">
        <v>109.6377110763526</v>
      </c>
      <c r="AB5" t="n">
        <v>150.0111531690448</v>
      </c>
      <c r="AC5" t="n">
        <v>135.6942992526078</v>
      </c>
      <c r="AD5" t="n">
        <v>109637.7110763526</v>
      </c>
      <c r="AE5" t="n">
        <v>150011.1531690448</v>
      </c>
      <c r="AF5" t="n">
        <v>2.846510509130527e-06</v>
      </c>
      <c r="AG5" t="n">
        <v>0.2868055555555555</v>
      </c>
      <c r="AH5" t="n">
        <v>135694.2992526078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4.9032</v>
      </c>
      <c r="E6" t="n">
        <v>20.4</v>
      </c>
      <c r="F6" t="n">
        <v>17.95</v>
      </c>
      <c r="G6" t="n">
        <v>48.97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144.44</v>
      </c>
      <c r="Q6" t="n">
        <v>446.27</v>
      </c>
      <c r="R6" t="n">
        <v>50.1</v>
      </c>
      <c r="S6" t="n">
        <v>28.73</v>
      </c>
      <c r="T6" t="n">
        <v>9944.5</v>
      </c>
      <c r="U6" t="n">
        <v>0.57</v>
      </c>
      <c r="V6" t="n">
        <v>0.91</v>
      </c>
      <c r="W6" t="n">
        <v>0.11</v>
      </c>
      <c r="X6" t="n">
        <v>0.6</v>
      </c>
      <c r="Y6" t="n">
        <v>0.5</v>
      </c>
      <c r="Z6" t="n">
        <v>10</v>
      </c>
      <c r="AA6" t="n">
        <v>105.7906559306072</v>
      </c>
      <c r="AB6" t="n">
        <v>144.7474425985438</v>
      </c>
      <c r="AC6" t="n">
        <v>130.9329498312896</v>
      </c>
      <c r="AD6" t="n">
        <v>105790.6559306072</v>
      </c>
      <c r="AE6" t="n">
        <v>144747.4425985438</v>
      </c>
      <c r="AF6" t="n">
        <v>2.882488708874184e-06</v>
      </c>
      <c r="AG6" t="n">
        <v>0.2833333333333333</v>
      </c>
      <c r="AH6" t="n">
        <v>130932.9498312896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4.9504</v>
      </c>
      <c r="E7" t="n">
        <v>20.2</v>
      </c>
      <c r="F7" t="n">
        <v>17.84</v>
      </c>
      <c r="G7" t="n">
        <v>59.47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139.66</v>
      </c>
      <c r="Q7" t="n">
        <v>446.27</v>
      </c>
      <c r="R7" t="n">
        <v>46.45</v>
      </c>
      <c r="S7" t="n">
        <v>28.73</v>
      </c>
      <c r="T7" t="n">
        <v>8142</v>
      </c>
      <c r="U7" t="n">
        <v>0.62</v>
      </c>
      <c r="V7" t="n">
        <v>0.91</v>
      </c>
      <c r="W7" t="n">
        <v>0.11</v>
      </c>
      <c r="X7" t="n">
        <v>0.48</v>
      </c>
      <c r="Y7" t="n">
        <v>0.5</v>
      </c>
      <c r="Z7" t="n">
        <v>10</v>
      </c>
      <c r="AA7" t="n">
        <v>102.2674115660161</v>
      </c>
      <c r="AB7" t="n">
        <v>139.9267842243413</v>
      </c>
      <c r="AC7" t="n">
        <v>126.5723683264829</v>
      </c>
      <c r="AD7" t="n">
        <v>102267.4115660161</v>
      </c>
      <c r="AE7" t="n">
        <v>139926.7842243413</v>
      </c>
      <c r="AF7" t="n">
        <v>2.91023660148694e-06</v>
      </c>
      <c r="AG7" t="n">
        <v>0.2805555555555556</v>
      </c>
      <c r="AH7" t="n">
        <v>126572.3683264829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4.9884</v>
      </c>
      <c r="E8" t="n">
        <v>20.05</v>
      </c>
      <c r="F8" t="n">
        <v>17.75</v>
      </c>
      <c r="G8" t="n">
        <v>71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135.05</v>
      </c>
      <c r="Q8" t="n">
        <v>446.27</v>
      </c>
      <c r="R8" t="n">
        <v>43.29</v>
      </c>
      <c r="S8" t="n">
        <v>28.73</v>
      </c>
      <c r="T8" t="n">
        <v>6575.86</v>
      </c>
      <c r="U8" t="n">
        <v>0.66</v>
      </c>
      <c r="V8" t="n">
        <v>0.92</v>
      </c>
      <c r="W8" t="n">
        <v>0.11</v>
      </c>
      <c r="X8" t="n">
        <v>0.39</v>
      </c>
      <c r="Y8" t="n">
        <v>0.5</v>
      </c>
      <c r="Z8" t="n">
        <v>10</v>
      </c>
      <c r="AA8" t="n">
        <v>99.10785753467337</v>
      </c>
      <c r="AB8" t="n">
        <v>135.6037430089742</v>
      </c>
      <c r="AC8" t="n">
        <v>122.6619120972826</v>
      </c>
      <c r="AD8" t="n">
        <v>99107.85753467337</v>
      </c>
      <c r="AE8" t="n">
        <v>135603.7430089742</v>
      </c>
      <c r="AF8" t="n">
        <v>2.932576006556531e-06</v>
      </c>
      <c r="AG8" t="n">
        <v>0.2784722222222222</v>
      </c>
      <c r="AH8" t="n">
        <v>122661.9120972826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5.0081</v>
      </c>
      <c r="E9" t="n">
        <v>19.97</v>
      </c>
      <c r="F9" t="n">
        <v>17.71</v>
      </c>
      <c r="G9" t="n">
        <v>81.75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130.13</v>
      </c>
      <c r="Q9" t="n">
        <v>446.27</v>
      </c>
      <c r="R9" t="n">
        <v>42.22</v>
      </c>
      <c r="S9" t="n">
        <v>28.73</v>
      </c>
      <c r="T9" t="n">
        <v>6050.56</v>
      </c>
      <c r="U9" t="n">
        <v>0.68</v>
      </c>
      <c r="V9" t="n">
        <v>0.92</v>
      </c>
      <c r="W9" t="n">
        <v>0.1</v>
      </c>
      <c r="X9" t="n">
        <v>0.35</v>
      </c>
      <c r="Y9" t="n">
        <v>0.5</v>
      </c>
      <c r="Z9" t="n">
        <v>10</v>
      </c>
      <c r="AA9" t="n">
        <v>96.27836056010904</v>
      </c>
      <c r="AB9" t="n">
        <v>131.7323004197806</v>
      </c>
      <c r="AC9" t="n">
        <v>119.1599545551967</v>
      </c>
      <c r="AD9" t="n">
        <v>96278.36056010904</v>
      </c>
      <c r="AE9" t="n">
        <v>131732.3004197806</v>
      </c>
      <c r="AF9" t="n">
        <v>2.944157224447871e-06</v>
      </c>
      <c r="AG9" t="n">
        <v>0.2773611111111111</v>
      </c>
      <c r="AH9" t="n">
        <v>119159.9545551967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5.0213</v>
      </c>
      <c r="E10" t="n">
        <v>19.92</v>
      </c>
      <c r="F10" t="n">
        <v>17.68</v>
      </c>
      <c r="G10" t="n">
        <v>88.40000000000001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5</v>
      </c>
      <c r="N10" t="n">
        <v>15.05</v>
      </c>
      <c r="O10" t="n">
        <v>13648.58</v>
      </c>
      <c r="P10" t="n">
        <v>127.21</v>
      </c>
      <c r="Q10" t="n">
        <v>446.27</v>
      </c>
      <c r="R10" t="n">
        <v>40.95</v>
      </c>
      <c r="S10" t="n">
        <v>28.73</v>
      </c>
      <c r="T10" t="n">
        <v>5420.5</v>
      </c>
      <c r="U10" t="n">
        <v>0.7</v>
      </c>
      <c r="V10" t="n">
        <v>0.92</v>
      </c>
      <c r="W10" t="n">
        <v>0.11</v>
      </c>
      <c r="X10" t="n">
        <v>0.32</v>
      </c>
      <c r="Y10" t="n">
        <v>0.5</v>
      </c>
      <c r="Z10" t="n">
        <v>10</v>
      </c>
      <c r="AA10" t="n">
        <v>94.57086206150491</v>
      </c>
      <c r="AB10" t="n">
        <v>129.3960256444743</v>
      </c>
      <c r="AC10" t="n">
        <v>117.0466505654626</v>
      </c>
      <c r="AD10" t="n">
        <v>94570.86206150491</v>
      </c>
      <c r="AE10" t="n">
        <v>129396.0256444744</v>
      </c>
      <c r="AF10" t="n">
        <v>2.95191722831415e-06</v>
      </c>
      <c r="AG10" t="n">
        <v>0.2766666666666667</v>
      </c>
      <c r="AH10" t="n">
        <v>117046.6505654626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5.0334</v>
      </c>
      <c r="E11" t="n">
        <v>19.87</v>
      </c>
      <c r="F11" t="n">
        <v>17.65</v>
      </c>
      <c r="G11" t="n">
        <v>96.29000000000001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1</v>
      </c>
      <c r="N11" t="n">
        <v>15.32</v>
      </c>
      <c r="O11" t="n">
        <v>13805.5</v>
      </c>
      <c r="P11" t="n">
        <v>126.66</v>
      </c>
      <c r="Q11" t="n">
        <v>446.27</v>
      </c>
      <c r="R11" t="n">
        <v>39.94</v>
      </c>
      <c r="S11" t="n">
        <v>28.73</v>
      </c>
      <c r="T11" t="n">
        <v>4920.92</v>
      </c>
      <c r="U11" t="n">
        <v>0.72</v>
      </c>
      <c r="V11" t="n">
        <v>0.92</v>
      </c>
      <c r="W11" t="n">
        <v>0.11</v>
      </c>
      <c r="X11" t="n">
        <v>0.3</v>
      </c>
      <c r="Y11" t="n">
        <v>0.5</v>
      </c>
      <c r="Z11" t="n">
        <v>10</v>
      </c>
      <c r="AA11" t="n">
        <v>94.03089427822357</v>
      </c>
      <c r="AB11" t="n">
        <v>128.6572179016919</v>
      </c>
      <c r="AC11" t="n">
        <v>116.3783535967279</v>
      </c>
      <c r="AD11" t="n">
        <v>94030.89427822357</v>
      </c>
      <c r="AE11" t="n">
        <v>128657.2179016919</v>
      </c>
      <c r="AF11" t="n">
        <v>2.959030565191573e-06</v>
      </c>
      <c r="AG11" t="n">
        <v>0.2759722222222222</v>
      </c>
      <c r="AH11" t="n">
        <v>116378.3535967279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5.0332</v>
      </c>
      <c r="E12" t="n">
        <v>19.87</v>
      </c>
      <c r="F12" t="n">
        <v>17.65</v>
      </c>
      <c r="G12" t="n">
        <v>96.29000000000001</v>
      </c>
      <c r="H12" t="n">
        <v>1.74</v>
      </c>
      <c r="I12" t="n">
        <v>11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128.04</v>
      </c>
      <c r="Q12" t="n">
        <v>446.27</v>
      </c>
      <c r="R12" t="n">
        <v>39.93</v>
      </c>
      <c r="S12" t="n">
        <v>28.73</v>
      </c>
      <c r="T12" t="n">
        <v>4913.44</v>
      </c>
      <c r="U12" t="n">
        <v>0.72</v>
      </c>
      <c r="V12" t="n">
        <v>0.92</v>
      </c>
      <c r="W12" t="n">
        <v>0.11</v>
      </c>
      <c r="X12" t="n">
        <v>0.3</v>
      </c>
      <c r="Y12" t="n">
        <v>0.5</v>
      </c>
      <c r="Z12" t="n">
        <v>10</v>
      </c>
      <c r="AA12" t="n">
        <v>94.69767612126512</v>
      </c>
      <c r="AB12" t="n">
        <v>129.5695382356797</v>
      </c>
      <c r="AC12" t="n">
        <v>117.2036033584898</v>
      </c>
      <c r="AD12" t="n">
        <v>94697.67612126512</v>
      </c>
      <c r="AE12" t="n">
        <v>129569.5382356797</v>
      </c>
      <c r="AF12" t="n">
        <v>2.958912989375417e-06</v>
      </c>
      <c r="AG12" t="n">
        <v>0.2759722222222222</v>
      </c>
      <c r="AH12" t="n">
        <v>117203.6033584898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3.4834</v>
      </c>
      <c r="E2" t="n">
        <v>28.71</v>
      </c>
      <c r="F2" t="n">
        <v>22.28</v>
      </c>
      <c r="G2" t="n">
        <v>7.96</v>
      </c>
      <c r="H2" t="n">
        <v>0.14</v>
      </c>
      <c r="I2" t="n">
        <v>168</v>
      </c>
      <c r="J2" t="n">
        <v>124.63</v>
      </c>
      <c r="K2" t="n">
        <v>45</v>
      </c>
      <c r="L2" t="n">
        <v>1</v>
      </c>
      <c r="M2" t="n">
        <v>166</v>
      </c>
      <c r="N2" t="n">
        <v>18.64</v>
      </c>
      <c r="O2" t="n">
        <v>15605.44</v>
      </c>
      <c r="P2" t="n">
        <v>230.72</v>
      </c>
      <c r="Q2" t="n">
        <v>446.34</v>
      </c>
      <c r="R2" t="n">
        <v>191.46</v>
      </c>
      <c r="S2" t="n">
        <v>28.73</v>
      </c>
      <c r="T2" t="n">
        <v>79894.89</v>
      </c>
      <c r="U2" t="n">
        <v>0.15</v>
      </c>
      <c r="V2" t="n">
        <v>0.73</v>
      </c>
      <c r="W2" t="n">
        <v>0.35</v>
      </c>
      <c r="X2" t="n">
        <v>4.92</v>
      </c>
      <c r="Y2" t="n">
        <v>0.5</v>
      </c>
      <c r="Z2" t="n">
        <v>10</v>
      </c>
      <c r="AA2" t="n">
        <v>225.9667257711525</v>
      </c>
      <c r="AB2" t="n">
        <v>309.177643148315</v>
      </c>
      <c r="AC2" t="n">
        <v>279.6701628198788</v>
      </c>
      <c r="AD2" t="n">
        <v>225966.7257711525</v>
      </c>
      <c r="AE2" t="n">
        <v>309177.643148315</v>
      </c>
      <c r="AF2" t="n">
        <v>1.971609786091087e-06</v>
      </c>
      <c r="AG2" t="n">
        <v>0.39875</v>
      </c>
      <c r="AH2" t="n">
        <v>279670.1628198788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4.2665</v>
      </c>
      <c r="E3" t="n">
        <v>23.44</v>
      </c>
      <c r="F3" t="n">
        <v>19.44</v>
      </c>
      <c r="G3" t="n">
        <v>15.98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198.54</v>
      </c>
      <c r="Q3" t="n">
        <v>446.29</v>
      </c>
      <c r="R3" t="n">
        <v>98.54000000000001</v>
      </c>
      <c r="S3" t="n">
        <v>28.73</v>
      </c>
      <c r="T3" t="n">
        <v>33910.25</v>
      </c>
      <c r="U3" t="n">
        <v>0.29</v>
      </c>
      <c r="V3" t="n">
        <v>0.84</v>
      </c>
      <c r="W3" t="n">
        <v>0.2</v>
      </c>
      <c r="X3" t="n">
        <v>2.08</v>
      </c>
      <c r="Y3" t="n">
        <v>0.5</v>
      </c>
      <c r="Z3" t="n">
        <v>10</v>
      </c>
      <c r="AA3" t="n">
        <v>160.0044198008747</v>
      </c>
      <c r="AB3" t="n">
        <v>218.9251060682678</v>
      </c>
      <c r="AC3" t="n">
        <v>198.0312012084913</v>
      </c>
      <c r="AD3" t="n">
        <v>160004.4198008747</v>
      </c>
      <c r="AE3" t="n">
        <v>218925.1060682678</v>
      </c>
      <c r="AF3" t="n">
        <v>2.414845596933348e-06</v>
      </c>
      <c r="AG3" t="n">
        <v>0.3255555555555556</v>
      </c>
      <c r="AH3" t="n">
        <v>198031.2012084913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4.5541</v>
      </c>
      <c r="E4" t="n">
        <v>21.96</v>
      </c>
      <c r="F4" t="n">
        <v>18.65</v>
      </c>
      <c r="G4" t="n">
        <v>24.33</v>
      </c>
      <c r="H4" t="n">
        <v>0.42</v>
      </c>
      <c r="I4" t="n">
        <v>46</v>
      </c>
      <c r="J4" t="n">
        <v>127.27</v>
      </c>
      <c r="K4" t="n">
        <v>45</v>
      </c>
      <c r="L4" t="n">
        <v>3</v>
      </c>
      <c r="M4" t="n">
        <v>44</v>
      </c>
      <c r="N4" t="n">
        <v>19.27</v>
      </c>
      <c r="O4" t="n">
        <v>15930.42</v>
      </c>
      <c r="P4" t="n">
        <v>187.64</v>
      </c>
      <c r="Q4" t="n">
        <v>446.28</v>
      </c>
      <c r="R4" t="n">
        <v>72.8</v>
      </c>
      <c r="S4" t="n">
        <v>28.73</v>
      </c>
      <c r="T4" t="n">
        <v>21177.19</v>
      </c>
      <c r="U4" t="n">
        <v>0.39</v>
      </c>
      <c r="V4" t="n">
        <v>0.87</v>
      </c>
      <c r="W4" t="n">
        <v>0.15</v>
      </c>
      <c r="X4" t="n">
        <v>1.29</v>
      </c>
      <c r="Y4" t="n">
        <v>0.5</v>
      </c>
      <c r="Z4" t="n">
        <v>10</v>
      </c>
      <c r="AA4" t="n">
        <v>142.5086695826557</v>
      </c>
      <c r="AB4" t="n">
        <v>194.986648761688</v>
      </c>
      <c r="AC4" t="n">
        <v>176.3773966694079</v>
      </c>
      <c r="AD4" t="n">
        <v>142508.6695826557</v>
      </c>
      <c r="AE4" t="n">
        <v>194986.648761688</v>
      </c>
      <c r="AF4" t="n">
        <v>2.577627641625257e-06</v>
      </c>
      <c r="AG4" t="n">
        <v>0.305</v>
      </c>
      <c r="AH4" t="n">
        <v>176377.396669408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4.6952</v>
      </c>
      <c r="E5" t="n">
        <v>21.3</v>
      </c>
      <c r="F5" t="n">
        <v>18.3</v>
      </c>
      <c r="G5" t="n">
        <v>32.29</v>
      </c>
      <c r="H5" t="n">
        <v>0.55</v>
      </c>
      <c r="I5" t="n">
        <v>34</v>
      </c>
      <c r="J5" t="n">
        <v>128.59</v>
      </c>
      <c r="K5" t="n">
        <v>45</v>
      </c>
      <c r="L5" t="n">
        <v>4</v>
      </c>
      <c r="M5" t="n">
        <v>32</v>
      </c>
      <c r="N5" t="n">
        <v>19.59</v>
      </c>
      <c r="O5" t="n">
        <v>16093.6</v>
      </c>
      <c r="P5" t="n">
        <v>181.69</v>
      </c>
      <c r="Q5" t="n">
        <v>446.28</v>
      </c>
      <c r="R5" t="n">
        <v>61.08</v>
      </c>
      <c r="S5" t="n">
        <v>28.73</v>
      </c>
      <c r="T5" t="n">
        <v>15372.71</v>
      </c>
      <c r="U5" t="n">
        <v>0.47</v>
      </c>
      <c r="V5" t="n">
        <v>0.89</v>
      </c>
      <c r="W5" t="n">
        <v>0.14</v>
      </c>
      <c r="X5" t="n">
        <v>0.9399999999999999</v>
      </c>
      <c r="Y5" t="n">
        <v>0.5</v>
      </c>
      <c r="Z5" t="n">
        <v>10</v>
      </c>
      <c r="AA5" t="n">
        <v>134.4771880127888</v>
      </c>
      <c r="AB5" t="n">
        <v>183.9976213538417</v>
      </c>
      <c r="AC5" t="n">
        <v>166.4371466141662</v>
      </c>
      <c r="AD5" t="n">
        <v>134477.1880127888</v>
      </c>
      <c r="AE5" t="n">
        <v>183997.6213538417</v>
      </c>
      <c r="AF5" t="n">
        <v>2.657490459796426e-06</v>
      </c>
      <c r="AG5" t="n">
        <v>0.2958333333333333</v>
      </c>
      <c r="AH5" t="n">
        <v>166437.1466141662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4.8199</v>
      </c>
      <c r="E6" t="n">
        <v>20.75</v>
      </c>
      <c r="F6" t="n">
        <v>17.93</v>
      </c>
      <c r="G6" t="n">
        <v>39.83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175.11</v>
      </c>
      <c r="Q6" t="n">
        <v>446.3</v>
      </c>
      <c r="R6" t="n">
        <v>48.94</v>
      </c>
      <c r="S6" t="n">
        <v>28.73</v>
      </c>
      <c r="T6" t="n">
        <v>9341.110000000001</v>
      </c>
      <c r="U6" t="n">
        <v>0.59</v>
      </c>
      <c r="V6" t="n">
        <v>0.91</v>
      </c>
      <c r="W6" t="n">
        <v>0.11</v>
      </c>
      <c r="X6" t="n">
        <v>0.57</v>
      </c>
      <c r="Y6" t="n">
        <v>0.5</v>
      </c>
      <c r="Z6" t="n">
        <v>10</v>
      </c>
      <c r="AA6" t="n">
        <v>126.9837435149607</v>
      </c>
      <c r="AB6" t="n">
        <v>173.7447600044789</v>
      </c>
      <c r="AC6" t="n">
        <v>157.162803962002</v>
      </c>
      <c r="AD6" t="n">
        <v>126983.7435149607</v>
      </c>
      <c r="AE6" t="n">
        <v>173744.7600044789</v>
      </c>
      <c r="AF6" t="n">
        <v>2.728070852609643e-06</v>
      </c>
      <c r="AG6" t="n">
        <v>0.2881944444444444</v>
      </c>
      <c r="AH6" t="n">
        <v>157162.803962002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4.8424</v>
      </c>
      <c r="E7" t="n">
        <v>20.65</v>
      </c>
      <c r="F7" t="n">
        <v>17.96</v>
      </c>
      <c r="G7" t="n">
        <v>48.97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173.06</v>
      </c>
      <c r="Q7" t="n">
        <v>446.27</v>
      </c>
      <c r="R7" t="n">
        <v>50.19</v>
      </c>
      <c r="S7" t="n">
        <v>28.73</v>
      </c>
      <c r="T7" t="n">
        <v>9989.83</v>
      </c>
      <c r="U7" t="n">
        <v>0.57</v>
      </c>
      <c r="V7" t="n">
        <v>0.91</v>
      </c>
      <c r="W7" t="n">
        <v>0.11</v>
      </c>
      <c r="X7" t="n">
        <v>0.6</v>
      </c>
      <c r="Y7" t="n">
        <v>0.5</v>
      </c>
      <c r="Z7" t="n">
        <v>10</v>
      </c>
      <c r="AA7" t="n">
        <v>125.438135050511</v>
      </c>
      <c r="AB7" t="n">
        <v>171.6299903159868</v>
      </c>
      <c r="AC7" t="n">
        <v>155.2498649244811</v>
      </c>
      <c r="AD7" t="n">
        <v>125438.135050511</v>
      </c>
      <c r="AE7" t="n">
        <v>171629.9903159868</v>
      </c>
      <c r="AF7" t="n">
        <v>2.740805887399517e-06</v>
      </c>
      <c r="AG7" t="n">
        <v>0.2868055555555555</v>
      </c>
      <c r="AH7" t="n">
        <v>155249.8649244811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4.8792</v>
      </c>
      <c r="E8" t="n">
        <v>20.5</v>
      </c>
      <c r="F8" t="n">
        <v>17.88</v>
      </c>
      <c r="G8" t="n">
        <v>56.46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169.77</v>
      </c>
      <c r="Q8" t="n">
        <v>446.27</v>
      </c>
      <c r="R8" t="n">
        <v>47.56</v>
      </c>
      <c r="S8" t="n">
        <v>28.73</v>
      </c>
      <c r="T8" t="n">
        <v>8688.549999999999</v>
      </c>
      <c r="U8" t="n">
        <v>0.6</v>
      </c>
      <c r="V8" t="n">
        <v>0.91</v>
      </c>
      <c r="W8" t="n">
        <v>0.11</v>
      </c>
      <c r="X8" t="n">
        <v>0.52</v>
      </c>
      <c r="Y8" t="n">
        <v>0.5</v>
      </c>
      <c r="Z8" t="n">
        <v>10</v>
      </c>
      <c r="AA8" t="n">
        <v>122.7125564565293</v>
      </c>
      <c r="AB8" t="n">
        <v>167.9007334396618</v>
      </c>
      <c r="AC8" t="n">
        <v>151.8765230903864</v>
      </c>
      <c r="AD8" t="n">
        <v>122712.5564565293</v>
      </c>
      <c r="AE8" t="n">
        <v>167900.7334396618</v>
      </c>
      <c r="AF8" t="n">
        <v>2.76163474430029e-06</v>
      </c>
      <c r="AG8" t="n">
        <v>0.2847222222222222</v>
      </c>
      <c r="AH8" t="n">
        <v>151876.5230903864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4.9215</v>
      </c>
      <c r="E9" t="n">
        <v>20.32</v>
      </c>
      <c r="F9" t="n">
        <v>17.78</v>
      </c>
      <c r="G9" t="n">
        <v>66.67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165.49</v>
      </c>
      <c r="Q9" t="n">
        <v>446.27</v>
      </c>
      <c r="R9" t="n">
        <v>44.31</v>
      </c>
      <c r="S9" t="n">
        <v>28.73</v>
      </c>
      <c r="T9" t="n">
        <v>7079</v>
      </c>
      <c r="U9" t="n">
        <v>0.65</v>
      </c>
      <c r="V9" t="n">
        <v>0.91</v>
      </c>
      <c r="W9" t="n">
        <v>0.1</v>
      </c>
      <c r="X9" t="n">
        <v>0.42</v>
      </c>
      <c r="Y9" t="n">
        <v>0.5</v>
      </c>
      <c r="Z9" t="n">
        <v>10</v>
      </c>
      <c r="AA9" t="n">
        <v>119.3685739068398</v>
      </c>
      <c r="AB9" t="n">
        <v>163.3253489890807</v>
      </c>
      <c r="AC9" t="n">
        <v>147.7378069101749</v>
      </c>
      <c r="AD9" t="n">
        <v>119368.5739068398</v>
      </c>
      <c r="AE9" t="n">
        <v>163325.3489890807</v>
      </c>
      <c r="AF9" t="n">
        <v>2.785576609705255e-06</v>
      </c>
      <c r="AG9" t="n">
        <v>0.2822222222222222</v>
      </c>
      <c r="AH9" t="n">
        <v>147737.8069101749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4.9545</v>
      </c>
      <c r="E10" t="n">
        <v>20.18</v>
      </c>
      <c r="F10" t="n">
        <v>17.69</v>
      </c>
      <c r="G10" t="n">
        <v>75.83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162.66</v>
      </c>
      <c r="Q10" t="n">
        <v>446.28</v>
      </c>
      <c r="R10" t="n">
        <v>41.27</v>
      </c>
      <c r="S10" t="n">
        <v>28.73</v>
      </c>
      <c r="T10" t="n">
        <v>5571.57</v>
      </c>
      <c r="U10" t="n">
        <v>0.7</v>
      </c>
      <c r="V10" t="n">
        <v>0.92</v>
      </c>
      <c r="W10" t="n">
        <v>0.11</v>
      </c>
      <c r="X10" t="n">
        <v>0.34</v>
      </c>
      <c r="Y10" t="n">
        <v>0.5</v>
      </c>
      <c r="Z10" t="n">
        <v>10</v>
      </c>
      <c r="AA10" t="n">
        <v>117.0240674389501</v>
      </c>
      <c r="AB10" t="n">
        <v>160.1174918073901</v>
      </c>
      <c r="AC10" t="n">
        <v>144.8361031156481</v>
      </c>
      <c r="AD10" t="n">
        <v>117024.0674389501</v>
      </c>
      <c r="AE10" t="n">
        <v>160117.4918073901</v>
      </c>
      <c r="AF10" t="n">
        <v>2.804254660730405e-06</v>
      </c>
      <c r="AG10" t="n">
        <v>0.2802777777777778</v>
      </c>
      <c r="AH10" t="n">
        <v>144836.1031156481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4.959</v>
      </c>
      <c r="E11" t="n">
        <v>20.17</v>
      </c>
      <c r="F11" t="n">
        <v>17.7</v>
      </c>
      <c r="G11" t="n">
        <v>81.7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159.11</v>
      </c>
      <c r="Q11" t="n">
        <v>446.27</v>
      </c>
      <c r="R11" t="n">
        <v>41.88</v>
      </c>
      <c r="S11" t="n">
        <v>28.73</v>
      </c>
      <c r="T11" t="n">
        <v>5878.87</v>
      </c>
      <c r="U11" t="n">
        <v>0.6899999999999999</v>
      </c>
      <c r="V11" t="n">
        <v>0.92</v>
      </c>
      <c r="W11" t="n">
        <v>0.1</v>
      </c>
      <c r="X11" t="n">
        <v>0.34</v>
      </c>
      <c r="Y11" t="n">
        <v>0.5</v>
      </c>
      <c r="Z11" t="n">
        <v>10</v>
      </c>
      <c r="AA11" t="n">
        <v>115.208107199792</v>
      </c>
      <c r="AB11" t="n">
        <v>157.6328148936637</v>
      </c>
      <c r="AC11" t="n">
        <v>142.5885602793009</v>
      </c>
      <c r="AD11" t="n">
        <v>115208.1071997919</v>
      </c>
      <c r="AE11" t="n">
        <v>157632.8148936637</v>
      </c>
      <c r="AF11" t="n">
        <v>2.806801667688379e-06</v>
      </c>
      <c r="AG11" t="n">
        <v>0.2801388888888889</v>
      </c>
      <c r="AH11" t="n">
        <v>142588.5602793009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4.9686</v>
      </c>
      <c r="E12" t="n">
        <v>20.13</v>
      </c>
      <c r="F12" t="n">
        <v>17.69</v>
      </c>
      <c r="G12" t="n">
        <v>88.44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156.09</v>
      </c>
      <c r="Q12" t="n">
        <v>446.27</v>
      </c>
      <c r="R12" t="n">
        <v>41.39</v>
      </c>
      <c r="S12" t="n">
        <v>28.73</v>
      </c>
      <c r="T12" t="n">
        <v>5640.04</v>
      </c>
      <c r="U12" t="n">
        <v>0.6899999999999999</v>
      </c>
      <c r="V12" t="n">
        <v>0.92</v>
      </c>
      <c r="W12" t="n">
        <v>0.1</v>
      </c>
      <c r="X12" t="n">
        <v>0.33</v>
      </c>
      <c r="Y12" t="n">
        <v>0.5</v>
      </c>
      <c r="Z12" t="n">
        <v>10</v>
      </c>
      <c r="AA12" t="n">
        <v>113.4987374242031</v>
      </c>
      <c r="AB12" t="n">
        <v>155.2939797546319</v>
      </c>
      <c r="AC12" t="n">
        <v>140.4729402833619</v>
      </c>
      <c r="AD12" t="n">
        <v>113498.7374242031</v>
      </c>
      <c r="AE12" t="n">
        <v>155293.979754632</v>
      </c>
      <c r="AF12" t="n">
        <v>2.81223528253206e-06</v>
      </c>
      <c r="AG12" t="n">
        <v>0.2795833333333333</v>
      </c>
      <c r="AH12" t="n">
        <v>140472.9402833619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4.9861</v>
      </c>
      <c r="E13" t="n">
        <v>20.06</v>
      </c>
      <c r="F13" t="n">
        <v>17.64</v>
      </c>
      <c r="G13" t="n">
        <v>96.23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9</v>
      </c>
      <c r="N13" t="n">
        <v>22.32</v>
      </c>
      <c r="O13" t="n">
        <v>17416.34</v>
      </c>
      <c r="P13" t="n">
        <v>152.2</v>
      </c>
      <c r="Q13" t="n">
        <v>446.27</v>
      </c>
      <c r="R13" t="n">
        <v>39.89</v>
      </c>
      <c r="S13" t="n">
        <v>28.73</v>
      </c>
      <c r="T13" t="n">
        <v>4896.99</v>
      </c>
      <c r="U13" t="n">
        <v>0.72</v>
      </c>
      <c r="V13" t="n">
        <v>0.92</v>
      </c>
      <c r="W13" t="n">
        <v>0.1</v>
      </c>
      <c r="X13" t="n">
        <v>0.28</v>
      </c>
      <c r="Y13" t="n">
        <v>0.5</v>
      </c>
      <c r="Z13" t="n">
        <v>10</v>
      </c>
      <c r="AA13" t="n">
        <v>111.1206053080244</v>
      </c>
      <c r="AB13" t="n">
        <v>152.0401144774934</v>
      </c>
      <c r="AC13" t="n">
        <v>137.5296193414438</v>
      </c>
      <c r="AD13" t="n">
        <v>111120.6053080244</v>
      </c>
      <c r="AE13" t="n">
        <v>152040.1144774934</v>
      </c>
      <c r="AF13" t="n">
        <v>2.822140309590851e-06</v>
      </c>
      <c r="AG13" t="n">
        <v>0.2786111111111111</v>
      </c>
      <c r="AH13" t="n">
        <v>137529.6193414438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4.9888</v>
      </c>
      <c r="E14" t="n">
        <v>20.05</v>
      </c>
      <c r="F14" t="n">
        <v>17.66</v>
      </c>
      <c r="G14" t="n">
        <v>105.94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7</v>
      </c>
      <c r="N14" t="n">
        <v>22.68</v>
      </c>
      <c r="O14" t="n">
        <v>17583.88</v>
      </c>
      <c r="P14" t="n">
        <v>149.31</v>
      </c>
      <c r="Q14" t="n">
        <v>446.27</v>
      </c>
      <c r="R14" t="n">
        <v>40.64</v>
      </c>
      <c r="S14" t="n">
        <v>28.73</v>
      </c>
      <c r="T14" t="n">
        <v>5275.02</v>
      </c>
      <c r="U14" t="n">
        <v>0.71</v>
      </c>
      <c r="V14" t="n">
        <v>0.92</v>
      </c>
      <c r="W14" t="n">
        <v>0.09</v>
      </c>
      <c r="X14" t="n">
        <v>0.3</v>
      </c>
      <c r="Y14" t="n">
        <v>0.5</v>
      </c>
      <c r="Z14" t="n">
        <v>10</v>
      </c>
      <c r="AA14" t="n">
        <v>109.6996818770869</v>
      </c>
      <c r="AB14" t="n">
        <v>150.0959443525683</v>
      </c>
      <c r="AC14" t="n">
        <v>135.770998084581</v>
      </c>
      <c r="AD14" t="n">
        <v>109699.6818770869</v>
      </c>
      <c r="AE14" t="n">
        <v>150095.9443525683</v>
      </c>
      <c r="AF14" t="n">
        <v>2.823668513765636e-06</v>
      </c>
      <c r="AG14" t="n">
        <v>0.2784722222222222</v>
      </c>
      <c r="AH14" t="n">
        <v>135770.998084581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5.0111</v>
      </c>
      <c r="E15" t="n">
        <v>19.96</v>
      </c>
      <c r="F15" t="n">
        <v>17.59</v>
      </c>
      <c r="G15" t="n">
        <v>117.29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2</v>
      </c>
      <c r="N15" t="n">
        <v>23.04</v>
      </c>
      <c r="O15" t="n">
        <v>17751.93</v>
      </c>
      <c r="P15" t="n">
        <v>146.72</v>
      </c>
      <c r="Q15" t="n">
        <v>446.27</v>
      </c>
      <c r="R15" t="n">
        <v>38.06</v>
      </c>
      <c r="S15" t="n">
        <v>28.73</v>
      </c>
      <c r="T15" t="n">
        <v>3988.41</v>
      </c>
      <c r="U15" t="n">
        <v>0.75</v>
      </c>
      <c r="V15" t="n">
        <v>0.92</v>
      </c>
      <c r="W15" t="n">
        <v>0.1</v>
      </c>
      <c r="X15" t="n">
        <v>0.24</v>
      </c>
      <c r="Y15" t="n">
        <v>0.5</v>
      </c>
      <c r="Z15" t="n">
        <v>10</v>
      </c>
      <c r="AA15" t="n">
        <v>107.8313232043207</v>
      </c>
      <c r="AB15" t="n">
        <v>147.5395735903236</v>
      </c>
      <c r="AC15" t="n">
        <v>133.4586037599952</v>
      </c>
      <c r="AD15" t="n">
        <v>107831.3232043207</v>
      </c>
      <c r="AE15" t="n">
        <v>147539.5735903236</v>
      </c>
      <c r="AF15" t="n">
        <v>2.836290348246267e-06</v>
      </c>
      <c r="AG15" t="n">
        <v>0.2772222222222223</v>
      </c>
      <c r="AH15" t="n">
        <v>133458.6037599952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5.0074</v>
      </c>
      <c r="E16" t="n">
        <v>19.97</v>
      </c>
      <c r="F16" t="n">
        <v>17.61</v>
      </c>
      <c r="G16" t="n">
        <v>117.39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147.69</v>
      </c>
      <c r="Q16" t="n">
        <v>446.27</v>
      </c>
      <c r="R16" t="n">
        <v>38.6</v>
      </c>
      <c r="S16" t="n">
        <v>28.73</v>
      </c>
      <c r="T16" t="n">
        <v>4261.08</v>
      </c>
      <c r="U16" t="n">
        <v>0.74</v>
      </c>
      <c r="V16" t="n">
        <v>0.92</v>
      </c>
      <c r="W16" t="n">
        <v>0.1</v>
      </c>
      <c r="X16" t="n">
        <v>0.25</v>
      </c>
      <c r="Y16" t="n">
        <v>0.5</v>
      </c>
      <c r="Z16" t="n">
        <v>10</v>
      </c>
      <c r="AA16" t="n">
        <v>108.4173763854845</v>
      </c>
      <c r="AB16" t="n">
        <v>148.341437407633</v>
      </c>
      <c r="AC16" t="n">
        <v>134.1839388200038</v>
      </c>
      <c r="AD16" t="n">
        <v>108417.3763854845</v>
      </c>
      <c r="AE16" t="n">
        <v>148341.437407633</v>
      </c>
      <c r="AF16" t="n">
        <v>2.834196142525265e-06</v>
      </c>
      <c r="AG16" t="n">
        <v>0.2773611111111111</v>
      </c>
      <c r="AH16" t="n">
        <v>134183.9388200038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5.0035</v>
      </c>
      <c r="E17" t="n">
        <v>19.99</v>
      </c>
      <c r="F17" t="n">
        <v>17.62</v>
      </c>
      <c r="G17" t="n">
        <v>117.49</v>
      </c>
      <c r="H17" t="n">
        <v>1.96</v>
      </c>
      <c r="I17" t="n">
        <v>9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149.36</v>
      </c>
      <c r="Q17" t="n">
        <v>446.27</v>
      </c>
      <c r="R17" t="n">
        <v>39.02</v>
      </c>
      <c r="S17" t="n">
        <v>28.73</v>
      </c>
      <c r="T17" t="n">
        <v>4467.64</v>
      </c>
      <c r="U17" t="n">
        <v>0.74</v>
      </c>
      <c r="V17" t="n">
        <v>0.92</v>
      </c>
      <c r="W17" t="n">
        <v>0.11</v>
      </c>
      <c r="X17" t="n">
        <v>0.27</v>
      </c>
      <c r="Y17" t="n">
        <v>0.5</v>
      </c>
      <c r="Z17" t="n">
        <v>10</v>
      </c>
      <c r="AA17" t="n">
        <v>109.3277159741515</v>
      </c>
      <c r="AB17" t="n">
        <v>149.5870041941949</v>
      </c>
      <c r="AC17" t="n">
        <v>135.3106304606206</v>
      </c>
      <c r="AD17" t="n">
        <v>109327.7159741515</v>
      </c>
      <c r="AE17" t="n">
        <v>149587.0041941949</v>
      </c>
      <c r="AF17" t="n">
        <v>2.83198873649502e-06</v>
      </c>
      <c r="AG17" t="n">
        <v>0.2776388888888889</v>
      </c>
      <c r="AH17" t="n">
        <v>135310.6304606206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2024-09-25T21:13:26Z</dcterms:created>
  <dcterms:modified xmlns:dcterms="http://purl.org/dc/terms/" xmlns:xsi="http://www.w3.org/2001/XMLSchema-instance" xsi:type="dcterms:W3CDTF">2024-09-25T21:13:26Z</dcterms:modified>
</cp:coreProperties>
</file>