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xVal>
          <yVal>
            <numRef>
              <f>gráficos!$B$7:$B$303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0.6969</v>
      </c>
      <c r="E2" t="n">
        <v>143.5</v>
      </c>
      <c r="F2" t="n">
        <v>100.65</v>
      </c>
      <c r="G2" t="n">
        <v>5.82</v>
      </c>
      <c r="H2" t="n">
        <v>0.09</v>
      </c>
      <c r="I2" t="n">
        <v>1037</v>
      </c>
      <c r="J2" t="n">
        <v>194.77</v>
      </c>
      <c r="K2" t="n">
        <v>54.38</v>
      </c>
      <c r="L2" t="n">
        <v>1</v>
      </c>
      <c r="M2" t="n">
        <v>1035</v>
      </c>
      <c r="N2" t="n">
        <v>39.4</v>
      </c>
      <c r="O2" t="n">
        <v>24256.19</v>
      </c>
      <c r="P2" t="n">
        <v>1402.42</v>
      </c>
      <c r="Q2" t="n">
        <v>1207.43</v>
      </c>
      <c r="R2" t="n">
        <v>1982.3</v>
      </c>
      <c r="S2" t="n">
        <v>133.29</v>
      </c>
      <c r="T2" t="n">
        <v>902678.51</v>
      </c>
      <c r="U2" t="n">
        <v>0.07000000000000001</v>
      </c>
      <c r="V2" t="n">
        <v>0.37</v>
      </c>
      <c r="W2" t="n">
        <v>1.93</v>
      </c>
      <c r="X2" t="n">
        <v>53.21</v>
      </c>
      <c r="Y2" t="n">
        <v>1</v>
      </c>
      <c r="Z2" t="n">
        <v>10</v>
      </c>
      <c r="AA2" t="n">
        <v>2388.852605020722</v>
      </c>
      <c r="AB2" t="n">
        <v>3268.533522928508</v>
      </c>
      <c r="AC2" t="n">
        <v>2956.589270915699</v>
      </c>
      <c r="AD2" t="n">
        <v>2388852.605020722</v>
      </c>
      <c r="AE2" t="n">
        <v>3268533.522928508</v>
      </c>
      <c r="AF2" t="n">
        <v>1.016668575285089e-06</v>
      </c>
      <c r="AG2" t="n">
        <v>1.993055555555556</v>
      </c>
      <c r="AH2" t="n">
        <v>2956589.270915699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1.3014</v>
      </c>
      <c r="E3" t="n">
        <v>76.84</v>
      </c>
      <c r="F3" t="n">
        <v>62.15</v>
      </c>
      <c r="G3" t="n">
        <v>11.91</v>
      </c>
      <c r="H3" t="n">
        <v>0.18</v>
      </c>
      <c r="I3" t="n">
        <v>313</v>
      </c>
      <c r="J3" t="n">
        <v>196.32</v>
      </c>
      <c r="K3" t="n">
        <v>54.38</v>
      </c>
      <c r="L3" t="n">
        <v>2</v>
      </c>
      <c r="M3" t="n">
        <v>311</v>
      </c>
      <c r="N3" t="n">
        <v>39.95</v>
      </c>
      <c r="O3" t="n">
        <v>24447.22</v>
      </c>
      <c r="P3" t="n">
        <v>859.65</v>
      </c>
      <c r="Q3" t="n">
        <v>1206.81</v>
      </c>
      <c r="R3" t="n">
        <v>667.6900000000001</v>
      </c>
      <c r="S3" t="n">
        <v>133.29</v>
      </c>
      <c r="T3" t="n">
        <v>248991.98</v>
      </c>
      <c r="U3" t="n">
        <v>0.2</v>
      </c>
      <c r="V3" t="n">
        <v>0.6</v>
      </c>
      <c r="W3" t="n">
        <v>0.78</v>
      </c>
      <c r="X3" t="n">
        <v>14.73</v>
      </c>
      <c r="Y3" t="n">
        <v>1</v>
      </c>
      <c r="Z3" t="n">
        <v>10</v>
      </c>
      <c r="AA3" t="n">
        <v>788.0945008139809</v>
      </c>
      <c r="AB3" t="n">
        <v>1078.305664289244</v>
      </c>
      <c r="AC3" t="n">
        <v>975.3936851009823</v>
      </c>
      <c r="AD3" t="n">
        <v>788094.5008139808</v>
      </c>
      <c r="AE3" t="n">
        <v>1078305.664289244</v>
      </c>
      <c r="AF3" t="n">
        <v>1.898539939555194e-06</v>
      </c>
      <c r="AG3" t="n">
        <v>1.067222222222222</v>
      </c>
      <c r="AH3" t="n">
        <v>975393.6851009823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1.5194</v>
      </c>
      <c r="E4" t="n">
        <v>65.81999999999999</v>
      </c>
      <c r="F4" t="n">
        <v>56.03</v>
      </c>
      <c r="G4" t="n">
        <v>17.98</v>
      </c>
      <c r="H4" t="n">
        <v>0.27</v>
      </c>
      <c r="I4" t="n">
        <v>187</v>
      </c>
      <c r="J4" t="n">
        <v>197.88</v>
      </c>
      <c r="K4" t="n">
        <v>54.38</v>
      </c>
      <c r="L4" t="n">
        <v>3</v>
      </c>
      <c r="M4" t="n">
        <v>185</v>
      </c>
      <c r="N4" t="n">
        <v>40.5</v>
      </c>
      <c r="O4" t="n">
        <v>24639</v>
      </c>
      <c r="P4" t="n">
        <v>770.65</v>
      </c>
      <c r="Q4" t="n">
        <v>1206.69</v>
      </c>
      <c r="R4" t="n">
        <v>459.85</v>
      </c>
      <c r="S4" t="n">
        <v>133.29</v>
      </c>
      <c r="T4" t="n">
        <v>145702.87</v>
      </c>
      <c r="U4" t="n">
        <v>0.29</v>
      </c>
      <c r="V4" t="n">
        <v>0.67</v>
      </c>
      <c r="W4" t="n">
        <v>0.58</v>
      </c>
      <c r="X4" t="n">
        <v>8.609999999999999</v>
      </c>
      <c r="Y4" t="n">
        <v>1</v>
      </c>
      <c r="Z4" t="n">
        <v>10</v>
      </c>
      <c r="AA4" t="n">
        <v>606.7350220487489</v>
      </c>
      <c r="AB4" t="n">
        <v>830.1616244271333</v>
      </c>
      <c r="AC4" t="n">
        <v>750.9321641309647</v>
      </c>
      <c r="AD4" t="n">
        <v>606735.0220487489</v>
      </c>
      <c r="AE4" t="n">
        <v>830161.6244271334</v>
      </c>
      <c r="AF4" t="n">
        <v>2.216567991516953e-06</v>
      </c>
      <c r="AG4" t="n">
        <v>0.9141666666666666</v>
      </c>
      <c r="AH4" t="n">
        <v>750932.1641309647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</v>
      </c>
      <c r="E5" t="n">
        <v>61.09</v>
      </c>
      <c r="F5" t="n">
        <v>53.4</v>
      </c>
      <c r="G5" t="n">
        <v>24.09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730.36</v>
      </c>
      <c r="Q5" t="n">
        <v>1206.66</v>
      </c>
      <c r="R5" t="n">
        <v>370.82</v>
      </c>
      <c r="S5" t="n">
        <v>133.29</v>
      </c>
      <c r="T5" t="n">
        <v>101455.25</v>
      </c>
      <c r="U5" t="n">
        <v>0.36</v>
      </c>
      <c r="V5" t="n">
        <v>0.7</v>
      </c>
      <c r="W5" t="n">
        <v>0.48</v>
      </c>
      <c r="X5" t="n">
        <v>5.99</v>
      </c>
      <c r="Y5" t="n">
        <v>1</v>
      </c>
      <c r="Z5" t="n">
        <v>10</v>
      </c>
      <c r="AA5" t="n">
        <v>534.8480226978573</v>
      </c>
      <c r="AB5" t="n">
        <v>731.8026604846607</v>
      </c>
      <c r="AC5" t="n">
        <v>661.9604416594885</v>
      </c>
      <c r="AD5" t="n">
        <v>534848.0226978573</v>
      </c>
      <c r="AE5" t="n">
        <v>731802.6604846606</v>
      </c>
      <c r="AF5" t="n">
        <v>2.388128078263296e-06</v>
      </c>
      <c r="AG5" t="n">
        <v>0.8484722222222223</v>
      </c>
      <c r="AH5" t="n">
        <v>661960.4416594885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1.7096</v>
      </c>
      <c r="E6" t="n">
        <v>58.49</v>
      </c>
      <c r="F6" t="n">
        <v>51.97</v>
      </c>
      <c r="G6" t="n">
        <v>30.27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707.2</v>
      </c>
      <c r="Q6" t="n">
        <v>1206.68</v>
      </c>
      <c r="R6" t="n">
        <v>322.19</v>
      </c>
      <c r="S6" t="n">
        <v>133.29</v>
      </c>
      <c r="T6" t="n">
        <v>77293</v>
      </c>
      <c r="U6" t="n">
        <v>0.41</v>
      </c>
      <c r="V6" t="n">
        <v>0.72</v>
      </c>
      <c r="W6" t="n">
        <v>0.44</v>
      </c>
      <c r="X6" t="n">
        <v>4.56</v>
      </c>
      <c r="Y6" t="n">
        <v>1</v>
      </c>
      <c r="Z6" t="n">
        <v>10</v>
      </c>
      <c r="AA6" t="n">
        <v>496.7708940694841</v>
      </c>
      <c r="AB6" t="n">
        <v>679.7038532509628</v>
      </c>
      <c r="AC6" t="n">
        <v>614.8338714670397</v>
      </c>
      <c r="AD6" t="n">
        <v>496770.8940694841</v>
      </c>
      <c r="AE6" t="n">
        <v>679703.8532509628</v>
      </c>
      <c r="AF6" t="n">
        <v>2.494040172632212e-06</v>
      </c>
      <c r="AG6" t="n">
        <v>0.8123611111111111</v>
      </c>
      <c r="AH6" t="n">
        <v>614833.8714670397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1.7438</v>
      </c>
      <c r="E7" t="n">
        <v>57.35</v>
      </c>
      <c r="F7" t="n">
        <v>51.52</v>
      </c>
      <c r="G7" t="n">
        <v>36.37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697.87</v>
      </c>
      <c r="Q7" t="n">
        <v>1206.67</v>
      </c>
      <c r="R7" t="n">
        <v>309.73</v>
      </c>
      <c r="S7" t="n">
        <v>133.29</v>
      </c>
      <c r="T7" t="n">
        <v>71153.03</v>
      </c>
      <c r="U7" t="n">
        <v>0.43</v>
      </c>
      <c r="V7" t="n">
        <v>0.73</v>
      </c>
      <c r="W7" t="n">
        <v>0.36</v>
      </c>
      <c r="X7" t="n">
        <v>4.11</v>
      </c>
      <c r="Y7" t="n">
        <v>1</v>
      </c>
      <c r="Z7" t="n">
        <v>10</v>
      </c>
      <c r="AA7" t="n">
        <v>481.2794742958793</v>
      </c>
      <c r="AB7" t="n">
        <v>658.5078092835106</v>
      </c>
      <c r="AC7" t="n">
        <v>595.6607481870066</v>
      </c>
      <c r="AD7" t="n">
        <v>481279.4742958792</v>
      </c>
      <c r="AE7" t="n">
        <v>658507.8092835105</v>
      </c>
      <c r="AF7" t="n">
        <v>2.543932646839056e-06</v>
      </c>
      <c r="AG7" t="n">
        <v>0.7965277777777778</v>
      </c>
      <c r="AH7" t="n">
        <v>595660.7481870066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1.7869</v>
      </c>
      <c r="E8" t="n">
        <v>55.96</v>
      </c>
      <c r="F8" t="n">
        <v>50.68</v>
      </c>
      <c r="G8" t="n">
        <v>42.83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682.61</v>
      </c>
      <c r="Q8" t="n">
        <v>1206.64</v>
      </c>
      <c r="R8" t="n">
        <v>279.11</v>
      </c>
      <c r="S8" t="n">
        <v>133.29</v>
      </c>
      <c r="T8" t="n">
        <v>55914.27</v>
      </c>
      <c r="U8" t="n">
        <v>0.48</v>
      </c>
      <c r="V8" t="n">
        <v>0.74</v>
      </c>
      <c r="W8" t="n">
        <v>0.39</v>
      </c>
      <c r="X8" t="n">
        <v>3.27</v>
      </c>
      <c r="Y8" t="n">
        <v>1</v>
      </c>
      <c r="Z8" t="n">
        <v>10</v>
      </c>
      <c r="AA8" t="n">
        <v>460.2298516660097</v>
      </c>
      <c r="AB8" t="n">
        <v>629.7067869575129</v>
      </c>
      <c r="AC8" t="n">
        <v>569.6084550093134</v>
      </c>
      <c r="AD8" t="n">
        <v>460229.8516660097</v>
      </c>
      <c r="AE8" t="n">
        <v>629706.786957513</v>
      </c>
      <c r="AF8" t="n">
        <v>2.606808835093881e-06</v>
      </c>
      <c r="AG8" t="n">
        <v>0.7772222222222223</v>
      </c>
      <c r="AH8" t="n">
        <v>569608.4550093134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1.8129</v>
      </c>
      <c r="E9" t="n">
        <v>55.16</v>
      </c>
      <c r="F9" t="n">
        <v>50.23</v>
      </c>
      <c r="G9" t="n">
        <v>48.61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672.78</v>
      </c>
      <c r="Q9" t="n">
        <v>1206.63</v>
      </c>
      <c r="R9" t="n">
        <v>263.9</v>
      </c>
      <c r="S9" t="n">
        <v>133.29</v>
      </c>
      <c r="T9" t="n">
        <v>48351.82</v>
      </c>
      <c r="U9" t="n">
        <v>0.51</v>
      </c>
      <c r="V9" t="n">
        <v>0.74</v>
      </c>
      <c r="W9" t="n">
        <v>0.37</v>
      </c>
      <c r="X9" t="n">
        <v>2.82</v>
      </c>
      <c r="Y9" t="n">
        <v>1</v>
      </c>
      <c r="Z9" t="n">
        <v>10</v>
      </c>
      <c r="AA9" t="n">
        <v>447.852190858275</v>
      </c>
      <c r="AB9" t="n">
        <v>612.771125376515</v>
      </c>
      <c r="AC9" t="n">
        <v>554.2891092002556</v>
      </c>
      <c r="AD9" t="n">
        <v>447852.190858275</v>
      </c>
      <c r="AE9" t="n">
        <v>612771.125376515</v>
      </c>
      <c r="AF9" t="n">
        <v>2.644738786245283e-06</v>
      </c>
      <c r="AG9" t="n">
        <v>0.7661111111111111</v>
      </c>
      <c r="AH9" t="n">
        <v>554289.1092002556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1.8365</v>
      </c>
      <c r="E10" t="n">
        <v>54.45</v>
      </c>
      <c r="F10" t="n">
        <v>49.83</v>
      </c>
      <c r="G10" t="n">
        <v>55.37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663.36</v>
      </c>
      <c r="Q10" t="n">
        <v>1206.66</v>
      </c>
      <c r="R10" t="n">
        <v>250.22</v>
      </c>
      <c r="S10" t="n">
        <v>133.29</v>
      </c>
      <c r="T10" t="n">
        <v>41553.47</v>
      </c>
      <c r="U10" t="n">
        <v>0.53</v>
      </c>
      <c r="V10" t="n">
        <v>0.75</v>
      </c>
      <c r="W10" t="n">
        <v>0.36</v>
      </c>
      <c r="X10" t="n">
        <v>2.42</v>
      </c>
      <c r="Y10" t="n">
        <v>1</v>
      </c>
      <c r="Z10" t="n">
        <v>10</v>
      </c>
      <c r="AA10" t="n">
        <v>436.7045771444265</v>
      </c>
      <c r="AB10" t="n">
        <v>597.5184684952196</v>
      </c>
      <c r="AC10" t="n">
        <v>540.4921444844728</v>
      </c>
      <c r="AD10" t="n">
        <v>436704.5771444265</v>
      </c>
      <c r="AE10" t="n">
        <v>597518.4684952196</v>
      </c>
      <c r="AF10" t="n">
        <v>2.679167511136556e-06</v>
      </c>
      <c r="AG10" t="n">
        <v>0.7562500000000001</v>
      </c>
      <c r="AH10" t="n">
        <v>540492.1444844728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1.8557</v>
      </c>
      <c r="E11" t="n">
        <v>53.89</v>
      </c>
      <c r="F11" t="n">
        <v>49.51</v>
      </c>
      <c r="G11" t="n">
        <v>61.88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655.58</v>
      </c>
      <c r="Q11" t="n">
        <v>1206.63</v>
      </c>
      <c r="R11" t="n">
        <v>238.89</v>
      </c>
      <c r="S11" t="n">
        <v>133.29</v>
      </c>
      <c r="T11" t="n">
        <v>35916.57</v>
      </c>
      <c r="U11" t="n">
        <v>0.5600000000000001</v>
      </c>
      <c r="V11" t="n">
        <v>0.76</v>
      </c>
      <c r="W11" t="n">
        <v>0.35</v>
      </c>
      <c r="X11" t="n">
        <v>2.1</v>
      </c>
      <c r="Y11" t="n">
        <v>1</v>
      </c>
      <c r="Z11" t="n">
        <v>10</v>
      </c>
      <c r="AA11" t="n">
        <v>427.8028635977491</v>
      </c>
      <c r="AB11" t="n">
        <v>585.3387513047702</v>
      </c>
      <c r="AC11" t="n">
        <v>529.4748424083394</v>
      </c>
      <c r="AD11" t="n">
        <v>427802.8635977491</v>
      </c>
      <c r="AE11" t="n">
        <v>585338.7513047702</v>
      </c>
      <c r="AF11" t="n">
        <v>2.707177321217592e-06</v>
      </c>
      <c r="AG11" t="n">
        <v>0.7484722222222222</v>
      </c>
      <c r="AH11" t="n">
        <v>529474.8424083395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1.8751</v>
      </c>
      <c r="E12" t="n">
        <v>53.33</v>
      </c>
      <c r="F12" t="n">
        <v>49.1</v>
      </c>
      <c r="G12" t="n">
        <v>66.95999999999999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646.48</v>
      </c>
      <c r="Q12" t="n">
        <v>1206.6</v>
      </c>
      <c r="R12" t="n">
        <v>225.32</v>
      </c>
      <c r="S12" t="n">
        <v>133.29</v>
      </c>
      <c r="T12" t="n">
        <v>29151.89</v>
      </c>
      <c r="U12" t="n">
        <v>0.59</v>
      </c>
      <c r="V12" t="n">
        <v>0.76</v>
      </c>
      <c r="W12" t="n">
        <v>0.33</v>
      </c>
      <c r="X12" t="n">
        <v>1.69</v>
      </c>
      <c r="Y12" t="n">
        <v>1</v>
      </c>
      <c r="Z12" t="n">
        <v>10</v>
      </c>
      <c r="AA12" t="n">
        <v>418.2169795915569</v>
      </c>
      <c r="AB12" t="n">
        <v>572.2229219081426</v>
      </c>
      <c r="AC12" t="n">
        <v>517.6107693611439</v>
      </c>
      <c r="AD12" t="n">
        <v>418216.9795915569</v>
      </c>
      <c r="AE12" t="n">
        <v>572222.9219081425</v>
      </c>
      <c r="AF12" t="n">
        <v>2.735478900153638e-06</v>
      </c>
      <c r="AG12" t="n">
        <v>0.7406944444444444</v>
      </c>
      <c r="AH12" t="n">
        <v>517610.7693611438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1.8754</v>
      </c>
      <c r="E13" t="n">
        <v>53.32</v>
      </c>
      <c r="F13" t="n">
        <v>49.25</v>
      </c>
      <c r="G13" t="n">
        <v>73.88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645.4</v>
      </c>
      <c r="Q13" t="n">
        <v>1206.66</v>
      </c>
      <c r="R13" t="n">
        <v>230.53</v>
      </c>
      <c r="S13" t="n">
        <v>133.29</v>
      </c>
      <c r="T13" t="n">
        <v>31777.73</v>
      </c>
      <c r="U13" t="n">
        <v>0.58</v>
      </c>
      <c r="V13" t="n">
        <v>0.76</v>
      </c>
      <c r="W13" t="n">
        <v>0.34</v>
      </c>
      <c r="X13" t="n">
        <v>1.84</v>
      </c>
      <c r="Y13" t="n">
        <v>1</v>
      </c>
      <c r="Z13" t="n">
        <v>10</v>
      </c>
      <c r="AA13" t="n">
        <v>417.9966920497556</v>
      </c>
      <c r="AB13" t="n">
        <v>571.9215147750497</v>
      </c>
      <c r="AC13" t="n">
        <v>517.3381281018054</v>
      </c>
      <c r="AD13" t="n">
        <v>417996.6920497555</v>
      </c>
      <c r="AE13" t="n">
        <v>571921.5147750496</v>
      </c>
      <c r="AF13" t="n">
        <v>2.735916553436154e-06</v>
      </c>
      <c r="AG13" t="n">
        <v>0.7405555555555555</v>
      </c>
      <c r="AH13" t="n">
        <v>517338.1281018055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1.8857</v>
      </c>
      <c r="E14" t="n">
        <v>53.03</v>
      </c>
      <c r="F14" t="n">
        <v>49.08</v>
      </c>
      <c r="G14" t="n">
        <v>79.58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639.02</v>
      </c>
      <c r="Q14" t="n">
        <v>1206.61</v>
      </c>
      <c r="R14" t="n">
        <v>224.74</v>
      </c>
      <c r="S14" t="n">
        <v>133.29</v>
      </c>
      <c r="T14" t="n">
        <v>28896.88</v>
      </c>
      <c r="U14" t="n">
        <v>0.59</v>
      </c>
      <c r="V14" t="n">
        <v>0.76</v>
      </c>
      <c r="W14" t="n">
        <v>0.33</v>
      </c>
      <c r="X14" t="n">
        <v>1.67</v>
      </c>
      <c r="Y14" t="n">
        <v>1</v>
      </c>
      <c r="Z14" t="n">
        <v>10</v>
      </c>
      <c r="AA14" t="n">
        <v>412.3844966717332</v>
      </c>
      <c r="AB14" t="n">
        <v>564.2426614662536</v>
      </c>
      <c r="AC14" t="n">
        <v>510.3921337754626</v>
      </c>
      <c r="AD14" t="n">
        <v>412384.4966717332</v>
      </c>
      <c r="AE14" t="n">
        <v>564242.6614662536</v>
      </c>
      <c r="AF14" t="n">
        <v>2.75094264946921e-06</v>
      </c>
      <c r="AG14" t="n">
        <v>0.7365277777777778</v>
      </c>
      <c r="AH14" t="n">
        <v>510392.1337754626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1.8949</v>
      </c>
      <c r="E15" t="n">
        <v>52.77</v>
      </c>
      <c r="F15" t="n">
        <v>48.93</v>
      </c>
      <c r="G15" t="n">
        <v>86.36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634.3200000000001</v>
      </c>
      <c r="Q15" t="n">
        <v>1206.64</v>
      </c>
      <c r="R15" t="n">
        <v>219.76</v>
      </c>
      <c r="S15" t="n">
        <v>133.29</v>
      </c>
      <c r="T15" t="n">
        <v>26424.32</v>
      </c>
      <c r="U15" t="n">
        <v>0.61</v>
      </c>
      <c r="V15" t="n">
        <v>0.76</v>
      </c>
      <c r="W15" t="n">
        <v>0.33</v>
      </c>
      <c r="X15" t="n">
        <v>1.53</v>
      </c>
      <c r="Y15" t="n">
        <v>1</v>
      </c>
      <c r="Z15" t="n">
        <v>10</v>
      </c>
      <c r="AA15" t="n">
        <v>407.8861896360386</v>
      </c>
      <c r="AB15" t="n">
        <v>558.0878793287156</v>
      </c>
      <c r="AC15" t="n">
        <v>504.8247554068404</v>
      </c>
      <c r="AD15" t="n">
        <v>407886.1896360386</v>
      </c>
      <c r="AE15" t="n">
        <v>558087.8793287156</v>
      </c>
      <c r="AF15" t="n">
        <v>2.764364016799706e-06</v>
      </c>
      <c r="AG15" t="n">
        <v>0.7329166666666667</v>
      </c>
      <c r="AH15" t="n">
        <v>504824.7554068404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1.9062</v>
      </c>
      <c r="E16" t="n">
        <v>52.46</v>
      </c>
      <c r="F16" t="n">
        <v>48.74</v>
      </c>
      <c r="G16" t="n">
        <v>94.33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29</v>
      </c>
      <c r="N16" t="n">
        <v>47.66</v>
      </c>
      <c r="O16" t="n">
        <v>27002.55</v>
      </c>
      <c r="P16" t="n">
        <v>627.73</v>
      </c>
      <c r="Q16" t="n">
        <v>1206.59</v>
      </c>
      <c r="R16" t="n">
        <v>213.03</v>
      </c>
      <c r="S16" t="n">
        <v>133.29</v>
      </c>
      <c r="T16" t="n">
        <v>23072.97</v>
      </c>
      <c r="U16" t="n">
        <v>0.63</v>
      </c>
      <c r="V16" t="n">
        <v>0.77</v>
      </c>
      <c r="W16" t="n">
        <v>0.32</v>
      </c>
      <c r="X16" t="n">
        <v>1.33</v>
      </c>
      <c r="Y16" t="n">
        <v>1</v>
      </c>
      <c r="Z16" t="n">
        <v>10</v>
      </c>
      <c r="AA16" t="n">
        <v>402.0343803889835</v>
      </c>
      <c r="AB16" t="n">
        <v>550.0811757532913</v>
      </c>
      <c r="AC16" t="n">
        <v>497.5822003831755</v>
      </c>
      <c r="AD16" t="n">
        <v>402034.3803889835</v>
      </c>
      <c r="AE16" t="n">
        <v>550081.1757532913</v>
      </c>
      <c r="AF16" t="n">
        <v>2.780848957107816e-06</v>
      </c>
      <c r="AG16" t="n">
        <v>0.7286111111111111</v>
      </c>
      <c r="AH16" t="n">
        <v>497582.2003831755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1.9112</v>
      </c>
      <c r="E17" t="n">
        <v>52.32</v>
      </c>
      <c r="F17" t="n">
        <v>48.68</v>
      </c>
      <c r="G17" t="n">
        <v>100.71</v>
      </c>
      <c r="H17" t="n">
        <v>1.3</v>
      </c>
      <c r="I17" t="n">
        <v>29</v>
      </c>
      <c r="J17" t="n">
        <v>218.68</v>
      </c>
      <c r="K17" t="n">
        <v>54.38</v>
      </c>
      <c r="L17" t="n">
        <v>16</v>
      </c>
      <c r="M17" t="n">
        <v>27</v>
      </c>
      <c r="N17" t="n">
        <v>48.31</v>
      </c>
      <c r="O17" t="n">
        <v>27204.98</v>
      </c>
      <c r="P17" t="n">
        <v>622.08</v>
      </c>
      <c r="Q17" t="n">
        <v>1206.61</v>
      </c>
      <c r="R17" t="n">
        <v>211.69</v>
      </c>
      <c r="S17" t="n">
        <v>133.29</v>
      </c>
      <c r="T17" t="n">
        <v>22412.62</v>
      </c>
      <c r="U17" t="n">
        <v>0.63</v>
      </c>
      <c r="V17" t="n">
        <v>0.77</v>
      </c>
      <c r="W17" t="n">
        <v>0.3</v>
      </c>
      <c r="X17" t="n">
        <v>1.27</v>
      </c>
      <c r="Y17" t="n">
        <v>1</v>
      </c>
      <c r="Z17" t="n">
        <v>10</v>
      </c>
      <c r="AA17" t="n">
        <v>398.2761523930992</v>
      </c>
      <c r="AB17" t="n">
        <v>544.939002408005</v>
      </c>
      <c r="AC17" t="n">
        <v>492.9307888448776</v>
      </c>
      <c r="AD17" t="n">
        <v>398276.1523930992</v>
      </c>
      <c r="AE17" t="n">
        <v>544939.0024080049</v>
      </c>
      <c r="AF17" t="n">
        <v>2.788143178483085e-06</v>
      </c>
      <c r="AG17" t="n">
        <v>0.7266666666666667</v>
      </c>
      <c r="AH17" t="n">
        <v>492930.7888448776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1.9118</v>
      </c>
      <c r="E18" t="n">
        <v>52.31</v>
      </c>
      <c r="F18" t="n">
        <v>48.7</v>
      </c>
      <c r="G18" t="n">
        <v>104.36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619.96</v>
      </c>
      <c r="Q18" t="n">
        <v>1206.62</v>
      </c>
      <c r="R18" t="n">
        <v>212.03</v>
      </c>
      <c r="S18" t="n">
        <v>133.29</v>
      </c>
      <c r="T18" t="n">
        <v>22585.49</v>
      </c>
      <c r="U18" t="n">
        <v>0.63</v>
      </c>
      <c r="V18" t="n">
        <v>0.77</v>
      </c>
      <c r="W18" t="n">
        <v>0.32</v>
      </c>
      <c r="X18" t="n">
        <v>1.29</v>
      </c>
      <c r="Y18" t="n">
        <v>1</v>
      </c>
      <c r="Z18" t="n">
        <v>10</v>
      </c>
      <c r="AA18" t="n">
        <v>397.2319315688113</v>
      </c>
      <c r="AB18" t="n">
        <v>543.5102534084426</v>
      </c>
      <c r="AC18" t="n">
        <v>491.6383976445717</v>
      </c>
      <c r="AD18" t="n">
        <v>397231.9315688112</v>
      </c>
      <c r="AE18" t="n">
        <v>543510.2534084426</v>
      </c>
      <c r="AF18" t="n">
        <v>2.789018485048117e-06</v>
      </c>
      <c r="AG18" t="n">
        <v>0.7265277777777778</v>
      </c>
      <c r="AH18" t="n">
        <v>491638.3976445717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1.92</v>
      </c>
      <c r="E19" t="n">
        <v>52.08</v>
      </c>
      <c r="F19" t="n">
        <v>48.56</v>
      </c>
      <c r="G19" t="n">
        <v>112.05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614.8</v>
      </c>
      <c r="Q19" t="n">
        <v>1206.59</v>
      </c>
      <c r="R19" t="n">
        <v>206.98</v>
      </c>
      <c r="S19" t="n">
        <v>133.29</v>
      </c>
      <c r="T19" t="n">
        <v>20071.64</v>
      </c>
      <c r="U19" t="n">
        <v>0.64</v>
      </c>
      <c r="V19" t="n">
        <v>0.77</v>
      </c>
      <c r="W19" t="n">
        <v>0.32</v>
      </c>
      <c r="X19" t="n">
        <v>1.15</v>
      </c>
      <c r="Y19" t="n">
        <v>1</v>
      </c>
      <c r="Z19" t="n">
        <v>10</v>
      </c>
      <c r="AA19" t="n">
        <v>392.8849278077097</v>
      </c>
      <c r="AB19" t="n">
        <v>537.5624910862324</v>
      </c>
      <c r="AC19" t="n">
        <v>486.2582814106565</v>
      </c>
      <c r="AD19" t="n">
        <v>392884.9278077097</v>
      </c>
      <c r="AE19" t="n">
        <v>537562.4910862324</v>
      </c>
      <c r="AF19" t="n">
        <v>2.80098100810356e-06</v>
      </c>
      <c r="AG19" t="n">
        <v>0.7233333333333333</v>
      </c>
      <c r="AH19" t="n">
        <v>486258.2814106565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1.9271</v>
      </c>
      <c r="E20" t="n">
        <v>51.89</v>
      </c>
      <c r="F20" t="n">
        <v>48.44</v>
      </c>
      <c r="G20" t="n">
        <v>121.1</v>
      </c>
      <c r="H20" t="n">
        <v>1.51</v>
      </c>
      <c r="I20" t="n">
        <v>24</v>
      </c>
      <c r="J20" t="n">
        <v>223.65</v>
      </c>
      <c r="K20" t="n">
        <v>54.38</v>
      </c>
      <c r="L20" t="n">
        <v>19</v>
      </c>
      <c r="M20" t="n">
        <v>22</v>
      </c>
      <c r="N20" t="n">
        <v>50.27</v>
      </c>
      <c r="O20" t="n">
        <v>27817.81</v>
      </c>
      <c r="P20" t="n">
        <v>607.77</v>
      </c>
      <c r="Q20" t="n">
        <v>1206.62</v>
      </c>
      <c r="R20" t="n">
        <v>203.01</v>
      </c>
      <c r="S20" t="n">
        <v>133.29</v>
      </c>
      <c r="T20" t="n">
        <v>18098.07</v>
      </c>
      <c r="U20" t="n">
        <v>0.66</v>
      </c>
      <c r="V20" t="n">
        <v>0.77</v>
      </c>
      <c r="W20" t="n">
        <v>0.31</v>
      </c>
      <c r="X20" t="n">
        <v>1.03</v>
      </c>
      <c r="Y20" t="n">
        <v>1</v>
      </c>
      <c r="Z20" t="n">
        <v>10</v>
      </c>
      <c r="AA20" t="n">
        <v>387.9963837644833</v>
      </c>
      <c r="AB20" t="n">
        <v>530.8737694589478</v>
      </c>
      <c r="AC20" t="n">
        <v>480.2079219878001</v>
      </c>
      <c r="AD20" t="n">
        <v>387996.3837644833</v>
      </c>
      <c r="AE20" t="n">
        <v>530873.7694589478</v>
      </c>
      <c r="AF20" t="n">
        <v>2.811338802456443e-06</v>
      </c>
      <c r="AG20" t="n">
        <v>0.7206944444444444</v>
      </c>
      <c r="AH20" t="n">
        <v>480207.9219878002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1.9297</v>
      </c>
      <c r="E21" t="n">
        <v>51.82</v>
      </c>
      <c r="F21" t="n">
        <v>48.41</v>
      </c>
      <c r="G21" t="n">
        <v>126.29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606.13</v>
      </c>
      <c r="Q21" t="n">
        <v>1206.62</v>
      </c>
      <c r="R21" t="n">
        <v>201.97</v>
      </c>
      <c r="S21" t="n">
        <v>133.29</v>
      </c>
      <c r="T21" t="n">
        <v>17580.03</v>
      </c>
      <c r="U21" t="n">
        <v>0.66</v>
      </c>
      <c r="V21" t="n">
        <v>0.77</v>
      </c>
      <c r="W21" t="n">
        <v>0.31</v>
      </c>
      <c r="X21" t="n">
        <v>1</v>
      </c>
      <c r="Y21" t="n">
        <v>1</v>
      </c>
      <c r="Z21" t="n">
        <v>10</v>
      </c>
      <c r="AA21" t="n">
        <v>386.6682018826257</v>
      </c>
      <c r="AB21" t="n">
        <v>529.0564924129413</v>
      </c>
      <c r="AC21" t="n">
        <v>478.5640833125</v>
      </c>
      <c r="AD21" t="n">
        <v>386668.2018826258</v>
      </c>
      <c r="AE21" t="n">
        <v>529056.4924129413</v>
      </c>
      <c r="AF21" t="n">
        <v>2.815131797571583e-06</v>
      </c>
      <c r="AG21" t="n">
        <v>0.7197222222222223</v>
      </c>
      <c r="AH21" t="n">
        <v>478564.0833125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1.9276</v>
      </c>
      <c r="E22" t="n">
        <v>51.88</v>
      </c>
      <c r="F22" t="n">
        <v>48.51</v>
      </c>
      <c r="G22" t="n">
        <v>132.29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603.59</v>
      </c>
      <c r="Q22" t="n">
        <v>1206.59</v>
      </c>
      <c r="R22" t="n">
        <v>205.57</v>
      </c>
      <c r="S22" t="n">
        <v>133.29</v>
      </c>
      <c r="T22" t="n">
        <v>19385.62</v>
      </c>
      <c r="U22" t="n">
        <v>0.65</v>
      </c>
      <c r="V22" t="n">
        <v>0.77</v>
      </c>
      <c r="W22" t="n">
        <v>0.31</v>
      </c>
      <c r="X22" t="n">
        <v>1.1</v>
      </c>
      <c r="Y22" t="n">
        <v>1</v>
      </c>
      <c r="Z22" t="n">
        <v>10</v>
      </c>
      <c r="AA22" t="n">
        <v>386.1661176482667</v>
      </c>
      <c r="AB22" t="n">
        <v>528.369518613098</v>
      </c>
      <c r="AC22" t="n">
        <v>477.9426733279399</v>
      </c>
      <c r="AD22" t="n">
        <v>386166.1176482667</v>
      </c>
      <c r="AE22" t="n">
        <v>528369.518613098</v>
      </c>
      <c r="AF22" t="n">
        <v>2.81206822459397e-06</v>
      </c>
      <c r="AG22" t="n">
        <v>0.7205555555555556</v>
      </c>
      <c r="AH22" t="n">
        <v>477942.6733279399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1.9355</v>
      </c>
      <c r="E23" t="n">
        <v>51.67</v>
      </c>
      <c r="F23" t="n">
        <v>48.33</v>
      </c>
      <c r="G23" t="n">
        <v>138.09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596.78</v>
      </c>
      <c r="Q23" t="n">
        <v>1206.61</v>
      </c>
      <c r="R23" t="n">
        <v>199.35</v>
      </c>
      <c r="S23" t="n">
        <v>133.29</v>
      </c>
      <c r="T23" t="n">
        <v>16283.55</v>
      </c>
      <c r="U23" t="n">
        <v>0.67</v>
      </c>
      <c r="V23" t="n">
        <v>0.77</v>
      </c>
      <c r="W23" t="n">
        <v>0.31</v>
      </c>
      <c r="X23" t="n">
        <v>0.92</v>
      </c>
      <c r="Y23" t="n">
        <v>1</v>
      </c>
      <c r="Z23" t="n">
        <v>10</v>
      </c>
      <c r="AA23" t="n">
        <v>381.1286446341087</v>
      </c>
      <c r="AB23" t="n">
        <v>521.4770257975024</v>
      </c>
      <c r="AC23" t="n">
        <v>471.7079903529905</v>
      </c>
      <c r="AD23" t="n">
        <v>381128.6446341087</v>
      </c>
      <c r="AE23" t="n">
        <v>521477.0257975024</v>
      </c>
      <c r="AF23" t="n">
        <v>2.823593094366896e-06</v>
      </c>
      <c r="AG23" t="n">
        <v>0.7176388888888889</v>
      </c>
      <c r="AH23" t="n">
        <v>471707.9903529905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1.9391</v>
      </c>
      <c r="E24" t="n">
        <v>51.57</v>
      </c>
      <c r="F24" t="n">
        <v>48.28</v>
      </c>
      <c r="G24" t="n">
        <v>144.83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592.59</v>
      </c>
      <c r="Q24" t="n">
        <v>1206.6</v>
      </c>
      <c r="R24" t="n">
        <v>197.49</v>
      </c>
      <c r="S24" t="n">
        <v>133.29</v>
      </c>
      <c r="T24" t="n">
        <v>15358.3</v>
      </c>
      <c r="U24" t="n">
        <v>0.67</v>
      </c>
      <c r="V24" t="n">
        <v>0.77</v>
      </c>
      <c r="W24" t="n">
        <v>0.31</v>
      </c>
      <c r="X24" t="n">
        <v>0.87</v>
      </c>
      <c r="Y24" t="n">
        <v>1</v>
      </c>
      <c r="Z24" t="n">
        <v>10</v>
      </c>
      <c r="AA24" t="n">
        <v>378.4303336648112</v>
      </c>
      <c r="AB24" t="n">
        <v>517.7850776882311</v>
      </c>
      <c r="AC24" t="n">
        <v>468.3683965895863</v>
      </c>
      <c r="AD24" t="n">
        <v>378430.3336648112</v>
      </c>
      <c r="AE24" t="n">
        <v>517785.0776882311</v>
      </c>
      <c r="AF24" t="n">
        <v>2.82884493375709e-06</v>
      </c>
      <c r="AG24" t="n">
        <v>0.7162500000000001</v>
      </c>
      <c r="AH24" t="n">
        <v>468368.3965895863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1.9422</v>
      </c>
      <c r="E25" t="n">
        <v>51.49</v>
      </c>
      <c r="F25" t="n">
        <v>48.23</v>
      </c>
      <c r="G25" t="n">
        <v>152.31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589.8099999999999</v>
      </c>
      <c r="Q25" t="n">
        <v>1206.59</v>
      </c>
      <c r="R25" t="n">
        <v>195.95</v>
      </c>
      <c r="S25" t="n">
        <v>133.29</v>
      </c>
      <c r="T25" t="n">
        <v>14590.26</v>
      </c>
      <c r="U25" t="n">
        <v>0.68</v>
      </c>
      <c r="V25" t="n">
        <v>0.78</v>
      </c>
      <c r="W25" t="n">
        <v>0.31</v>
      </c>
      <c r="X25" t="n">
        <v>0.82</v>
      </c>
      <c r="Y25" t="n">
        <v>1</v>
      </c>
      <c r="Z25" t="n">
        <v>10</v>
      </c>
      <c r="AA25" t="n">
        <v>376.4707550357044</v>
      </c>
      <c r="AB25" t="n">
        <v>515.1038957573794</v>
      </c>
      <c r="AC25" t="n">
        <v>465.9431028991526</v>
      </c>
      <c r="AD25" t="n">
        <v>376470.7550357044</v>
      </c>
      <c r="AE25" t="n">
        <v>515103.8957573794</v>
      </c>
      <c r="AF25" t="n">
        <v>2.833367351009757e-06</v>
      </c>
      <c r="AG25" t="n">
        <v>0.7151388888888889</v>
      </c>
      <c r="AH25" t="n">
        <v>465943.1028991526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1.9429</v>
      </c>
      <c r="E26" t="n">
        <v>51.47</v>
      </c>
      <c r="F26" t="n">
        <v>48.25</v>
      </c>
      <c r="G26" t="n">
        <v>160.84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584.29</v>
      </c>
      <c r="Q26" t="n">
        <v>1206.6</v>
      </c>
      <c r="R26" t="n">
        <v>197.01</v>
      </c>
      <c r="S26" t="n">
        <v>133.29</v>
      </c>
      <c r="T26" t="n">
        <v>15126.1</v>
      </c>
      <c r="U26" t="n">
        <v>0.68</v>
      </c>
      <c r="V26" t="n">
        <v>0.78</v>
      </c>
      <c r="W26" t="n">
        <v>0.3</v>
      </c>
      <c r="X26" t="n">
        <v>0.84</v>
      </c>
      <c r="Y26" t="n">
        <v>1</v>
      </c>
      <c r="Z26" t="n">
        <v>10</v>
      </c>
      <c r="AA26" t="n">
        <v>373.9066101889961</v>
      </c>
      <c r="AB26" t="n">
        <v>511.5955196560263</v>
      </c>
      <c r="AC26" t="n">
        <v>462.7695612888759</v>
      </c>
      <c r="AD26" t="n">
        <v>373906.6101889961</v>
      </c>
      <c r="AE26" t="n">
        <v>511595.5196560263</v>
      </c>
      <c r="AF26" t="n">
        <v>2.834388542002295e-06</v>
      </c>
      <c r="AG26" t="n">
        <v>0.7148611111111111</v>
      </c>
      <c r="AH26" t="n">
        <v>462769.5612888759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1.9472</v>
      </c>
      <c r="E27" t="n">
        <v>51.36</v>
      </c>
      <c r="F27" t="n">
        <v>48.18</v>
      </c>
      <c r="G27" t="n">
        <v>170.04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579.65</v>
      </c>
      <c r="Q27" t="n">
        <v>1206.62</v>
      </c>
      <c r="R27" t="n">
        <v>194.09</v>
      </c>
      <c r="S27" t="n">
        <v>133.29</v>
      </c>
      <c r="T27" t="n">
        <v>13674.25</v>
      </c>
      <c r="U27" t="n">
        <v>0.6899999999999999</v>
      </c>
      <c r="V27" t="n">
        <v>0.78</v>
      </c>
      <c r="W27" t="n">
        <v>0.3</v>
      </c>
      <c r="X27" t="n">
        <v>0.77</v>
      </c>
      <c r="Y27" t="n">
        <v>1</v>
      </c>
      <c r="Z27" t="n">
        <v>10</v>
      </c>
      <c r="AA27" t="n">
        <v>370.8535179704779</v>
      </c>
      <c r="AB27" t="n">
        <v>507.4181441897271</v>
      </c>
      <c r="AC27" t="n">
        <v>458.990868674097</v>
      </c>
      <c r="AD27" t="n">
        <v>370853.5179704779</v>
      </c>
      <c r="AE27" t="n">
        <v>507418.1441897271</v>
      </c>
      <c r="AF27" t="n">
        <v>2.840661572385027e-06</v>
      </c>
      <c r="AG27" t="n">
        <v>0.7133333333333334</v>
      </c>
      <c r="AH27" t="n">
        <v>458990.868674097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1.9473</v>
      </c>
      <c r="E28" t="n">
        <v>51.35</v>
      </c>
      <c r="F28" t="n">
        <v>48.18</v>
      </c>
      <c r="G28" t="n">
        <v>170.03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575.03</v>
      </c>
      <c r="Q28" t="n">
        <v>1206.6</v>
      </c>
      <c r="R28" t="n">
        <v>194.14</v>
      </c>
      <c r="S28" t="n">
        <v>133.29</v>
      </c>
      <c r="T28" t="n">
        <v>13696.28</v>
      </c>
      <c r="U28" t="n">
        <v>0.6899999999999999</v>
      </c>
      <c r="V28" t="n">
        <v>0.78</v>
      </c>
      <c r="W28" t="n">
        <v>0.3</v>
      </c>
      <c r="X28" t="n">
        <v>0.77</v>
      </c>
      <c r="Y28" t="n">
        <v>1</v>
      </c>
      <c r="Z28" t="n">
        <v>10</v>
      </c>
      <c r="AA28" t="n">
        <v>368.7684298426711</v>
      </c>
      <c r="AB28" t="n">
        <v>504.5652346256659</v>
      </c>
      <c r="AC28" t="n">
        <v>456.410236794746</v>
      </c>
      <c r="AD28" t="n">
        <v>368768.4298426711</v>
      </c>
      <c r="AE28" t="n">
        <v>504565.2346256659</v>
      </c>
      <c r="AF28" t="n">
        <v>2.840807456812532e-06</v>
      </c>
      <c r="AG28" t="n">
        <v>0.7131944444444445</v>
      </c>
      <c r="AH28" t="n">
        <v>456410.236794746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1.9516</v>
      </c>
      <c r="E29" t="n">
        <v>51.24</v>
      </c>
      <c r="F29" t="n">
        <v>48.1</v>
      </c>
      <c r="G29" t="n">
        <v>180.38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572.33</v>
      </c>
      <c r="Q29" t="n">
        <v>1206.6</v>
      </c>
      <c r="R29" t="n">
        <v>191.56</v>
      </c>
      <c r="S29" t="n">
        <v>133.29</v>
      </c>
      <c r="T29" t="n">
        <v>12409.79</v>
      </c>
      <c r="U29" t="n">
        <v>0.7</v>
      </c>
      <c r="V29" t="n">
        <v>0.78</v>
      </c>
      <c r="W29" t="n">
        <v>0.3</v>
      </c>
      <c r="X29" t="n">
        <v>0.6899999999999999</v>
      </c>
      <c r="Y29" t="n">
        <v>1</v>
      </c>
      <c r="Z29" t="n">
        <v>10</v>
      </c>
      <c r="AA29" t="n">
        <v>366.5767717416408</v>
      </c>
      <c r="AB29" t="n">
        <v>501.5665113227049</v>
      </c>
      <c r="AC29" t="n">
        <v>453.697707435085</v>
      </c>
      <c r="AD29" t="n">
        <v>366576.7717416408</v>
      </c>
      <c r="AE29" t="n">
        <v>501566.5113227048</v>
      </c>
      <c r="AF29" t="n">
        <v>2.847080487195264e-06</v>
      </c>
      <c r="AG29" t="n">
        <v>0.7116666666666667</v>
      </c>
      <c r="AH29" t="n">
        <v>453697.707435085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1.9553</v>
      </c>
      <c r="E30" t="n">
        <v>51.14</v>
      </c>
      <c r="F30" t="n">
        <v>48.04</v>
      </c>
      <c r="G30" t="n">
        <v>192.18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564.4400000000001</v>
      </c>
      <c r="Q30" t="n">
        <v>1206.61</v>
      </c>
      <c r="R30" t="n">
        <v>189.8</v>
      </c>
      <c r="S30" t="n">
        <v>133.29</v>
      </c>
      <c r="T30" t="n">
        <v>11535.69</v>
      </c>
      <c r="U30" t="n">
        <v>0.7</v>
      </c>
      <c r="V30" t="n">
        <v>0.78</v>
      </c>
      <c r="W30" t="n">
        <v>0.29</v>
      </c>
      <c r="X30" t="n">
        <v>0.63</v>
      </c>
      <c r="Y30" t="n">
        <v>1</v>
      </c>
      <c r="Z30" t="n">
        <v>10</v>
      </c>
      <c r="AA30" t="n">
        <v>362.2391049886233</v>
      </c>
      <c r="AB30" t="n">
        <v>495.6315243068749</v>
      </c>
      <c r="AC30" t="n">
        <v>448.3291472502393</v>
      </c>
      <c r="AD30" t="n">
        <v>362239.1049886233</v>
      </c>
      <c r="AE30" t="n">
        <v>495631.5243068749</v>
      </c>
      <c r="AF30" t="n">
        <v>2.852478211012964e-06</v>
      </c>
      <c r="AG30" t="n">
        <v>0.7102777777777778</v>
      </c>
      <c r="AH30" t="n">
        <v>448329.1472502393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1.9541</v>
      </c>
      <c r="E31" t="n">
        <v>51.17</v>
      </c>
      <c r="F31" t="n">
        <v>48.07</v>
      </c>
      <c r="G31" t="n">
        <v>192.29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564.1900000000001</v>
      </c>
      <c r="Q31" t="n">
        <v>1206.6</v>
      </c>
      <c r="R31" t="n">
        <v>190.6</v>
      </c>
      <c r="S31" t="n">
        <v>133.29</v>
      </c>
      <c r="T31" t="n">
        <v>11935.07</v>
      </c>
      <c r="U31" t="n">
        <v>0.7</v>
      </c>
      <c r="V31" t="n">
        <v>0.78</v>
      </c>
      <c r="W31" t="n">
        <v>0.3</v>
      </c>
      <c r="X31" t="n">
        <v>0.66</v>
      </c>
      <c r="Y31" t="n">
        <v>1</v>
      </c>
      <c r="Z31" t="n">
        <v>10</v>
      </c>
      <c r="AA31" t="n">
        <v>362.4158562876386</v>
      </c>
      <c r="AB31" t="n">
        <v>495.8733632319046</v>
      </c>
      <c r="AC31" t="n">
        <v>448.5479054076873</v>
      </c>
      <c r="AD31" t="n">
        <v>362415.8562876387</v>
      </c>
      <c r="AE31" t="n">
        <v>495873.3632319046</v>
      </c>
      <c r="AF31" t="n">
        <v>2.850727597882899e-06</v>
      </c>
      <c r="AG31" t="n">
        <v>0.7106944444444445</v>
      </c>
      <c r="AH31" t="n">
        <v>448547.9054076872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1.9587</v>
      </c>
      <c r="E32" t="n">
        <v>51.06</v>
      </c>
      <c r="F32" t="n">
        <v>47.99</v>
      </c>
      <c r="G32" t="n">
        <v>205.69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9</v>
      </c>
      <c r="N32" t="n">
        <v>58.86</v>
      </c>
      <c r="O32" t="n">
        <v>30356.28</v>
      </c>
      <c r="P32" t="n">
        <v>557.27</v>
      </c>
      <c r="Q32" t="n">
        <v>1206.59</v>
      </c>
      <c r="R32" t="n">
        <v>187.62</v>
      </c>
      <c r="S32" t="n">
        <v>133.29</v>
      </c>
      <c r="T32" t="n">
        <v>10453.93</v>
      </c>
      <c r="U32" t="n">
        <v>0.71</v>
      </c>
      <c r="V32" t="n">
        <v>0.78</v>
      </c>
      <c r="W32" t="n">
        <v>0.3</v>
      </c>
      <c r="X32" t="n">
        <v>0.59</v>
      </c>
      <c r="Y32" t="n">
        <v>1</v>
      </c>
      <c r="Z32" t="n">
        <v>10</v>
      </c>
      <c r="AA32" t="n">
        <v>358.3152179065927</v>
      </c>
      <c r="AB32" t="n">
        <v>490.2626888915601</v>
      </c>
      <c r="AC32" t="n">
        <v>443.4727059517542</v>
      </c>
      <c r="AD32" t="n">
        <v>358315.2179065928</v>
      </c>
      <c r="AE32" t="n">
        <v>490262.6888915601</v>
      </c>
      <c r="AF32" t="n">
        <v>2.857438281548147e-06</v>
      </c>
      <c r="AG32" t="n">
        <v>0.7091666666666667</v>
      </c>
      <c r="AH32" t="n">
        <v>443472.7059517542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1.958</v>
      </c>
      <c r="E33" t="n">
        <v>51.07</v>
      </c>
      <c r="F33" t="n">
        <v>48.01</v>
      </c>
      <c r="G33" t="n">
        <v>205.76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556</v>
      </c>
      <c r="Q33" t="n">
        <v>1206.63</v>
      </c>
      <c r="R33" t="n">
        <v>188.11</v>
      </c>
      <c r="S33" t="n">
        <v>133.29</v>
      </c>
      <c r="T33" t="n">
        <v>10698.34</v>
      </c>
      <c r="U33" t="n">
        <v>0.71</v>
      </c>
      <c r="V33" t="n">
        <v>0.78</v>
      </c>
      <c r="W33" t="n">
        <v>0.31</v>
      </c>
      <c r="X33" t="n">
        <v>0.6</v>
      </c>
      <c r="Y33" t="n">
        <v>1</v>
      </c>
      <c r="Z33" t="n">
        <v>10</v>
      </c>
      <c r="AA33" t="n">
        <v>357.9220061293499</v>
      </c>
      <c r="AB33" t="n">
        <v>489.7246791906572</v>
      </c>
      <c r="AC33" t="n">
        <v>442.9860431416042</v>
      </c>
      <c r="AD33" t="n">
        <v>357922.0061293499</v>
      </c>
      <c r="AE33" t="n">
        <v>489724.6791906572</v>
      </c>
      <c r="AF33" t="n">
        <v>2.856417090555609e-06</v>
      </c>
      <c r="AG33" t="n">
        <v>0.7093055555555555</v>
      </c>
      <c r="AH33" t="n">
        <v>442986.0431416042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1.9583</v>
      </c>
      <c r="E34" t="n">
        <v>51.06</v>
      </c>
      <c r="F34" t="n">
        <v>48</v>
      </c>
      <c r="G34" t="n">
        <v>205.73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554.97</v>
      </c>
      <c r="Q34" t="n">
        <v>1206.61</v>
      </c>
      <c r="R34" t="n">
        <v>187.95</v>
      </c>
      <c r="S34" t="n">
        <v>133.29</v>
      </c>
      <c r="T34" t="n">
        <v>10617.82</v>
      </c>
      <c r="U34" t="n">
        <v>0.71</v>
      </c>
      <c r="V34" t="n">
        <v>0.78</v>
      </c>
      <c r="W34" t="n">
        <v>0.3</v>
      </c>
      <c r="X34" t="n">
        <v>0.59</v>
      </c>
      <c r="Y34" t="n">
        <v>1</v>
      </c>
      <c r="Z34" t="n">
        <v>10</v>
      </c>
      <c r="AA34" t="n">
        <v>357.3871484269129</v>
      </c>
      <c r="AB34" t="n">
        <v>488.9928632859263</v>
      </c>
      <c r="AC34" t="n">
        <v>442.3240707197107</v>
      </c>
      <c r="AD34" t="n">
        <v>357387.1484269129</v>
      </c>
      <c r="AE34" t="n">
        <v>488992.8632859263</v>
      </c>
      <c r="AF34" t="n">
        <v>2.856854743838126e-06</v>
      </c>
      <c r="AG34" t="n">
        <v>0.7091666666666667</v>
      </c>
      <c r="AH34" t="n">
        <v>442324.0707197107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1.9589</v>
      </c>
      <c r="E35" t="n">
        <v>51.05</v>
      </c>
      <c r="F35" t="n">
        <v>47.99</v>
      </c>
      <c r="G35" t="n">
        <v>205.66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557.11</v>
      </c>
      <c r="Q35" t="n">
        <v>1206.62</v>
      </c>
      <c r="R35" t="n">
        <v>186.92</v>
      </c>
      <c r="S35" t="n">
        <v>133.29</v>
      </c>
      <c r="T35" t="n">
        <v>10102.24</v>
      </c>
      <c r="U35" t="n">
        <v>0.71</v>
      </c>
      <c r="V35" t="n">
        <v>0.78</v>
      </c>
      <c r="W35" t="n">
        <v>0.32</v>
      </c>
      <c r="X35" t="n">
        <v>0.58</v>
      </c>
      <c r="Y35" t="n">
        <v>1</v>
      </c>
      <c r="Z35" t="n">
        <v>10</v>
      </c>
      <c r="AA35" t="n">
        <v>358.2074576226599</v>
      </c>
      <c r="AB35" t="n">
        <v>490.1152465170351</v>
      </c>
      <c r="AC35" t="n">
        <v>443.3393352705173</v>
      </c>
      <c r="AD35" t="n">
        <v>358207.4576226599</v>
      </c>
      <c r="AE35" t="n">
        <v>490115.2465170351</v>
      </c>
      <c r="AF35" t="n">
        <v>2.857730050403158e-06</v>
      </c>
      <c r="AG35" t="n">
        <v>0.7090277777777777</v>
      </c>
      <c r="AH35" t="n">
        <v>443339.3352705173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1.9603</v>
      </c>
      <c r="E36" t="n">
        <v>51.01</v>
      </c>
      <c r="F36" t="n">
        <v>47.95</v>
      </c>
      <c r="G36" t="n">
        <v>205.5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559.77</v>
      </c>
      <c r="Q36" t="n">
        <v>1206.59</v>
      </c>
      <c r="R36" t="n">
        <v>185.67</v>
      </c>
      <c r="S36" t="n">
        <v>133.29</v>
      </c>
      <c r="T36" t="n">
        <v>9475.799999999999</v>
      </c>
      <c r="U36" t="n">
        <v>0.72</v>
      </c>
      <c r="V36" t="n">
        <v>0.78</v>
      </c>
      <c r="W36" t="n">
        <v>0.32</v>
      </c>
      <c r="X36" t="n">
        <v>0.54</v>
      </c>
      <c r="Y36" t="n">
        <v>1</v>
      </c>
      <c r="Z36" t="n">
        <v>10</v>
      </c>
      <c r="AA36" t="n">
        <v>359.0453942200806</v>
      </c>
      <c r="AB36" t="n">
        <v>491.2617483367797</v>
      </c>
      <c r="AC36" t="n">
        <v>444.3764165657109</v>
      </c>
      <c r="AD36" t="n">
        <v>359045.3942200806</v>
      </c>
      <c r="AE36" t="n">
        <v>491261.7483367797</v>
      </c>
      <c r="AF36" t="n">
        <v>2.859772432388233e-06</v>
      </c>
      <c r="AG36" t="n">
        <v>0.7084722222222222</v>
      </c>
      <c r="AH36" t="n">
        <v>444376.4165657109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0.8853</v>
      </c>
      <c r="E2" t="n">
        <v>112.96</v>
      </c>
      <c r="F2" t="n">
        <v>85.79000000000001</v>
      </c>
      <c r="G2" t="n">
        <v>6.68</v>
      </c>
      <c r="H2" t="n">
        <v>0.11</v>
      </c>
      <c r="I2" t="n">
        <v>771</v>
      </c>
      <c r="J2" t="n">
        <v>159.12</v>
      </c>
      <c r="K2" t="n">
        <v>50.28</v>
      </c>
      <c r="L2" t="n">
        <v>1</v>
      </c>
      <c r="M2" t="n">
        <v>769</v>
      </c>
      <c r="N2" t="n">
        <v>27.84</v>
      </c>
      <c r="O2" t="n">
        <v>19859.16</v>
      </c>
      <c r="P2" t="n">
        <v>1047.94</v>
      </c>
      <c r="Q2" t="n">
        <v>1207.17</v>
      </c>
      <c r="R2" t="n">
        <v>1473.85</v>
      </c>
      <c r="S2" t="n">
        <v>133.29</v>
      </c>
      <c r="T2" t="n">
        <v>649783.01</v>
      </c>
      <c r="U2" t="n">
        <v>0.09</v>
      </c>
      <c r="V2" t="n">
        <v>0.44</v>
      </c>
      <c r="W2" t="n">
        <v>1.51</v>
      </c>
      <c r="X2" t="n">
        <v>38.37</v>
      </c>
      <c r="Y2" t="n">
        <v>1</v>
      </c>
      <c r="Z2" t="n">
        <v>10</v>
      </c>
      <c r="AA2" t="n">
        <v>1422.782540230439</v>
      </c>
      <c r="AB2" t="n">
        <v>1946.713840278967</v>
      </c>
      <c r="AC2" t="n">
        <v>1760.922203592777</v>
      </c>
      <c r="AD2" t="n">
        <v>1422782.540230439</v>
      </c>
      <c r="AE2" t="n">
        <v>1946713.840278967</v>
      </c>
      <c r="AF2" t="n">
        <v>1.336054029213098e-06</v>
      </c>
      <c r="AG2" t="n">
        <v>1.568888888888889</v>
      </c>
      <c r="AH2" t="n">
        <v>1760922.203592777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1.4174</v>
      </c>
      <c r="E3" t="n">
        <v>70.55</v>
      </c>
      <c r="F3" t="n">
        <v>59.75</v>
      </c>
      <c r="G3" t="n">
        <v>13.63</v>
      </c>
      <c r="H3" t="n">
        <v>0.22</v>
      </c>
      <c r="I3" t="n">
        <v>263</v>
      </c>
      <c r="J3" t="n">
        <v>160.54</v>
      </c>
      <c r="K3" t="n">
        <v>50.28</v>
      </c>
      <c r="L3" t="n">
        <v>2</v>
      </c>
      <c r="M3" t="n">
        <v>261</v>
      </c>
      <c r="N3" t="n">
        <v>28.26</v>
      </c>
      <c r="O3" t="n">
        <v>20034.4</v>
      </c>
      <c r="P3" t="n">
        <v>722.8</v>
      </c>
      <c r="Q3" t="n">
        <v>1206.75</v>
      </c>
      <c r="R3" t="n">
        <v>586.73</v>
      </c>
      <c r="S3" t="n">
        <v>133.29</v>
      </c>
      <c r="T3" t="n">
        <v>208759.76</v>
      </c>
      <c r="U3" t="n">
        <v>0.23</v>
      </c>
      <c r="V3" t="n">
        <v>0.63</v>
      </c>
      <c r="W3" t="n">
        <v>0.6899999999999999</v>
      </c>
      <c r="X3" t="n">
        <v>12.34</v>
      </c>
      <c r="Y3" t="n">
        <v>1</v>
      </c>
      <c r="Z3" t="n">
        <v>10</v>
      </c>
      <c r="AA3" t="n">
        <v>616.4128436593357</v>
      </c>
      <c r="AB3" t="n">
        <v>843.403246910095</v>
      </c>
      <c r="AC3" t="n">
        <v>762.9100247488864</v>
      </c>
      <c r="AD3" t="n">
        <v>616412.8436593357</v>
      </c>
      <c r="AE3" t="n">
        <v>843403.2469100951</v>
      </c>
      <c r="AF3" t="n">
        <v>2.139074868413695e-06</v>
      </c>
      <c r="AG3" t="n">
        <v>0.9798611111111111</v>
      </c>
      <c r="AH3" t="n">
        <v>762910.0247488864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1.6089</v>
      </c>
      <c r="E4" t="n">
        <v>62.16</v>
      </c>
      <c r="F4" t="n">
        <v>54.71</v>
      </c>
      <c r="G4" t="n">
        <v>20.64</v>
      </c>
      <c r="H4" t="n">
        <v>0.33</v>
      </c>
      <c r="I4" t="n">
        <v>159</v>
      </c>
      <c r="J4" t="n">
        <v>161.97</v>
      </c>
      <c r="K4" t="n">
        <v>50.28</v>
      </c>
      <c r="L4" t="n">
        <v>3</v>
      </c>
      <c r="M4" t="n">
        <v>157</v>
      </c>
      <c r="N4" t="n">
        <v>28.69</v>
      </c>
      <c r="O4" t="n">
        <v>20210.21</v>
      </c>
      <c r="P4" t="n">
        <v>655.92</v>
      </c>
      <c r="Q4" t="n">
        <v>1206.7</v>
      </c>
      <c r="R4" t="n">
        <v>415.15</v>
      </c>
      <c r="S4" t="n">
        <v>133.29</v>
      </c>
      <c r="T4" t="n">
        <v>123494.52</v>
      </c>
      <c r="U4" t="n">
        <v>0.32</v>
      </c>
      <c r="V4" t="n">
        <v>0.68</v>
      </c>
      <c r="W4" t="n">
        <v>0.53</v>
      </c>
      <c r="X4" t="n">
        <v>7.29</v>
      </c>
      <c r="Y4" t="n">
        <v>1</v>
      </c>
      <c r="Z4" t="n">
        <v>10</v>
      </c>
      <c r="AA4" t="n">
        <v>494.5933794783859</v>
      </c>
      <c r="AB4" t="n">
        <v>676.7244817222582</v>
      </c>
      <c r="AC4" t="n">
        <v>612.1388469754605</v>
      </c>
      <c r="AD4" t="n">
        <v>494593.3794783859</v>
      </c>
      <c r="AE4" t="n">
        <v>676724.4817222583</v>
      </c>
      <c r="AF4" t="n">
        <v>2.428077857902352e-06</v>
      </c>
      <c r="AG4" t="n">
        <v>0.8633333333333333</v>
      </c>
      <c r="AH4" t="n">
        <v>612138.8469754605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1.7085</v>
      </c>
      <c r="E5" t="n">
        <v>58.53</v>
      </c>
      <c r="F5" t="n">
        <v>52.53</v>
      </c>
      <c r="G5" t="n">
        <v>27.65</v>
      </c>
      <c r="H5" t="n">
        <v>0.43</v>
      </c>
      <c r="I5" t="n">
        <v>114</v>
      </c>
      <c r="J5" t="n">
        <v>163.4</v>
      </c>
      <c r="K5" t="n">
        <v>50.28</v>
      </c>
      <c r="L5" t="n">
        <v>4</v>
      </c>
      <c r="M5" t="n">
        <v>112</v>
      </c>
      <c r="N5" t="n">
        <v>29.12</v>
      </c>
      <c r="O5" t="n">
        <v>20386.62</v>
      </c>
      <c r="P5" t="n">
        <v>624.62</v>
      </c>
      <c r="Q5" t="n">
        <v>1206.65</v>
      </c>
      <c r="R5" t="n">
        <v>341.37</v>
      </c>
      <c r="S5" t="n">
        <v>133.29</v>
      </c>
      <c r="T5" t="n">
        <v>86828.2</v>
      </c>
      <c r="U5" t="n">
        <v>0.39</v>
      </c>
      <c r="V5" t="n">
        <v>0.71</v>
      </c>
      <c r="W5" t="n">
        <v>0.46</v>
      </c>
      <c r="X5" t="n">
        <v>5.12</v>
      </c>
      <c r="Y5" t="n">
        <v>1</v>
      </c>
      <c r="Z5" t="n">
        <v>10</v>
      </c>
      <c r="AA5" t="n">
        <v>444.8319501786851</v>
      </c>
      <c r="AB5" t="n">
        <v>608.6386988350851</v>
      </c>
      <c r="AC5" t="n">
        <v>550.5510756480425</v>
      </c>
      <c r="AD5" t="n">
        <v>444831.9501786851</v>
      </c>
      <c r="AE5" t="n">
        <v>608638.698835085</v>
      </c>
      <c r="AF5" t="n">
        <v>2.578389595516296e-06</v>
      </c>
      <c r="AG5" t="n">
        <v>0.8129166666666667</v>
      </c>
      <c r="AH5" t="n">
        <v>550551.0756480425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1.7906</v>
      </c>
      <c r="E6" t="n">
        <v>55.85</v>
      </c>
      <c r="F6" t="n">
        <v>50.72</v>
      </c>
      <c r="G6" t="n">
        <v>34.98</v>
      </c>
      <c r="H6" t="n">
        <v>0.54</v>
      </c>
      <c r="I6" t="n">
        <v>87</v>
      </c>
      <c r="J6" t="n">
        <v>164.83</v>
      </c>
      <c r="K6" t="n">
        <v>50.28</v>
      </c>
      <c r="L6" t="n">
        <v>5</v>
      </c>
      <c r="M6" t="n">
        <v>85</v>
      </c>
      <c r="N6" t="n">
        <v>29.55</v>
      </c>
      <c r="O6" t="n">
        <v>20563.61</v>
      </c>
      <c r="P6" t="n">
        <v>597.49</v>
      </c>
      <c r="Q6" t="n">
        <v>1206.64</v>
      </c>
      <c r="R6" t="n">
        <v>279.63</v>
      </c>
      <c r="S6" t="n">
        <v>133.29</v>
      </c>
      <c r="T6" t="n">
        <v>56092.07</v>
      </c>
      <c r="U6" t="n">
        <v>0.48</v>
      </c>
      <c r="V6" t="n">
        <v>0.74</v>
      </c>
      <c r="W6" t="n">
        <v>0.39</v>
      </c>
      <c r="X6" t="n">
        <v>3.31</v>
      </c>
      <c r="Y6" t="n">
        <v>1</v>
      </c>
      <c r="Z6" t="n">
        <v>10</v>
      </c>
      <c r="AA6" t="n">
        <v>407.301008984108</v>
      </c>
      <c r="AB6" t="n">
        <v>557.2872093443959</v>
      </c>
      <c r="AC6" t="n">
        <v>504.1005002420767</v>
      </c>
      <c r="AD6" t="n">
        <v>407301.008984108</v>
      </c>
      <c r="AE6" t="n">
        <v>557287.2093443959</v>
      </c>
      <c r="AF6" t="n">
        <v>2.702291138268353e-06</v>
      </c>
      <c r="AG6" t="n">
        <v>0.7756944444444445</v>
      </c>
      <c r="AH6" t="n">
        <v>504100.5002420768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1.8053</v>
      </c>
      <c r="E7" t="n">
        <v>55.39</v>
      </c>
      <c r="F7" t="n">
        <v>50.75</v>
      </c>
      <c r="G7" t="n">
        <v>42.29</v>
      </c>
      <c r="H7" t="n">
        <v>0.64</v>
      </c>
      <c r="I7" t="n">
        <v>72</v>
      </c>
      <c r="J7" t="n">
        <v>166.27</v>
      </c>
      <c r="K7" t="n">
        <v>50.28</v>
      </c>
      <c r="L7" t="n">
        <v>6</v>
      </c>
      <c r="M7" t="n">
        <v>70</v>
      </c>
      <c r="N7" t="n">
        <v>29.99</v>
      </c>
      <c r="O7" t="n">
        <v>20741.2</v>
      </c>
      <c r="P7" t="n">
        <v>593.0700000000001</v>
      </c>
      <c r="Q7" t="n">
        <v>1206.66</v>
      </c>
      <c r="R7" t="n">
        <v>281.58</v>
      </c>
      <c r="S7" t="n">
        <v>133.29</v>
      </c>
      <c r="T7" t="n">
        <v>57142.6</v>
      </c>
      <c r="U7" t="n">
        <v>0.47</v>
      </c>
      <c r="V7" t="n">
        <v>0.74</v>
      </c>
      <c r="W7" t="n">
        <v>0.39</v>
      </c>
      <c r="X7" t="n">
        <v>3.34</v>
      </c>
      <c r="Y7" t="n">
        <v>1</v>
      </c>
      <c r="Z7" t="n">
        <v>10</v>
      </c>
      <c r="AA7" t="n">
        <v>401.9317814963531</v>
      </c>
      <c r="AB7" t="n">
        <v>549.9407954220507</v>
      </c>
      <c r="AC7" t="n">
        <v>497.4552177537234</v>
      </c>
      <c r="AD7" t="n">
        <v>401931.7814963531</v>
      </c>
      <c r="AE7" t="n">
        <v>549940.7954220506</v>
      </c>
      <c r="AF7" t="n">
        <v>2.724475701952338e-06</v>
      </c>
      <c r="AG7" t="n">
        <v>0.7693055555555556</v>
      </c>
      <c r="AH7" t="n">
        <v>497455.2177537234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1.8358</v>
      </c>
      <c r="E8" t="n">
        <v>54.47</v>
      </c>
      <c r="F8" t="n">
        <v>50.18</v>
      </c>
      <c r="G8" t="n">
        <v>49.36</v>
      </c>
      <c r="H8" t="n">
        <v>0.74</v>
      </c>
      <c r="I8" t="n">
        <v>61</v>
      </c>
      <c r="J8" t="n">
        <v>167.72</v>
      </c>
      <c r="K8" t="n">
        <v>50.28</v>
      </c>
      <c r="L8" t="n">
        <v>7</v>
      </c>
      <c r="M8" t="n">
        <v>59</v>
      </c>
      <c r="N8" t="n">
        <v>30.44</v>
      </c>
      <c r="O8" t="n">
        <v>20919.39</v>
      </c>
      <c r="P8" t="n">
        <v>581.36</v>
      </c>
      <c r="Q8" t="n">
        <v>1206.62</v>
      </c>
      <c r="R8" t="n">
        <v>261.91</v>
      </c>
      <c r="S8" t="n">
        <v>133.29</v>
      </c>
      <c r="T8" t="n">
        <v>47364.74</v>
      </c>
      <c r="U8" t="n">
        <v>0.51</v>
      </c>
      <c r="V8" t="n">
        <v>0.75</v>
      </c>
      <c r="W8" t="n">
        <v>0.37</v>
      </c>
      <c r="X8" t="n">
        <v>2.77</v>
      </c>
      <c r="Y8" t="n">
        <v>1</v>
      </c>
      <c r="Z8" t="n">
        <v>10</v>
      </c>
      <c r="AA8" t="n">
        <v>388.4931196356972</v>
      </c>
      <c r="AB8" t="n">
        <v>531.5534253923828</v>
      </c>
      <c r="AC8" t="n">
        <v>480.8227125128512</v>
      </c>
      <c r="AD8" t="n">
        <v>388493.1196356972</v>
      </c>
      <c r="AE8" t="n">
        <v>531553.4253923828</v>
      </c>
      <c r="AF8" t="n">
        <v>2.770504898711629e-06</v>
      </c>
      <c r="AG8" t="n">
        <v>0.7565277777777778</v>
      </c>
      <c r="AH8" t="n">
        <v>480822.7125128512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1.8584</v>
      </c>
      <c r="E9" t="n">
        <v>53.81</v>
      </c>
      <c r="F9" t="n">
        <v>49.78</v>
      </c>
      <c r="G9" t="n">
        <v>56.35</v>
      </c>
      <c r="H9" t="n">
        <v>0.84</v>
      </c>
      <c r="I9" t="n">
        <v>53</v>
      </c>
      <c r="J9" t="n">
        <v>169.17</v>
      </c>
      <c r="K9" t="n">
        <v>50.28</v>
      </c>
      <c r="L9" t="n">
        <v>8</v>
      </c>
      <c r="M9" t="n">
        <v>51</v>
      </c>
      <c r="N9" t="n">
        <v>30.89</v>
      </c>
      <c r="O9" t="n">
        <v>21098.19</v>
      </c>
      <c r="P9" t="n">
        <v>571.65</v>
      </c>
      <c r="Q9" t="n">
        <v>1206.6</v>
      </c>
      <c r="R9" t="n">
        <v>248.23</v>
      </c>
      <c r="S9" t="n">
        <v>133.29</v>
      </c>
      <c r="T9" t="n">
        <v>40562.39</v>
      </c>
      <c r="U9" t="n">
        <v>0.54</v>
      </c>
      <c r="V9" t="n">
        <v>0.75</v>
      </c>
      <c r="W9" t="n">
        <v>0.36</v>
      </c>
      <c r="X9" t="n">
        <v>2.37</v>
      </c>
      <c r="Y9" t="n">
        <v>1</v>
      </c>
      <c r="Z9" t="n">
        <v>10</v>
      </c>
      <c r="AA9" t="n">
        <v>378.3837128994578</v>
      </c>
      <c r="AB9" t="n">
        <v>517.7212891003114</v>
      </c>
      <c r="AC9" t="n">
        <v>468.3106958949699</v>
      </c>
      <c r="AD9" t="n">
        <v>378383.7128994578</v>
      </c>
      <c r="AE9" t="n">
        <v>517721.2891003115</v>
      </c>
      <c r="AF9" t="n">
        <v>2.804611778933266e-06</v>
      </c>
      <c r="AG9" t="n">
        <v>0.7473611111111111</v>
      </c>
      <c r="AH9" t="n">
        <v>468310.6958949699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1.8801</v>
      </c>
      <c r="E10" t="n">
        <v>53.19</v>
      </c>
      <c r="F10" t="n">
        <v>49.38</v>
      </c>
      <c r="G10" t="n">
        <v>64.41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44</v>
      </c>
      <c r="N10" t="n">
        <v>31.34</v>
      </c>
      <c r="O10" t="n">
        <v>21277.6</v>
      </c>
      <c r="P10" t="n">
        <v>562.1</v>
      </c>
      <c r="Q10" t="n">
        <v>1206.63</v>
      </c>
      <c r="R10" t="n">
        <v>234.73</v>
      </c>
      <c r="S10" t="n">
        <v>133.29</v>
      </c>
      <c r="T10" t="n">
        <v>33846.33</v>
      </c>
      <c r="U10" t="n">
        <v>0.57</v>
      </c>
      <c r="V10" t="n">
        <v>0.76</v>
      </c>
      <c r="W10" t="n">
        <v>0.35</v>
      </c>
      <c r="X10" t="n">
        <v>1.97</v>
      </c>
      <c r="Y10" t="n">
        <v>1</v>
      </c>
      <c r="Z10" t="n">
        <v>10</v>
      </c>
      <c r="AA10" t="n">
        <v>368.7668993913702</v>
      </c>
      <c r="AB10" t="n">
        <v>504.5631405946771</v>
      </c>
      <c r="AC10" t="n">
        <v>456.4083426151358</v>
      </c>
      <c r="AD10" t="n">
        <v>368766.8993913702</v>
      </c>
      <c r="AE10" t="n">
        <v>504563.1405946771</v>
      </c>
      <c r="AF10" t="n">
        <v>2.837360420562007e-06</v>
      </c>
      <c r="AG10" t="n">
        <v>0.73875</v>
      </c>
      <c r="AH10" t="n">
        <v>456408.3426151358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1.8853</v>
      </c>
      <c r="E11" t="n">
        <v>53.04</v>
      </c>
      <c r="F11" t="n">
        <v>49.4</v>
      </c>
      <c r="G11" t="n">
        <v>72.29000000000001</v>
      </c>
      <c r="H11" t="n">
        <v>1.03</v>
      </c>
      <c r="I11" t="n">
        <v>41</v>
      </c>
      <c r="J11" t="n">
        <v>172.08</v>
      </c>
      <c r="K11" t="n">
        <v>50.28</v>
      </c>
      <c r="L11" t="n">
        <v>10</v>
      </c>
      <c r="M11" t="n">
        <v>39</v>
      </c>
      <c r="N11" t="n">
        <v>31.8</v>
      </c>
      <c r="O11" t="n">
        <v>21457.64</v>
      </c>
      <c r="P11" t="n">
        <v>557.0599999999999</v>
      </c>
      <c r="Q11" t="n">
        <v>1206.64</v>
      </c>
      <c r="R11" t="n">
        <v>235.69</v>
      </c>
      <c r="S11" t="n">
        <v>133.29</v>
      </c>
      <c r="T11" t="n">
        <v>34354.67</v>
      </c>
      <c r="U11" t="n">
        <v>0.57</v>
      </c>
      <c r="V11" t="n">
        <v>0.76</v>
      </c>
      <c r="W11" t="n">
        <v>0.34</v>
      </c>
      <c r="X11" t="n">
        <v>1.99</v>
      </c>
      <c r="Y11" t="n">
        <v>1</v>
      </c>
      <c r="Z11" t="n">
        <v>10</v>
      </c>
      <c r="AA11" t="n">
        <v>365.4686007246898</v>
      </c>
      <c r="AB11" t="n">
        <v>500.0502628482575</v>
      </c>
      <c r="AC11" t="n">
        <v>452.3261675869708</v>
      </c>
      <c r="AD11" t="n">
        <v>365468.6007246898</v>
      </c>
      <c r="AE11" t="n">
        <v>500050.2628482575</v>
      </c>
      <c r="AF11" t="n">
        <v>2.845208021320968e-06</v>
      </c>
      <c r="AG11" t="n">
        <v>0.7366666666666667</v>
      </c>
      <c r="AH11" t="n">
        <v>452326.1675869708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1.9012</v>
      </c>
      <c r="E12" t="n">
        <v>52.6</v>
      </c>
      <c r="F12" t="n">
        <v>49.08</v>
      </c>
      <c r="G12" t="n">
        <v>79.59</v>
      </c>
      <c r="H12" t="n">
        <v>1.12</v>
      </c>
      <c r="I12" t="n">
        <v>37</v>
      </c>
      <c r="J12" t="n">
        <v>173.55</v>
      </c>
      <c r="K12" t="n">
        <v>50.28</v>
      </c>
      <c r="L12" t="n">
        <v>11</v>
      </c>
      <c r="M12" t="n">
        <v>35</v>
      </c>
      <c r="N12" t="n">
        <v>32.27</v>
      </c>
      <c r="O12" t="n">
        <v>21638.31</v>
      </c>
      <c r="P12" t="n">
        <v>548.08</v>
      </c>
      <c r="Q12" t="n">
        <v>1206.61</v>
      </c>
      <c r="R12" t="n">
        <v>224.8</v>
      </c>
      <c r="S12" t="n">
        <v>133.29</v>
      </c>
      <c r="T12" t="n">
        <v>28927.32</v>
      </c>
      <c r="U12" t="n">
        <v>0.59</v>
      </c>
      <c r="V12" t="n">
        <v>0.76</v>
      </c>
      <c r="W12" t="n">
        <v>0.33</v>
      </c>
      <c r="X12" t="n">
        <v>1.67</v>
      </c>
      <c r="Y12" t="n">
        <v>1</v>
      </c>
      <c r="Z12" t="n">
        <v>10</v>
      </c>
      <c r="AA12" t="n">
        <v>357.6442952322167</v>
      </c>
      <c r="AB12" t="n">
        <v>489.3447028894595</v>
      </c>
      <c r="AC12" t="n">
        <v>442.6423312452927</v>
      </c>
      <c r="AD12" t="n">
        <v>357644.2952322167</v>
      </c>
      <c r="AE12" t="n">
        <v>489344.7028894595</v>
      </c>
      <c r="AF12" t="n">
        <v>2.869203569795483e-06</v>
      </c>
      <c r="AG12" t="n">
        <v>0.7305555555555556</v>
      </c>
      <c r="AH12" t="n">
        <v>442642.3312452927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1.9105</v>
      </c>
      <c r="E13" t="n">
        <v>52.34</v>
      </c>
      <c r="F13" t="n">
        <v>48.92</v>
      </c>
      <c r="G13" t="n">
        <v>86.33</v>
      </c>
      <c r="H13" t="n">
        <v>1.22</v>
      </c>
      <c r="I13" t="n">
        <v>34</v>
      </c>
      <c r="J13" t="n">
        <v>175.02</v>
      </c>
      <c r="K13" t="n">
        <v>50.28</v>
      </c>
      <c r="L13" t="n">
        <v>12</v>
      </c>
      <c r="M13" t="n">
        <v>32</v>
      </c>
      <c r="N13" t="n">
        <v>32.74</v>
      </c>
      <c r="O13" t="n">
        <v>21819.6</v>
      </c>
      <c r="P13" t="n">
        <v>541.62</v>
      </c>
      <c r="Q13" t="n">
        <v>1206.67</v>
      </c>
      <c r="R13" t="n">
        <v>219.23</v>
      </c>
      <c r="S13" t="n">
        <v>133.29</v>
      </c>
      <c r="T13" t="n">
        <v>26155.01</v>
      </c>
      <c r="U13" t="n">
        <v>0.61</v>
      </c>
      <c r="V13" t="n">
        <v>0.76</v>
      </c>
      <c r="W13" t="n">
        <v>0.33</v>
      </c>
      <c r="X13" t="n">
        <v>1.51</v>
      </c>
      <c r="Y13" t="n">
        <v>1</v>
      </c>
      <c r="Z13" t="n">
        <v>10</v>
      </c>
      <c r="AA13" t="n">
        <v>352.6340878753235</v>
      </c>
      <c r="AB13" t="n">
        <v>482.4895161490095</v>
      </c>
      <c r="AC13" t="n">
        <v>436.4413939060362</v>
      </c>
      <c r="AD13" t="n">
        <v>352634.0878753235</v>
      </c>
      <c r="AE13" t="n">
        <v>482489.5161490095</v>
      </c>
      <c r="AF13" t="n">
        <v>2.883238701922086e-06</v>
      </c>
      <c r="AG13" t="n">
        <v>0.7269444444444445</v>
      </c>
      <c r="AH13" t="n">
        <v>436441.3939060362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1.9204</v>
      </c>
      <c r="E14" t="n">
        <v>52.07</v>
      </c>
      <c r="F14" t="n">
        <v>48.75</v>
      </c>
      <c r="G14" t="n">
        <v>94.34999999999999</v>
      </c>
      <c r="H14" t="n">
        <v>1.31</v>
      </c>
      <c r="I14" t="n">
        <v>31</v>
      </c>
      <c r="J14" t="n">
        <v>176.49</v>
      </c>
      <c r="K14" t="n">
        <v>50.28</v>
      </c>
      <c r="L14" t="n">
        <v>13</v>
      </c>
      <c r="M14" t="n">
        <v>29</v>
      </c>
      <c r="N14" t="n">
        <v>33.21</v>
      </c>
      <c r="O14" t="n">
        <v>22001.54</v>
      </c>
      <c r="P14" t="n">
        <v>533.63</v>
      </c>
      <c r="Q14" t="n">
        <v>1206.64</v>
      </c>
      <c r="R14" t="n">
        <v>213.38</v>
      </c>
      <c r="S14" t="n">
        <v>133.29</v>
      </c>
      <c r="T14" t="n">
        <v>23248.16</v>
      </c>
      <c r="U14" t="n">
        <v>0.62</v>
      </c>
      <c r="V14" t="n">
        <v>0.77</v>
      </c>
      <c r="W14" t="n">
        <v>0.32</v>
      </c>
      <c r="X14" t="n">
        <v>1.34</v>
      </c>
      <c r="Y14" t="n">
        <v>1</v>
      </c>
      <c r="Z14" t="n">
        <v>10</v>
      </c>
      <c r="AA14" t="n">
        <v>346.8500758690831</v>
      </c>
      <c r="AB14" t="n">
        <v>474.5755757494707</v>
      </c>
      <c r="AC14" t="n">
        <v>429.2827488709443</v>
      </c>
      <c r="AD14" t="n">
        <v>346850.0758690831</v>
      </c>
      <c r="AE14" t="n">
        <v>474575.5757494707</v>
      </c>
      <c r="AF14" t="n">
        <v>2.898179326443954e-06</v>
      </c>
      <c r="AG14" t="n">
        <v>0.7231944444444445</v>
      </c>
      <c r="AH14" t="n">
        <v>429282.7488709443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1.9253</v>
      </c>
      <c r="E15" t="n">
        <v>51.94</v>
      </c>
      <c r="F15" t="n">
        <v>48.71</v>
      </c>
      <c r="G15" t="n">
        <v>104.38</v>
      </c>
      <c r="H15" t="n">
        <v>1.4</v>
      </c>
      <c r="I15" t="n">
        <v>28</v>
      </c>
      <c r="J15" t="n">
        <v>177.97</v>
      </c>
      <c r="K15" t="n">
        <v>50.28</v>
      </c>
      <c r="L15" t="n">
        <v>14</v>
      </c>
      <c r="M15" t="n">
        <v>26</v>
      </c>
      <c r="N15" t="n">
        <v>33.69</v>
      </c>
      <c r="O15" t="n">
        <v>22184.13</v>
      </c>
      <c r="P15" t="n">
        <v>527.84</v>
      </c>
      <c r="Q15" t="n">
        <v>1206.63</v>
      </c>
      <c r="R15" t="n">
        <v>212.48</v>
      </c>
      <c r="S15" t="n">
        <v>133.29</v>
      </c>
      <c r="T15" t="n">
        <v>22813.13</v>
      </c>
      <c r="U15" t="n">
        <v>0.63</v>
      </c>
      <c r="V15" t="n">
        <v>0.77</v>
      </c>
      <c r="W15" t="n">
        <v>0.32</v>
      </c>
      <c r="X15" t="n">
        <v>1.3</v>
      </c>
      <c r="Y15" t="n">
        <v>1</v>
      </c>
      <c r="Z15" t="n">
        <v>10</v>
      </c>
      <c r="AA15" t="n">
        <v>343.2704988858135</v>
      </c>
      <c r="AB15" t="n">
        <v>469.6778406011703</v>
      </c>
      <c r="AC15" t="n">
        <v>424.8524466911832</v>
      </c>
      <c r="AD15" t="n">
        <v>343270.4988858135</v>
      </c>
      <c r="AE15" t="n">
        <v>469677.8406011703</v>
      </c>
      <c r="AF15" t="n">
        <v>2.905574181005283e-06</v>
      </c>
      <c r="AG15" t="n">
        <v>0.7213888888888889</v>
      </c>
      <c r="AH15" t="n">
        <v>424852.4466911831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1.9336</v>
      </c>
      <c r="E16" t="n">
        <v>51.72</v>
      </c>
      <c r="F16" t="n">
        <v>48.56</v>
      </c>
      <c r="G16" t="n">
        <v>112.05</v>
      </c>
      <c r="H16" t="n">
        <v>1.48</v>
      </c>
      <c r="I16" t="n">
        <v>26</v>
      </c>
      <c r="J16" t="n">
        <v>179.46</v>
      </c>
      <c r="K16" t="n">
        <v>50.28</v>
      </c>
      <c r="L16" t="n">
        <v>15</v>
      </c>
      <c r="M16" t="n">
        <v>24</v>
      </c>
      <c r="N16" t="n">
        <v>34.18</v>
      </c>
      <c r="O16" t="n">
        <v>22367.38</v>
      </c>
      <c r="P16" t="n">
        <v>519.39</v>
      </c>
      <c r="Q16" t="n">
        <v>1206.59</v>
      </c>
      <c r="R16" t="n">
        <v>206.92</v>
      </c>
      <c r="S16" t="n">
        <v>133.29</v>
      </c>
      <c r="T16" t="n">
        <v>20043.39</v>
      </c>
      <c r="U16" t="n">
        <v>0.64</v>
      </c>
      <c r="V16" t="n">
        <v>0.77</v>
      </c>
      <c r="W16" t="n">
        <v>0.32</v>
      </c>
      <c r="X16" t="n">
        <v>1.15</v>
      </c>
      <c r="Y16" t="n">
        <v>1</v>
      </c>
      <c r="Z16" t="n">
        <v>10</v>
      </c>
      <c r="AA16" t="n">
        <v>337.6907219679333</v>
      </c>
      <c r="AB16" t="n">
        <v>462.0433436597422</v>
      </c>
      <c r="AC16" t="n">
        <v>417.9465754227613</v>
      </c>
      <c r="AD16" t="n">
        <v>337690.7219679332</v>
      </c>
      <c r="AE16" t="n">
        <v>462043.3436597422</v>
      </c>
      <c r="AF16" t="n">
        <v>2.918100159139778e-06</v>
      </c>
      <c r="AG16" t="n">
        <v>0.7183333333333333</v>
      </c>
      <c r="AH16" t="n">
        <v>417946.5754227613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1.9398</v>
      </c>
      <c r="E17" t="n">
        <v>51.55</v>
      </c>
      <c r="F17" t="n">
        <v>48.45</v>
      </c>
      <c r="G17" t="n">
        <v>121.13</v>
      </c>
      <c r="H17" t="n">
        <v>1.57</v>
      </c>
      <c r="I17" t="n">
        <v>24</v>
      </c>
      <c r="J17" t="n">
        <v>180.95</v>
      </c>
      <c r="K17" t="n">
        <v>50.28</v>
      </c>
      <c r="L17" t="n">
        <v>16</v>
      </c>
      <c r="M17" t="n">
        <v>22</v>
      </c>
      <c r="N17" t="n">
        <v>34.67</v>
      </c>
      <c r="O17" t="n">
        <v>22551.28</v>
      </c>
      <c r="P17" t="n">
        <v>511.59</v>
      </c>
      <c r="Q17" t="n">
        <v>1206.6</v>
      </c>
      <c r="R17" t="n">
        <v>203.53</v>
      </c>
      <c r="S17" t="n">
        <v>133.29</v>
      </c>
      <c r="T17" t="n">
        <v>18359.72</v>
      </c>
      <c r="U17" t="n">
        <v>0.65</v>
      </c>
      <c r="V17" t="n">
        <v>0.77</v>
      </c>
      <c r="W17" t="n">
        <v>0.31</v>
      </c>
      <c r="X17" t="n">
        <v>1.04</v>
      </c>
      <c r="Y17" t="n">
        <v>1</v>
      </c>
      <c r="Z17" t="n">
        <v>10</v>
      </c>
      <c r="AA17" t="n">
        <v>332.8898414467599</v>
      </c>
      <c r="AB17" t="n">
        <v>455.4745671307722</v>
      </c>
      <c r="AC17" t="n">
        <v>412.0047137063805</v>
      </c>
      <c r="AD17" t="n">
        <v>332889.8414467599</v>
      </c>
      <c r="AE17" t="n">
        <v>455474.5671307722</v>
      </c>
      <c r="AF17" t="n">
        <v>2.927456913890847e-06</v>
      </c>
      <c r="AG17" t="n">
        <v>0.7159722222222222</v>
      </c>
      <c r="AH17" t="n">
        <v>412004.7137063805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1.9454</v>
      </c>
      <c r="E18" t="n">
        <v>51.4</v>
      </c>
      <c r="F18" t="n">
        <v>48.34</v>
      </c>
      <c r="G18" t="n">
        <v>126.1</v>
      </c>
      <c r="H18" t="n">
        <v>1.65</v>
      </c>
      <c r="I18" t="n">
        <v>23</v>
      </c>
      <c r="J18" t="n">
        <v>182.45</v>
      </c>
      <c r="K18" t="n">
        <v>50.28</v>
      </c>
      <c r="L18" t="n">
        <v>17</v>
      </c>
      <c r="M18" t="n">
        <v>21</v>
      </c>
      <c r="N18" t="n">
        <v>35.17</v>
      </c>
      <c r="O18" t="n">
        <v>22735.98</v>
      </c>
      <c r="P18" t="n">
        <v>507.53</v>
      </c>
      <c r="Q18" t="n">
        <v>1206.6</v>
      </c>
      <c r="R18" t="n">
        <v>199.25</v>
      </c>
      <c r="S18" t="n">
        <v>133.29</v>
      </c>
      <c r="T18" t="n">
        <v>16219.97</v>
      </c>
      <c r="U18" t="n">
        <v>0.67</v>
      </c>
      <c r="V18" t="n">
        <v>0.77</v>
      </c>
      <c r="W18" t="n">
        <v>0.31</v>
      </c>
      <c r="X18" t="n">
        <v>0.93</v>
      </c>
      <c r="Y18" t="n">
        <v>1</v>
      </c>
      <c r="Z18" t="n">
        <v>10</v>
      </c>
      <c r="AA18" t="n">
        <v>329.8943194748889</v>
      </c>
      <c r="AB18" t="n">
        <v>451.3759618157559</v>
      </c>
      <c r="AC18" t="n">
        <v>408.2972735302006</v>
      </c>
      <c r="AD18" t="n">
        <v>329894.3194748889</v>
      </c>
      <c r="AE18" t="n">
        <v>451375.9618157559</v>
      </c>
      <c r="AF18" t="n">
        <v>2.935908176246651e-06</v>
      </c>
      <c r="AG18" t="n">
        <v>0.7138888888888889</v>
      </c>
      <c r="AH18" t="n">
        <v>408297.2735302006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1.9467</v>
      </c>
      <c r="E19" t="n">
        <v>51.37</v>
      </c>
      <c r="F19" t="n">
        <v>48.37</v>
      </c>
      <c r="G19" t="n">
        <v>138.2</v>
      </c>
      <c r="H19" t="n">
        <v>1.74</v>
      </c>
      <c r="I19" t="n">
        <v>21</v>
      </c>
      <c r="J19" t="n">
        <v>183.95</v>
      </c>
      <c r="K19" t="n">
        <v>50.28</v>
      </c>
      <c r="L19" t="n">
        <v>18</v>
      </c>
      <c r="M19" t="n">
        <v>19</v>
      </c>
      <c r="N19" t="n">
        <v>35.67</v>
      </c>
      <c r="O19" t="n">
        <v>22921.24</v>
      </c>
      <c r="P19" t="n">
        <v>500.06</v>
      </c>
      <c r="Q19" t="n">
        <v>1206.6</v>
      </c>
      <c r="R19" t="n">
        <v>200.55</v>
      </c>
      <c r="S19" t="n">
        <v>133.29</v>
      </c>
      <c r="T19" t="n">
        <v>16881.6</v>
      </c>
      <c r="U19" t="n">
        <v>0.66</v>
      </c>
      <c r="V19" t="n">
        <v>0.77</v>
      </c>
      <c r="W19" t="n">
        <v>0.31</v>
      </c>
      <c r="X19" t="n">
        <v>0.96</v>
      </c>
      <c r="Y19" t="n">
        <v>1</v>
      </c>
      <c r="Z19" t="n">
        <v>10</v>
      </c>
      <c r="AA19" t="n">
        <v>326.3954000966826</v>
      </c>
      <c r="AB19" t="n">
        <v>446.5885859610653</v>
      </c>
      <c r="AC19" t="n">
        <v>403.9667981079575</v>
      </c>
      <c r="AD19" t="n">
        <v>326395.4000966827</v>
      </c>
      <c r="AE19" t="n">
        <v>446588.5859610653</v>
      </c>
      <c r="AF19" t="n">
        <v>2.937870076436392e-06</v>
      </c>
      <c r="AG19" t="n">
        <v>0.7134722222222222</v>
      </c>
      <c r="AH19" t="n">
        <v>403966.7981079575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1.9516</v>
      </c>
      <c r="E20" t="n">
        <v>51.24</v>
      </c>
      <c r="F20" t="n">
        <v>48.27</v>
      </c>
      <c r="G20" t="n">
        <v>144.81</v>
      </c>
      <c r="H20" t="n">
        <v>1.82</v>
      </c>
      <c r="I20" t="n">
        <v>20</v>
      </c>
      <c r="J20" t="n">
        <v>185.46</v>
      </c>
      <c r="K20" t="n">
        <v>50.28</v>
      </c>
      <c r="L20" t="n">
        <v>19</v>
      </c>
      <c r="M20" t="n">
        <v>18</v>
      </c>
      <c r="N20" t="n">
        <v>36.18</v>
      </c>
      <c r="O20" t="n">
        <v>23107.19</v>
      </c>
      <c r="P20" t="n">
        <v>494.52</v>
      </c>
      <c r="Q20" t="n">
        <v>1206.59</v>
      </c>
      <c r="R20" t="n">
        <v>197.21</v>
      </c>
      <c r="S20" t="n">
        <v>133.29</v>
      </c>
      <c r="T20" t="n">
        <v>15215.36</v>
      </c>
      <c r="U20" t="n">
        <v>0.68</v>
      </c>
      <c r="V20" t="n">
        <v>0.78</v>
      </c>
      <c r="W20" t="n">
        <v>0.31</v>
      </c>
      <c r="X20" t="n">
        <v>0.86</v>
      </c>
      <c r="Y20" t="n">
        <v>1</v>
      </c>
      <c r="Z20" t="n">
        <v>10</v>
      </c>
      <c r="AA20" t="n">
        <v>322.9046010174872</v>
      </c>
      <c r="AB20" t="n">
        <v>441.8123206577239</v>
      </c>
      <c r="AC20" t="n">
        <v>399.6463728616365</v>
      </c>
      <c r="AD20" t="n">
        <v>322904.6010174872</v>
      </c>
      <c r="AE20" t="n">
        <v>441812.3206577239</v>
      </c>
      <c r="AF20" t="n">
        <v>2.94526493099772e-06</v>
      </c>
      <c r="AG20" t="n">
        <v>0.7116666666666667</v>
      </c>
      <c r="AH20" t="n">
        <v>399646.3728616365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1.9539</v>
      </c>
      <c r="E21" t="n">
        <v>51.18</v>
      </c>
      <c r="F21" t="n">
        <v>48.24</v>
      </c>
      <c r="G21" t="n">
        <v>152.34</v>
      </c>
      <c r="H21" t="n">
        <v>1.9</v>
      </c>
      <c r="I21" t="n">
        <v>19</v>
      </c>
      <c r="J21" t="n">
        <v>186.97</v>
      </c>
      <c r="K21" t="n">
        <v>50.28</v>
      </c>
      <c r="L21" t="n">
        <v>20</v>
      </c>
      <c r="M21" t="n">
        <v>17</v>
      </c>
      <c r="N21" t="n">
        <v>36.69</v>
      </c>
      <c r="O21" t="n">
        <v>23293.82</v>
      </c>
      <c r="P21" t="n">
        <v>487.86</v>
      </c>
      <c r="Q21" t="n">
        <v>1206.61</v>
      </c>
      <c r="R21" t="n">
        <v>196.26</v>
      </c>
      <c r="S21" t="n">
        <v>133.29</v>
      </c>
      <c r="T21" t="n">
        <v>14746.34</v>
      </c>
      <c r="U21" t="n">
        <v>0.68</v>
      </c>
      <c r="V21" t="n">
        <v>0.78</v>
      </c>
      <c r="W21" t="n">
        <v>0.31</v>
      </c>
      <c r="X21" t="n">
        <v>0.83</v>
      </c>
      <c r="Y21" t="n">
        <v>1</v>
      </c>
      <c r="Z21" t="n">
        <v>10</v>
      </c>
      <c r="AA21" t="n">
        <v>319.4975243016287</v>
      </c>
      <c r="AB21" t="n">
        <v>437.1506079854699</v>
      </c>
      <c r="AC21" t="n">
        <v>395.4295675040676</v>
      </c>
      <c r="AD21" t="n">
        <v>319497.5243016287</v>
      </c>
      <c r="AE21" t="n">
        <v>437150.6079854699</v>
      </c>
      <c r="AF21" t="n">
        <v>2.948735985179568e-06</v>
      </c>
      <c r="AG21" t="n">
        <v>0.7108333333333333</v>
      </c>
      <c r="AH21" t="n">
        <v>395429.5675040676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1.9579</v>
      </c>
      <c r="E22" t="n">
        <v>51.08</v>
      </c>
      <c r="F22" t="n">
        <v>48.17</v>
      </c>
      <c r="G22" t="n">
        <v>160.57</v>
      </c>
      <c r="H22" t="n">
        <v>1.98</v>
      </c>
      <c r="I22" t="n">
        <v>18</v>
      </c>
      <c r="J22" t="n">
        <v>188.49</v>
      </c>
      <c r="K22" t="n">
        <v>50.28</v>
      </c>
      <c r="L22" t="n">
        <v>21</v>
      </c>
      <c r="M22" t="n">
        <v>15</v>
      </c>
      <c r="N22" t="n">
        <v>37.21</v>
      </c>
      <c r="O22" t="n">
        <v>23481.16</v>
      </c>
      <c r="P22" t="n">
        <v>479.54</v>
      </c>
      <c r="Q22" t="n">
        <v>1206.6</v>
      </c>
      <c r="R22" t="n">
        <v>193.68</v>
      </c>
      <c r="S22" t="n">
        <v>133.29</v>
      </c>
      <c r="T22" t="n">
        <v>13464.21</v>
      </c>
      <c r="U22" t="n">
        <v>0.6899999999999999</v>
      </c>
      <c r="V22" t="n">
        <v>0.78</v>
      </c>
      <c r="W22" t="n">
        <v>0.31</v>
      </c>
      <c r="X22" t="n">
        <v>0.76</v>
      </c>
      <c r="Y22" t="n">
        <v>1</v>
      </c>
      <c r="Z22" t="n">
        <v>10</v>
      </c>
      <c r="AA22" t="n">
        <v>315.0061752875411</v>
      </c>
      <c r="AB22" t="n">
        <v>431.0053461200609</v>
      </c>
      <c r="AC22" t="n">
        <v>389.8708008061641</v>
      </c>
      <c r="AD22" t="n">
        <v>315006.1752875411</v>
      </c>
      <c r="AE22" t="n">
        <v>431005.3461200609</v>
      </c>
      <c r="AF22" t="n">
        <v>2.954772601147999e-06</v>
      </c>
      <c r="AG22" t="n">
        <v>0.7094444444444444</v>
      </c>
      <c r="AH22" t="n">
        <v>389870.8008061641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1.9604</v>
      </c>
      <c r="E23" t="n">
        <v>51.01</v>
      </c>
      <c r="F23" t="n">
        <v>48.14</v>
      </c>
      <c r="G23" t="n">
        <v>169.9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9</v>
      </c>
      <c r="N23" t="n">
        <v>37.74</v>
      </c>
      <c r="O23" t="n">
        <v>23669.2</v>
      </c>
      <c r="P23" t="n">
        <v>475.95</v>
      </c>
      <c r="Q23" t="n">
        <v>1206.62</v>
      </c>
      <c r="R23" t="n">
        <v>192.43</v>
      </c>
      <c r="S23" t="n">
        <v>133.29</v>
      </c>
      <c r="T23" t="n">
        <v>12841.44</v>
      </c>
      <c r="U23" t="n">
        <v>0.6899999999999999</v>
      </c>
      <c r="V23" t="n">
        <v>0.78</v>
      </c>
      <c r="W23" t="n">
        <v>0.31</v>
      </c>
      <c r="X23" t="n">
        <v>0.73</v>
      </c>
      <c r="Y23" t="n">
        <v>1</v>
      </c>
      <c r="Z23" t="n">
        <v>10</v>
      </c>
      <c r="AA23" t="n">
        <v>312.9509991035284</v>
      </c>
      <c r="AB23" t="n">
        <v>428.1933633971205</v>
      </c>
      <c r="AC23" t="n">
        <v>387.3271897676586</v>
      </c>
      <c r="AD23" t="n">
        <v>312950.9991035284</v>
      </c>
      <c r="AE23" t="n">
        <v>428193.3633971205</v>
      </c>
      <c r="AF23" t="n">
        <v>2.958545486128269e-06</v>
      </c>
      <c r="AG23" t="n">
        <v>0.7084722222222222</v>
      </c>
      <c r="AH23" t="n">
        <v>387327.1897676586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1.9593</v>
      </c>
      <c r="E24" t="n">
        <v>51.04</v>
      </c>
      <c r="F24" t="n">
        <v>48.17</v>
      </c>
      <c r="G24" t="n">
        <v>170</v>
      </c>
      <c r="H24" t="n">
        <v>2.13</v>
      </c>
      <c r="I24" t="n">
        <v>17</v>
      </c>
      <c r="J24" t="n">
        <v>191.55</v>
      </c>
      <c r="K24" t="n">
        <v>50.28</v>
      </c>
      <c r="L24" t="n">
        <v>23</v>
      </c>
      <c r="M24" t="n">
        <v>3</v>
      </c>
      <c r="N24" t="n">
        <v>38.27</v>
      </c>
      <c r="O24" t="n">
        <v>23857.96</v>
      </c>
      <c r="P24" t="n">
        <v>474</v>
      </c>
      <c r="Q24" t="n">
        <v>1206.64</v>
      </c>
      <c r="R24" t="n">
        <v>193.18</v>
      </c>
      <c r="S24" t="n">
        <v>133.29</v>
      </c>
      <c r="T24" t="n">
        <v>13216.12</v>
      </c>
      <c r="U24" t="n">
        <v>0.6899999999999999</v>
      </c>
      <c r="V24" t="n">
        <v>0.78</v>
      </c>
      <c r="W24" t="n">
        <v>0.32</v>
      </c>
      <c r="X24" t="n">
        <v>0.76</v>
      </c>
      <c r="Y24" t="n">
        <v>1</v>
      </c>
      <c r="Z24" t="n">
        <v>10</v>
      </c>
      <c r="AA24" t="n">
        <v>312.3201205120906</v>
      </c>
      <c r="AB24" t="n">
        <v>427.3301674759163</v>
      </c>
      <c r="AC24" t="n">
        <v>386.546376053671</v>
      </c>
      <c r="AD24" t="n">
        <v>312320.1205120906</v>
      </c>
      <c r="AE24" t="n">
        <v>427330.1674759163</v>
      </c>
      <c r="AF24" t="n">
        <v>2.95688541673695e-06</v>
      </c>
      <c r="AG24" t="n">
        <v>0.7088888888888889</v>
      </c>
      <c r="AH24" t="n">
        <v>386546.376053671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1.9594</v>
      </c>
      <c r="E25" t="n">
        <v>51.04</v>
      </c>
      <c r="F25" t="n">
        <v>48.16</v>
      </c>
      <c r="G25" t="n">
        <v>169.99</v>
      </c>
      <c r="H25" t="n">
        <v>2.21</v>
      </c>
      <c r="I25" t="n">
        <v>17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476.93</v>
      </c>
      <c r="Q25" t="n">
        <v>1206.6</v>
      </c>
      <c r="R25" t="n">
        <v>193.01</v>
      </c>
      <c r="S25" t="n">
        <v>133.29</v>
      </c>
      <c r="T25" t="n">
        <v>13131.7</v>
      </c>
      <c r="U25" t="n">
        <v>0.6899999999999999</v>
      </c>
      <c r="V25" t="n">
        <v>0.78</v>
      </c>
      <c r="W25" t="n">
        <v>0.32</v>
      </c>
      <c r="X25" t="n">
        <v>0.75</v>
      </c>
      <c r="Y25" t="n">
        <v>1</v>
      </c>
      <c r="Z25" t="n">
        <v>10</v>
      </c>
      <c r="AA25" t="n">
        <v>313.586124106512</v>
      </c>
      <c r="AB25" t="n">
        <v>429.0623694459404</v>
      </c>
      <c r="AC25" t="n">
        <v>388.1132590988367</v>
      </c>
      <c r="AD25" t="n">
        <v>313586.124106512</v>
      </c>
      <c r="AE25" t="n">
        <v>429062.3694459404</v>
      </c>
      <c r="AF25" t="n">
        <v>2.957036332136161e-06</v>
      </c>
      <c r="AG25" t="n">
        <v>0.7088888888888889</v>
      </c>
      <c r="AH25" t="n">
        <v>388113.2590988367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1.377</v>
      </c>
      <c r="E2" t="n">
        <v>72.62</v>
      </c>
      <c r="F2" t="n">
        <v>64.51000000000001</v>
      </c>
      <c r="G2" t="n">
        <v>10.72</v>
      </c>
      <c r="H2" t="n">
        <v>0.22</v>
      </c>
      <c r="I2" t="n">
        <v>361</v>
      </c>
      <c r="J2" t="n">
        <v>80.84</v>
      </c>
      <c r="K2" t="n">
        <v>35.1</v>
      </c>
      <c r="L2" t="n">
        <v>1</v>
      </c>
      <c r="M2" t="n">
        <v>359</v>
      </c>
      <c r="N2" t="n">
        <v>9.74</v>
      </c>
      <c r="O2" t="n">
        <v>10204.21</v>
      </c>
      <c r="P2" t="n">
        <v>495.44</v>
      </c>
      <c r="Q2" t="n">
        <v>1206.73</v>
      </c>
      <c r="R2" t="n">
        <v>748.67</v>
      </c>
      <c r="S2" t="n">
        <v>133.29</v>
      </c>
      <c r="T2" t="n">
        <v>289241.44</v>
      </c>
      <c r="U2" t="n">
        <v>0.18</v>
      </c>
      <c r="V2" t="n">
        <v>0.58</v>
      </c>
      <c r="W2" t="n">
        <v>0.84</v>
      </c>
      <c r="X2" t="n">
        <v>17.09</v>
      </c>
      <c r="Y2" t="n">
        <v>1</v>
      </c>
      <c r="Z2" t="n">
        <v>10</v>
      </c>
      <c r="AA2" t="n">
        <v>451.2963340798181</v>
      </c>
      <c r="AB2" t="n">
        <v>617.4835540771051</v>
      </c>
      <c r="AC2" t="n">
        <v>558.5517903195966</v>
      </c>
      <c r="AD2" t="n">
        <v>451296.334079818</v>
      </c>
      <c r="AE2" t="n">
        <v>617483.554077105</v>
      </c>
      <c r="AF2" t="n">
        <v>2.318862499131636e-06</v>
      </c>
      <c r="AG2" t="n">
        <v>1.008611111111111</v>
      </c>
      <c r="AH2" t="n">
        <v>558551.7903195967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1.71</v>
      </c>
      <c r="E3" t="n">
        <v>58.48</v>
      </c>
      <c r="F3" t="n">
        <v>54.07</v>
      </c>
      <c r="G3" t="n">
        <v>22.22</v>
      </c>
      <c r="H3" t="n">
        <v>0.43</v>
      </c>
      <c r="I3" t="n">
        <v>146</v>
      </c>
      <c r="J3" t="n">
        <v>82.04000000000001</v>
      </c>
      <c r="K3" t="n">
        <v>35.1</v>
      </c>
      <c r="L3" t="n">
        <v>2</v>
      </c>
      <c r="M3" t="n">
        <v>144</v>
      </c>
      <c r="N3" t="n">
        <v>9.94</v>
      </c>
      <c r="O3" t="n">
        <v>10352.53</v>
      </c>
      <c r="P3" t="n">
        <v>402.46</v>
      </c>
      <c r="Q3" t="n">
        <v>1206.68</v>
      </c>
      <c r="R3" t="n">
        <v>393.6</v>
      </c>
      <c r="S3" t="n">
        <v>133.29</v>
      </c>
      <c r="T3" t="n">
        <v>112782.83</v>
      </c>
      <c r="U3" t="n">
        <v>0.34</v>
      </c>
      <c r="V3" t="n">
        <v>0.6899999999999999</v>
      </c>
      <c r="W3" t="n">
        <v>0.51</v>
      </c>
      <c r="X3" t="n">
        <v>6.66</v>
      </c>
      <c r="Y3" t="n">
        <v>1</v>
      </c>
      <c r="Z3" t="n">
        <v>10</v>
      </c>
      <c r="AA3" t="n">
        <v>299.0005734491751</v>
      </c>
      <c r="AB3" t="n">
        <v>409.1057755674909</v>
      </c>
      <c r="AC3" t="n">
        <v>370.061294530891</v>
      </c>
      <c r="AD3" t="n">
        <v>299000.5734491751</v>
      </c>
      <c r="AE3" t="n">
        <v>409105.7755674908</v>
      </c>
      <c r="AF3" t="n">
        <v>2.87963316885628e-06</v>
      </c>
      <c r="AG3" t="n">
        <v>0.8122222222222222</v>
      </c>
      <c r="AH3" t="n">
        <v>370061.294530891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1.8442</v>
      </c>
      <c r="E4" t="n">
        <v>54.22</v>
      </c>
      <c r="F4" t="n">
        <v>50.8</v>
      </c>
      <c r="G4" t="n">
        <v>34.25</v>
      </c>
      <c r="H4" t="n">
        <v>0.63</v>
      </c>
      <c r="I4" t="n">
        <v>89</v>
      </c>
      <c r="J4" t="n">
        <v>83.25</v>
      </c>
      <c r="K4" t="n">
        <v>35.1</v>
      </c>
      <c r="L4" t="n">
        <v>3</v>
      </c>
      <c r="M4" t="n">
        <v>87</v>
      </c>
      <c r="N4" t="n">
        <v>10.15</v>
      </c>
      <c r="O4" t="n">
        <v>10501.19</v>
      </c>
      <c r="P4" t="n">
        <v>364.83</v>
      </c>
      <c r="Q4" t="n">
        <v>1206.6</v>
      </c>
      <c r="R4" t="n">
        <v>281.87</v>
      </c>
      <c r="S4" t="n">
        <v>133.29</v>
      </c>
      <c r="T4" t="n">
        <v>57200.5</v>
      </c>
      <c r="U4" t="n">
        <v>0.47</v>
      </c>
      <c r="V4" t="n">
        <v>0.74</v>
      </c>
      <c r="W4" t="n">
        <v>0.41</v>
      </c>
      <c r="X4" t="n">
        <v>3.39</v>
      </c>
      <c r="Y4" t="n">
        <v>1</v>
      </c>
      <c r="Z4" t="n">
        <v>10</v>
      </c>
      <c r="AA4" t="n">
        <v>254.5456852058311</v>
      </c>
      <c r="AB4" t="n">
        <v>348.2806362615291</v>
      </c>
      <c r="AC4" t="n">
        <v>315.0412211517757</v>
      </c>
      <c r="AD4" t="n">
        <v>254545.6852058311</v>
      </c>
      <c r="AE4" t="n">
        <v>348280.6362615291</v>
      </c>
      <c r="AF4" t="n">
        <v>3.105625432751317e-06</v>
      </c>
      <c r="AG4" t="n">
        <v>0.7530555555555556</v>
      </c>
      <c r="AH4" t="n">
        <v>315041.2211517757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1.8742</v>
      </c>
      <c r="E5" t="n">
        <v>53.36</v>
      </c>
      <c r="F5" t="n">
        <v>50.36</v>
      </c>
      <c r="G5" t="n">
        <v>47.21</v>
      </c>
      <c r="H5" t="n">
        <v>0.83</v>
      </c>
      <c r="I5" t="n">
        <v>64</v>
      </c>
      <c r="J5" t="n">
        <v>84.45999999999999</v>
      </c>
      <c r="K5" t="n">
        <v>35.1</v>
      </c>
      <c r="L5" t="n">
        <v>4</v>
      </c>
      <c r="M5" t="n">
        <v>62</v>
      </c>
      <c r="N5" t="n">
        <v>10.36</v>
      </c>
      <c r="O5" t="n">
        <v>10650.22</v>
      </c>
      <c r="P5" t="n">
        <v>349.68</v>
      </c>
      <c r="Q5" t="n">
        <v>1206.6</v>
      </c>
      <c r="R5" t="n">
        <v>268.06</v>
      </c>
      <c r="S5" t="n">
        <v>133.29</v>
      </c>
      <c r="T5" t="n">
        <v>50420.11</v>
      </c>
      <c r="U5" t="n">
        <v>0.5</v>
      </c>
      <c r="V5" t="n">
        <v>0.74</v>
      </c>
      <c r="W5" t="n">
        <v>0.38</v>
      </c>
      <c r="X5" t="n">
        <v>2.95</v>
      </c>
      <c r="Y5" t="n">
        <v>1</v>
      </c>
      <c r="Z5" t="n">
        <v>10</v>
      </c>
      <c r="AA5" t="n">
        <v>242.7907853269035</v>
      </c>
      <c r="AB5" t="n">
        <v>332.1970636576058</v>
      </c>
      <c r="AC5" t="n">
        <v>300.4926421437298</v>
      </c>
      <c r="AD5" t="n">
        <v>242790.7853269035</v>
      </c>
      <c r="AE5" t="n">
        <v>332197.0636576058</v>
      </c>
      <c r="AF5" t="n">
        <v>3.15614531290669e-06</v>
      </c>
      <c r="AG5" t="n">
        <v>0.7411111111111111</v>
      </c>
      <c r="AH5" t="n">
        <v>300492.6421437298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1.9115</v>
      </c>
      <c r="E6" t="n">
        <v>52.32</v>
      </c>
      <c r="F6" t="n">
        <v>49.58</v>
      </c>
      <c r="G6" t="n">
        <v>60.71</v>
      </c>
      <c r="H6" t="n">
        <v>1.02</v>
      </c>
      <c r="I6" t="n">
        <v>49</v>
      </c>
      <c r="J6" t="n">
        <v>85.67</v>
      </c>
      <c r="K6" t="n">
        <v>35.1</v>
      </c>
      <c r="L6" t="n">
        <v>5</v>
      </c>
      <c r="M6" t="n">
        <v>47</v>
      </c>
      <c r="N6" t="n">
        <v>10.57</v>
      </c>
      <c r="O6" t="n">
        <v>10799.59</v>
      </c>
      <c r="P6" t="n">
        <v>329.16</v>
      </c>
      <c r="Q6" t="n">
        <v>1206.63</v>
      </c>
      <c r="R6" t="n">
        <v>241.5</v>
      </c>
      <c r="S6" t="n">
        <v>133.29</v>
      </c>
      <c r="T6" t="n">
        <v>37218.65</v>
      </c>
      <c r="U6" t="n">
        <v>0.55</v>
      </c>
      <c r="V6" t="n">
        <v>0.75</v>
      </c>
      <c r="W6" t="n">
        <v>0.35</v>
      </c>
      <c r="X6" t="n">
        <v>2.17</v>
      </c>
      <c r="Y6" t="n">
        <v>1</v>
      </c>
      <c r="Z6" t="n">
        <v>10</v>
      </c>
      <c r="AA6" t="n">
        <v>227.5758936690235</v>
      </c>
      <c r="AB6" t="n">
        <v>311.3793776576583</v>
      </c>
      <c r="AC6" t="n">
        <v>281.6617668778049</v>
      </c>
      <c r="AD6" t="n">
        <v>227575.8936690235</v>
      </c>
      <c r="AE6" t="n">
        <v>311379.3776576582</v>
      </c>
      <c r="AF6" t="n">
        <v>3.218958363899871e-06</v>
      </c>
      <c r="AG6" t="n">
        <v>0.7266666666666667</v>
      </c>
      <c r="AH6" t="n">
        <v>281661.7668778049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1.9334</v>
      </c>
      <c r="E7" t="n">
        <v>51.72</v>
      </c>
      <c r="F7" t="n">
        <v>49.16</v>
      </c>
      <c r="G7" t="n">
        <v>75.63</v>
      </c>
      <c r="H7" t="n">
        <v>1.21</v>
      </c>
      <c r="I7" t="n">
        <v>39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311.49</v>
      </c>
      <c r="Q7" t="n">
        <v>1206.62</v>
      </c>
      <c r="R7" t="n">
        <v>226.96</v>
      </c>
      <c r="S7" t="n">
        <v>133.29</v>
      </c>
      <c r="T7" t="n">
        <v>29998.78</v>
      </c>
      <c r="U7" t="n">
        <v>0.59</v>
      </c>
      <c r="V7" t="n">
        <v>0.76</v>
      </c>
      <c r="W7" t="n">
        <v>0.35</v>
      </c>
      <c r="X7" t="n">
        <v>1.75</v>
      </c>
      <c r="Y7" t="n">
        <v>1</v>
      </c>
      <c r="Z7" t="n">
        <v>10</v>
      </c>
      <c r="AA7" t="n">
        <v>216.4399484400028</v>
      </c>
      <c r="AB7" t="n">
        <v>296.1426861120893</v>
      </c>
      <c r="AC7" t="n">
        <v>267.8792437885092</v>
      </c>
      <c r="AD7" t="n">
        <v>216439.9484400027</v>
      </c>
      <c r="AE7" t="n">
        <v>296142.6861120893</v>
      </c>
      <c r="AF7" t="n">
        <v>3.255837876413294e-06</v>
      </c>
      <c r="AG7" t="n">
        <v>0.7183333333333333</v>
      </c>
      <c r="AH7" t="n">
        <v>267879.2437885092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1.9394</v>
      </c>
      <c r="E8" t="n">
        <v>51.56</v>
      </c>
      <c r="F8" t="n">
        <v>49.05</v>
      </c>
      <c r="G8" t="n">
        <v>81.75</v>
      </c>
      <c r="H8" t="n">
        <v>1.39</v>
      </c>
      <c r="I8" t="n">
        <v>36</v>
      </c>
      <c r="J8" t="n">
        <v>88.09999999999999</v>
      </c>
      <c r="K8" t="n">
        <v>35.1</v>
      </c>
      <c r="L8" t="n">
        <v>7</v>
      </c>
      <c r="M8" t="n">
        <v>1</v>
      </c>
      <c r="N8" t="n">
        <v>11</v>
      </c>
      <c r="O8" t="n">
        <v>11099.43</v>
      </c>
      <c r="P8" t="n">
        <v>307.98</v>
      </c>
      <c r="Q8" t="n">
        <v>1206.69</v>
      </c>
      <c r="R8" t="n">
        <v>222.32</v>
      </c>
      <c r="S8" t="n">
        <v>133.29</v>
      </c>
      <c r="T8" t="n">
        <v>27691.99</v>
      </c>
      <c r="U8" t="n">
        <v>0.6</v>
      </c>
      <c r="V8" t="n">
        <v>0.76</v>
      </c>
      <c r="W8" t="n">
        <v>0.37</v>
      </c>
      <c r="X8" t="n">
        <v>1.64</v>
      </c>
      <c r="Y8" t="n">
        <v>1</v>
      </c>
      <c r="Z8" t="n">
        <v>10</v>
      </c>
      <c r="AA8" t="n">
        <v>214.0380289679701</v>
      </c>
      <c r="AB8" t="n">
        <v>292.8562739252473</v>
      </c>
      <c r="AC8" t="n">
        <v>264.90648216827</v>
      </c>
      <c r="AD8" t="n">
        <v>214038.0289679701</v>
      </c>
      <c r="AE8" t="n">
        <v>292856.2739252473</v>
      </c>
      <c r="AF8" t="n">
        <v>3.265941852444368e-06</v>
      </c>
      <c r="AG8" t="n">
        <v>0.7161111111111111</v>
      </c>
      <c r="AH8" t="n">
        <v>264906.48216827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1.9394</v>
      </c>
      <c r="E9" t="n">
        <v>51.56</v>
      </c>
      <c r="F9" t="n">
        <v>49.05</v>
      </c>
      <c r="G9" t="n">
        <v>81.75</v>
      </c>
      <c r="H9" t="n">
        <v>1.57</v>
      </c>
      <c r="I9" t="n">
        <v>36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311.89</v>
      </c>
      <c r="Q9" t="n">
        <v>1206.66</v>
      </c>
      <c r="R9" t="n">
        <v>222.29</v>
      </c>
      <c r="S9" t="n">
        <v>133.29</v>
      </c>
      <c r="T9" t="n">
        <v>27679.18</v>
      </c>
      <c r="U9" t="n">
        <v>0.6</v>
      </c>
      <c r="V9" t="n">
        <v>0.76</v>
      </c>
      <c r="W9" t="n">
        <v>0.37</v>
      </c>
      <c r="X9" t="n">
        <v>1.64</v>
      </c>
      <c r="Y9" t="n">
        <v>1</v>
      </c>
      <c r="Z9" t="n">
        <v>10</v>
      </c>
      <c r="AA9" t="n">
        <v>215.7934632669745</v>
      </c>
      <c r="AB9" t="n">
        <v>295.2581365774395</v>
      </c>
      <c r="AC9" t="n">
        <v>267.0791144199731</v>
      </c>
      <c r="AD9" t="n">
        <v>215793.4632669745</v>
      </c>
      <c r="AE9" t="n">
        <v>295258.1365774396</v>
      </c>
      <c r="AF9" t="n">
        <v>3.265941852444368e-06</v>
      </c>
      <c r="AG9" t="n">
        <v>0.7161111111111111</v>
      </c>
      <c r="AH9" t="n">
        <v>267079.1144199731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1.1969</v>
      </c>
      <c r="E2" t="n">
        <v>83.55</v>
      </c>
      <c r="F2" t="n">
        <v>70.73</v>
      </c>
      <c r="G2" t="n">
        <v>8.75</v>
      </c>
      <c r="H2" t="n">
        <v>0.16</v>
      </c>
      <c r="I2" t="n">
        <v>485</v>
      </c>
      <c r="J2" t="n">
        <v>107.41</v>
      </c>
      <c r="K2" t="n">
        <v>41.65</v>
      </c>
      <c r="L2" t="n">
        <v>1</v>
      </c>
      <c r="M2" t="n">
        <v>483</v>
      </c>
      <c r="N2" t="n">
        <v>14.77</v>
      </c>
      <c r="O2" t="n">
        <v>13481.73</v>
      </c>
      <c r="P2" t="n">
        <v>663.6</v>
      </c>
      <c r="Q2" t="n">
        <v>1206.7</v>
      </c>
      <c r="R2" t="n">
        <v>960.53</v>
      </c>
      <c r="S2" t="n">
        <v>133.29</v>
      </c>
      <c r="T2" t="n">
        <v>394554.26</v>
      </c>
      <c r="U2" t="n">
        <v>0.14</v>
      </c>
      <c r="V2" t="n">
        <v>0.53</v>
      </c>
      <c r="W2" t="n">
        <v>1.04</v>
      </c>
      <c r="X2" t="n">
        <v>23.31</v>
      </c>
      <c r="Y2" t="n">
        <v>1</v>
      </c>
      <c r="Z2" t="n">
        <v>10</v>
      </c>
      <c r="AA2" t="n">
        <v>682.2744798610187</v>
      </c>
      <c r="AB2" t="n">
        <v>933.5180431715589</v>
      </c>
      <c r="AC2" t="n">
        <v>844.424391332067</v>
      </c>
      <c r="AD2" t="n">
        <v>682274.4798610187</v>
      </c>
      <c r="AE2" t="n">
        <v>933518.0431715589</v>
      </c>
      <c r="AF2" t="n">
        <v>1.92823646996725e-06</v>
      </c>
      <c r="AG2" t="n">
        <v>1.160416666666667</v>
      </c>
      <c r="AH2" t="n">
        <v>844424.391332067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1.608</v>
      </c>
      <c r="E3" t="n">
        <v>62.19</v>
      </c>
      <c r="F3" t="n">
        <v>56</v>
      </c>
      <c r="G3" t="n">
        <v>17.97</v>
      </c>
      <c r="H3" t="n">
        <v>0.32</v>
      </c>
      <c r="I3" t="n">
        <v>187</v>
      </c>
      <c r="J3" t="n">
        <v>108.68</v>
      </c>
      <c r="K3" t="n">
        <v>41.65</v>
      </c>
      <c r="L3" t="n">
        <v>2</v>
      </c>
      <c r="M3" t="n">
        <v>185</v>
      </c>
      <c r="N3" t="n">
        <v>15.03</v>
      </c>
      <c r="O3" t="n">
        <v>13638.32</v>
      </c>
      <c r="P3" t="n">
        <v>515.58</v>
      </c>
      <c r="Q3" t="n">
        <v>1206.65</v>
      </c>
      <c r="R3" t="n">
        <v>458.85</v>
      </c>
      <c r="S3" t="n">
        <v>133.29</v>
      </c>
      <c r="T3" t="n">
        <v>145202.78</v>
      </c>
      <c r="U3" t="n">
        <v>0.29</v>
      </c>
      <c r="V3" t="n">
        <v>0.67</v>
      </c>
      <c r="W3" t="n">
        <v>0.58</v>
      </c>
      <c r="X3" t="n">
        <v>8.59</v>
      </c>
      <c r="Y3" t="n">
        <v>1</v>
      </c>
      <c r="Z3" t="n">
        <v>10</v>
      </c>
      <c r="AA3" t="n">
        <v>397.9894109209508</v>
      </c>
      <c r="AB3" t="n">
        <v>544.5466700756704</v>
      </c>
      <c r="AC3" t="n">
        <v>492.5759001596992</v>
      </c>
      <c r="AD3" t="n">
        <v>397989.4109209508</v>
      </c>
      <c r="AE3" t="n">
        <v>544546.6700756704</v>
      </c>
      <c r="AF3" t="n">
        <v>2.590529069853237e-06</v>
      </c>
      <c r="AG3" t="n">
        <v>0.86375</v>
      </c>
      <c r="AH3" t="n">
        <v>492575.9001596993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1.75</v>
      </c>
      <c r="E4" t="n">
        <v>57.14</v>
      </c>
      <c r="F4" t="n">
        <v>52.55</v>
      </c>
      <c r="G4" t="n">
        <v>27.42</v>
      </c>
      <c r="H4" t="n">
        <v>0.48</v>
      </c>
      <c r="I4" t="n">
        <v>115</v>
      </c>
      <c r="J4" t="n">
        <v>109.96</v>
      </c>
      <c r="K4" t="n">
        <v>41.65</v>
      </c>
      <c r="L4" t="n">
        <v>3</v>
      </c>
      <c r="M4" t="n">
        <v>113</v>
      </c>
      <c r="N4" t="n">
        <v>15.31</v>
      </c>
      <c r="O4" t="n">
        <v>13795.21</v>
      </c>
      <c r="P4" t="n">
        <v>474.72</v>
      </c>
      <c r="Q4" t="n">
        <v>1206.66</v>
      </c>
      <c r="R4" t="n">
        <v>341.97</v>
      </c>
      <c r="S4" t="n">
        <v>133.29</v>
      </c>
      <c r="T4" t="n">
        <v>87120.09</v>
      </c>
      <c r="U4" t="n">
        <v>0.39</v>
      </c>
      <c r="V4" t="n">
        <v>0.71</v>
      </c>
      <c r="W4" t="n">
        <v>0.46</v>
      </c>
      <c r="X4" t="n">
        <v>5.14</v>
      </c>
      <c r="Y4" t="n">
        <v>1</v>
      </c>
      <c r="Z4" t="n">
        <v>10</v>
      </c>
      <c r="AA4" t="n">
        <v>339.0153203716924</v>
      </c>
      <c r="AB4" t="n">
        <v>463.8557176329226</v>
      </c>
      <c r="AC4" t="n">
        <v>419.5859789676243</v>
      </c>
      <c r="AD4" t="n">
        <v>339015.3203716924</v>
      </c>
      <c r="AE4" t="n">
        <v>463855.7176329226</v>
      </c>
      <c r="AF4" t="n">
        <v>2.819294696668634e-06</v>
      </c>
      <c r="AG4" t="n">
        <v>0.7936111111111112</v>
      </c>
      <c r="AH4" t="n">
        <v>419585.9789676243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1.7813</v>
      </c>
      <c r="E5" t="n">
        <v>56.14</v>
      </c>
      <c r="F5" t="n">
        <v>52.22</v>
      </c>
      <c r="G5" t="n">
        <v>36.86</v>
      </c>
      <c r="H5" t="n">
        <v>0.63</v>
      </c>
      <c r="I5" t="n">
        <v>85</v>
      </c>
      <c r="J5" t="n">
        <v>111.23</v>
      </c>
      <c r="K5" t="n">
        <v>41.65</v>
      </c>
      <c r="L5" t="n">
        <v>4</v>
      </c>
      <c r="M5" t="n">
        <v>83</v>
      </c>
      <c r="N5" t="n">
        <v>15.58</v>
      </c>
      <c r="O5" t="n">
        <v>13952.52</v>
      </c>
      <c r="P5" t="n">
        <v>463.84</v>
      </c>
      <c r="Q5" t="n">
        <v>1206.65</v>
      </c>
      <c r="R5" t="n">
        <v>334.69</v>
      </c>
      <c r="S5" t="n">
        <v>133.29</v>
      </c>
      <c r="T5" t="n">
        <v>83630.05</v>
      </c>
      <c r="U5" t="n">
        <v>0.4</v>
      </c>
      <c r="V5" t="n">
        <v>0.72</v>
      </c>
      <c r="W5" t="n">
        <v>0.36</v>
      </c>
      <c r="X5" t="n">
        <v>4.8</v>
      </c>
      <c r="Y5" t="n">
        <v>1</v>
      </c>
      <c r="Z5" t="n">
        <v>10</v>
      </c>
      <c r="AA5" t="n">
        <v>327.1597975991787</v>
      </c>
      <c r="AB5" t="n">
        <v>447.6344683468183</v>
      </c>
      <c r="AC5" t="n">
        <v>404.9128629467194</v>
      </c>
      <c r="AD5" t="n">
        <v>327159.7975991787</v>
      </c>
      <c r="AE5" t="n">
        <v>447634.4683468183</v>
      </c>
      <c r="AF5" t="n">
        <v>2.869719796100479e-06</v>
      </c>
      <c r="AG5" t="n">
        <v>0.7797222222222222</v>
      </c>
      <c r="AH5" t="n">
        <v>404912.8629467194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1.8577</v>
      </c>
      <c r="E6" t="n">
        <v>53.83</v>
      </c>
      <c r="F6" t="n">
        <v>50.37</v>
      </c>
      <c r="G6" t="n">
        <v>47.22</v>
      </c>
      <c r="H6" t="n">
        <v>0.78</v>
      </c>
      <c r="I6" t="n">
        <v>64</v>
      </c>
      <c r="J6" t="n">
        <v>112.51</v>
      </c>
      <c r="K6" t="n">
        <v>41.65</v>
      </c>
      <c r="L6" t="n">
        <v>5</v>
      </c>
      <c r="M6" t="n">
        <v>62</v>
      </c>
      <c r="N6" t="n">
        <v>15.86</v>
      </c>
      <c r="O6" t="n">
        <v>14110.24</v>
      </c>
      <c r="P6" t="n">
        <v>437.72</v>
      </c>
      <c r="Q6" t="n">
        <v>1206.64</v>
      </c>
      <c r="R6" t="n">
        <v>268.55</v>
      </c>
      <c r="S6" t="n">
        <v>133.29</v>
      </c>
      <c r="T6" t="n">
        <v>50666.2</v>
      </c>
      <c r="U6" t="n">
        <v>0.5</v>
      </c>
      <c r="V6" t="n">
        <v>0.74</v>
      </c>
      <c r="W6" t="n">
        <v>0.38</v>
      </c>
      <c r="X6" t="n">
        <v>2.96</v>
      </c>
      <c r="Y6" t="n">
        <v>1</v>
      </c>
      <c r="Z6" t="n">
        <v>10</v>
      </c>
      <c r="AA6" t="n">
        <v>298.2549073973375</v>
      </c>
      <c r="AB6" t="n">
        <v>408.0855223789021</v>
      </c>
      <c r="AC6" t="n">
        <v>369.1384128746867</v>
      </c>
      <c r="AD6" t="n">
        <v>298254.9073973375</v>
      </c>
      <c r="AE6" t="n">
        <v>408085.5223789021</v>
      </c>
      <c r="AF6" t="n">
        <v>2.992802147429327e-06</v>
      </c>
      <c r="AG6" t="n">
        <v>0.7476388888888889</v>
      </c>
      <c r="AH6" t="n">
        <v>369138.4128746867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1.8902</v>
      </c>
      <c r="E7" t="n">
        <v>52.9</v>
      </c>
      <c r="F7" t="n">
        <v>49.71</v>
      </c>
      <c r="G7" t="n">
        <v>57.36</v>
      </c>
      <c r="H7" t="n">
        <v>0.93</v>
      </c>
      <c r="I7" t="n">
        <v>52</v>
      </c>
      <c r="J7" t="n">
        <v>113.79</v>
      </c>
      <c r="K7" t="n">
        <v>41.65</v>
      </c>
      <c r="L7" t="n">
        <v>6</v>
      </c>
      <c r="M7" t="n">
        <v>50</v>
      </c>
      <c r="N7" t="n">
        <v>16.14</v>
      </c>
      <c r="O7" t="n">
        <v>14268.39</v>
      </c>
      <c r="P7" t="n">
        <v>421.93</v>
      </c>
      <c r="Q7" t="n">
        <v>1206.6</v>
      </c>
      <c r="R7" t="n">
        <v>246.01</v>
      </c>
      <c r="S7" t="n">
        <v>133.29</v>
      </c>
      <c r="T7" t="n">
        <v>39455.26</v>
      </c>
      <c r="U7" t="n">
        <v>0.54</v>
      </c>
      <c r="V7" t="n">
        <v>0.75</v>
      </c>
      <c r="W7" t="n">
        <v>0.36</v>
      </c>
      <c r="X7" t="n">
        <v>2.3</v>
      </c>
      <c r="Y7" t="n">
        <v>1</v>
      </c>
      <c r="Z7" t="n">
        <v>10</v>
      </c>
      <c r="AA7" t="n">
        <v>284.732860004282</v>
      </c>
      <c r="AB7" t="n">
        <v>389.5840605850951</v>
      </c>
      <c r="AC7" t="n">
        <v>352.4027046275159</v>
      </c>
      <c r="AD7" t="n">
        <v>284732.860004282</v>
      </c>
      <c r="AE7" t="n">
        <v>389584.0605850951</v>
      </c>
      <c r="AF7" t="n">
        <v>3.045160477510316e-06</v>
      </c>
      <c r="AG7" t="n">
        <v>0.7347222222222222</v>
      </c>
      <c r="AH7" t="n">
        <v>352402.7046275159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1.9143</v>
      </c>
      <c r="E8" t="n">
        <v>52.24</v>
      </c>
      <c r="F8" t="n">
        <v>49.25</v>
      </c>
      <c r="G8" t="n">
        <v>68.72</v>
      </c>
      <c r="H8" t="n">
        <v>1.07</v>
      </c>
      <c r="I8" t="n">
        <v>43</v>
      </c>
      <c r="J8" t="n">
        <v>115.08</v>
      </c>
      <c r="K8" t="n">
        <v>41.65</v>
      </c>
      <c r="L8" t="n">
        <v>7</v>
      </c>
      <c r="M8" t="n">
        <v>41</v>
      </c>
      <c r="N8" t="n">
        <v>16.43</v>
      </c>
      <c r="O8" t="n">
        <v>14426.96</v>
      </c>
      <c r="P8" t="n">
        <v>408.91</v>
      </c>
      <c r="Q8" t="n">
        <v>1206.61</v>
      </c>
      <c r="R8" t="n">
        <v>231.05</v>
      </c>
      <c r="S8" t="n">
        <v>133.29</v>
      </c>
      <c r="T8" t="n">
        <v>32022.95</v>
      </c>
      <c r="U8" t="n">
        <v>0.58</v>
      </c>
      <c r="V8" t="n">
        <v>0.76</v>
      </c>
      <c r="W8" t="n">
        <v>0.32</v>
      </c>
      <c r="X8" t="n">
        <v>1.84</v>
      </c>
      <c r="Y8" t="n">
        <v>1</v>
      </c>
      <c r="Z8" t="n">
        <v>10</v>
      </c>
      <c r="AA8" t="n">
        <v>274.4567824758086</v>
      </c>
      <c r="AB8" t="n">
        <v>375.5238779620929</v>
      </c>
      <c r="AC8" t="n">
        <v>339.6844061004628</v>
      </c>
      <c r="AD8" t="n">
        <v>274456.7824758086</v>
      </c>
      <c r="AE8" t="n">
        <v>375523.8779620929</v>
      </c>
      <c r="AF8" t="n">
        <v>3.083986193047295e-06</v>
      </c>
      <c r="AG8" t="n">
        <v>0.7255555555555556</v>
      </c>
      <c r="AH8" t="n">
        <v>339684.4061004628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1.925</v>
      </c>
      <c r="E9" t="n">
        <v>51.95</v>
      </c>
      <c r="F9" t="n">
        <v>49.09</v>
      </c>
      <c r="G9" t="n">
        <v>79.59999999999999</v>
      </c>
      <c r="H9" t="n">
        <v>1.21</v>
      </c>
      <c r="I9" t="n">
        <v>37</v>
      </c>
      <c r="J9" t="n">
        <v>116.37</v>
      </c>
      <c r="K9" t="n">
        <v>41.65</v>
      </c>
      <c r="L9" t="n">
        <v>8</v>
      </c>
      <c r="M9" t="n">
        <v>35</v>
      </c>
      <c r="N9" t="n">
        <v>16.72</v>
      </c>
      <c r="O9" t="n">
        <v>14585.96</v>
      </c>
      <c r="P9" t="n">
        <v>397.29</v>
      </c>
      <c r="Q9" t="n">
        <v>1206.59</v>
      </c>
      <c r="R9" t="n">
        <v>224.96</v>
      </c>
      <c r="S9" t="n">
        <v>133.29</v>
      </c>
      <c r="T9" t="n">
        <v>29008.2</v>
      </c>
      <c r="U9" t="n">
        <v>0.59</v>
      </c>
      <c r="V9" t="n">
        <v>0.76</v>
      </c>
      <c r="W9" t="n">
        <v>0.34</v>
      </c>
      <c r="X9" t="n">
        <v>1.68</v>
      </c>
      <c r="Y9" t="n">
        <v>1</v>
      </c>
      <c r="Z9" t="n">
        <v>10</v>
      </c>
      <c r="AA9" t="n">
        <v>267.4110723616952</v>
      </c>
      <c r="AB9" t="n">
        <v>365.8836265491703</v>
      </c>
      <c r="AC9" t="n">
        <v>330.9642067522117</v>
      </c>
      <c r="AD9" t="n">
        <v>267411.0723616952</v>
      </c>
      <c r="AE9" t="n">
        <v>365883.6265491704</v>
      </c>
      <c r="AF9" t="n">
        <v>3.101224166335497e-06</v>
      </c>
      <c r="AG9" t="n">
        <v>0.7215277777777778</v>
      </c>
      <c r="AH9" t="n">
        <v>330964.2067522117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1.9394</v>
      </c>
      <c r="E10" t="n">
        <v>51.56</v>
      </c>
      <c r="F10" t="n">
        <v>48.82</v>
      </c>
      <c r="G10" t="n">
        <v>91.53</v>
      </c>
      <c r="H10" t="n">
        <v>1.35</v>
      </c>
      <c r="I10" t="n">
        <v>32</v>
      </c>
      <c r="J10" t="n">
        <v>117.66</v>
      </c>
      <c r="K10" t="n">
        <v>41.65</v>
      </c>
      <c r="L10" t="n">
        <v>9</v>
      </c>
      <c r="M10" t="n">
        <v>30</v>
      </c>
      <c r="N10" t="n">
        <v>17.01</v>
      </c>
      <c r="O10" t="n">
        <v>14745.39</v>
      </c>
      <c r="P10" t="n">
        <v>384.56</v>
      </c>
      <c r="Q10" t="n">
        <v>1206.61</v>
      </c>
      <c r="R10" t="n">
        <v>215.64</v>
      </c>
      <c r="S10" t="n">
        <v>133.29</v>
      </c>
      <c r="T10" t="n">
        <v>24370.96</v>
      </c>
      <c r="U10" t="n">
        <v>0.62</v>
      </c>
      <c r="V10" t="n">
        <v>0.77</v>
      </c>
      <c r="W10" t="n">
        <v>0.33</v>
      </c>
      <c r="X10" t="n">
        <v>1.41</v>
      </c>
      <c r="Y10" t="n">
        <v>1</v>
      </c>
      <c r="Z10" t="n">
        <v>10</v>
      </c>
      <c r="AA10" t="n">
        <v>259.2644472235424</v>
      </c>
      <c r="AB10" t="n">
        <v>354.737054631414</v>
      </c>
      <c r="AC10" t="n">
        <v>320.8814480139742</v>
      </c>
      <c r="AD10" t="n">
        <v>259264.4472235424</v>
      </c>
      <c r="AE10" t="n">
        <v>354737.054631414</v>
      </c>
      <c r="AF10" t="n">
        <v>3.124422934125228e-06</v>
      </c>
      <c r="AG10" t="n">
        <v>0.7161111111111111</v>
      </c>
      <c r="AH10" t="n">
        <v>320881.4480139742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1.948</v>
      </c>
      <c r="E11" t="n">
        <v>51.33</v>
      </c>
      <c r="F11" t="n">
        <v>48.68</v>
      </c>
      <c r="G11" t="n">
        <v>104.31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24</v>
      </c>
      <c r="N11" t="n">
        <v>17.31</v>
      </c>
      <c r="O11" t="n">
        <v>14905.25</v>
      </c>
      <c r="P11" t="n">
        <v>373.2</v>
      </c>
      <c r="Q11" t="n">
        <v>1206.59</v>
      </c>
      <c r="R11" t="n">
        <v>211.02</v>
      </c>
      <c r="S11" t="n">
        <v>133.29</v>
      </c>
      <c r="T11" t="n">
        <v>22083.44</v>
      </c>
      <c r="U11" t="n">
        <v>0.63</v>
      </c>
      <c r="V11" t="n">
        <v>0.77</v>
      </c>
      <c r="W11" t="n">
        <v>0.32</v>
      </c>
      <c r="X11" t="n">
        <v>1.27</v>
      </c>
      <c r="Y11" t="n">
        <v>1</v>
      </c>
      <c r="Z11" t="n">
        <v>10</v>
      </c>
      <c r="AA11" t="n">
        <v>252.8129657035003</v>
      </c>
      <c r="AB11" t="n">
        <v>345.9098529962517</v>
      </c>
      <c r="AC11" t="n">
        <v>312.8967021139205</v>
      </c>
      <c r="AD11" t="n">
        <v>252812.9657035003</v>
      </c>
      <c r="AE11" t="n">
        <v>345909.8529962517</v>
      </c>
      <c r="AF11" t="n">
        <v>3.138277753777428e-06</v>
      </c>
      <c r="AG11" t="n">
        <v>0.7129166666666666</v>
      </c>
      <c r="AH11" t="n">
        <v>312896.7021139205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1.9531</v>
      </c>
      <c r="E12" t="n">
        <v>51.2</v>
      </c>
      <c r="F12" t="n">
        <v>48.59</v>
      </c>
      <c r="G12" t="n">
        <v>112.12</v>
      </c>
      <c r="H12" t="n">
        <v>1.61</v>
      </c>
      <c r="I12" t="n">
        <v>26</v>
      </c>
      <c r="J12" t="n">
        <v>120.26</v>
      </c>
      <c r="K12" t="n">
        <v>41.65</v>
      </c>
      <c r="L12" t="n">
        <v>11</v>
      </c>
      <c r="M12" t="n">
        <v>9</v>
      </c>
      <c r="N12" t="n">
        <v>17.61</v>
      </c>
      <c r="O12" t="n">
        <v>15065.56</v>
      </c>
      <c r="P12" t="n">
        <v>365.76</v>
      </c>
      <c r="Q12" t="n">
        <v>1206.62</v>
      </c>
      <c r="R12" t="n">
        <v>207.35</v>
      </c>
      <c r="S12" t="n">
        <v>133.29</v>
      </c>
      <c r="T12" t="n">
        <v>20258.59</v>
      </c>
      <c r="U12" t="n">
        <v>0.64</v>
      </c>
      <c r="V12" t="n">
        <v>0.77</v>
      </c>
      <c r="W12" t="n">
        <v>0.33</v>
      </c>
      <c r="X12" t="n">
        <v>1.18</v>
      </c>
      <c r="Y12" t="n">
        <v>1</v>
      </c>
      <c r="Z12" t="n">
        <v>10</v>
      </c>
      <c r="AA12" t="n">
        <v>248.6888912222239</v>
      </c>
      <c r="AB12" t="n">
        <v>340.2671123496469</v>
      </c>
      <c r="AC12" t="n">
        <v>307.7924967149895</v>
      </c>
      <c r="AD12" t="n">
        <v>248688.8912222239</v>
      </c>
      <c r="AE12" t="n">
        <v>340267.1123496469</v>
      </c>
      <c r="AF12" t="n">
        <v>3.146493984036291e-06</v>
      </c>
      <c r="AG12" t="n">
        <v>0.7111111111111111</v>
      </c>
      <c r="AH12" t="n">
        <v>307792.4967149895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1.9521</v>
      </c>
      <c r="E13" t="n">
        <v>51.23</v>
      </c>
      <c r="F13" t="n">
        <v>48.61</v>
      </c>
      <c r="G13" t="n">
        <v>112.19</v>
      </c>
      <c r="H13" t="n">
        <v>1.74</v>
      </c>
      <c r="I13" t="n">
        <v>26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368.69</v>
      </c>
      <c r="Q13" t="n">
        <v>1206.63</v>
      </c>
      <c r="R13" t="n">
        <v>207.88</v>
      </c>
      <c r="S13" t="n">
        <v>133.29</v>
      </c>
      <c r="T13" t="n">
        <v>20523.07</v>
      </c>
      <c r="U13" t="n">
        <v>0.64</v>
      </c>
      <c r="V13" t="n">
        <v>0.77</v>
      </c>
      <c r="W13" t="n">
        <v>0.35</v>
      </c>
      <c r="X13" t="n">
        <v>1.2</v>
      </c>
      <c r="Y13" t="n">
        <v>1</v>
      </c>
      <c r="Z13" t="n">
        <v>10</v>
      </c>
      <c r="AA13" t="n">
        <v>250.1561961005092</v>
      </c>
      <c r="AB13" t="n">
        <v>342.2747436170385</v>
      </c>
      <c r="AC13" t="n">
        <v>309.6085224719502</v>
      </c>
      <c r="AD13" t="n">
        <v>250156.1961005093</v>
      </c>
      <c r="AE13" t="n">
        <v>342274.7436170385</v>
      </c>
      <c r="AF13" t="n">
        <v>3.144882958495337e-06</v>
      </c>
      <c r="AG13" t="n">
        <v>0.7115277777777778</v>
      </c>
      <c r="AH13" t="n">
        <v>309608.5224719502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1.519</v>
      </c>
      <c r="E2" t="n">
        <v>65.83</v>
      </c>
      <c r="F2" t="n">
        <v>60.22</v>
      </c>
      <c r="G2" t="n">
        <v>13.14</v>
      </c>
      <c r="H2" t="n">
        <v>0.28</v>
      </c>
      <c r="I2" t="n">
        <v>275</v>
      </c>
      <c r="J2" t="n">
        <v>61.76</v>
      </c>
      <c r="K2" t="n">
        <v>28.92</v>
      </c>
      <c r="L2" t="n">
        <v>1</v>
      </c>
      <c r="M2" t="n">
        <v>273</v>
      </c>
      <c r="N2" t="n">
        <v>6.84</v>
      </c>
      <c r="O2" t="n">
        <v>7851.41</v>
      </c>
      <c r="P2" t="n">
        <v>378.26</v>
      </c>
      <c r="Q2" t="n">
        <v>1206.79</v>
      </c>
      <c r="R2" t="n">
        <v>602.49</v>
      </c>
      <c r="S2" t="n">
        <v>133.29</v>
      </c>
      <c r="T2" t="n">
        <v>216580</v>
      </c>
      <c r="U2" t="n">
        <v>0.22</v>
      </c>
      <c r="V2" t="n">
        <v>0.62</v>
      </c>
      <c r="W2" t="n">
        <v>0.7</v>
      </c>
      <c r="X2" t="n">
        <v>12.8</v>
      </c>
      <c r="Y2" t="n">
        <v>1</v>
      </c>
      <c r="Z2" t="n">
        <v>10</v>
      </c>
      <c r="AA2" t="n">
        <v>319.6260322042871</v>
      </c>
      <c r="AB2" t="n">
        <v>437.3264381672555</v>
      </c>
      <c r="AC2" t="n">
        <v>395.5886167000828</v>
      </c>
      <c r="AD2" t="n">
        <v>319626.0322042871</v>
      </c>
      <c r="AE2" t="n">
        <v>437326.4381672555</v>
      </c>
      <c r="AF2" t="n">
        <v>2.656687779851028e-06</v>
      </c>
      <c r="AG2" t="n">
        <v>0.9143055555555555</v>
      </c>
      <c r="AH2" t="n">
        <v>395588.6167000828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1.7887</v>
      </c>
      <c r="E3" t="n">
        <v>55.91</v>
      </c>
      <c r="F3" t="n">
        <v>52.53</v>
      </c>
      <c r="G3" t="n">
        <v>27.65</v>
      </c>
      <c r="H3" t="n">
        <v>0.55</v>
      </c>
      <c r="I3" t="n">
        <v>114</v>
      </c>
      <c r="J3" t="n">
        <v>62.92</v>
      </c>
      <c r="K3" t="n">
        <v>28.92</v>
      </c>
      <c r="L3" t="n">
        <v>2</v>
      </c>
      <c r="M3" t="n">
        <v>112</v>
      </c>
      <c r="N3" t="n">
        <v>7</v>
      </c>
      <c r="O3" t="n">
        <v>7994.37</v>
      </c>
      <c r="P3" t="n">
        <v>312.73</v>
      </c>
      <c r="Q3" t="n">
        <v>1206.7</v>
      </c>
      <c r="R3" t="n">
        <v>341.24</v>
      </c>
      <c r="S3" t="n">
        <v>133.29</v>
      </c>
      <c r="T3" t="n">
        <v>86762.25</v>
      </c>
      <c r="U3" t="n">
        <v>0.39</v>
      </c>
      <c r="V3" t="n">
        <v>0.71</v>
      </c>
      <c r="W3" t="n">
        <v>0.46</v>
      </c>
      <c r="X3" t="n">
        <v>5.11</v>
      </c>
      <c r="Y3" t="n">
        <v>1</v>
      </c>
      <c r="Z3" t="n">
        <v>10</v>
      </c>
      <c r="AA3" t="n">
        <v>229.0915123529761</v>
      </c>
      <c r="AB3" t="n">
        <v>313.4531140054184</v>
      </c>
      <c r="AC3" t="n">
        <v>283.5375887390427</v>
      </c>
      <c r="AD3" t="n">
        <v>229091.512352976</v>
      </c>
      <c r="AE3" t="n">
        <v>313453.1140054184</v>
      </c>
      <c r="AF3" t="n">
        <v>3.128385406069476e-06</v>
      </c>
      <c r="AG3" t="n">
        <v>0.7765277777777777</v>
      </c>
      <c r="AH3" t="n">
        <v>283537.5887390427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1.8739</v>
      </c>
      <c r="E4" t="n">
        <v>53.37</v>
      </c>
      <c r="F4" t="n">
        <v>50.61</v>
      </c>
      <c r="G4" t="n">
        <v>44.01</v>
      </c>
      <c r="H4" t="n">
        <v>0.8100000000000001</v>
      </c>
      <c r="I4" t="n">
        <v>69</v>
      </c>
      <c r="J4" t="n">
        <v>64.08</v>
      </c>
      <c r="K4" t="n">
        <v>28.92</v>
      </c>
      <c r="L4" t="n">
        <v>3</v>
      </c>
      <c r="M4" t="n">
        <v>67</v>
      </c>
      <c r="N4" t="n">
        <v>7.16</v>
      </c>
      <c r="O4" t="n">
        <v>8137.65</v>
      </c>
      <c r="P4" t="n">
        <v>283.07</v>
      </c>
      <c r="Q4" t="n">
        <v>1206.61</v>
      </c>
      <c r="R4" t="n">
        <v>276.77</v>
      </c>
      <c r="S4" t="n">
        <v>133.29</v>
      </c>
      <c r="T4" t="n">
        <v>54749.97</v>
      </c>
      <c r="U4" t="n">
        <v>0.48</v>
      </c>
      <c r="V4" t="n">
        <v>0.74</v>
      </c>
      <c r="W4" t="n">
        <v>0.38</v>
      </c>
      <c r="X4" t="n">
        <v>3.2</v>
      </c>
      <c r="Y4" t="n">
        <v>1</v>
      </c>
      <c r="Z4" t="n">
        <v>10</v>
      </c>
      <c r="AA4" t="n">
        <v>202.4208279196674</v>
      </c>
      <c r="AB4" t="n">
        <v>276.9611069362288</v>
      </c>
      <c r="AC4" t="n">
        <v>250.5283276076714</v>
      </c>
      <c r="AD4" t="n">
        <v>202420.8279196674</v>
      </c>
      <c r="AE4" t="n">
        <v>276961.1069362288</v>
      </c>
      <c r="AF4" t="n">
        <v>3.277397781871521e-06</v>
      </c>
      <c r="AG4" t="n">
        <v>0.74125</v>
      </c>
      <c r="AH4" t="n">
        <v>250528.3276076714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1.9132</v>
      </c>
      <c r="E5" t="n">
        <v>52.27</v>
      </c>
      <c r="F5" t="n">
        <v>49.76</v>
      </c>
      <c r="G5" t="n">
        <v>58.55</v>
      </c>
      <c r="H5" t="n">
        <v>1.07</v>
      </c>
      <c r="I5" t="n">
        <v>51</v>
      </c>
      <c r="J5" t="n">
        <v>65.25</v>
      </c>
      <c r="K5" t="n">
        <v>28.92</v>
      </c>
      <c r="L5" t="n">
        <v>4</v>
      </c>
      <c r="M5" t="n">
        <v>13</v>
      </c>
      <c r="N5" t="n">
        <v>7.33</v>
      </c>
      <c r="O5" t="n">
        <v>8281.25</v>
      </c>
      <c r="P5" t="n">
        <v>262.62</v>
      </c>
      <c r="Q5" t="n">
        <v>1206.73</v>
      </c>
      <c r="R5" t="n">
        <v>246.21</v>
      </c>
      <c r="S5" t="n">
        <v>133.29</v>
      </c>
      <c r="T5" t="n">
        <v>39560.4</v>
      </c>
      <c r="U5" t="n">
        <v>0.54</v>
      </c>
      <c r="V5" t="n">
        <v>0.75</v>
      </c>
      <c r="W5" t="n">
        <v>0.4</v>
      </c>
      <c r="X5" t="n">
        <v>2.35</v>
      </c>
      <c r="Y5" t="n">
        <v>1</v>
      </c>
      <c r="Z5" t="n">
        <v>10</v>
      </c>
      <c r="AA5" t="n">
        <v>187.8846534838524</v>
      </c>
      <c r="AB5" t="n">
        <v>257.0720717824007</v>
      </c>
      <c r="AC5" t="n">
        <v>232.5374740544821</v>
      </c>
      <c r="AD5" t="n">
        <v>187884.6534838525</v>
      </c>
      <c r="AE5" t="n">
        <v>257072.0717824007</v>
      </c>
      <c r="AF5" t="n">
        <v>3.346132363667535e-06</v>
      </c>
      <c r="AG5" t="n">
        <v>0.7259722222222222</v>
      </c>
      <c r="AH5" t="n">
        <v>232537.4740544821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1.9159</v>
      </c>
      <c r="E6" t="n">
        <v>52.2</v>
      </c>
      <c r="F6" t="n">
        <v>49.71</v>
      </c>
      <c r="G6" t="n">
        <v>59.65</v>
      </c>
      <c r="H6" t="n">
        <v>1.31</v>
      </c>
      <c r="I6" t="n">
        <v>50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265.63</v>
      </c>
      <c r="Q6" t="n">
        <v>1206.73</v>
      </c>
      <c r="R6" t="n">
        <v>243.71</v>
      </c>
      <c r="S6" t="n">
        <v>133.29</v>
      </c>
      <c r="T6" t="n">
        <v>38314.78</v>
      </c>
      <c r="U6" t="n">
        <v>0.55</v>
      </c>
      <c r="V6" t="n">
        <v>0.75</v>
      </c>
      <c r="W6" t="n">
        <v>0.42</v>
      </c>
      <c r="X6" t="n">
        <v>2.3</v>
      </c>
      <c r="Y6" t="n">
        <v>1</v>
      </c>
      <c r="Z6" t="n">
        <v>10</v>
      </c>
      <c r="AA6" t="n">
        <v>188.9253835844705</v>
      </c>
      <c r="AB6" t="n">
        <v>258.4960446198373</v>
      </c>
      <c r="AC6" t="n">
        <v>233.8255449228726</v>
      </c>
      <c r="AD6" t="n">
        <v>188925.3835844705</v>
      </c>
      <c r="AE6" t="n">
        <v>258496.0446198373</v>
      </c>
      <c r="AF6" t="n">
        <v>3.350854586844361e-06</v>
      </c>
      <c r="AG6" t="n">
        <v>0.7250000000000001</v>
      </c>
      <c r="AH6" t="n">
        <v>233825.5449228727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0.8374</v>
      </c>
      <c r="E2" t="n">
        <v>119.42</v>
      </c>
      <c r="F2" t="n">
        <v>88.95999999999999</v>
      </c>
      <c r="G2" t="n">
        <v>6.44</v>
      </c>
      <c r="H2" t="n">
        <v>0.11</v>
      </c>
      <c r="I2" t="n">
        <v>829</v>
      </c>
      <c r="J2" t="n">
        <v>167.88</v>
      </c>
      <c r="K2" t="n">
        <v>51.39</v>
      </c>
      <c r="L2" t="n">
        <v>1</v>
      </c>
      <c r="M2" t="n">
        <v>827</v>
      </c>
      <c r="N2" t="n">
        <v>30.49</v>
      </c>
      <c r="O2" t="n">
        <v>20939.59</v>
      </c>
      <c r="P2" t="n">
        <v>1125.41</v>
      </c>
      <c r="Q2" t="n">
        <v>1206.95</v>
      </c>
      <c r="R2" t="n">
        <v>1582.14</v>
      </c>
      <c r="S2" t="n">
        <v>133.29</v>
      </c>
      <c r="T2" t="n">
        <v>703637.83</v>
      </c>
      <c r="U2" t="n">
        <v>0.08</v>
      </c>
      <c r="V2" t="n">
        <v>0.42</v>
      </c>
      <c r="W2" t="n">
        <v>1.61</v>
      </c>
      <c r="X2" t="n">
        <v>41.53</v>
      </c>
      <c r="Y2" t="n">
        <v>1</v>
      </c>
      <c r="Z2" t="n">
        <v>10</v>
      </c>
      <c r="AA2" t="n">
        <v>1610.161540041727</v>
      </c>
      <c r="AB2" t="n">
        <v>2203.094054398817</v>
      </c>
      <c r="AC2" t="n">
        <v>1992.833849908918</v>
      </c>
      <c r="AD2" t="n">
        <v>1610161.540041727</v>
      </c>
      <c r="AE2" t="n">
        <v>2203094.054398817</v>
      </c>
      <c r="AF2" t="n">
        <v>1.252413237703259e-06</v>
      </c>
      <c r="AG2" t="n">
        <v>1.658611111111111</v>
      </c>
      <c r="AH2" t="n">
        <v>1992833.849908918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1.3927</v>
      </c>
      <c r="E3" t="n">
        <v>71.8</v>
      </c>
      <c r="F3" t="n">
        <v>60.14</v>
      </c>
      <c r="G3" t="n">
        <v>13.17</v>
      </c>
      <c r="H3" t="n">
        <v>0.21</v>
      </c>
      <c r="I3" t="n">
        <v>274</v>
      </c>
      <c r="J3" t="n">
        <v>169.33</v>
      </c>
      <c r="K3" t="n">
        <v>51.39</v>
      </c>
      <c r="L3" t="n">
        <v>2</v>
      </c>
      <c r="M3" t="n">
        <v>272</v>
      </c>
      <c r="N3" t="n">
        <v>30.94</v>
      </c>
      <c r="O3" t="n">
        <v>21118.46</v>
      </c>
      <c r="P3" t="n">
        <v>754.03</v>
      </c>
      <c r="Q3" t="n">
        <v>1206.71</v>
      </c>
      <c r="R3" t="n">
        <v>600.23</v>
      </c>
      <c r="S3" t="n">
        <v>133.29</v>
      </c>
      <c r="T3" t="n">
        <v>215455.98</v>
      </c>
      <c r="U3" t="n">
        <v>0.22</v>
      </c>
      <c r="V3" t="n">
        <v>0.62</v>
      </c>
      <c r="W3" t="n">
        <v>0.7</v>
      </c>
      <c r="X3" t="n">
        <v>12.73</v>
      </c>
      <c r="Y3" t="n">
        <v>1</v>
      </c>
      <c r="Z3" t="n">
        <v>10</v>
      </c>
      <c r="AA3" t="n">
        <v>652.2312633719793</v>
      </c>
      <c r="AB3" t="n">
        <v>892.4115889580864</v>
      </c>
      <c r="AC3" t="n">
        <v>807.2410794154575</v>
      </c>
      <c r="AD3" t="n">
        <v>652231.2633719792</v>
      </c>
      <c r="AE3" t="n">
        <v>892411.5889580864</v>
      </c>
      <c r="AF3" t="n">
        <v>2.082918457307533e-06</v>
      </c>
      <c r="AG3" t="n">
        <v>0.9972222222222222</v>
      </c>
      <c r="AH3" t="n">
        <v>807241.0794154576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1.5874</v>
      </c>
      <c r="E4" t="n">
        <v>63</v>
      </c>
      <c r="F4" t="n">
        <v>55</v>
      </c>
      <c r="G4" t="n">
        <v>19.88</v>
      </c>
      <c r="H4" t="n">
        <v>0.31</v>
      </c>
      <c r="I4" t="n">
        <v>166</v>
      </c>
      <c r="J4" t="n">
        <v>170.79</v>
      </c>
      <c r="K4" t="n">
        <v>51.39</v>
      </c>
      <c r="L4" t="n">
        <v>3</v>
      </c>
      <c r="M4" t="n">
        <v>164</v>
      </c>
      <c r="N4" t="n">
        <v>31.4</v>
      </c>
      <c r="O4" t="n">
        <v>21297.94</v>
      </c>
      <c r="P4" t="n">
        <v>684.09</v>
      </c>
      <c r="Q4" t="n">
        <v>1206.67</v>
      </c>
      <c r="R4" t="n">
        <v>425.23</v>
      </c>
      <c r="S4" t="n">
        <v>133.29</v>
      </c>
      <c r="T4" t="n">
        <v>128498.61</v>
      </c>
      <c r="U4" t="n">
        <v>0.31</v>
      </c>
      <c r="V4" t="n">
        <v>0.68</v>
      </c>
      <c r="W4" t="n">
        <v>0.54</v>
      </c>
      <c r="X4" t="n">
        <v>7.59</v>
      </c>
      <c r="Y4" t="n">
        <v>1</v>
      </c>
      <c r="Z4" t="n">
        <v>10</v>
      </c>
      <c r="AA4" t="n">
        <v>520.8818072509032</v>
      </c>
      <c r="AB4" t="n">
        <v>712.6934683641977</v>
      </c>
      <c r="AC4" t="n">
        <v>644.6750040150831</v>
      </c>
      <c r="AD4" t="n">
        <v>520881.8072509032</v>
      </c>
      <c r="AE4" t="n">
        <v>712693.4683641976</v>
      </c>
      <c r="AF4" t="n">
        <v>2.374111265261706e-06</v>
      </c>
      <c r="AG4" t="n">
        <v>0.875</v>
      </c>
      <c r="AH4" t="n">
        <v>644675.0040150831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1.6894</v>
      </c>
      <c r="E5" t="n">
        <v>59.19</v>
      </c>
      <c r="F5" t="n">
        <v>52.79</v>
      </c>
      <c r="G5" t="n">
        <v>26.62</v>
      </c>
      <c r="H5" t="n">
        <v>0.41</v>
      </c>
      <c r="I5" t="n">
        <v>119</v>
      </c>
      <c r="J5" t="n">
        <v>172.25</v>
      </c>
      <c r="K5" t="n">
        <v>51.39</v>
      </c>
      <c r="L5" t="n">
        <v>4</v>
      </c>
      <c r="M5" t="n">
        <v>117</v>
      </c>
      <c r="N5" t="n">
        <v>31.86</v>
      </c>
      <c r="O5" t="n">
        <v>21478.05</v>
      </c>
      <c r="P5" t="n">
        <v>651.9</v>
      </c>
      <c r="Q5" t="n">
        <v>1206.73</v>
      </c>
      <c r="R5" t="n">
        <v>350.14</v>
      </c>
      <c r="S5" t="n">
        <v>133.29</v>
      </c>
      <c r="T5" t="n">
        <v>91186.28999999999</v>
      </c>
      <c r="U5" t="n">
        <v>0.38</v>
      </c>
      <c r="V5" t="n">
        <v>0.71</v>
      </c>
      <c r="W5" t="n">
        <v>0.46</v>
      </c>
      <c r="X5" t="n">
        <v>5.38</v>
      </c>
      <c r="Y5" t="n">
        <v>1</v>
      </c>
      <c r="Z5" t="n">
        <v>10</v>
      </c>
      <c r="AA5" t="n">
        <v>467.6122728492277</v>
      </c>
      <c r="AB5" t="n">
        <v>639.8077413098282</v>
      </c>
      <c r="AC5" t="n">
        <v>578.7453884550224</v>
      </c>
      <c r="AD5" t="n">
        <v>467612.2728492277</v>
      </c>
      <c r="AE5" t="n">
        <v>639807.7413098282</v>
      </c>
      <c r="AF5" t="n">
        <v>2.526662197009655e-06</v>
      </c>
      <c r="AG5" t="n">
        <v>0.8220833333333333</v>
      </c>
      <c r="AH5" t="n">
        <v>578745.3884550224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1.7706</v>
      </c>
      <c r="E6" t="n">
        <v>56.48</v>
      </c>
      <c r="F6" t="n">
        <v>51.02</v>
      </c>
      <c r="G6" t="n">
        <v>33.64</v>
      </c>
      <c r="H6" t="n">
        <v>0.51</v>
      </c>
      <c r="I6" t="n">
        <v>91</v>
      </c>
      <c r="J6" t="n">
        <v>173.71</v>
      </c>
      <c r="K6" t="n">
        <v>51.39</v>
      </c>
      <c r="L6" t="n">
        <v>5</v>
      </c>
      <c r="M6" t="n">
        <v>89</v>
      </c>
      <c r="N6" t="n">
        <v>32.32</v>
      </c>
      <c r="O6" t="n">
        <v>21658.78</v>
      </c>
      <c r="P6" t="n">
        <v>624.8200000000001</v>
      </c>
      <c r="Q6" t="n">
        <v>1206.61</v>
      </c>
      <c r="R6" t="n">
        <v>289.41</v>
      </c>
      <c r="S6" t="n">
        <v>133.29</v>
      </c>
      <c r="T6" t="n">
        <v>60961</v>
      </c>
      <c r="U6" t="n">
        <v>0.46</v>
      </c>
      <c r="V6" t="n">
        <v>0.73</v>
      </c>
      <c r="W6" t="n">
        <v>0.42</v>
      </c>
      <c r="X6" t="n">
        <v>3.61</v>
      </c>
      <c r="Y6" t="n">
        <v>1</v>
      </c>
      <c r="Z6" t="n">
        <v>10</v>
      </c>
      <c r="AA6" t="n">
        <v>428.8540237155462</v>
      </c>
      <c r="AB6" t="n">
        <v>586.7769949518519</v>
      </c>
      <c r="AC6" t="n">
        <v>530.7758221003313</v>
      </c>
      <c r="AD6" t="n">
        <v>428854.0237155462</v>
      </c>
      <c r="AE6" t="n">
        <v>586776.9949518519</v>
      </c>
      <c r="AF6" t="n">
        <v>2.648104703459983e-06</v>
      </c>
      <c r="AG6" t="n">
        <v>0.7844444444444444</v>
      </c>
      <c r="AH6" t="n">
        <v>530775.8221003313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1.7876</v>
      </c>
      <c r="E7" t="n">
        <v>55.94</v>
      </c>
      <c r="F7" t="n">
        <v>50.99</v>
      </c>
      <c r="G7" t="n">
        <v>40.26</v>
      </c>
      <c r="H7" t="n">
        <v>0.61</v>
      </c>
      <c r="I7" t="n">
        <v>76</v>
      </c>
      <c r="J7" t="n">
        <v>175.18</v>
      </c>
      <c r="K7" t="n">
        <v>51.39</v>
      </c>
      <c r="L7" t="n">
        <v>6</v>
      </c>
      <c r="M7" t="n">
        <v>74</v>
      </c>
      <c r="N7" t="n">
        <v>32.79</v>
      </c>
      <c r="O7" t="n">
        <v>21840.16</v>
      </c>
      <c r="P7" t="n">
        <v>620.33</v>
      </c>
      <c r="Q7" t="n">
        <v>1206.65</v>
      </c>
      <c r="R7" t="n">
        <v>289.67</v>
      </c>
      <c r="S7" t="n">
        <v>133.29</v>
      </c>
      <c r="T7" t="n">
        <v>61168.59</v>
      </c>
      <c r="U7" t="n">
        <v>0.46</v>
      </c>
      <c r="V7" t="n">
        <v>0.73</v>
      </c>
      <c r="W7" t="n">
        <v>0.39</v>
      </c>
      <c r="X7" t="n">
        <v>3.58</v>
      </c>
      <c r="Y7" t="n">
        <v>1</v>
      </c>
      <c r="Z7" t="n">
        <v>10</v>
      </c>
      <c r="AA7" t="n">
        <v>422.5356690078584</v>
      </c>
      <c r="AB7" t="n">
        <v>578.1319432946567</v>
      </c>
      <c r="AC7" t="n">
        <v>522.9558420398924</v>
      </c>
      <c r="AD7" t="n">
        <v>422535.6690078584</v>
      </c>
      <c r="AE7" t="n">
        <v>578131.9432946567</v>
      </c>
      <c r="AF7" t="n">
        <v>2.673529858751308e-06</v>
      </c>
      <c r="AG7" t="n">
        <v>0.7769444444444444</v>
      </c>
      <c r="AH7" t="n">
        <v>522955.8420398924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1.822</v>
      </c>
      <c r="E8" t="n">
        <v>54.89</v>
      </c>
      <c r="F8" t="n">
        <v>50.34</v>
      </c>
      <c r="G8" t="n">
        <v>47.2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62</v>
      </c>
      <c r="N8" t="n">
        <v>33.27</v>
      </c>
      <c r="O8" t="n">
        <v>22022.17</v>
      </c>
      <c r="P8" t="n">
        <v>607.61</v>
      </c>
      <c r="Q8" t="n">
        <v>1206.65</v>
      </c>
      <c r="R8" t="n">
        <v>267.37</v>
      </c>
      <c r="S8" t="n">
        <v>133.29</v>
      </c>
      <c r="T8" t="n">
        <v>50077.51</v>
      </c>
      <c r="U8" t="n">
        <v>0.5</v>
      </c>
      <c r="V8" t="n">
        <v>0.74</v>
      </c>
      <c r="W8" t="n">
        <v>0.38</v>
      </c>
      <c r="X8" t="n">
        <v>2.93</v>
      </c>
      <c r="Y8" t="n">
        <v>1</v>
      </c>
      <c r="Z8" t="n">
        <v>10</v>
      </c>
      <c r="AA8" t="n">
        <v>407.0573551545186</v>
      </c>
      <c r="AB8" t="n">
        <v>556.9538314255034</v>
      </c>
      <c r="AC8" t="n">
        <v>503.7989394438645</v>
      </c>
      <c r="AD8" t="n">
        <v>407057.3551545186</v>
      </c>
      <c r="AE8" t="n">
        <v>556953.8314255034</v>
      </c>
      <c r="AF8" t="n">
        <v>2.724978408281988e-06</v>
      </c>
      <c r="AG8" t="n">
        <v>0.7623611111111112</v>
      </c>
      <c r="AH8" t="n">
        <v>503798.9394438645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1.848</v>
      </c>
      <c r="E9" t="n">
        <v>54.11</v>
      </c>
      <c r="F9" t="n">
        <v>49.88</v>
      </c>
      <c r="G9" t="n">
        <v>54.41</v>
      </c>
      <c r="H9" t="n">
        <v>0.8</v>
      </c>
      <c r="I9" t="n">
        <v>55</v>
      </c>
      <c r="J9" t="n">
        <v>178.14</v>
      </c>
      <c r="K9" t="n">
        <v>51.39</v>
      </c>
      <c r="L9" t="n">
        <v>8</v>
      </c>
      <c r="M9" t="n">
        <v>53</v>
      </c>
      <c r="N9" t="n">
        <v>33.75</v>
      </c>
      <c r="O9" t="n">
        <v>22204.83</v>
      </c>
      <c r="P9" t="n">
        <v>597.13</v>
      </c>
      <c r="Q9" t="n">
        <v>1206.62</v>
      </c>
      <c r="R9" t="n">
        <v>251.53</v>
      </c>
      <c r="S9" t="n">
        <v>133.29</v>
      </c>
      <c r="T9" t="n">
        <v>42203.54</v>
      </c>
      <c r="U9" t="n">
        <v>0.53</v>
      </c>
      <c r="V9" t="n">
        <v>0.75</v>
      </c>
      <c r="W9" t="n">
        <v>0.36</v>
      </c>
      <c r="X9" t="n">
        <v>2.47</v>
      </c>
      <c r="Y9" t="n">
        <v>1</v>
      </c>
      <c r="Z9" t="n">
        <v>10</v>
      </c>
      <c r="AA9" t="n">
        <v>395.4013128504972</v>
      </c>
      <c r="AB9" t="n">
        <v>541.0055201168472</v>
      </c>
      <c r="AC9" t="n">
        <v>489.3727125829109</v>
      </c>
      <c r="AD9" t="n">
        <v>395401.3128504971</v>
      </c>
      <c r="AE9" t="n">
        <v>541005.5201168471</v>
      </c>
      <c r="AF9" t="n">
        <v>2.763863939904015e-06</v>
      </c>
      <c r="AG9" t="n">
        <v>0.7515277777777778</v>
      </c>
      <c r="AH9" t="n">
        <v>489372.7125829109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1.8684</v>
      </c>
      <c r="E10" t="n">
        <v>53.52</v>
      </c>
      <c r="F10" t="n">
        <v>49.52</v>
      </c>
      <c r="G10" t="n">
        <v>61.9</v>
      </c>
      <c r="H10" t="n">
        <v>0.89</v>
      </c>
      <c r="I10" t="n">
        <v>48</v>
      </c>
      <c r="J10" t="n">
        <v>179.63</v>
      </c>
      <c r="K10" t="n">
        <v>51.39</v>
      </c>
      <c r="L10" t="n">
        <v>9</v>
      </c>
      <c r="M10" t="n">
        <v>46</v>
      </c>
      <c r="N10" t="n">
        <v>34.24</v>
      </c>
      <c r="O10" t="n">
        <v>22388.15</v>
      </c>
      <c r="P10" t="n">
        <v>588.3</v>
      </c>
      <c r="Q10" t="n">
        <v>1206.63</v>
      </c>
      <c r="R10" t="n">
        <v>239.45</v>
      </c>
      <c r="S10" t="n">
        <v>133.29</v>
      </c>
      <c r="T10" t="n">
        <v>36199.57</v>
      </c>
      <c r="U10" t="n">
        <v>0.5600000000000001</v>
      </c>
      <c r="V10" t="n">
        <v>0.76</v>
      </c>
      <c r="W10" t="n">
        <v>0.35</v>
      </c>
      <c r="X10" t="n">
        <v>2.11</v>
      </c>
      <c r="Y10" t="n">
        <v>1</v>
      </c>
      <c r="Z10" t="n">
        <v>10</v>
      </c>
      <c r="AA10" t="n">
        <v>386.2022655108494</v>
      </c>
      <c r="AB10" t="n">
        <v>528.4189777134148</v>
      </c>
      <c r="AC10" t="n">
        <v>477.9874121211388</v>
      </c>
      <c r="AD10" t="n">
        <v>386202.2655108494</v>
      </c>
      <c r="AE10" t="n">
        <v>528418.9777134148</v>
      </c>
      <c r="AF10" t="n">
        <v>2.794374126253604e-06</v>
      </c>
      <c r="AG10" t="n">
        <v>0.7433333333333334</v>
      </c>
      <c r="AH10" t="n">
        <v>477987.4121211388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1.8784</v>
      </c>
      <c r="E11" t="n">
        <v>53.24</v>
      </c>
      <c r="F11" t="n">
        <v>49.41</v>
      </c>
      <c r="G11" t="n">
        <v>68.94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41</v>
      </c>
      <c r="N11" t="n">
        <v>34.73</v>
      </c>
      <c r="O11" t="n">
        <v>22572.13</v>
      </c>
      <c r="P11" t="n">
        <v>582.8</v>
      </c>
      <c r="Q11" t="n">
        <v>1206.61</v>
      </c>
      <c r="R11" t="n">
        <v>236.81</v>
      </c>
      <c r="S11" t="n">
        <v>133.29</v>
      </c>
      <c r="T11" t="n">
        <v>34901.57</v>
      </c>
      <c r="U11" t="n">
        <v>0.5600000000000001</v>
      </c>
      <c r="V11" t="n">
        <v>0.76</v>
      </c>
      <c r="W11" t="n">
        <v>0.32</v>
      </c>
      <c r="X11" t="n">
        <v>2</v>
      </c>
      <c r="Y11" t="n">
        <v>1</v>
      </c>
      <c r="Z11" t="n">
        <v>10</v>
      </c>
      <c r="AA11" t="n">
        <v>381.3671787319198</v>
      </c>
      <c r="AB11" t="n">
        <v>521.8033986735093</v>
      </c>
      <c r="AC11" t="n">
        <v>472.0032146597785</v>
      </c>
      <c r="AD11" t="n">
        <v>381367.1787319198</v>
      </c>
      <c r="AE11" t="n">
        <v>521803.3986735092</v>
      </c>
      <c r="AF11" t="n">
        <v>2.809330099954384e-06</v>
      </c>
      <c r="AG11" t="n">
        <v>0.7394444444444445</v>
      </c>
      <c r="AH11" t="n">
        <v>472003.2146597785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1.8899</v>
      </c>
      <c r="E12" t="n">
        <v>52.91</v>
      </c>
      <c r="F12" t="n">
        <v>49.22</v>
      </c>
      <c r="G12" t="n">
        <v>75.72</v>
      </c>
      <c r="H12" t="n">
        <v>1.07</v>
      </c>
      <c r="I12" t="n">
        <v>39</v>
      </c>
      <c r="J12" t="n">
        <v>182.62</v>
      </c>
      <c r="K12" t="n">
        <v>51.39</v>
      </c>
      <c r="L12" t="n">
        <v>11</v>
      </c>
      <c r="M12" t="n">
        <v>37</v>
      </c>
      <c r="N12" t="n">
        <v>35.22</v>
      </c>
      <c r="O12" t="n">
        <v>22756.91</v>
      </c>
      <c r="P12" t="n">
        <v>575.14</v>
      </c>
      <c r="Q12" t="n">
        <v>1206.6</v>
      </c>
      <c r="R12" t="n">
        <v>229.59</v>
      </c>
      <c r="S12" t="n">
        <v>133.29</v>
      </c>
      <c r="T12" t="n">
        <v>31313.38</v>
      </c>
      <c r="U12" t="n">
        <v>0.58</v>
      </c>
      <c r="V12" t="n">
        <v>0.76</v>
      </c>
      <c r="W12" t="n">
        <v>0.33</v>
      </c>
      <c r="X12" t="n">
        <v>1.81</v>
      </c>
      <c r="Y12" t="n">
        <v>1</v>
      </c>
      <c r="Z12" t="n">
        <v>10</v>
      </c>
      <c r="AA12" t="n">
        <v>375.1176365440198</v>
      </c>
      <c r="AB12" t="n">
        <v>513.2524993416819</v>
      </c>
      <c r="AC12" t="n">
        <v>464.2684011589181</v>
      </c>
      <c r="AD12" t="n">
        <v>375117.6365440198</v>
      </c>
      <c r="AE12" t="n">
        <v>513252.4993416818</v>
      </c>
      <c r="AF12" t="n">
        <v>2.82652946971028e-06</v>
      </c>
      <c r="AG12" t="n">
        <v>0.7348611111111111</v>
      </c>
      <c r="AH12" t="n">
        <v>464268.4011589181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1.9036</v>
      </c>
      <c r="E13" t="n">
        <v>52.53</v>
      </c>
      <c r="F13" t="n">
        <v>48.97</v>
      </c>
      <c r="G13" t="n">
        <v>83.95</v>
      </c>
      <c r="H13" t="n">
        <v>1.16</v>
      </c>
      <c r="I13" t="n">
        <v>35</v>
      </c>
      <c r="J13" t="n">
        <v>184.12</v>
      </c>
      <c r="K13" t="n">
        <v>51.39</v>
      </c>
      <c r="L13" t="n">
        <v>12</v>
      </c>
      <c r="M13" t="n">
        <v>33</v>
      </c>
      <c r="N13" t="n">
        <v>35.73</v>
      </c>
      <c r="O13" t="n">
        <v>22942.24</v>
      </c>
      <c r="P13" t="n">
        <v>566.86</v>
      </c>
      <c r="Q13" t="n">
        <v>1206.64</v>
      </c>
      <c r="R13" t="n">
        <v>220.95</v>
      </c>
      <c r="S13" t="n">
        <v>133.29</v>
      </c>
      <c r="T13" t="n">
        <v>27009.83</v>
      </c>
      <c r="U13" t="n">
        <v>0.6</v>
      </c>
      <c r="V13" t="n">
        <v>0.76</v>
      </c>
      <c r="W13" t="n">
        <v>0.33</v>
      </c>
      <c r="X13" t="n">
        <v>1.56</v>
      </c>
      <c r="Y13" t="n">
        <v>1</v>
      </c>
      <c r="Z13" t="n">
        <v>10</v>
      </c>
      <c r="AA13" t="n">
        <v>368.1075303077346</v>
      </c>
      <c r="AB13" t="n">
        <v>503.6609627251361</v>
      </c>
      <c r="AC13" t="n">
        <v>455.5922673352492</v>
      </c>
      <c r="AD13" t="n">
        <v>368107.5303077346</v>
      </c>
      <c r="AE13" t="n">
        <v>503660.9627251361</v>
      </c>
      <c r="AF13" t="n">
        <v>2.847019153680347e-06</v>
      </c>
      <c r="AG13" t="n">
        <v>0.7295833333333334</v>
      </c>
      <c r="AH13" t="n">
        <v>455592.2673352492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1.9131</v>
      </c>
      <c r="E14" t="n">
        <v>52.27</v>
      </c>
      <c r="F14" t="n">
        <v>48.81</v>
      </c>
      <c r="G14" t="n">
        <v>91.53</v>
      </c>
      <c r="H14" t="n">
        <v>1.24</v>
      </c>
      <c r="I14" t="n">
        <v>32</v>
      </c>
      <c r="J14" t="n">
        <v>185.63</v>
      </c>
      <c r="K14" t="n">
        <v>51.39</v>
      </c>
      <c r="L14" t="n">
        <v>13</v>
      </c>
      <c r="M14" t="n">
        <v>30</v>
      </c>
      <c r="N14" t="n">
        <v>36.24</v>
      </c>
      <c r="O14" t="n">
        <v>23128.27</v>
      </c>
      <c r="P14" t="n">
        <v>561.3200000000001</v>
      </c>
      <c r="Q14" t="n">
        <v>1206.62</v>
      </c>
      <c r="R14" t="n">
        <v>215.68</v>
      </c>
      <c r="S14" t="n">
        <v>133.29</v>
      </c>
      <c r="T14" t="n">
        <v>24390.63</v>
      </c>
      <c r="U14" t="n">
        <v>0.62</v>
      </c>
      <c r="V14" t="n">
        <v>0.77</v>
      </c>
      <c r="W14" t="n">
        <v>0.32</v>
      </c>
      <c r="X14" t="n">
        <v>1.4</v>
      </c>
      <c r="Y14" t="n">
        <v>1</v>
      </c>
      <c r="Z14" t="n">
        <v>10</v>
      </c>
      <c r="AA14" t="n">
        <v>363.4256671652385</v>
      </c>
      <c r="AB14" t="n">
        <v>497.2550310243486</v>
      </c>
      <c r="AC14" t="n">
        <v>449.7977087652033</v>
      </c>
      <c r="AD14" t="n">
        <v>363425.6671652385</v>
      </c>
      <c r="AE14" t="n">
        <v>497255.0310243486</v>
      </c>
      <c r="AF14" t="n">
        <v>2.861227328696088e-06</v>
      </c>
      <c r="AG14" t="n">
        <v>0.7259722222222222</v>
      </c>
      <c r="AH14" t="n">
        <v>449797.7087652033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1.9288</v>
      </c>
      <c r="E15" t="n">
        <v>51.85</v>
      </c>
      <c r="F15" t="n">
        <v>48.46</v>
      </c>
      <c r="G15" t="n">
        <v>96.92</v>
      </c>
      <c r="H15" t="n">
        <v>1.33</v>
      </c>
      <c r="I15" t="n">
        <v>30</v>
      </c>
      <c r="J15" t="n">
        <v>187.14</v>
      </c>
      <c r="K15" t="n">
        <v>51.39</v>
      </c>
      <c r="L15" t="n">
        <v>14</v>
      </c>
      <c r="M15" t="n">
        <v>28</v>
      </c>
      <c r="N15" t="n">
        <v>36.75</v>
      </c>
      <c r="O15" t="n">
        <v>23314.98</v>
      </c>
      <c r="P15" t="n">
        <v>549.41</v>
      </c>
      <c r="Q15" t="n">
        <v>1206.6</v>
      </c>
      <c r="R15" t="n">
        <v>203.34</v>
      </c>
      <c r="S15" t="n">
        <v>133.29</v>
      </c>
      <c r="T15" t="n">
        <v>18231.45</v>
      </c>
      <c r="U15" t="n">
        <v>0.66</v>
      </c>
      <c r="V15" t="n">
        <v>0.77</v>
      </c>
      <c r="W15" t="n">
        <v>0.31</v>
      </c>
      <c r="X15" t="n">
        <v>1.05</v>
      </c>
      <c r="Y15" t="n">
        <v>1</v>
      </c>
      <c r="Z15" t="n">
        <v>10</v>
      </c>
      <c r="AA15" t="n">
        <v>354.3654113277317</v>
      </c>
      <c r="AB15" t="n">
        <v>484.8583892771944</v>
      </c>
      <c r="AC15" t="n">
        <v>438.5841851076015</v>
      </c>
      <c r="AD15" t="n">
        <v>354365.4113277317</v>
      </c>
      <c r="AE15" t="n">
        <v>484858.3892771943</v>
      </c>
      <c r="AF15" t="n">
        <v>2.884708207406311e-06</v>
      </c>
      <c r="AG15" t="n">
        <v>0.7201388888888889</v>
      </c>
      <c r="AH15" t="n">
        <v>438584.1851076015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1.9226</v>
      </c>
      <c r="E16" t="n">
        <v>52.01</v>
      </c>
      <c r="F16" t="n">
        <v>48.69</v>
      </c>
      <c r="G16" t="n">
        <v>104.34</v>
      </c>
      <c r="H16" t="n">
        <v>1.41</v>
      </c>
      <c r="I16" t="n">
        <v>28</v>
      </c>
      <c r="J16" t="n">
        <v>188.66</v>
      </c>
      <c r="K16" t="n">
        <v>51.39</v>
      </c>
      <c r="L16" t="n">
        <v>15</v>
      </c>
      <c r="M16" t="n">
        <v>26</v>
      </c>
      <c r="N16" t="n">
        <v>37.27</v>
      </c>
      <c r="O16" t="n">
        <v>23502.4</v>
      </c>
      <c r="P16" t="n">
        <v>549.15</v>
      </c>
      <c r="Q16" t="n">
        <v>1206.62</v>
      </c>
      <c r="R16" t="n">
        <v>211.63</v>
      </c>
      <c r="S16" t="n">
        <v>133.29</v>
      </c>
      <c r="T16" t="n">
        <v>22384.77</v>
      </c>
      <c r="U16" t="n">
        <v>0.63</v>
      </c>
      <c r="V16" t="n">
        <v>0.77</v>
      </c>
      <c r="W16" t="n">
        <v>0.32</v>
      </c>
      <c r="X16" t="n">
        <v>1.28</v>
      </c>
      <c r="Y16" t="n">
        <v>1</v>
      </c>
      <c r="Z16" t="n">
        <v>10</v>
      </c>
      <c r="AA16" t="n">
        <v>355.8720783416867</v>
      </c>
      <c r="AB16" t="n">
        <v>486.919877555145</v>
      </c>
      <c r="AC16" t="n">
        <v>440.4489278376215</v>
      </c>
      <c r="AD16" t="n">
        <v>355872.0783416867</v>
      </c>
      <c r="AE16" t="n">
        <v>486919.877555145</v>
      </c>
      <c r="AF16" t="n">
        <v>2.875435503711828e-06</v>
      </c>
      <c r="AG16" t="n">
        <v>0.7223611111111111</v>
      </c>
      <c r="AH16" t="n">
        <v>440448.9278376215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1.9294</v>
      </c>
      <c r="E17" t="n">
        <v>51.83</v>
      </c>
      <c r="F17" t="n">
        <v>48.58</v>
      </c>
      <c r="G17" t="n">
        <v>112.1</v>
      </c>
      <c r="H17" t="n">
        <v>1.49</v>
      </c>
      <c r="I17" t="n">
        <v>26</v>
      </c>
      <c r="J17" t="n">
        <v>190.19</v>
      </c>
      <c r="K17" t="n">
        <v>51.39</v>
      </c>
      <c r="L17" t="n">
        <v>16</v>
      </c>
      <c r="M17" t="n">
        <v>24</v>
      </c>
      <c r="N17" t="n">
        <v>37.79</v>
      </c>
      <c r="O17" t="n">
        <v>23690.52</v>
      </c>
      <c r="P17" t="n">
        <v>543.39</v>
      </c>
      <c r="Q17" t="n">
        <v>1206.6</v>
      </c>
      <c r="R17" t="n">
        <v>207.74</v>
      </c>
      <c r="S17" t="n">
        <v>133.29</v>
      </c>
      <c r="T17" t="n">
        <v>20449.85</v>
      </c>
      <c r="U17" t="n">
        <v>0.64</v>
      </c>
      <c r="V17" t="n">
        <v>0.77</v>
      </c>
      <c r="W17" t="n">
        <v>0.32</v>
      </c>
      <c r="X17" t="n">
        <v>1.17</v>
      </c>
      <c r="Y17" t="n">
        <v>1</v>
      </c>
      <c r="Z17" t="n">
        <v>10</v>
      </c>
      <c r="AA17" t="n">
        <v>351.7921172916196</v>
      </c>
      <c r="AB17" t="n">
        <v>481.3374948512651</v>
      </c>
      <c r="AC17" t="n">
        <v>435.3993199040765</v>
      </c>
      <c r="AD17" t="n">
        <v>351792.1172916196</v>
      </c>
      <c r="AE17" t="n">
        <v>481337.4948512651</v>
      </c>
      <c r="AF17" t="n">
        <v>2.885605565828358e-06</v>
      </c>
      <c r="AG17" t="n">
        <v>0.7198611111111111</v>
      </c>
      <c r="AH17" t="n">
        <v>435399.3199040765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1.9367</v>
      </c>
      <c r="E18" t="n">
        <v>51.63</v>
      </c>
      <c r="F18" t="n">
        <v>48.45</v>
      </c>
      <c r="G18" t="n">
        <v>121.12</v>
      </c>
      <c r="H18" t="n">
        <v>1.57</v>
      </c>
      <c r="I18" t="n">
        <v>24</v>
      </c>
      <c r="J18" t="n">
        <v>191.72</v>
      </c>
      <c r="K18" t="n">
        <v>51.39</v>
      </c>
      <c r="L18" t="n">
        <v>17</v>
      </c>
      <c r="M18" t="n">
        <v>22</v>
      </c>
      <c r="N18" t="n">
        <v>38.33</v>
      </c>
      <c r="O18" t="n">
        <v>23879.37</v>
      </c>
      <c r="P18" t="n">
        <v>535.53</v>
      </c>
      <c r="Q18" t="n">
        <v>1206.68</v>
      </c>
      <c r="R18" t="n">
        <v>203.24</v>
      </c>
      <c r="S18" t="n">
        <v>133.29</v>
      </c>
      <c r="T18" t="n">
        <v>18212.26</v>
      </c>
      <c r="U18" t="n">
        <v>0.66</v>
      </c>
      <c r="V18" t="n">
        <v>0.77</v>
      </c>
      <c r="W18" t="n">
        <v>0.31</v>
      </c>
      <c r="X18" t="n">
        <v>1.04</v>
      </c>
      <c r="Y18" t="n">
        <v>1</v>
      </c>
      <c r="Z18" t="n">
        <v>10</v>
      </c>
      <c r="AA18" t="n">
        <v>346.6649025610321</v>
      </c>
      <c r="AB18" t="n">
        <v>474.3222134601256</v>
      </c>
      <c r="AC18" t="n">
        <v>429.0535671228981</v>
      </c>
      <c r="AD18" t="n">
        <v>346664.9025610321</v>
      </c>
      <c r="AE18" t="n">
        <v>474322.2134601256</v>
      </c>
      <c r="AF18" t="n">
        <v>2.896523426629927e-06</v>
      </c>
      <c r="AG18" t="n">
        <v>0.7170833333333334</v>
      </c>
      <c r="AH18" t="n">
        <v>429053.5671228981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1.952</v>
      </c>
      <c r="E19" t="n">
        <v>51.23</v>
      </c>
      <c r="F19" t="n">
        <v>48.11</v>
      </c>
      <c r="G19" t="n">
        <v>131.21</v>
      </c>
      <c r="H19" t="n">
        <v>1.65</v>
      </c>
      <c r="I19" t="n">
        <v>22</v>
      </c>
      <c r="J19" t="n">
        <v>193.26</v>
      </c>
      <c r="K19" t="n">
        <v>51.39</v>
      </c>
      <c r="L19" t="n">
        <v>18</v>
      </c>
      <c r="M19" t="n">
        <v>20</v>
      </c>
      <c r="N19" t="n">
        <v>38.86</v>
      </c>
      <c r="O19" t="n">
        <v>24068.93</v>
      </c>
      <c r="P19" t="n">
        <v>526.92</v>
      </c>
      <c r="Q19" t="n">
        <v>1206.59</v>
      </c>
      <c r="R19" t="n">
        <v>191.63</v>
      </c>
      <c r="S19" t="n">
        <v>133.29</v>
      </c>
      <c r="T19" t="n">
        <v>12416.02</v>
      </c>
      <c r="U19" t="n">
        <v>0.7</v>
      </c>
      <c r="V19" t="n">
        <v>0.78</v>
      </c>
      <c r="W19" t="n">
        <v>0.3</v>
      </c>
      <c r="X19" t="n">
        <v>0.7</v>
      </c>
      <c r="Y19" t="n">
        <v>1</v>
      </c>
      <c r="Z19" t="n">
        <v>10</v>
      </c>
      <c r="AA19" t="n">
        <v>339.4106788709981</v>
      </c>
      <c r="AB19" t="n">
        <v>464.3966645736587</v>
      </c>
      <c r="AC19" t="n">
        <v>420.0752986915602</v>
      </c>
      <c r="AD19" t="n">
        <v>339410.6788709981</v>
      </c>
      <c r="AE19" t="n">
        <v>464396.6645736587</v>
      </c>
      <c r="AF19" t="n">
        <v>2.919406066392119e-06</v>
      </c>
      <c r="AG19" t="n">
        <v>0.7115277777777778</v>
      </c>
      <c r="AH19" t="n">
        <v>420075.2986915602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1.9435</v>
      </c>
      <c r="E20" t="n">
        <v>51.45</v>
      </c>
      <c r="F20" t="n">
        <v>48.37</v>
      </c>
      <c r="G20" t="n">
        <v>138.2</v>
      </c>
      <c r="H20" t="n">
        <v>1.73</v>
      </c>
      <c r="I20" t="n">
        <v>21</v>
      </c>
      <c r="J20" t="n">
        <v>194.8</v>
      </c>
      <c r="K20" t="n">
        <v>51.39</v>
      </c>
      <c r="L20" t="n">
        <v>19</v>
      </c>
      <c r="M20" t="n">
        <v>19</v>
      </c>
      <c r="N20" t="n">
        <v>39.41</v>
      </c>
      <c r="O20" t="n">
        <v>24259.23</v>
      </c>
      <c r="P20" t="n">
        <v>524.79</v>
      </c>
      <c r="Q20" t="n">
        <v>1206.6</v>
      </c>
      <c r="R20" t="n">
        <v>200.74</v>
      </c>
      <c r="S20" t="n">
        <v>133.29</v>
      </c>
      <c r="T20" t="n">
        <v>16977.07</v>
      </c>
      <c r="U20" t="n">
        <v>0.66</v>
      </c>
      <c r="V20" t="n">
        <v>0.77</v>
      </c>
      <c r="W20" t="n">
        <v>0.31</v>
      </c>
      <c r="X20" t="n">
        <v>0.96</v>
      </c>
      <c r="Y20" t="n">
        <v>1</v>
      </c>
      <c r="Z20" t="n">
        <v>10</v>
      </c>
      <c r="AA20" t="n">
        <v>340.4784014673797</v>
      </c>
      <c r="AB20" t="n">
        <v>465.8575697346245</v>
      </c>
      <c r="AC20" t="n">
        <v>421.3967771143568</v>
      </c>
      <c r="AD20" t="n">
        <v>340478.4014673798</v>
      </c>
      <c r="AE20" t="n">
        <v>465857.5697346245</v>
      </c>
      <c r="AF20" t="n">
        <v>2.906693488746457e-06</v>
      </c>
      <c r="AG20" t="n">
        <v>0.7145833333333333</v>
      </c>
      <c r="AH20" t="n">
        <v>421396.7771143568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1.9479</v>
      </c>
      <c r="E21" t="n">
        <v>51.34</v>
      </c>
      <c r="F21" t="n">
        <v>48.29</v>
      </c>
      <c r="G21" t="n">
        <v>144.86</v>
      </c>
      <c r="H21" t="n">
        <v>1.81</v>
      </c>
      <c r="I21" t="n">
        <v>20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519.37</v>
      </c>
      <c r="Q21" t="n">
        <v>1206.61</v>
      </c>
      <c r="R21" t="n">
        <v>197.82</v>
      </c>
      <c r="S21" t="n">
        <v>133.29</v>
      </c>
      <c r="T21" t="n">
        <v>15523.99</v>
      </c>
      <c r="U21" t="n">
        <v>0.67</v>
      </c>
      <c r="V21" t="n">
        <v>0.77</v>
      </c>
      <c r="W21" t="n">
        <v>0.31</v>
      </c>
      <c r="X21" t="n">
        <v>0.88</v>
      </c>
      <c r="Y21" t="n">
        <v>1</v>
      </c>
      <c r="Z21" t="n">
        <v>10</v>
      </c>
      <c r="AA21" t="n">
        <v>337.1232633612038</v>
      </c>
      <c r="AB21" t="n">
        <v>461.266921759508</v>
      </c>
      <c r="AC21" t="n">
        <v>417.2442541389705</v>
      </c>
      <c r="AD21" t="n">
        <v>337123.2633612038</v>
      </c>
      <c r="AE21" t="n">
        <v>461266.921759508</v>
      </c>
      <c r="AF21" t="n">
        <v>2.9132741171748e-06</v>
      </c>
      <c r="AG21" t="n">
        <v>0.7130555555555556</v>
      </c>
      <c r="AH21" t="n">
        <v>417244.2541389705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1.9504</v>
      </c>
      <c r="E22" t="n">
        <v>51.27</v>
      </c>
      <c r="F22" t="n">
        <v>48.26</v>
      </c>
      <c r="G22" t="n">
        <v>152.38</v>
      </c>
      <c r="H22" t="n">
        <v>1.88</v>
      </c>
      <c r="I22" t="n">
        <v>19</v>
      </c>
      <c r="J22" t="n">
        <v>197.9</v>
      </c>
      <c r="K22" t="n">
        <v>51.39</v>
      </c>
      <c r="L22" t="n">
        <v>21</v>
      </c>
      <c r="M22" t="n">
        <v>17</v>
      </c>
      <c r="N22" t="n">
        <v>40.51</v>
      </c>
      <c r="O22" t="n">
        <v>24642.07</v>
      </c>
      <c r="P22" t="n">
        <v>513.54</v>
      </c>
      <c r="Q22" t="n">
        <v>1206.6</v>
      </c>
      <c r="R22" t="n">
        <v>196.8</v>
      </c>
      <c r="S22" t="n">
        <v>133.29</v>
      </c>
      <c r="T22" t="n">
        <v>15014.83</v>
      </c>
      <c r="U22" t="n">
        <v>0.68</v>
      </c>
      <c r="V22" t="n">
        <v>0.78</v>
      </c>
      <c r="W22" t="n">
        <v>0.3</v>
      </c>
      <c r="X22" t="n">
        <v>0.85</v>
      </c>
      <c r="Y22" t="n">
        <v>1</v>
      </c>
      <c r="Z22" t="n">
        <v>10</v>
      </c>
      <c r="AA22" t="n">
        <v>334.0277180152812</v>
      </c>
      <c r="AB22" t="n">
        <v>457.0314600513942</v>
      </c>
      <c r="AC22" t="n">
        <v>413.4130189517713</v>
      </c>
      <c r="AD22" t="n">
        <v>334027.7180152811</v>
      </c>
      <c r="AE22" t="n">
        <v>457031.4600513942</v>
      </c>
      <c r="AF22" t="n">
        <v>2.917013110599995e-06</v>
      </c>
      <c r="AG22" t="n">
        <v>0.7120833333333334</v>
      </c>
      <c r="AH22" t="n">
        <v>413413.0189517713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1.9505</v>
      </c>
      <c r="E23" t="n">
        <v>51.27</v>
      </c>
      <c r="F23" t="n">
        <v>48.29</v>
      </c>
      <c r="G23" t="n">
        <v>160.96</v>
      </c>
      <c r="H23" t="n">
        <v>1.96</v>
      </c>
      <c r="I23" t="n">
        <v>18</v>
      </c>
      <c r="J23" t="n">
        <v>199.46</v>
      </c>
      <c r="K23" t="n">
        <v>51.39</v>
      </c>
      <c r="L23" t="n">
        <v>22</v>
      </c>
      <c r="M23" t="n">
        <v>16</v>
      </c>
      <c r="N23" t="n">
        <v>41.07</v>
      </c>
      <c r="O23" t="n">
        <v>24834.62</v>
      </c>
      <c r="P23" t="n">
        <v>507.68</v>
      </c>
      <c r="Q23" t="n">
        <v>1206.59</v>
      </c>
      <c r="R23" t="n">
        <v>198.14</v>
      </c>
      <c r="S23" t="n">
        <v>133.29</v>
      </c>
      <c r="T23" t="n">
        <v>15692.4</v>
      </c>
      <c r="U23" t="n">
        <v>0.67</v>
      </c>
      <c r="V23" t="n">
        <v>0.77</v>
      </c>
      <c r="W23" t="n">
        <v>0.3</v>
      </c>
      <c r="X23" t="n">
        <v>0.88</v>
      </c>
      <c r="Y23" t="n">
        <v>1</v>
      </c>
      <c r="Z23" t="n">
        <v>10</v>
      </c>
      <c r="AA23" t="n">
        <v>331.4575086341337</v>
      </c>
      <c r="AB23" t="n">
        <v>453.5147861864731</v>
      </c>
      <c r="AC23" t="n">
        <v>410.2319715048354</v>
      </c>
      <c r="AD23" t="n">
        <v>331457.5086341337</v>
      </c>
      <c r="AE23" t="n">
        <v>453514.7861864732</v>
      </c>
      <c r="AF23" t="n">
        <v>2.917162670337002e-06</v>
      </c>
      <c r="AG23" t="n">
        <v>0.7120833333333334</v>
      </c>
      <c r="AH23" t="n">
        <v>410231.9715048354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1.9558</v>
      </c>
      <c r="E24" t="n">
        <v>51.13</v>
      </c>
      <c r="F24" t="n">
        <v>48.18</v>
      </c>
      <c r="G24" t="n">
        <v>170.05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500.86</v>
      </c>
      <c r="Q24" t="n">
        <v>1206.6</v>
      </c>
      <c r="R24" t="n">
        <v>194.21</v>
      </c>
      <c r="S24" t="n">
        <v>133.29</v>
      </c>
      <c r="T24" t="n">
        <v>13732.73</v>
      </c>
      <c r="U24" t="n">
        <v>0.6899999999999999</v>
      </c>
      <c r="V24" t="n">
        <v>0.78</v>
      </c>
      <c r="W24" t="n">
        <v>0.31</v>
      </c>
      <c r="X24" t="n">
        <v>0.77</v>
      </c>
      <c r="Y24" t="n">
        <v>1</v>
      </c>
      <c r="Z24" t="n">
        <v>10</v>
      </c>
      <c r="AA24" t="n">
        <v>327.2983587794616</v>
      </c>
      <c r="AB24" t="n">
        <v>447.8240538665691</v>
      </c>
      <c r="AC24" t="n">
        <v>405.0843546905501</v>
      </c>
      <c r="AD24" t="n">
        <v>327298.3587794616</v>
      </c>
      <c r="AE24" t="n">
        <v>447824.0538665691</v>
      </c>
      <c r="AF24" t="n">
        <v>2.925089336398416e-06</v>
      </c>
      <c r="AG24" t="n">
        <v>0.7101388888888889</v>
      </c>
      <c r="AH24" t="n">
        <v>405084.3546905501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1.9613</v>
      </c>
      <c r="E25" t="n">
        <v>50.99</v>
      </c>
      <c r="F25" t="n">
        <v>48.07</v>
      </c>
      <c r="G25" t="n">
        <v>180.27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11</v>
      </c>
      <c r="N25" t="n">
        <v>42.21</v>
      </c>
      <c r="O25" t="n">
        <v>25222.04</v>
      </c>
      <c r="P25" t="n">
        <v>494.85</v>
      </c>
      <c r="Q25" t="n">
        <v>1206.62</v>
      </c>
      <c r="R25" t="n">
        <v>190.33</v>
      </c>
      <c r="S25" t="n">
        <v>133.29</v>
      </c>
      <c r="T25" t="n">
        <v>11794.85</v>
      </c>
      <c r="U25" t="n">
        <v>0.7</v>
      </c>
      <c r="V25" t="n">
        <v>0.78</v>
      </c>
      <c r="W25" t="n">
        <v>0.3</v>
      </c>
      <c r="X25" t="n">
        <v>0.66</v>
      </c>
      <c r="Y25" t="n">
        <v>1</v>
      </c>
      <c r="Z25" t="n">
        <v>10</v>
      </c>
      <c r="AA25" t="n">
        <v>323.4887035074298</v>
      </c>
      <c r="AB25" t="n">
        <v>442.6115154532463</v>
      </c>
      <c r="AC25" t="n">
        <v>400.3692936275513</v>
      </c>
      <c r="AD25" t="n">
        <v>323488.7035074297</v>
      </c>
      <c r="AE25" t="n">
        <v>442611.5154532463</v>
      </c>
      <c r="AF25" t="n">
        <v>2.933315121933844e-06</v>
      </c>
      <c r="AG25" t="n">
        <v>0.7081944444444445</v>
      </c>
      <c r="AH25" t="n">
        <v>400369.2936275512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1.9602</v>
      </c>
      <c r="E26" t="n">
        <v>51.02</v>
      </c>
      <c r="F26" t="n">
        <v>48.1</v>
      </c>
      <c r="G26" t="n">
        <v>180.38</v>
      </c>
      <c r="H26" t="n">
        <v>2.17</v>
      </c>
      <c r="I26" t="n">
        <v>16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493.94</v>
      </c>
      <c r="Q26" t="n">
        <v>1206.61</v>
      </c>
      <c r="R26" t="n">
        <v>191.01</v>
      </c>
      <c r="S26" t="n">
        <v>133.29</v>
      </c>
      <c r="T26" t="n">
        <v>12138.95</v>
      </c>
      <c r="U26" t="n">
        <v>0.7</v>
      </c>
      <c r="V26" t="n">
        <v>0.78</v>
      </c>
      <c r="W26" t="n">
        <v>0.31</v>
      </c>
      <c r="X26" t="n">
        <v>0.6899999999999999</v>
      </c>
      <c r="Y26" t="n">
        <v>1</v>
      </c>
      <c r="Z26" t="n">
        <v>10</v>
      </c>
      <c r="AA26" t="n">
        <v>323.3274995902441</v>
      </c>
      <c r="AB26" t="n">
        <v>442.3909491419379</v>
      </c>
      <c r="AC26" t="n">
        <v>400.1697778554274</v>
      </c>
      <c r="AD26" t="n">
        <v>323327.4995902441</v>
      </c>
      <c r="AE26" t="n">
        <v>442390.9491419379</v>
      </c>
      <c r="AF26" t="n">
        <v>2.931669964826758e-06</v>
      </c>
      <c r="AG26" t="n">
        <v>0.7086111111111112</v>
      </c>
      <c r="AH26" t="n">
        <v>400169.7778554274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1.962</v>
      </c>
      <c r="E27" t="n">
        <v>50.97</v>
      </c>
      <c r="F27" t="n">
        <v>48.05</v>
      </c>
      <c r="G27" t="n">
        <v>180.2</v>
      </c>
      <c r="H27" t="n">
        <v>2.24</v>
      </c>
      <c r="I27" t="n">
        <v>16</v>
      </c>
      <c r="J27" t="n">
        <v>205.77</v>
      </c>
      <c r="K27" t="n">
        <v>51.39</v>
      </c>
      <c r="L27" t="n">
        <v>26</v>
      </c>
      <c r="M27" t="n">
        <v>2</v>
      </c>
      <c r="N27" t="n">
        <v>43.38</v>
      </c>
      <c r="O27" t="n">
        <v>25612.75</v>
      </c>
      <c r="P27" t="n">
        <v>495.86</v>
      </c>
      <c r="Q27" t="n">
        <v>1206.59</v>
      </c>
      <c r="R27" t="n">
        <v>189.36</v>
      </c>
      <c r="S27" t="n">
        <v>133.29</v>
      </c>
      <c r="T27" t="n">
        <v>11311.64</v>
      </c>
      <c r="U27" t="n">
        <v>0.7</v>
      </c>
      <c r="V27" t="n">
        <v>0.78</v>
      </c>
      <c r="W27" t="n">
        <v>0.31</v>
      </c>
      <c r="X27" t="n">
        <v>0.65</v>
      </c>
      <c r="Y27" t="n">
        <v>1</v>
      </c>
      <c r="Z27" t="n">
        <v>10</v>
      </c>
      <c r="AA27" t="n">
        <v>323.7804964867138</v>
      </c>
      <c r="AB27" t="n">
        <v>443.0107594805004</v>
      </c>
      <c r="AC27" t="n">
        <v>400.7304343651867</v>
      </c>
      <c r="AD27" t="n">
        <v>323780.4964867138</v>
      </c>
      <c r="AE27" t="n">
        <v>443010.7594805004</v>
      </c>
      <c r="AF27" t="n">
        <v>2.934362040092899e-06</v>
      </c>
      <c r="AG27" t="n">
        <v>0.7079166666666666</v>
      </c>
      <c r="AH27" t="n">
        <v>400730.4343651867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1.9608</v>
      </c>
      <c r="E28" t="n">
        <v>51</v>
      </c>
      <c r="F28" t="n">
        <v>48.09</v>
      </c>
      <c r="G28" t="n">
        <v>180.32</v>
      </c>
      <c r="H28" t="n">
        <v>2.31</v>
      </c>
      <c r="I28" t="n">
        <v>16</v>
      </c>
      <c r="J28" t="n">
        <v>207.37</v>
      </c>
      <c r="K28" t="n">
        <v>51.39</v>
      </c>
      <c r="L28" t="n">
        <v>27</v>
      </c>
      <c r="M28" t="n">
        <v>0</v>
      </c>
      <c r="N28" t="n">
        <v>43.97</v>
      </c>
      <c r="O28" t="n">
        <v>25809.25</v>
      </c>
      <c r="P28" t="n">
        <v>498.82</v>
      </c>
      <c r="Q28" t="n">
        <v>1206.59</v>
      </c>
      <c r="R28" t="n">
        <v>190.37</v>
      </c>
      <c r="S28" t="n">
        <v>133.29</v>
      </c>
      <c r="T28" t="n">
        <v>11817.15</v>
      </c>
      <c r="U28" t="n">
        <v>0.7</v>
      </c>
      <c r="V28" t="n">
        <v>0.78</v>
      </c>
      <c r="W28" t="n">
        <v>0.32</v>
      </c>
      <c r="X28" t="n">
        <v>0.68</v>
      </c>
      <c r="Y28" t="n">
        <v>1</v>
      </c>
      <c r="Z28" t="n">
        <v>10</v>
      </c>
      <c r="AA28" t="n">
        <v>325.3751020850144</v>
      </c>
      <c r="AB28" t="n">
        <v>445.1925692091294</v>
      </c>
      <c r="AC28" t="n">
        <v>402.7040152355045</v>
      </c>
      <c r="AD28" t="n">
        <v>325375.1020850144</v>
      </c>
      <c r="AE28" t="n">
        <v>445192.5692091294</v>
      </c>
      <c r="AF28" t="n">
        <v>2.932567323248805e-06</v>
      </c>
      <c r="AG28" t="n">
        <v>0.7083333333333334</v>
      </c>
      <c r="AH28" t="n">
        <v>402704.0152355045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1.598</v>
      </c>
      <c r="E2" t="n">
        <v>62.58</v>
      </c>
      <c r="F2" t="n">
        <v>58.03</v>
      </c>
      <c r="G2" t="n">
        <v>15.21</v>
      </c>
      <c r="H2" t="n">
        <v>0.34</v>
      </c>
      <c r="I2" t="n">
        <v>229</v>
      </c>
      <c r="J2" t="n">
        <v>51.33</v>
      </c>
      <c r="K2" t="n">
        <v>24.83</v>
      </c>
      <c r="L2" t="n">
        <v>1</v>
      </c>
      <c r="M2" t="n">
        <v>227</v>
      </c>
      <c r="N2" t="n">
        <v>5.51</v>
      </c>
      <c r="O2" t="n">
        <v>6564.78</v>
      </c>
      <c r="P2" t="n">
        <v>314.86</v>
      </c>
      <c r="Q2" t="n">
        <v>1206.72</v>
      </c>
      <c r="R2" t="n">
        <v>528.4</v>
      </c>
      <c r="S2" t="n">
        <v>133.29</v>
      </c>
      <c r="T2" t="n">
        <v>179768.16</v>
      </c>
      <c r="U2" t="n">
        <v>0.25</v>
      </c>
      <c r="V2" t="n">
        <v>0.64</v>
      </c>
      <c r="W2" t="n">
        <v>0.63</v>
      </c>
      <c r="X2" t="n">
        <v>10.62</v>
      </c>
      <c r="Y2" t="n">
        <v>1</v>
      </c>
      <c r="Z2" t="n">
        <v>10</v>
      </c>
      <c r="AA2" t="n">
        <v>258.1281447979776</v>
      </c>
      <c r="AB2" t="n">
        <v>353.1823155226311</v>
      </c>
      <c r="AC2" t="n">
        <v>319.4750910236436</v>
      </c>
      <c r="AD2" t="n">
        <v>258128.1447979776</v>
      </c>
      <c r="AE2" t="n">
        <v>353182.3155226311</v>
      </c>
      <c r="AF2" t="n">
        <v>2.860205329098835e-06</v>
      </c>
      <c r="AG2" t="n">
        <v>0.8691666666666666</v>
      </c>
      <c r="AH2" t="n">
        <v>319475.0910236436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1.8435</v>
      </c>
      <c r="E3" t="n">
        <v>54.24</v>
      </c>
      <c r="F3" t="n">
        <v>51.35</v>
      </c>
      <c r="G3" t="n">
        <v>32.77</v>
      </c>
      <c r="H3" t="n">
        <v>0.66</v>
      </c>
      <c r="I3" t="n">
        <v>94</v>
      </c>
      <c r="J3" t="n">
        <v>52.47</v>
      </c>
      <c r="K3" t="n">
        <v>24.83</v>
      </c>
      <c r="L3" t="n">
        <v>2</v>
      </c>
      <c r="M3" t="n">
        <v>92</v>
      </c>
      <c r="N3" t="n">
        <v>5.64</v>
      </c>
      <c r="O3" t="n">
        <v>6705.1</v>
      </c>
      <c r="P3" t="n">
        <v>256.9</v>
      </c>
      <c r="Q3" t="n">
        <v>1206.69</v>
      </c>
      <c r="R3" t="n">
        <v>300.55</v>
      </c>
      <c r="S3" t="n">
        <v>133.29</v>
      </c>
      <c r="T3" t="n">
        <v>66516.94</v>
      </c>
      <c r="U3" t="n">
        <v>0.44</v>
      </c>
      <c r="V3" t="n">
        <v>0.73</v>
      </c>
      <c r="W3" t="n">
        <v>0.43</v>
      </c>
      <c r="X3" t="n">
        <v>3.94</v>
      </c>
      <c r="Y3" t="n">
        <v>1</v>
      </c>
      <c r="Z3" t="n">
        <v>10</v>
      </c>
      <c r="AA3" t="n">
        <v>188.3614688511136</v>
      </c>
      <c r="AB3" t="n">
        <v>257.7244716034965</v>
      </c>
      <c r="AC3" t="n">
        <v>233.1276097523017</v>
      </c>
      <c r="AD3" t="n">
        <v>188361.4688511136</v>
      </c>
      <c r="AE3" t="n">
        <v>257724.4716034965</v>
      </c>
      <c r="AF3" t="n">
        <v>3.299617349307699e-06</v>
      </c>
      <c r="AG3" t="n">
        <v>0.7533333333333334</v>
      </c>
      <c r="AH3" t="n">
        <v>233127.6097523017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1.8917</v>
      </c>
      <c r="E4" t="n">
        <v>52.86</v>
      </c>
      <c r="F4" t="n">
        <v>50.34</v>
      </c>
      <c r="G4" t="n">
        <v>47.95</v>
      </c>
      <c r="H4" t="n">
        <v>0.97</v>
      </c>
      <c r="I4" t="n">
        <v>63</v>
      </c>
      <c r="J4" t="n">
        <v>53.61</v>
      </c>
      <c r="K4" t="n">
        <v>24.83</v>
      </c>
      <c r="L4" t="n">
        <v>3</v>
      </c>
      <c r="M4" t="n">
        <v>11</v>
      </c>
      <c r="N4" t="n">
        <v>5.78</v>
      </c>
      <c r="O4" t="n">
        <v>6845.59</v>
      </c>
      <c r="P4" t="n">
        <v>234.93</v>
      </c>
      <c r="Q4" t="n">
        <v>1206.75</v>
      </c>
      <c r="R4" t="n">
        <v>265.11</v>
      </c>
      <c r="S4" t="n">
        <v>133.29</v>
      </c>
      <c r="T4" t="n">
        <v>48953.22</v>
      </c>
      <c r="U4" t="n">
        <v>0.5</v>
      </c>
      <c r="V4" t="n">
        <v>0.74</v>
      </c>
      <c r="W4" t="n">
        <v>0.45</v>
      </c>
      <c r="X4" t="n">
        <v>2.93</v>
      </c>
      <c r="Y4" t="n">
        <v>1</v>
      </c>
      <c r="Z4" t="n">
        <v>10</v>
      </c>
      <c r="AA4" t="n">
        <v>172.2782289904383</v>
      </c>
      <c r="AB4" t="n">
        <v>235.7186732836659</v>
      </c>
      <c r="AC4" t="n">
        <v>213.2220139387767</v>
      </c>
      <c r="AD4" t="n">
        <v>172278.2289904383</v>
      </c>
      <c r="AE4" t="n">
        <v>235718.6732836659</v>
      </c>
      <c r="AF4" t="n">
        <v>3.385888874252983e-06</v>
      </c>
      <c r="AG4" t="n">
        <v>0.7341666666666666</v>
      </c>
      <c r="AH4" t="n">
        <v>213222.0139387767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1.8944</v>
      </c>
      <c r="E5" t="n">
        <v>52.79</v>
      </c>
      <c r="F5" t="n">
        <v>50.28</v>
      </c>
      <c r="G5" t="n">
        <v>48.66</v>
      </c>
      <c r="H5" t="n">
        <v>1.27</v>
      </c>
      <c r="I5" t="n">
        <v>62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239.14</v>
      </c>
      <c r="Q5" t="n">
        <v>1206.8</v>
      </c>
      <c r="R5" t="n">
        <v>262.74</v>
      </c>
      <c r="S5" t="n">
        <v>133.29</v>
      </c>
      <c r="T5" t="n">
        <v>47771.43</v>
      </c>
      <c r="U5" t="n">
        <v>0.51</v>
      </c>
      <c r="V5" t="n">
        <v>0.74</v>
      </c>
      <c r="W5" t="n">
        <v>0.45</v>
      </c>
      <c r="X5" t="n">
        <v>2.87</v>
      </c>
      <c r="Y5" t="n">
        <v>1</v>
      </c>
      <c r="Z5" t="n">
        <v>10</v>
      </c>
      <c r="AA5" t="n">
        <v>173.8982777517908</v>
      </c>
      <c r="AB5" t="n">
        <v>237.9352954704544</v>
      </c>
      <c r="AC5" t="n">
        <v>215.2270848151076</v>
      </c>
      <c r="AD5" t="n">
        <v>173898.2777517908</v>
      </c>
      <c r="AE5" t="n">
        <v>237935.2954704544</v>
      </c>
      <c r="AF5" t="n">
        <v>3.390721511542449e-06</v>
      </c>
      <c r="AG5" t="n">
        <v>0.7331944444444445</v>
      </c>
      <c r="AH5" t="n">
        <v>215227.0848151076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1.035</v>
      </c>
      <c r="E2" t="n">
        <v>96.62</v>
      </c>
      <c r="F2" t="n">
        <v>77.62</v>
      </c>
      <c r="G2" t="n">
        <v>7.54</v>
      </c>
      <c r="H2" t="n">
        <v>0.13</v>
      </c>
      <c r="I2" t="n">
        <v>618</v>
      </c>
      <c r="J2" t="n">
        <v>133.21</v>
      </c>
      <c r="K2" t="n">
        <v>46.47</v>
      </c>
      <c r="L2" t="n">
        <v>1</v>
      </c>
      <c r="M2" t="n">
        <v>616</v>
      </c>
      <c r="N2" t="n">
        <v>20.75</v>
      </c>
      <c r="O2" t="n">
        <v>16663.42</v>
      </c>
      <c r="P2" t="n">
        <v>842.72</v>
      </c>
      <c r="Q2" t="n">
        <v>1207.08</v>
      </c>
      <c r="R2" t="n">
        <v>1194.95</v>
      </c>
      <c r="S2" t="n">
        <v>133.29</v>
      </c>
      <c r="T2" t="n">
        <v>511098.46</v>
      </c>
      <c r="U2" t="n">
        <v>0.11</v>
      </c>
      <c r="V2" t="n">
        <v>0.48</v>
      </c>
      <c r="W2" t="n">
        <v>1.26</v>
      </c>
      <c r="X2" t="n">
        <v>30.19</v>
      </c>
      <c r="Y2" t="n">
        <v>1</v>
      </c>
      <c r="Z2" t="n">
        <v>10</v>
      </c>
      <c r="AA2" t="n">
        <v>988.9925451717272</v>
      </c>
      <c r="AB2" t="n">
        <v>1353.18323157571</v>
      </c>
      <c r="AC2" t="n">
        <v>1224.037323158717</v>
      </c>
      <c r="AD2" t="n">
        <v>988992.5451717272</v>
      </c>
      <c r="AE2" t="n">
        <v>1353183.23157571</v>
      </c>
      <c r="AF2" t="n">
        <v>1.609317625813373e-06</v>
      </c>
      <c r="AG2" t="n">
        <v>1.341944444444445</v>
      </c>
      <c r="AH2" t="n">
        <v>1224037.323158717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1.5115</v>
      </c>
      <c r="E3" t="n">
        <v>66.16</v>
      </c>
      <c r="F3" t="n">
        <v>57.85</v>
      </c>
      <c r="G3" t="n">
        <v>15.43</v>
      </c>
      <c r="H3" t="n">
        <v>0.26</v>
      </c>
      <c r="I3" t="n">
        <v>225</v>
      </c>
      <c r="J3" t="n">
        <v>134.55</v>
      </c>
      <c r="K3" t="n">
        <v>46.47</v>
      </c>
      <c r="L3" t="n">
        <v>2</v>
      </c>
      <c r="M3" t="n">
        <v>223</v>
      </c>
      <c r="N3" t="n">
        <v>21.09</v>
      </c>
      <c r="O3" t="n">
        <v>16828.84</v>
      </c>
      <c r="P3" t="n">
        <v>619.9299999999999</v>
      </c>
      <c r="Q3" t="n">
        <v>1206.69</v>
      </c>
      <c r="R3" t="n">
        <v>522.14</v>
      </c>
      <c r="S3" t="n">
        <v>133.29</v>
      </c>
      <c r="T3" t="n">
        <v>176656.78</v>
      </c>
      <c r="U3" t="n">
        <v>0.26</v>
      </c>
      <c r="V3" t="n">
        <v>0.65</v>
      </c>
      <c r="W3" t="n">
        <v>0.63</v>
      </c>
      <c r="X3" t="n">
        <v>10.44</v>
      </c>
      <c r="Y3" t="n">
        <v>1</v>
      </c>
      <c r="Z3" t="n">
        <v>10</v>
      </c>
      <c r="AA3" t="n">
        <v>501.5770562402928</v>
      </c>
      <c r="AB3" t="n">
        <v>686.2798563659735</v>
      </c>
      <c r="AC3" t="n">
        <v>620.7822700742322</v>
      </c>
      <c r="AD3" t="n">
        <v>501577.0562402928</v>
      </c>
      <c r="AE3" t="n">
        <v>686279.8563659735</v>
      </c>
      <c r="AF3" t="n">
        <v>2.350225692190255e-06</v>
      </c>
      <c r="AG3" t="n">
        <v>0.9188888888888889</v>
      </c>
      <c r="AH3" t="n">
        <v>620782.2700742322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1.6771</v>
      </c>
      <c r="E4" t="n">
        <v>59.63</v>
      </c>
      <c r="F4" t="n">
        <v>53.69</v>
      </c>
      <c r="G4" t="n">
        <v>23.34</v>
      </c>
      <c r="H4" t="n">
        <v>0.39</v>
      </c>
      <c r="I4" t="n">
        <v>138</v>
      </c>
      <c r="J4" t="n">
        <v>135.9</v>
      </c>
      <c r="K4" t="n">
        <v>46.47</v>
      </c>
      <c r="L4" t="n">
        <v>3</v>
      </c>
      <c r="M4" t="n">
        <v>136</v>
      </c>
      <c r="N4" t="n">
        <v>21.43</v>
      </c>
      <c r="O4" t="n">
        <v>16994.64</v>
      </c>
      <c r="P4" t="n">
        <v>568.38</v>
      </c>
      <c r="Q4" t="n">
        <v>1206.64</v>
      </c>
      <c r="R4" t="n">
        <v>380.66</v>
      </c>
      <c r="S4" t="n">
        <v>133.29</v>
      </c>
      <c r="T4" t="n">
        <v>106354.7</v>
      </c>
      <c r="U4" t="n">
        <v>0.35</v>
      </c>
      <c r="V4" t="n">
        <v>0.7</v>
      </c>
      <c r="W4" t="n">
        <v>0.5</v>
      </c>
      <c r="X4" t="n">
        <v>6.28</v>
      </c>
      <c r="Y4" t="n">
        <v>1</v>
      </c>
      <c r="Z4" t="n">
        <v>10</v>
      </c>
      <c r="AA4" t="n">
        <v>416.3812454959607</v>
      </c>
      <c r="AB4" t="n">
        <v>569.7111895316755</v>
      </c>
      <c r="AC4" t="n">
        <v>515.3387531974481</v>
      </c>
      <c r="AD4" t="n">
        <v>416381.2454959608</v>
      </c>
      <c r="AE4" t="n">
        <v>569711.1895316754</v>
      </c>
      <c r="AF4" t="n">
        <v>2.607716512320395e-06</v>
      </c>
      <c r="AG4" t="n">
        <v>0.8281944444444445</v>
      </c>
      <c r="AH4" t="n">
        <v>515338.7531974481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1.7691</v>
      </c>
      <c r="E5" t="n">
        <v>56.52</v>
      </c>
      <c r="F5" t="n">
        <v>51.68</v>
      </c>
      <c r="G5" t="n">
        <v>31.64</v>
      </c>
      <c r="H5" t="n">
        <v>0.52</v>
      </c>
      <c r="I5" t="n">
        <v>98</v>
      </c>
      <c r="J5" t="n">
        <v>137.25</v>
      </c>
      <c r="K5" t="n">
        <v>46.47</v>
      </c>
      <c r="L5" t="n">
        <v>4</v>
      </c>
      <c r="M5" t="n">
        <v>96</v>
      </c>
      <c r="N5" t="n">
        <v>21.78</v>
      </c>
      <c r="O5" t="n">
        <v>17160.92</v>
      </c>
      <c r="P5" t="n">
        <v>540.05</v>
      </c>
      <c r="Q5" t="n">
        <v>1206.66</v>
      </c>
      <c r="R5" t="n">
        <v>312.06</v>
      </c>
      <c r="S5" t="n">
        <v>133.29</v>
      </c>
      <c r="T5" t="n">
        <v>72250.14</v>
      </c>
      <c r="U5" t="n">
        <v>0.43</v>
      </c>
      <c r="V5" t="n">
        <v>0.72</v>
      </c>
      <c r="W5" t="n">
        <v>0.43</v>
      </c>
      <c r="X5" t="n">
        <v>4.26</v>
      </c>
      <c r="Y5" t="n">
        <v>1</v>
      </c>
      <c r="Z5" t="n">
        <v>10</v>
      </c>
      <c r="AA5" t="n">
        <v>376.7158625468579</v>
      </c>
      <c r="AB5" t="n">
        <v>515.4392626675198</v>
      </c>
      <c r="AC5" t="n">
        <v>466.2464628620797</v>
      </c>
      <c r="AD5" t="n">
        <v>376715.8625468579</v>
      </c>
      <c r="AE5" t="n">
        <v>515439.2626675198</v>
      </c>
      <c r="AF5" t="n">
        <v>2.750766967948251e-06</v>
      </c>
      <c r="AG5" t="n">
        <v>0.785</v>
      </c>
      <c r="AH5" t="n">
        <v>466246.4628620797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1.8056</v>
      </c>
      <c r="E6" t="n">
        <v>55.38</v>
      </c>
      <c r="F6" t="n">
        <v>51.11</v>
      </c>
      <c r="G6" t="n">
        <v>39.82</v>
      </c>
      <c r="H6" t="n">
        <v>0.64</v>
      </c>
      <c r="I6" t="n">
        <v>77</v>
      </c>
      <c r="J6" t="n">
        <v>138.6</v>
      </c>
      <c r="K6" t="n">
        <v>46.47</v>
      </c>
      <c r="L6" t="n">
        <v>5</v>
      </c>
      <c r="M6" t="n">
        <v>75</v>
      </c>
      <c r="N6" t="n">
        <v>22.13</v>
      </c>
      <c r="O6" t="n">
        <v>17327.69</v>
      </c>
      <c r="P6" t="n">
        <v>527.9400000000001</v>
      </c>
      <c r="Q6" t="n">
        <v>1206.62</v>
      </c>
      <c r="R6" t="n">
        <v>293.68</v>
      </c>
      <c r="S6" t="n">
        <v>133.29</v>
      </c>
      <c r="T6" t="n">
        <v>63168.87</v>
      </c>
      <c r="U6" t="n">
        <v>0.45</v>
      </c>
      <c r="V6" t="n">
        <v>0.73</v>
      </c>
      <c r="W6" t="n">
        <v>0.4</v>
      </c>
      <c r="X6" t="n">
        <v>3.7</v>
      </c>
      <c r="Y6" t="n">
        <v>1</v>
      </c>
      <c r="Z6" t="n">
        <v>10</v>
      </c>
      <c r="AA6" t="n">
        <v>362.1399934261457</v>
      </c>
      <c r="AB6" t="n">
        <v>495.4959154945995</v>
      </c>
      <c r="AC6" t="n">
        <v>448.2064807526793</v>
      </c>
      <c r="AD6" t="n">
        <v>362139.9934261457</v>
      </c>
      <c r="AE6" t="n">
        <v>495495.9154945995</v>
      </c>
      <c r="AF6" t="n">
        <v>2.807520681322345e-06</v>
      </c>
      <c r="AG6" t="n">
        <v>0.7691666666666667</v>
      </c>
      <c r="AH6" t="n">
        <v>448206.4807526793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1.8459</v>
      </c>
      <c r="E7" t="n">
        <v>54.18</v>
      </c>
      <c r="F7" t="n">
        <v>50.28</v>
      </c>
      <c r="G7" t="n">
        <v>47.89</v>
      </c>
      <c r="H7" t="n">
        <v>0.76</v>
      </c>
      <c r="I7" t="n">
        <v>63</v>
      </c>
      <c r="J7" t="n">
        <v>139.95</v>
      </c>
      <c r="K7" t="n">
        <v>46.47</v>
      </c>
      <c r="L7" t="n">
        <v>6</v>
      </c>
      <c r="M7" t="n">
        <v>61</v>
      </c>
      <c r="N7" t="n">
        <v>22.49</v>
      </c>
      <c r="O7" t="n">
        <v>17494.97</v>
      </c>
      <c r="P7" t="n">
        <v>512.39</v>
      </c>
      <c r="Q7" t="n">
        <v>1206.63</v>
      </c>
      <c r="R7" t="n">
        <v>265.28</v>
      </c>
      <c r="S7" t="n">
        <v>133.29</v>
      </c>
      <c r="T7" t="n">
        <v>49035.22</v>
      </c>
      <c r="U7" t="n">
        <v>0.5</v>
      </c>
      <c r="V7" t="n">
        <v>0.74</v>
      </c>
      <c r="W7" t="n">
        <v>0.38</v>
      </c>
      <c r="X7" t="n">
        <v>2.87</v>
      </c>
      <c r="Y7" t="n">
        <v>1</v>
      </c>
      <c r="Z7" t="n">
        <v>10</v>
      </c>
      <c r="AA7" t="n">
        <v>345.2911972549776</v>
      </c>
      <c r="AB7" t="n">
        <v>472.4426492567808</v>
      </c>
      <c r="AC7" t="n">
        <v>427.3533858891357</v>
      </c>
      <c r="AD7" t="n">
        <v>345291.1972549776</v>
      </c>
      <c r="AE7" t="n">
        <v>472442.6492567808</v>
      </c>
      <c r="AF7" t="n">
        <v>2.870183000472374e-06</v>
      </c>
      <c r="AG7" t="n">
        <v>0.7524999999999999</v>
      </c>
      <c r="AH7" t="n">
        <v>427353.3858891357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1.8725</v>
      </c>
      <c r="E8" t="n">
        <v>53.41</v>
      </c>
      <c r="F8" t="n">
        <v>49.78</v>
      </c>
      <c r="G8" t="n">
        <v>56.36</v>
      </c>
      <c r="H8" t="n">
        <v>0.88</v>
      </c>
      <c r="I8" t="n">
        <v>53</v>
      </c>
      <c r="J8" t="n">
        <v>141.31</v>
      </c>
      <c r="K8" t="n">
        <v>46.47</v>
      </c>
      <c r="L8" t="n">
        <v>7</v>
      </c>
      <c r="M8" t="n">
        <v>51</v>
      </c>
      <c r="N8" t="n">
        <v>22.85</v>
      </c>
      <c r="O8" t="n">
        <v>17662.75</v>
      </c>
      <c r="P8" t="n">
        <v>500.65</v>
      </c>
      <c r="Q8" t="n">
        <v>1206.6</v>
      </c>
      <c r="R8" t="n">
        <v>248.42</v>
      </c>
      <c r="S8" t="n">
        <v>133.29</v>
      </c>
      <c r="T8" t="n">
        <v>40659.02</v>
      </c>
      <c r="U8" t="n">
        <v>0.54</v>
      </c>
      <c r="V8" t="n">
        <v>0.75</v>
      </c>
      <c r="W8" t="n">
        <v>0.36</v>
      </c>
      <c r="X8" t="n">
        <v>2.37</v>
      </c>
      <c r="Y8" t="n">
        <v>1</v>
      </c>
      <c r="Z8" t="n">
        <v>10</v>
      </c>
      <c r="AA8" t="n">
        <v>333.9741518990018</v>
      </c>
      <c r="AB8" t="n">
        <v>456.9581685279305</v>
      </c>
      <c r="AC8" t="n">
        <v>413.3467222684416</v>
      </c>
      <c r="AD8" t="n">
        <v>333974.1518990017</v>
      </c>
      <c r="AE8" t="n">
        <v>456958.1685279305</v>
      </c>
      <c r="AF8" t="n">
        <v>2.911543240903905e-06</v>
      </c>
      <c r="AG8" t="n">
        <v>0.7418055555555555</v>
      </c>
      <c r="AH8" t="n">
        <v>413346.7222684416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1.899</v>
      </c>
      <c r="E9" t="n">
        <v>52.66</v>
      </c>
      <c r="F9" t="n">
        <v>49.25</v>
      </c>
      <c r="G9" t="n">
        <v>65.67</v>
      </c>
      <c r="H9" t="n">
        <v>0.99</v>
      </c>
      <c r="I9" t="n">
        <v>45</v>
      </c>
      <c r="J9" t="n">
        <v>142.68</v>
      </c>
      <c r="K9" t="n">
        <v>46.47</v>
      </c>
      <c r="L9" t="n">
        <v>8</v>
      </c>
      <c r="M9" t="n">
        <v>43</v>
      </c>
      <c r="N9" t="n">
        <v>23.21</v>
      </c>
      <c r="O9" t="n">
        <v>17831.04</v>
      </c>
      <c r="P9" t="n">
        <v>488.54</v>
      </c>
      <c r="Q9" t="n">
        <v>1206.61</v>
      </c>
      <c r="R9" t="n">
        <v>230.01</v>
      </c>
      <c r="S9" t="n">
        <v>133.29</v>
      </c>
      <c r="T9" t="n">
        <v>31490.78</v>
      </c>
      <c r="U9" t="n">
        <v>0.58</v>
      </c>
      <c r="V9" t="n">
        <v>0.76</v>
      </c>
      <c r="W9" t="n">
        <v>0.35</v>
      </c>
      <c r="X9" t="n">
        <v>1.84</v>
      </c>
      <c r="Y9" t="n">
        <v>1</v>
      </c>
      <c r="Z9" t="n">
        <v>10</v>
      </c>
      <c r="AA9" t="n">
        <v>322.7634684391792</v>
      </c>
      <c r="AB9" t="n">
        <v>441.6192168377529</v>
      </c>
      <c r="AC9" t="n">
        <v>399.4716985992206</v>
      </c>
      <c r="AD9" t="n">
        <v>322763.4684391792</v>
      </c>
      <c r="AE9" t="n">
        <v>441619.2168377529</v>
      </c>
      <c r="AF9" t="n">
        <v>2.952747991709755e-06</v>
      </c>
      <c r="AG9" t="n">
        <v>0.7313888888888889</v>
      </c>
      <c r="AH9" t="n">
        <v>399471.6985992207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1.9038</v>
      </c>
      <c r="E10" t="n">
        <v>52.53</v>
      </c>
      <c r="F10" t="n">
        <v>49.26</v>
      </c>
      <c r="G10" t="n">
        <v>73.89</v>
      </c>
      <c r="H10" t="n">
        <v>1.11</v>
      </c>
      <c r="I10" t="n">
        <v>40</v>
      </c>
      <c r="J10" t="n">
        <v>144.05</v>
      </c>
      <c r="K10" t="n">
        <v>46.47</v>
      </c>
      <c r="L10" t="n">
        <v>9</v>
      </c>
      <c r="M10" t="n">
        <v>38</v>
      </c>
      <c r="N10" t="n">
        <v>23.58</v>
      </c>
      <c r="O10" t="n">
        <v>17999.83</v>
      </c>
      <c r="P10" t="n">
        <v>481.59</v>
      </c>
      <c r="Q10" t="n">
        <v>1206.63</v>
      </c>
      <c r="R10" t="n">
        <v>230.91</v>
      </c>
      <c r="S10" t="n">
        <v>133.29</v>
      </c>
      <c r="T10" t="n">
        <v>31968.44</v>
      </c>
      <c r="U10" t="n">
        <v>0.58</v>
      </c>
      <c r="V10" t="n">
        <v>0.76</v>
      </c>
      <c r="W10" t="n">
        <v>0.34</v>
      </c>
      <c r="X10" t="n">
        <v>1.85</v>
      </c>
      <c r="Y10" t="n">
        <v>1</v>
      </c>
      <c r="Z10" t="n">
        <v>10</v>
      </c>
      <c r="AA10" t="n">
        <v>318.7945123104664</v>
      </c>
      <c r="AB10" t="n">
        <v>436.1887159644614</v>
      </c>
      <c r="AC10" t="n">
        <v>394.5594771075203</v>
      </c>
      <c r="AD10" t="n">
        <v>318794.5123104664</v>
      </c>
      <c r="AE10" t="n">
        <v>436188.7159644614</v>
      </c>
      <c r="AF10" t="n">
        <v>2.960211493742513e-06</v>
      </c>
      <c r="AG10" t="n">
        <v>0.7295833333333334</v>
      </c>
      <c r="AH10" t="n">
        <v>394559.4771075203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1.9173</v>
      </c>
      <c r="E11" t="n">
        <v>52.16</v>
      </c>
      <c r="F11" t="n">
        <v>49.02</v>
      </c>
      <c r="G11" t="n">
        <v>84.04000000000001</v>
      </c>
      <c r="H11" t="n">
        <v>1.22</v>
      </c>
      <c r="I11" t="n">
        <v>35</v>
      </c>
      <c r="J11" t="n">
        <v>145.42</v>
      </c>
      <c r="K11" t="n">
        <v>46.47</v>
      </c>
      <c r="L11" t="n">
        <v>10</v>
      </c>
      <c r="M11" t="n">
        <v>33</v>
      </c>
      <c r="N11" t="n">
        <v>23.95</v>
      </c>
      <c r="O11" t="n">
        <v>18169.15</v>
      </c>
      <c r="P11" t="n">
        <v>470.91</v>
      </c>
      <c r="Q11" t="n">
        <v>1206.59</v>
      </c>
      <c r="R11" t="n">
        <v>222.92</v>
      </c>
      <c r="S11" t="n">
        <v>133.29</v>
      </c>
      <c r="T11" t="n">
        <v>27997.94</v>
      </c>
      <c r="U11" t="n">
        <v>0.6</v>
      </c>
      <c r="V11" t="n">
        <v>0.76</v>
      </c>
      <c r="W11" t="n">
        <v>0.33</v>
      </c>
      <c r="X11" t="n">
        <v>1.61</v>
      </c>
      <c r="Y11" t="n">
        <v>1</v>
      </c>
      <c r="Z11" t="n">
        <v>10</v>
      </c>
      <c r="AA11" t="n">
        <v>311.2536031016706</v>
      </c>
      <c r="AB11" t="n">
        <v>425.870911303552</v>
      </c>
      <c r="AC11" t="n">
        <v>385.2263892423183</v>
      </c>
      <c r="AD11" t="n">
        <v>311253.6031016706</v>
      </c>
      <c r="AE11" t="n">
        <v>425870.911303552</v>
      </c>
      <c r="AF11" t="n">
        <v>2.981202593209644e-06</v>
      </c>
      <c r="AG11" t="n">
        <v>0.7244444444444444</v>
      </c>
      <c r="AH11" t="n">
        <v>385226.3892423183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1.9282</v>
      </c>
      <c r="E12" t="n">
        <v>51.86</v>
      </c>
      <c r="F12" t="n">
        <v>48.81</v>
      </c>
      <c r="G12" t="n">
        <v>91.52</v>
      </c>
      <c r="H12" t="n">
        <v>1.33</v>
      </c>
      <c r="I12" t="n">
        <v>32</v>
      </c>
      <c r="J12" t="n">
        <v>146.8</v>
      </c>
      <c r="K12" t="n">
        <v>46.47</v>
      </c>
      <c r="L12" t="n">
        <v>11</v>
      </c>
      <c r="M12" t="n">
        <v>30</v>
      </c>
      <c r="N12" t="n">
        <v>24.33</v>
      </c>
      <c r="O12" t="n">
        <v>18338.99</v>
      </c>
      <c r="P12" t="n">
        <v>462.31</v>
      </c>
      <c r="Q12" t="n">
        <v>1206.61</v>
      </c>
      <c r="R12" t="n">
        <v>215.42</v>
      </c>
      <c r="S12" t="n">
        <v>133.29</v>
      </c>
      <c r="T12" t="n">
        <v>24260.08</v>
      </c>
      <c r="U12" t="n">
        <v>0.62</v>
      </c>
      <c r="V12" t="n">
        <v>0.77</v>
      </c>
      <c r="W12" t="n">
        <v>0.33</v>
      </c>
      <c r="X12" t="n">
        <v>1.4</v>
      </c>
      <c r="Y12" t="n">
        <v>1</v>
      </c>
      <c r="Z12" t="n">
        <v>10</v>
      </c>
      <c r="AA12" t="n">
        <v>305.2215245220078</v>
      </c>
      <c r="AB12" t="n">
        <v>417.6175552743322</v>
      </c>
      <c r="AC12" t="n">
        <v>377.7607219288692</v>
      </c>
      <c r="AD12" t="n">
        <v>305221.5245220079</v>
      </c>
      <c r="AE12" t="n">
        <v>417617.5552743322</v>
      </c>
      <c r="AF12" t="n">
        <v>2.998150962409031e-06</v>
      </c>
      <c r="AG12" t="n">
        <v>0.7202777777777778</v>
      </c>
      <c r="AH12" t="n">
        <v>377760.7219288692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1.934</v>
      </c>
      <c r="E13" t="n">
        <v>51.71</v>
      </c>
      <c r="F13" t="n">
        <v>48.74</v>
      </c>
      <c r="G13" t="n">
        <v>100.83</v>
      </c>
      <c r="H13" t="n">
        <v>1.43</v>
      </c>
      <c r="I13" t="n">
        <v>29</v>
      </c>
      <c r="J13" t="n">
        <v>148.18</v>
      </c>
      <c r="K13" t="n">
        <v>46.47</v>
      </c>
      <c r="L13" t="n">
        <v>12</v>
      </c>
      <c r="M13" t="n">
        <v>27</v>
      </c>
      <c r="N13" t="n">
        <v>24.71</v>
      </c>
      <c r="O13" t="n">
        <v>18509.36</v>
      </c>
      <c r="P13" t="n">
        <v>453.86</v>
      </c>
      <c r="Q13" t="n">
        <v>1206.6</v>
      </c>
      <c r="R13" t="n">
        <v>213.31</v>
      </c>
      <c r="S13" t="n">
        <v>133.29</v>
      </c>
      <c r="T13" t="n">
        <v>23220.31</v>
      </c>
      <c r="U13" t="n">
        <v>0.62</v>
      </c>
      <c r="V13" t="n">
        <v>0.77</v>
      </c>
      <c r="W13" t="n">
        <v>0.32</v>
      </c>
      <c r="X13" t="n">
        <v>1.33</v>
      </c>
      <c r="Y13" t="n">
        <v>1</v>
      </c>
      <c r="Z13" t="n">
        <v>10</v>
      </c>
      <c r="AA13" t="n">
        <v>300.3747092517252</v>
      </c>
      <c r="AB13" t="n">
        <v>410.985928795133</v>
      </c>
      <c r="AC13" t="n">
        <v>371.7620085732986</v>
      </c>
      <c r="AD13" t="n">
        <v>300374.7092517252</v>
      </c>
      <c r="AE13" t="n">
        <v>410985.928795133</v>
      </c>
      <c r="AF13" t="n">
        <v>3.007169360698613e-06</v>
      </c>
      <c r="AG13" t="n">
        <v>0.7181944444444445</v>
      </c>
      <c r="AH13" t="n">
        <v>371762.0085732986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1.9438</v>
      </c>
      <c r="E14" t="n">
        <v>51.45</v>
      </c>
      <c r="F14" t="n">
        <v>48.56</v>
      </c>
      <c r="G14" t="n">
        <v>112.06</v>
      </c>
      <c r="H14" t="n">
        <v>1.54</v>
      </c>
      <c r="I14" t="n">
        <v>26</v>
      </c>
      <c r="J14" t="n">
        <v>149.56</v>
      </c>
      <c r="K14" t="n">
        <v>46.47</v>
      </c>
      <c r="L14" t="n">
        <v>13</v>
      </c>
      <c r="M14" t="n">
        <v>24</v>
      </c>
      <c r="N14" t="n">
        <v>25.1</v>
      </c>
      <c r="O14" t="n">
        <v>18680.25</v>
      </c>
      <c r="P14" t="n">
        <v>443.83</v>
      </c>
      <c r="Q14" t="n">
        <v>1206.6</v>
      </c>
      <c r="R14" t="n">
        <v>206.96</v>
      </c>
      <c r="S14" t="n">
        <v>133.29</v>
      </c>
      <c r="T14" t="n">
        <v>20063.62</v>
      </c>
      <c r="U14" t="n">
        <v>0.64</v>
      </c>
      <c r="V14" t="n">
        <v>0.77</v>
      </c>
      <c r="W14" t="n">
        <v>0.32</v>
      </c>
      <c r="X14" t="n">
        <v>1.15</v>
      </c>
      <c r="Y14" t="n">
        <v>1</v>
      </c>
      <c r="Z14" t="n">
        <v>10</v>
      </c>
      <c r="AA14" t="n">
        <v>294.0372159308056</v>
      </c>
      <c r="AB14" t="n">
        <v>402.3146908429778</v>
      </c>
      <c r="AC14" t="n">
        <v>363.9183414011383</v>
      </c>
      <c r="AD14" t="n">
        <v>294037.2159308056</v>
      </c>
      <c r="AE14" t="n">
        <v>402314.6908429778</v>
      </c>
      <c r="AF14" t="n">
        <v>3.022407344015494e-06</v>
      </c>
      <c r="AG14" t="n">
        <v>0.7145833333333333</v>
      </c>
      <c r="AH14" t="n">
        <v>363918.3414011383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1.9502</v>
      </c>
      <c r="E15" t="n">
        <v>51.28</v>
      </c>
      <c r="F15" t="n">
        <v>48.44</v>
      </c>
      <c r="G15" t="n">
        <v>121.11</v>
      </c>
      <c r="H15" t="n">
        <v>1.64</v>
      </c>
      <c r="I15" t="n">
        <v>24</v>
      </c>
      <c r="J15" t="n">
        <v>150.95</v>
      </c>
      <c r="K15" t="n">
        <v>46.47</v>
      </c>
      <c r="L15" t="n">
        <v>14</v>
      </c>
      <c r="M15" t="n">
        <v>22</v>
      </c>
      <c r="N15" t="n">
        <v>25.49</v>
      </c>
      <c r="O15" t="n">
        <v>18851.69</v>
      </c>
      <c r="P15" t="n">
        <v>433.03</v>
      </c>
      <c r="Q15" t="n">
        <v>1206.6</v>
      </c>
      <c r="R15" t="n">
        <v>203.02</v>
      </c>
      <c r="S15" t="n">
        <v>133.29</v>
      </c>
      <c r="T15" t="n">
        <v>18103.93</v>
      </c>
      <c r="U15" t="n">
        <v>0.66</v>
      </c>
      <c r="V15" t="n">
        <v>0.77</v>
      </c>
      <c r="W15" t="n">
        <v>0.31</v>
      </c>
      <c r="X15" t="n">
        <v>1.03</v>
      </c>
      <c r="Y15" t="n">
        <v>1</v>
      </c>
      <c r="Z15" t="n">
        <v>10</v>
      </c>
      <c r="AA15" t="n">
        <v>288.030740377605</v>
      </c>
      <c r="AB15" t="n">
        <v>394.0963660040892</v>
      </c>
      <c r="AC15" t="n">
        <v>356.4843619503818</v>
      </c>
      <c r="AD15" t="n">
        <v>288030.740377605</v>
      </c>
      <c r="AE15" t="n">
        <v>394096.3660040892</v>
      </c>
      <c r="AF15" t="n">
        <v>3.03235868005917e-06</v>
      </c>
      <c r="AG15" t="n">
        <v>0.7122222222222222</v>
      </c>
      <c r="AH15" t="n">
        <v>356484.3619503818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1.9539</v>
      </c>
      <c r="E16" t="n">
        <v>51.18</v>
      </c>
      <c r="F16" t="n">
        <v>48.4</v>
      </c>
      <c r="G16" t="n">
        <v>132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425.45</v>
      </c>
      <c r="Q16" t="n">
        <v>1206.6</v>
      </c>
      <c r="R16" t="n">
        <v>201.64</v>
      </c>
      <c r="S16" t="n">
        <v>133.29</v>
      </c>
      <c r="T16" t="n">
        <v>17420.56</v>
      </c>
      <c r="U16" t="n">
        <v>0.66</v>
      </c>
      <c r="V16" t="n">
        <v>0.77</v>
      </c>
      <c r="W16" t="n">
        <v>0.31</v>
      </c>
      <c r="X16" t="n">
        <v>0.99</v>
      </c>
      <c r="Y16" t="n">
        <v>1</v>
      </c>
      <c r="Z16" t="n">
        <v>10</v>
      </c>
      <c r="AA16" t="n">
        <v>284.0355809632689</v>
      </c>
      <c r="AB16" t="n">
        <v>388.6300126394007</v>
      </c>
      <c r="AC16" t="n">
        <v>351.5397096787439</v>
      </c>
      <c r="AD16" t="n">
        <v>284035.5809632689</v>
      </c>
      <c r="AE16" t="n">
        <v>388630.0126394007</v>
      </c>
      <c r="AF16" t="n">
        <v>3.038111796209421e-06</v>
      </c>
      <c r="AG16" t="n">
        <v>0.7108333333333333</v>
      </c>
      <c r="AH16" t="n">
        <v>351539.7096787439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1.9599</v>
      </c>
      <c r="E17" t="n">
        <v>51.02</v>
      </c>
      <c r="F17" t="n">
        <v>48.3</v>
      </c>
      <c r="G17" t="n">
        <v>144.89</v>
      </c>
      <c r="H17" t="n">
        <v>1.84</v>
      </c>
      <c r="I17" t="n">
        <v>20</v>
      </c>
      <c r="J17" t="n">
        <v>153.75</v>
      </c>
      <c r="K17" t="n">
        <v>46.47</v>
      </c>
      <c r="L17" t="n">
        <v>16</v>
      </c>
      <c r="M17" t="n">
        <v>10</v>
      </c>
      <c r="N17" t="n">
        <v>26.28</v>
      </c>
      <c r="O17" t="n">
        <v>19196.18</v>
      </c>
      <c r="P17" t="n">
        <v>418.26</v>
      </c>
      <c r="Q17" t="n">
        <v>1206.61</v>
      </c>
      <c r="R17" t="n">
        <v>197.72</v>
      </c>
      <c r="S17" t="n">
        <v>133.29</v>
      </c>
      <c r="T17" t="n">
        <v>15472.81</v>
      </c>
      <c r="U17" t="n">
        <v>0.67</v>
      </c>
      <c r="V17" t="n">
        <v>0.77</v>
      </c>
      <c r="W17" t="n">
        <v>0.32</v>
      </c>
      <c r="X17" t="n">
        <v>0.89</v>
      </c>
      <c r="Y17" t="n">
        <v>1</v>
      </c>
      <c r="Z17" t="n">
        <v>10</v>
      </c>
      <c r="AA17" t="n">
        <v>279.7901277243368</v>
      </c>
      <c r="AB17" t="n">
        <v>382.8211962217155</v>
      </c>
      <c r="AC17" t="n">
        <v>346.2852785472376</v>
      </c>
      <c r="AD17" t="n">
        <v>279790.1277243368</v>
      </c>
      <c r="AE17" t="n">
        <v>382821.1962217155</v>
      </c>
      <c r="AF17" t="n">
        <v>3.047441173750368e-06</v>
      </c>
      <c r="AG17" t="n">
        <v>0.7086111111111112</v>
      </c>
      <c r="AH17" t="n">
        <v>346285.2785472376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1.9572</v>
      </c>
      <c r="E18" t="n">
        <v>51.09</v>
      </c>
      <c r="F18" t="n">
        <v>48.37</v>
      </c>
      <c r="G18" t="n">
        <v>145.11</v>
      </c>
      <c r="H18" t="n">
        <v>1.94</v>
      </c>
      <c r="I18" t="n">
        <v>20</v>
      </c>
      <c r="J18" t="n">
        <v>155.15</v>
      </c>
      <c r="K18" t="n">
        <v>46.47</v>
      </c>
      <c r="L18" t="n">
        <v>17</v>
      </c>
      <c r="M18" t="n">
        <v>2</v>
      </c>
      <c r="N18" t="n">
        <v>26.68</v>
      </c>
      <c r="O18" t="n">
        <v>19369.26</v>
      </c>
      <c r="P18" t="n">
        <v>421.09</v>
      </c>
      <c r="Q18" t="n">
        <v>1206.65</v>
      </c>
      <c r="R18" t="n">
        <v>199.91</v>
      </c>
      <c r="S18" t="n">
        <v>133.29</v>
      </c>
      <c r="T18" t="n">
        <v>16565.56</v>
      </c>
      <c r="U18" t="n">
        <v>0.67</v>
      </c>
      <c r="V18" t="n">
        <v>0.77</v>
      </c>
      <c r="W18" t="n">
        <v>0.33</v>
      </c>
      <c r="X18" t="n">
        <v>0.96</v>
      </c>
      <c r="Y18" t="n">
        <v>1</v>
      </c>
      <c r="Z18" t="n">
        <v>10</v>
      </c>
      <c r="AA18" t="n">
        <v>281.5635701795199</v>
      </c>
      <c r="AB18" t="n">
        <v>385.2476984276564</v>
      </c>
      <c r="AC18" t="n">
        <v>348.4801987882607</v>
      </c>
      <c r="AD18" t="n">
        <v>281563.5701795199</v>
      </c>
      <c r="AE18" t="n">
        <v>385247.6984276564</v>
      </c>
      <c r="AF18" t="n">
        <v>3.043242953856942e-06</v>
      </c>
      <c r="AG18" t="n">
        <v>0.7095833333333333</v>
      </c>
      <c r="AH18" t="n">
        <v>348480.1987882608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1.9591</v>
      </c>
      <c r="E19" t="n">
        <v>51.04</v>
      </c>
      <c r="F19" t="n">
        <v>48.32</v>
      </c>
      <c r="G19" t="n">
        <v>144.96</v>
      </c>
      <c r="H19" t="n">
        <v>2.04</v>
      </c>
      <c r="I19" t="n">
        <v>20</v>
      </c>
      <c r="J19" t="n">
        <v>156.56</v>
      </c>
      <c r="K19" t="n">
        <v>46.47</v>
      </c>
      <c r="L19" t="n">
        <v>18</v>
      </c>
      <c r="M19" t="n">
        <v>0</v>
      </c>
      <c r="N19" t="n">
        <v>27.09</v>
      </c>
      <c r="O19" t="n">
        <v>19542.89</v>
      </c>
      <c r="P19" t="n">
        <v>423.98</v>
      </c>
      <c r="Q19" t="n">
        <v>1206.59</v>
      </c>
      <c r="R19" t="n">
        <v>198.05</v>
      </c>
      <c r="S19" t="n">
        <v>133.29</v>
      </c>
      <c r="T19" t="n">
        <v>15637.53</v>
      </c>
      <c r="U19" t="n">
        <v>0.67</v>
      </c>
      <c r="V19" t="n">
        <v>0.77</v>
      </c>
      <c r="W19" t="n">
        <v>0.33</v>
      </c>
      <c r="X19" t="n">
        <v>0.91</v>
      </c>
      <c r="Y19" t="n">
        <v>1</v>
      </c>
      <c r="Z19" t="n">
        <v>10</v>
      </c>
      <c r="AA19" t="n">
        <v>282.4832215303834</v>
      </c>
      <c r="AB19" t="n">
        <v>386.506005978062</v>
      </c>
      <c r="AC19" t="n">
        <v>349.6184152321014</v>
      </c>
      <c r="AD19" t="n">
        <v>282483.2215303835</v>
      </c>
      <c r="AE19" t="n">
        <v>386506.0059780621</v>
      </c>
      <c r="AF19" t="n">
        <v>3.046197256744909e-06</v>
      </c>
      <c r="AG19" t="n">
        <v>0.7088888888888889</v>
      </c>
      <c r="AH19" t="n">
        <v>349618.4152321014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0.9339</v>
      </c>
      <c r="E2" t="n">
        <v>107.08</v>
      </c>
      <c r="F2" t="n">
        <v>82.90000000000001</v>
      </c>
      <c r="G2" t="n">
        <v>6.94</v>
      </c>
      <c r="H2" t="n">
        <v>0.12</v>
      </c>
      <c r="I2" t="n">
        <v>717</v>
      </c>
      <c r="J2" t="n">
        <v>150.44</v>
      </c>
      <c r="K2" t="n">
        <v>49.1</v>
      </c>
      <c r="L2" t="n">
        <v>1</v>
      </c>
      <c r="M2" t="n">
        <v>715</v>
      </c>
      <c r="N2" t="n">
        <v>25.34</v>
      </c>
      <c r="O2" t="n">
        <v>18787.76</v>
      </c>
      <c r="P2" t="n">
        <v>975.8200000000001</v>
      </c>
      <c r="Q2" t="n">
        <v>1207.19</v>
      </c>
      <c r="R2" t="n">
        <v>1374.23</v>
      </c>
      <c r="S2" t="n">
        <v>133.29</v>
      </c>
      <c r="T2" t="n">
        <v>600241.02</v>
      </c>
      <c r="U2" t="n">
        <v>0.1</v>
      </c>
      <c r="V2" t="n">
        <v>0.45</v>
      </c>
      <c r="W2" t="n">
        <v>1.43</v>
      </c>
      <c r="X2" t="n">
        <v>35.47</v>
      </c>
      <c r="Y2" t="n">
        <v>1</v>
      </c>
      <c r="Z2" t="n">
        <v>10</v>
      </c>
      <c r="AA2" t="n">
        <v>1260.014056323592</v>
      </c>
      <c r="AB2" t="n">
        <v>1724.006819758906</v>
      </c>
      <c r="AC2" t="n">
        <v>1559.470028539884</v>
      </c>
      <c r="AD2" t="n">
        <v>1260014.056323592</v>
      </c>
      <c r="AE2" t="n">
        <v>1724006.819758906</v>
      </c>
      <c r="AF2" t="n">
        <v>1.422785957621297e-06</v>
      </c>
      <c r="AG2" t="n">
        <v>1.487222222222222</v>
      </c>
      <c r="AH2" t="n">
        <v>1559470.028539884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1.4502</v>
      </c>
      <c r="E3" t="n">
        <v>68.95</v>
      </c>
      <c r="F3" t="n">
        <v>59.04</v>
      </c>
      <c r="G3" t="n">
        <v>14.17</v>
      </c>
      <c r="H3" t="n">
        <v>0.23</v>
      </c>
      <c r="I3" t="n">
        <v>250</v>
      </c>
      <c r="J3" t="n">
        <v>151.83</v>
      </c>
      <c r="K3" t="n">
        <v>49.1</v>
      </c>
      <c r="L3" t="n">
        <v>2</v>
      </c>
      <c r="M3" t="n">
        <v>248</v>
      </c>
      <c r="N3" t="n">
        <v>25.73</v>
      </c>
      <c r="O3" t="n">
        <v>18959.54</v>
      </c>
      <c r="P3" t="n">
        <v>687.4400000000001</v>
      </c>
      <c r="Q3" t="n">
        <v>1206.84</v>
      </c>
      <c r="R3" t="n">
        <v>562.61</v>
      </c>
      <c r="S3" t="n">
        <v>133.29</v>
      </c>
      <c r="T3" t="n">
        <v>196768.85</v>
      </c>
      <c r="U3" t="n">
        <v>0.24</v>
      </c>
      <c r="V3" t="n">
        <v>0.63</v>
      </c>
      <c r="W3" t="n">
        <v>0.66</v>
      </c>
      <c r="X3" t="n">
        <v>11.62</v>
      </c>
      <c r="Y3" t="n">
        <v>1</v>
      </c>
      <c r="Z3" t="n">
        <v>10</v>
      </c>
      <c r="AA3" t="n">
        <v>575.1450937454998</v>
      </c>
      <c r="AB3" t="n">
        <v>786.93889087335</v>
      </c>
      <c r="AC3" t="n">
        <v>711.8345476040669</v>
      </c>
      <c r="AD3" t="n">
        <v>575145.0937454998</v>
      </c>
      <c r="AE3" t="n">
        <v>786938.8908733501</v>
      </c>
      <c r="AF3" t="n">
        <v>2.209363096415467e-06</v>
      </c>
      <c r="AG3" t="n">
        <v>0.9576388888888889</v>
      </c>
      <c r="AH3" t="n">
        <v>711834.5476040669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1.6317</v>
      </c>
      <c r="E4" t="n">
        <v>61.28</v>
      </c>
      <c r="F4" t="n">
        <v>54.36</v>
      </c>
      <c r="G4" t="n">
        <v>21.46</v>
      </c>
      <c r="H4" t="n">
        <v>0.35</v>
      </c>
      <c r="I4" t="n">
        <v>152</v>
      </c>
      <c r="J4" t="n">
        <v>153.23</v>
      </c>
      <c r="K4" t="n">
        <v>49.1</v>
      </c>
      <c r="L4" t="n">
        <v>3</v>
      </c>
      <c r="M4" t="n">
        <v>150</v>
      </c>
      <c r="N4" t="n">
        <v>26.13</v>
      </c>
      <c r="O4" t="n">
        <v>19131.85</v>
      </c>
      <c r="P4" t="n">
        <v>626.97</v>
      </c>
      <c r="Q4" t="n">
        <v>1206.62</v>
      </c>
      <c r="R4" t="n">
        <v>403.38</v>
      </c>
      <c r="S4" t="n">
        <v>133.29</v>
      </c>
      <c r="T4" t="n">
        <v>117641.53</v>
      </c>
      <c r="U4" t="n">
        <v>0.33</v>
      </c>
      <c r="V4" t="n">
        <v>0.6899999999999999</v>
      </c>
      <c r="W4" t="n">
        <v>0.52</v>
      </c>
      <c r="X4" t="n">
        <v>6.95</v>
      </c>
      <c r="Y4" t="n">
        <v>1</v>
      </c>
      <c r="Z4" t="n">
        <v>10</v>
      </c>
      <c r="AA4" t="n">
        <v>467.9759669776305</v>
      </c>
      <c r="AB4" t="n">
        <v>640.3053636613618</v>
      </c>
      <c r="AC4" t="n">
        <v>579.1955184277427</v>
      </c>
      <c r="AD4" t="n">
        <v>467975.9669776306</v>
      </c>
      <c r="AE4" t="n">
        <v>640305.3636613617</v>
      </c>
      <c r="AF4" t="n">
        <v>2.485876268391338e-06</v>
      </c>
      <c r="AG4" t="n">
        <v>0.8511111111111112</v>
      </c>
      <c r="AH4" t="n">
        <v>579195.5184277428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1.7268</v>
      </c>
      <c r="E5" t="n">
        <v>57.91</v>
      </c>
      <c r="F5" t="n">
        <v>52.3</v>
      </c>
      <c r="G5" t="n">
        <v>28.79</v>
      </c>
      <c r="H5" t="n">
        <v>0.46</v>
      </c>
      <c r="I5" t="n">
        <v>109</v>
      </c>
      <c r="J5" t="n">
        <v>154.63</v>
      </c>
      <c r="K5" t="n">
        <v>49.1</v>
      </c>
      <c r="L5" t="n">
        <v>4</v>
      </c>
      <c r="M5" t="n">
        <v>107</v>
      </c>
      <c r="N5" t="n">
        <v>26.53</v>
      </c>
      <c r="O5" t="n">
        <v>19304.72</v>
      </c>
      <c r="P5" t="n">
        <v>597.2</v>
      </c>
      <c r="Q5" t="n">
        <v>1206.65</v>
      </c>
      <c r="R5" t="n">
        <v>333.49</v>
      </c>
      <c r="S5" t="n">
        <v>133.29</v>
      </c>
      <c r="T5" t="n">
        <v>82913.02</v>
      </c>
      <c r="U5" t="n">
        <v>0.4</v>
      </c>
      <c r="V5" t="n">
        <v>0.72</v>
      </c>
      <c r="W5" t="n">
        <v>0.45</v>
      </c>
      <c r="X5" t="n">
        <v>4.89</v>
      </c>
      <c r="Y5" t="n">
        <v>1</v>
      </c>
      <c r="Z5" t="n">
        <v>10</v>
      </c>
      <c r="AA5" t="n">
        <v>422.6624690278879</v>
      </c>
      <c r="AB5" t="n">
        <v>578.3054366760831</v>
      </c>
      <c r="AC5" t="n">
        <v>523.1127774564951</v>
      </c>
      <c r="AD5" t="n">
        <v>422662.4690278879</v>
      </c>
      <c r="AE5" t="n">
        <v>578305.4366760831</v>
      </c>
      <c r="AF5" t="n">
        <v>2.630760029575389e-06</v>
      </c>
      <c r="AG5" t="n">
        <v>0.8043055555555555</v>
      </c>
      <c r="AH5" t="n">
        <v>523112.7774564951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1.7765</v>
      </c>
      <c r="E6" t="n">
        <v>56.29</v>
      </c>
      <c r="F6" t="n">
        <v>51.42</v>
      </c>
      <c r="G6" t="n">
        <v>36.29</v>
      </c>
      <c r="H6" t="n">
        <v>0.57</v>
      </c>
      <c r="I6" t="n">
        <v>85</v>
      </c>
      <c r="J6" t="n">
        <v>156.03</v>
      </c>
      <c r="K6" t="n">
        <v>49.1</v>
      </c>
      <c r="L6" t="n">
        <v>5</v>
      </c>
      <c r="M6" t="n">
        <v>83</v>
      </c>
      <c r="N6" t="n">
        <v>26.94</v>
      </c>
      <c r="O6" t="n">
        <v>19478.15</v>
      </c>
      <c r="P6" t="n">
        <v>582.27</v>
      </c>
      <c r="Q6" t="n">
        <v>1206.65</v>
      </c>
      <c r="R6" t="n">
        <v>305.75</v>
      </c>
      <c r="S6" t="n">
        <v>133.29</v>
      </c>
      <c r="T6" t="n">
        <v>69162.17999999999</v>
      </c>
      <c r="U6" t="n">
        <v>0.44</v>
      </c>
      <c r="V6" t="n">
        <v>0.73</v>
      </c>
      <c r="W6" t="n">
        <v>0.36</v>
      </c>
      <c r="X6" t="n">
        <v>4.01</v>
      </c>
      <c r="Y6" t="n">
        <v>1</v>
      </c>
      <c r="Z6" t="n">
        <v>10</v>
      </c>
      <c r="AA6" t="n">
        <v>401.6477104714904</v>
      </c>
      <c r="AB6" t="n">
        <v>549.5521169135044</v>
      </c>
      <c r="AC6" t="n">
        <v>497.1036341765191</v>
      </c>
      <c r="AD6" t="n">
        <v>401647.7104714904</v>
      </c>
      <c r="AE6" t="n">
        <v>549552.1169135044</v>
      </c>
      <c r="AF6" t="n">
        <v>2.706477410551702e-06</v>
      </c>
      <c r="AG6" t="n">
        <v>0.7818055555555555</v>
      </c>
      <c r="AH6" t="n">
        <v>497103.6341765191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1.8189</v>
      </c>
      <c r="E7" t="n">
        <v>54.98</v>
      </c>
      <c r="F7" t="n">
        <v>50.59</v>
      </c>
      <c r="G7" t="n">
        <v>43.99</v>
      </c>
      <c r="H7" t="n">
        <v>0.67</v>
      </c>
      <c r="I7" t="n">
        <v>69</v>
      </c>
      <c r="J7" t="n">
        <v>157.44</v>
      </c>
      <c r="K7" t="n">
        <v>49.1</v>
      </c>
      <c r="L7" t="n">
        <v>6</v>
      </c>
      <c r="M7" t="n">
        <v>67</v>
      </c>
      <c r="N7" t="n">
        <v>27.35</v>
      </c>
      <c r="O7" t="n">
        <v>19652.13</v>
      </c>
      <c r="P7" t="n">
        <v>567.0700000000001</v>
      </c>
      <c r="Q7" t="n">
        <v>1206.64</v>
      </c>
      <c r="R7" t="n">
        <v>275.91</v>
      </c>
      <c r="S7" t="n">
        <v>133.29</v>
      </c>
      <c r="T7" t="n">
        <v>54320.42</v>
      </c>
      <c r="U7" t="n">
        <v>0.48</v>
      </c>
      <c r="V7" t="n">
        <v>0.74</v>
      </c>
      <c r="W7" t="n">
        <v>0.39</v>
      </c>
      <c r="X7" t="n">
        <v>3.18</v>
      </c>
      <c r="Y7" t="n">
        <v>1</v>
      </c>
      <c r="Z7" t="n">
        <v>10</v>
      </c>
      <c r="AA7" t="n">
        <v>383.2797545612185</v>
      </c>
      <c r="AB7" t="n">
        <v>524.4202693000462</v>
      </c>
      <c r="AC7" t="n">
        <v>474.3703348265198</v>
      </c>
      <c r="AD7" t="n">
        <v>383279.7545612184</v>
      </c>
      <c r="AE7" t="n">
        <v>524420.2693000463</v>
      </c>
      <c r="AF7" t="n">
        <v>2.771073325106946e-06</v>
      </c>
      <c r="AG7" t="n">
        <v>0.763611111111111</v>
      </c>
      <c r="AH7" t="n">
        <v>474370.3348265198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1.849</v>
      </c>
      <c r="E8" t="n">
        <v>54.08</v>
      </c>
      <c r="F8" t="n">
        <v>50.03</v>
      </c>
      <c r="G8" t="n">
        <v>51.76</v>
      </c>
      <c r="H8" t="n">
        <v>0.78</v>
      </c>
      <c r="I8" t="n">
        <v>58</v>
      </c>
      <c r="J8" t="n">
        <v>158.86</v>
      </c>
      <c r="K8" t="n">
        <v>49.1</v>
      </c>
      <c r="L8" t="n">
        <v>7</v>
      </c>
      <c r="M8" t="n">
        <v>56</v>
      </c>
      <c r="N8" t="n">
        <v>27.77</v>
      </c>
      <c r="O8" t="n">
        <v>19826.68</v>
      </c>
      <c r="P8" t="n">
        <v>554.96</v>
      </c>
      <c r="Q8" t="n">
        <v>1206.64</v>
      </c>
      <c r="R8" t="n">
        <v>257.19</v>
      </c>
      <c r="S8" t="n">
        <v>133.29</v>
      </c>
      <c r="T8" t="n">
        <v>45017.17</v>
      </c>
      <c r="U8" t="n">
        <v>0.52</v>
      </c>
      <c r="V8" t="n">
        <v>0.75</v>
      </c>
      <c r="W8" t="n">
        <v>0.37</v>
      </c>
      <c r="X8" t="n">
        <v>2.62</v>
      </c>
      <c r="Y8" t="n">
        <v>1</v>
      </c>
      <c r="Z8" t="n">
        <v>10</v>
      </c>
      <c r="AA8" t="n">
        <v>370.1910964054936</v>
      </c>
      <c r="AB8" t="n">
        <v>506.5117897805388</v>
      </c>
      <c r="AC8" t="n">
        <v>458.1710154576452</v>
      </c>
      <c r="AD8" t="n">
        <v>370191.0964054936</v>
      </c>
      <c r="AE8" t="n">
        <v>506511.7897805388</v>
      </c>
      <c r="AF8" t="n">
        <v>2.816930330486967e-06</v>
      </c>
      <c r="AG8" t="n">
        <v>0.7511111111111111</v>
      </c>
      <c r="AH8" t="n">
        <v>458171.0154576452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1.8716</v>
      </c>
      <c r="E9" t="n">
        <v>53.43</v>
      </c>
      <c r="F9" t="n">
        <v>49.63</v>
      </c>
      <c r="G9" t="n">
        <v>59.55</v>
      </c>
      <c r="H9" t="n">
        <v>0.88</v>
      </c>
      <c r="I9" t="n">
        <v>50</v>
      </c>
      <c r="J9" t="n">
        <v>160.28</v>
      </c>
      <c r="K9" t="n">
        <v>49.1</v>
      </c>
      <c r="L9" t="n">
        <v>8</v>
      </c>
      <c r="M9" t="n">
        <v>48</v>
      </c>
      <c r="N9" t="n">
        <v>28.19</v>
      </c>
      <c r="O9" t="n">
        <v>20001.93</v>
      </c>
      <c r="P9" t="n">
        <v>544.4</v>
      </c>
      <c r="Q9" t="n">
        <v>1206.6</v>
      </c>
      <c r="R9" t="n">
        <v>243.13</v>
      </c>
      <c r="S9" t="n">
        <v>133.29</v>
      </c>
      <c r="T9" t="n">
        <v>38025.16</v>
      </c>
      <c r="U9" t="n">
        <v>0.55</v>
      </c>
      <c r="V9" t="n">
        <v>0.75</v>
      </c>
      <c r="W9" t="n">
        <v>0.36</v>
      </c>
      <c r="X9" t="n">
        <v>2.22</v>
      </c>
      <c r="Y9" t="n">
        <v>1</v>
      </c>
      <c r="Z9" t="n">
        <v>10</v>
      </c>
      <c r="AA9" t="n">
        <v>360.0004060939445</v>
      </c>
      <c r="AB9" t="n">
        <v>492.5684377147506</v>
      </c>
      <c r="AC9" t="n">
        <v>445.5583973433983</v>
      </c>
      <c r="AD9" t="n">
        <v>360000.4060939446</v>
      </c>
      <c r="AE9" t="n">
        <v>492568.4377147506</v>
      </c>
      <c r="AF9" t="n">
        <v>2.851361171735753e-06</v>
      </c>
      <c r="AG9" t="n">
        <v>0.7420833333333333</v>
      </c>
      <c r="AH9" t="n">
        <v>445558.3973433983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1.8999</v>
      </c>
      <c r="E10" t="n">
        <v>52.63</v>
      </c>
      <c r="F10" t="n">
        <v>49.01</v>
      </c>
      <c r="G10" t="n">
        <v>66.84</v>
      </c>
      <c r="H10" t="n">
        <v>0.99</v>
      </c>
      <c r="I10" t="n">
        <v>44</v>
      </c>
      <c r="J10" t="n">
        <v>161.71</v>
      </c>
      <c r="K10" t="n">
        <v>49.1</v>
      </c>
      <c r="L10" t="n">
        <v>9</v>
      </c>
      <c r="M10" t="n">
        <v>42</v>
      </c>
      <c r="N10" t="n">
        <v>28.61</v>
      </c>
      <c r="O10" t="n">
        <v>20177.64</v>
      </c>
      <c r="P10" t="n">
        <v>531.99</v>
      </c>
      <c r="Q10" t="n">
        <v>1206.65</v>
      </c>
      <c r="R10" t="n">
        <v>222.19</v>
      </c>
      <c r="S10" t="n">
        <v>133.29</v>
      </c>
      <c r="T10" t="n">
        <v>27589.43</v>
      </c>
      <c r="U10" t="n">
        <v>0.6</v>
      </c>
      <c r="V10" t="n">
        <v>0.76</v>
      </c>
      <c r="W10" t="n">
        <v>0.33</v>
      </c>
      <c r="X10" t="n">
        <v>1.6</v>
      </c>
      <c r="Y10" t="n">
        <v>1</v>
      </c>
      <c r="Z10" t="n">
        <v>10</v>
      </c>
      <c r="AA10" t="n">
        <v>347.71098974777</v>
      </c>
      <c r="AB10" t="n">
        <v>475.7535160991299</v>
      </c>
      <c r="AC10" t="n">
        <v>430.3482682468817</v>
      </c>
      <c r="AD10" t="n">
        <v>347710.98974777</v>
      </c>
      <c r="AE10" t="n">
        <v>475753.5160991299</v>
      </c>
      <c r="AF10" t="n">
        <v>2.894475897724277e-06</v>
      </c>
      <c r="AG10" t="n">
        <v>0.7309722222222222</v>
      </c>
      <c r="AH10" t="n">
        <v>430348.2682468817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1.8986</v>
      </c>
      <c r="E11" t="n">
        <v>52.67</v>
      </c>
      <c r="F11" t="n">
        <v>49.2</v>
      </c>
      <c r="G11" t="n">
        <v>75.7</v>
      </c>
      <c r="H11" t="n">
        <v>1.09</v>
      </c>
      <c r="I11" t="n">
        <v>39</v>
      </c>
      <c r="J11" t="n">
        <v>163.13</v>
      </c>
      <c r="K11" t="n">
        <v>49.1</v>
      </c>
      <c r="L11" t="n">
        <v>10</v>
      </c>
      <c r="M11" t="n">
        <v>37</v>
      </c>
      <c r="N11" t="n">
        <v>29.04</v>
      </c>
      <c r="O11" t="n">
        <v>20353.94</v>
      </c>
      <c r="P11" t="n">
        <v>529.29</v>
      </c>
      <c r="Q11" t="n">
        <v>1206.67</v>
      </c>
      <c r="R11" t="n">
        <v>228.84</v>
      </c>
      <c r="S11" t="n">
        <v>133.29</v>
      </c>
      <c r="T11" t="n">
        <v>30938.36</v>
      </c>
      <c r="U11" t="n">
        <v>0.58</v>
      </c>
      <c r="V11" t="n">
        <v>0.76</v>
      </c>
      <c r="W11" t="n">
        <v>0.34</v>
      </c>
      <c r="X11" t="n">
        <v>1.79</v>
      </c>
      <c r="Y11" t="n">
        <v>1</v>
      </c>
      <c r="Z11" t="n">
        <v>10</v>
      </c>
      <c r="AA11" t="n">
        <v>347.0974274813331</v>
      </c>
      <c r="AB11" t="n">
        <v>474.9140131377341</v>
      </c>
      <c r="AC11" t="n">
        <v>429.5888862698718</v>
      </c>
      <c r="AD11" t="n">
        <v>347097.4274813331</v>
      </c>
      <c r="AE11" t="n">
        <v>474914.0131377341</v>
      </c>
      <c r="AF11" t="n">
        <v>2.892495362608197e-06</v>
      </c>
      <c r="AG11" t="n">
        <v>0.7315277777777778</v>
      </c>
      <c r="AH11" t="n">
        <v>429588.8862698718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1.9115</v>
      </c>
      <c r="E12" t="n">
        <v>52.32</v>
      </c>
      <c r="F12" t="n">
        <v>48.97</v>
      </c>
      <c r="G12" t="n">
        <v>83.95</v>
      </c>
      <c r="H12" t="n">
        <v>1.18</v>
      </c>
      <c r="I12" t="n">
        <v>35</v>
      </c>
      <c r="J12" t="n">
        <v>164.57</v>
      </c>
      <c r="K12" t="n">
        <v>49.1</v>
      </c>
      <c r="L12" t="n">
        <v>11</v>
      </c>
      <c r="M12" t="n">
        <v>33</v>
      </c>
      <c r="N12" t="n">
        <v>29.47</v>
      </c>
      <c r="O12" t="n">
        <v>20530.82</v>
      </c>
      <c r="P12" t="n">
        <v>519.65</v>
      </c>
      <c r="Q12" t="n">
        <v>1206.65</v>
      </c>
      <c r="R12" t="n">
        <v>220.94</v>
      </c>
      <c r="S12" t="n">
        <v>133.29</v>
      </c>
      <c r="T12" t="n">
        <v>27009.48</v>
      </c>
      <c r="U12" t="n">
        <v>0.6</v>
      </c>
      <c r="V12" t="n">
        <v>0.76</v>
      </c>
      <c r="W12" t="n">
        <v>0.33</v>
      </c>
      <c r="X12" t="n">
        <v>1.56</v>
      </c>
      <c r="Y12" t="n">
        <v>1</v>
      </c>
      <c r="Z12" t="n">
        <v>10</v>
      </c>
      <c r="AA12" t="n">
        <v>339.9091585222795</v>
      </c>
      <c r="AB12" t="n">
        <v>465.078706423912</v>
      </c>
      <c r="AC12" t="n">
        <v>420.6922474248772</v>
      </c>
      <c r="AD12" t="n">
        <v>339909.1585222795</v>
      </c>
      <c r="AE12" t="n">
        <v>465078.706423912</v>
      </c>
      <c r="AF12" t="n">
        <v>2.912148364913919e-06</v>
      </c>
      <c r="AG12" t="n">
        <v>0.7266666666666667</v>
      </c>
      <c r="AH12" t="n">
        <v>420692.2474248772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1.9205</v>
      </c>
      <c r="E13" t="n">
        <v>52.07</v>
      </c>
      <c r="F13" t="n">
        <v>48.81</v>
      </c>
      <c r="G13" t="n">
        <v>91.53</v>
      </c>
      <c r="H13" t="n">
        <v>1.28</v>
      </c>
      <c r="I13" t="n">
        <v>32</v>
      </c>
      <c r="J13" t="n">
        <v>166.01</v>
      </c>
      <c r="K13" t="n">
        <v>49.1</v>
      </c>
      <c r="L13" t="n">
        <v>12</v>
      </c>
      <c r="M13" t="n">
        <v>30</v>
      </c>
      <c r="N13" t="n">
        <v>29.91</v>
      </c>
      <c r="O13" t="n">
        <v>20708.3</v>
      </c>
      <c r="P13" t="n">
        <v>512.84</v>
      </c>
      <c r="Q13" t="n">
        <v>1206.59</v>
      </c>
      <c r="R13" t="n">
        <v>215.66</v>
      </c>
      <c r="S13" t="n">
        <v>133.29</v>
      </c>
      <c r="T13" t="n">
        <v>24381.36</v>
      </c>
      <c r="U13" t="n">
        <v>0.62</v>
      </c>
      <c r="V13" t="n">
        <v>0.77</v>
      </c>
      <c r="W13" t="n">
        <v>0.32</v>
      </c>
      <c r="X13" t="n">
        <v>1.41</v>
      </c>
      <c r="Y13" t="n">
        <v>1</v>
      </c>
      <c r="Z13" t="n">
        <v>10</v>
      </c>
      <c r="AA13" t="n">
        <v>334.9135517308803</v>
      </c>
      <c r="AB13" t="n">
        <v>458.2434968213024</v>
      </c>
      <c r="AC13" t="n">
        <v>414.5093806334636</v>
      </c>
      <c r="AD13" t="n">
        <v>334913.5517308803</v>
      </c>
      <c r="AE13" t="n">
        <v>458243.4968213024</v>
      </c>
      <c r="AF13" t="n">
        <v>2.925859761871401e-06</v>
      </c>
      <c r="AG13" t="n">
        <v>0.7231944444444445</v>
      </c>
      <c r="AH13" t="n">
        <v>414509.3806334637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1.9236</v>
      </c>
      <c r="E14" t="n">
        <v>51.98</v>
      </c>
      <c r="F14" t="n">
        <v>48.82</v>
      </c>
      <c r="G14" t="n">
        <v>101.01</v>
      </c>
      <c r="H14" t="n">
        <v>1.38</v>
      </c>
      <c r="I14" t="n">
        <v>29</v>
      </c>
      <c r="J14" t="n">
        <v>167.45</v>
      </c>
      <c r="K14" t="n">
        <v>49.1</v>
      </c>
      <c r="L14" t="n">
        <v>13</v>
      </c>
      <c r="M14" t="n">
        <v>27</v>
      </c>
      <c r="N14" t="n">
        <v>30.36</v>
      </c>
      <c r="O14" t="n">
        <v>20886.38</v>
      </c>
      <c r="P14" t="n">
        <v>505.03</v>
      </c>
      <c r="Q14" t="n">
        <v>1206.65</v>
      </c>
      <c r="R14" t="n">
        <v>216.91</v>
      </c>
      <c r="S14" t="n">
        <v>133.29</v>
      </c>
      <c r="T14" t="n">
        <v>25020.09</v>
      </c>
      <c r="U14" t="n">
        <v>0.61</v>
      </c>
      <c r="V14" t="n">
        <v>0.77</v>
      </c>
      <c r="W14" t="n">
        <v>0.3</v>
      </c>
      <c r="X14" t="n">
        <v>1.41</v>
      </c>
      <c r="Y14" t="n">
        <v>1</v>
      </c>
      <c r="Z14" t="n">
        <v>10</v>
      </c>
      <c r="AA14" t="n">
        <v>330.8611266308454</v>
      </c>
      <c r="AB14" t="n">
        <v>452.698790019057</v>
      </c>
      <c r="AC14" t="n">
        <v>409.4938528663797</v>
      </c>
      <c r="AD14" t="n">
        <v>330861.1266308454</v>
      </c>
      <c r="AE14" t="n">
        <v>452698.7900190569</v>
      </c>
      <c r="AF14" t="n">
        <v>2.930582576378977e-06</v>
      </c>
      <c r="AG14" t="n">
        <v>0.7219444444444444</v>
      </c>
      <c r="AH14" t="n">
        <v>409493.8528663797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1.9331</v>
      </c>
      <c r="E15" t="n">
        <v>51.73</v>
      </c>
      <c r="F15" t="n">
        <v>48.63</v>
      </c>
      <c r="G15" t="n">
        <v>108.07</v>
      </c>
      <c r="H15" t="n">
        <v>1.47</v>
      </c>
      <c r="I15" t="n">
        <v>27</v>
      </c>
      <c r="J15" t="n">
        <v>168.9</v>
      </c>
      <c r="K15" t="n">
        <v>49.1</v>
      </c>
      <c r="L15" t="n">
        <v>14</v>
      </c>
      <c r="M15" t="n">
        <v>25</v>
      </c>
      <c r="N15" t="n">
        <v>30.81</v>
      </c>
      <c r="O15" t="n">
        <v>21065.06</v>
      </c>
      <c r="P15" t="n">
        <v>498.03</v>
      </c>
      <c r="Q15" t="n">
        <v>1206.6</v>
      </c>
      <c r="R15" t="n">
        <v>209.42</v>
      </c>
      <c r="S15" t="n">
        <v>133.29</v>
      </c>
      <c r="T15" t="n">
        <v>21288.87</v>
      </c>
      <c r="U15" t="n">
        <v>0.64</v>
      </c>
      <c r="V15" t="n">
        <v>0.77</v>
      </c>
      <c r="W15" t="n">
        <v>0.32</v>
      </c>
      <c r="X15" t="n">
        <v>1.22</v>
      </c>
      <c r="Y15" t="n">
        <v>1</v>
      </c>
      <c r="Z15" t="n">
        <v>10</v>
      </c>
      <c r="AA15" t="n">
        <v>325.7098344812211</v>
      </c>
      <c r="AB15" t="n">
        <v>445.6505648409704</v>
      </c>
      <c r="AC15" t="n">
        <v>403.1183004070435</v>
      </c>
      <c r="AD15" t="n">
        <v>325709.8344812211</v>
      </c>
      <c r="AE15" t="n">
        <v>445650.5648409704</v>
      </c>
      <c r="AF15" t="n">
        <v>2.945055717611874e-06</v>
      </c>
      <c r="AG15" t="n">
        <v>0.7184722222222222</v>
      </c>
      <c r="AH15" t="n">
        <v>403118.3004070435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1.9399</v>
      </c>
      <c r="E16" t="n">
        <v>51.55</v>
      </c>
      <c r="F16" t="n">
        <v>48.51</v>
      </c>
      <c r="G16" t="n">
        <v>116.42</v>
      </c>
      <c r="H16" t="n">
        <v>1.56</v>
      </c>
      <c r="I16" t="n">
        <v>25</v>
      </c>
      <c r="J16" t="n">
        <v>170.35</v>
      </c>
      <c r="K16" t="n">
        <v>49.1</v>
      </c>
      <c r="L16" t="n">
        <v>15</v>
      </c>
      <c r="M16" t="n">
        <v>23</v>
      </c>
      <c r="N16" t="n">
        <v>31.26</v>
      </c>
      <c r="O16" t="n">
        <v>21244.37</v>
      </c>
      <c r="P16" t="n">
        <v>490.32</v>
      </c>
      <c r="Q16" t="n">
        <v>1206.6</v>
      </c>
      <c r="R16" t="n">
        <v>205.35</v>
      </c>
      <c r="S16" t="n">
        <v>133.29</v>
      </c>
      <c r="T16" t="n">
        <v>19260.35</v>
      </c>
      <c r="U16" t="n">
        <v>0.65</v>
      </c>
      <c r="V16" t="n">
        <v>0.77</v>
      </c>
      <c r="W16" t="n">
        <v>0.31</v>
      </c>
      <c r="X16" t="n">
        <v>1.1</v>
      </c>
      <c r="Y16" t="n">
        <v>1</v>
      </c>
      <c r="Z16" t="n">
        <v>10</v>
      </c>
      <c r="AA16" t="n">
        <v>320.8737564711579</v>
      </c>
      <c r="AB16" t="n">
        <v>439.0336295548979</v>
      </c>
      <c r="AC16" t="n">
        <v>397.1328761377468</v>
      </c>
      <c r="AD16" t="n">
        <v>320873.7564711579</v>
      </c>
      <c r="AE16" t="n">
        <v>439033.6295548979</v>
      </c>
      <c r="AF16" t="n">
        <v>2.955415439757526e-06</v>
      </c>
      <c r="AG16" t="n">
        <v>0.7159722222222222</v>
      </c>
      <c r="AH16" t="n">
        <v>397132.8761377468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1.9457</v>
      </c>
      <c r="E17" t="n">
        <v>51.39</v>
      </c>
      <c r="F17" t="n">
        <v>48.41</v>
      </c>
      <c r="G17" t="n">
        <v>126.3</v>
      </c>
      <c r="H17" t="n">
        <v>1.65</v>
      </c>
      <c r="I17" t="n">
        <v>23</v>
      </c>
      <c r="J17" t="n">
        <v>171.81</v>
      </c>
      <c r="K17" t="n">
        <v>49.1</v>
      </c>
      <c r="L17" t="n">
        <v>16</v>
      </c>
      <c r="M17" t="n">
        <v>21</v>
      </c>
      <c r="N17" t="n">
        <v>31.72</v>
      </c>
      <c r="O17" t="n">
        <v>21424.29</v>
      </c>
      <c r="P17" t="n">
        <v>484</v>
      </c>
      <c r="Q17" t="n">
        <v>1206.6</v>
      </c>
      <c r="R17" t="n">
        <v>202.06</v>
      </c>
      <c r="S17" t="n">
        <v>133.29</v>
      </c>
      <c r="T17" t="n">
        <v>17624.84</v>
      </c>
      <c r="U17" t="n">
        <v>0.66</v>
      </c>
      <c r="V17" t="n">
        <v>0.77</v>
      </c>
      <c r="W17" t="n">
        <v>0.31</v>
      </c>
      <c r="X17" t="n">
        <v>1.01</v>
      </c>
      <c r="Y17" t="n">
        <v>1</v>
      </c>
      <c r="Z17" t="n">
        <v>10</v>
      </c>
      <c r="AA17" t="n">
        <v>316.8945652845889</v>
      </c>
      <c r="AB17" t="n">
        <v>433.5891246239086</v>
      </c>
      <c r="AC17" t="n">
        <v>392.2079871159605</v>
      </c>
      <c r="AD17" t="n">
        <v>316894.5652845888</v>
      </c>
      <c r="AE17" t="n">
        <v>433589.1246239085</v>
      </c>
      <c r="AF17" t="n">
        <v>2.964251673352348e-06</v>
      </c>
      <c r="AG17" t="n">
        <v>0.71375</v>
      </c>
      <c r="AH17" t="n">
        <v>392207.9871159605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1.95</v>
      </c>
      <c r="E18" t="n">
        <v>51.28</v>
      </c>
      <c r="F18" t="n">
        <v>48.36</v>
      </c>
      <c r="G18" t="n">
        <v>138.18</v>
      </c>
      <c r="H18" t="n">
        <v>1.74</v>
      </c>
      <c r="I18" t="n">
        <v>21</v>
      </c>
      <c r="J18" t="n">
        <v>173.28</v>
      </c>
      <c r="K18" t="n">
        <v>49.1</v>
      </c>
      <c r="L18" t="n">
        <v>17</v>
      </c>
      <c r="M18" t="n">
        <v>19</v>
      </c>
      <c r="N18" t="n">
        <v>32.18</v>
      </c>
      <c r="O18" t="n">
        <v>21604.83</v>
      </c>
      <c r="P18" t="n">
        <v>474.35</v>
      </c>
      <c r="Q18" t="n">
        <v>1206.64</v>
      </c>
      <c r="R18" t="n">
        <v>200.49</v>
      </c>
      <c r="S18" t="n">
        <v>133.29</v>
      </c>
      <c r="T18" t="n">
        <v>16852.58</v>
      </c>
      <c r="U18" t="n">
        <v>0.66</v>
      </c>
      <c r="V18" t="n">
        <v>0.77</v>
      </c>
      <c r="W18" t="n">
        <v>0.31</v>
      </c>
      <c r="X18" t="n">
        <v>0.95</v>
      </c>
      <c r="Y18" t="n">
        <v>1</v>
      </c>
      <c r="Z18" t="n">
        <v>10</v>
      </c>
      <c r="AA18" t="n">
        <v>311.7913127296572</v>
      </c>
      <c r="AB18" t="n">
        <v>426.606629338638</v>
      </c>
      <c r="AC18" t="n">
        <v>385.8918913807224</v>
      </c>
      <c r="AD18" t="n">
        <v>311791.3127296572</v>
      </c>
      <c r="AE18" t="n">
        <v>426606.629338638</v>
      </c>
      <c r="AF18" t="n">
        <v>2.970802674120922e-06</v>
      </c>
      <c r="AG18" t="n">
        <v>0.7122222222222222</v>
      </c>
      <c r="AH18" t="n">
        <v>385891.8913807224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1.9545</v>
      </c>
      <c r="E19" t="n">
        <v>51.16</v>
      </c>
      <c r="F19" t="n">
        <v>48.28</v>
      </c>
      <c r="G19" t="n">
        <v>144.83</v>
      </c>
      <c r="H19" t="n">
        <v>1.83</v>
      </c>
      <c r="I19" t="n">
        <v>20</v>
      </c>
      <c r="J19" t="n">
        <v>174.75</v>
      </c>
      <c r="K19" t="n">
        <v>49.1</v>
      </c>
      <c r="L19" t="n">
        <v>18</v>
      </c>
      <c r="M19" t="n">
        <v>18</v>
      </c>
      <c r="N19" t="n">
        <v>32.65</v>
      </c>
      <c r="O19" t="n">
        <v>21786.02</v>
      </c>
      <c r="P19" t="n">
        <v>468.96</v>
      </c>
      <c r="Q19" t="n">
        <v>1206.59</v>
      </c>
      <c r="R19" t="n">
        <v>197.43</v>
      </c>
      <c r="S19" t="n">
        <v>133.29</v>
      </c>
      <c r="T19" t="n">
        <v>15329.58</v>
      </c>
      <c r="U19" t="n">
        <v>0.68</v>
      </c>
      <c r="V19" t="n">
        <v>0.77</v>
      </c>
      <c r="W19" t="n">
        <v>0.31</v>
      </c>
      <c r="X19" t="n">
        <v>0.87</v>
      </c>
      <c r="Y19" t="n">
        <v>1</v>
      </c>
      <c r="Z19" t="n">
        <v>10</v>
      </c>
      <c r="AA19" t="n">
        <v>308.5174170316943</v>
      </c>
      <c r="AB19" t="n">
        <v>422.1271408106006</v>
      </c>
      <c r="AC19" t="n">
        <v>381.8399189507991</v>
      </c>
      <c r="AD19" t="n">
        <v>308517.4170316943</v>
      </c>
      <c r="AE19" t="n">
        <v>422127.1408106006</v>
      </c>
      <c r="AF19" t="n">
        <v>2.977658372599663e-06</v>
      </c>
      <c r="AG19" t="n">
        <v>0.7105555555555555</v>
      </c>
      <c r="AH19" t="n">
        <v>381839.9189507992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1.9571</v>
      </c>
      <c r="E20" t="n">
        <v>51.1</v>
      </c>
      <c r="F20" t="n">
        <v>48.24</v>
      </c>
      <c r="G20" t="n">
        <v>152.33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13</v>
      </c>
      <c r="N20" t="n">
        <v>33.13</v>
      </c>
      <c r="O20" t="n">
        <v>21967.84</v>
      </c>
      <c r="P20" t="n">
        <v>462.84</v>
      </c>
      <c r="Q20" t="n">
        <v>1206.59</v>
      </c>
      <c r="R20" t="n">
        <v>195.94</v>
      </c>
      <c r="S20" t="n">
        <v>133.29</v>
      </c>
      <c r="T20" t="n">
        <v>14586.73</v>
      </c>
      <c r="U20" t="n">
        <v>0.68</v>
      </c>
      <c r="V20" t="n">
        <v>0.78</v>
      </c>
      <c r="W20" t="n">
        <v>0.31</v>
      </c>
      <c r="X20" t="n">
        <v>0.83</v>
      </c>
      <c r="Y20" t="n">
        <v>1</v>
      </c>
      <c r="Z20" t="n">
        <v>10</v>
      </c>
      <c r="AA20" t="n">
        <v>305.3081469409807</v>
      </c>
      <c r="AB20" t="n">
        <v>417.7360758894824</v>
      </c>
      <c r="AC20" t="n">
        <v>377.8679311028542</v>
      </c>
      <c r="AD20" t="n">
        <v>305308.1469409807</v>
      </c>
      <c r="AE20" t="n">
        <v>417736.0758894825</v>
      </c>
      <c r="AF20" t="n">
        <v>2.981619442831824e-06</v>
      </c>
      <c r="AG20" t="n">
        <v>0.7097222222222223</v>
      </c>
      <c r="AH20" t="n">
        <v>377867.9311028542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1.9586</v>
      </c>
      <c r="E21" t="n">
        <v>51.06</v>
      </c>
      <c r="F21" t="n">
        <v>48.23</v>
      </c>
      <c r="G21" t="n">
        <v>160.77</v>
      </c>
      <c r="H21" t="n">
        <v>2</v>
      </c>
      <c r="I21" t="n">
        <v>18</v>
      </c>
      <c r="J21" t="n">
        <v>177.7</v>
      </c>
      <c r="K21" t="n">
        <v>49.1</v>
      </c>
      <c r="L21" t="n">
        <v>20</v>
      </c>
      <c r="M21" t="n">
        <v>8</v>
      </c>
      <c r="N21" t="n">
        <v>33.61</v>
      </c>
      <c r="O21" t="n">
        <v>22150.3</v>
      </c>
      <c r="P21" t="n">
        <v>456.14</v>
      </c>
      <c r="Q21" t="n">
        <v>1206.64</v>
      </c>
      <c r="R21" t="n">
        <v>195.67</v>
      </c>
      <c r="S21" t="n">
        <v>133.29</v>
      </c>
      <c r="T21" t="n">
        <v>14457.81</v>
      </c>
      <c r="U21" t="n">
        <v>0.68</v>
      </c>
      <c r="V21" t="n">
        <v>0.78</v>
      </c>
      <c r="W21" t="n">
        <v>0.31</v>
      </c>
      <c r="X21" t="n">
        <v>0.82</v>
      </c>
      <c r="Y21" t="n">
        <v>1</v>
      </c>
      <c r="Z21" t="n">
        <v>10</v>
      </c>
      <c r="AA21" t="n">
        <v>302.0772197199615</v>
      </c>
      <c r="AB21" t="n">
        <v>413.3153787272346</v>
      </c>
      <c r="AC21" t="n">
        <v>373.869139073284</v>
      </c>
      <c r="AD21" t="n">
        <v>302077.2197199615</v>
      </c>
      <c r="AE21" t="n">
        <v>413315.3787272346</v>
      </c>
      <c r="AF21" t="n">
        <v>2.983904675658071e-06</v>
      </c>
      <c r="AG21" t="n">
        <v>0.7091666666666667</v>
      </c>
      <c r="AH21" t="n">
        <v>373869.139073284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1.9572</v>
      </c>
      <c r="E22" t="n">
        <v>51.09</v>
      </c>
      <c r="F22" t="n">
        <v>48.27</v>
      </c>
      <c r="G22" t="n">
        <v>160.89</v>
      </c>
      <c r="H22" t="n">
        <v>2.08</v>
      </c>
      <c r="I22" t="n">
        <v>18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457.21</v>
      </c>
      <c r="Q22" t="n">
        <v>1206.61</v>
      </c>
      <c r="R22" t="n">
        <v>196.48</v>
      </c>
      <c r="S22" t="n">
        <v>133.29</v>
      </c>
      <c r="T22" t="n">
        <v>14862.63</v>
      </c>
      <c r="U22" t="n">
        <v>0.68</v>
      </c>
      <c r="V22" t="n">
        <v>0.78</v>
      </c>
      <c r="W22" t="n">
        <v>0.33</v>
      </c>
      <c r="X22" t="n">
        <v>0.86</v>
      </c>
      <c r="Y22" t="n">
        <v>1</v>
      </c>
      <c r="Z22" t="n">
        <v>10</v>
      </c>
      <c r="AA22" t="n">
        <v>302.8469977196184</v>
      </c>
      <c r="AB22" t="n">
        <v>414.3686229465737</v>
      </c>
      <c r="AC22" t="n">
        <v>374.8218631425669</v>
      </c>
      <c r="AD22" t="n">
        <v>302846.9977196184</v>
      </c>
      <c r="AE22" t="n">
        <v>414368.6229465737</v>
      </c>
      <c r="AF22" t="n">
        <v>2.981771791686907e-06</v>
      </c>
      <c r="AG22" t="n">
        <v>0.7095833333333333</v>
      </c>
      <c r="AH22" t="n">
        <v>374821.8631425669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1.9585</v>
      </c>
      <c r="E23" t="n">
        <v>51.06</v>
      </c>
      <c r="F23" t="n">
        <v>48.23</v>
      </c>
      <c r="G23" t="n">
        <v>160.78</v>
      </c>
      <c r="H23" t="n">
        <v>2.16</v>
      </c>
      <c r="I23" t="n">
        <v>18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460.44</v>
      </c>
      <c r="Q23" t="n">
        <v>1206.67</v>
      </c>
      <c r="R23" t="n">
        <v>195.2</v>
      </c>
      <c r="S23" t="n">
        <v>133.29</v>
      </c>
      <c r="T23" t="n">
        <v>14223.16</v>
      </c>
      <c r="U23" t="n">
        <v>0.68</v>
      </c>
      <c r="V23" t="n">
        <v>0.78</v>
      </c>
      <c r="W23" t="n">
        <v>0.33</v>
      </c>
      <c r="X23" t="n">
        <v>0.82</v>
      </c>
      <c r="Y23" t="n">
        <v>1</v>
      </c>
      <c r="Z23" t="n">
        <v>10</v>
      </c>
      <c r="AA23" t="n">
        <v>304.0041441755775</v>
      </c>
      <c r="AB23" t="n">
        <v>415.9518817773157</v>
      </c>
      <c r="AC23" t="n">
        <v>376.2540179726206</v>
      </c>
      <c r="AD23" t="n">
        <v>304004.1441755775</v>
      </c>
      <c r="AE23" t="n">
        <v>415951.8817773157</v>
      </c>
      <c r="AF23" t="n">
        <v>2.983752326802987e-06</v>
      </c>
      <c r="AG23" t="n">
        <v>0.7091666666666667</v>
      </c>
      <c r="AH23" t="n">
        <v>376254.0179726206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0.7432</v>
      </c>
      <c r="E2" t="n">
        <v>134.56</v>
      </c>
      <c r="F2" t="n">
        <v>96.31999999999999</v>
      </c>
      <c r="G2" t="n">
        <v>6.01</v>
      </c>
      <c r="H2" t="n">
        <v>0.1</v>
      </c>
      <c r="I2" t="n">
        <v>961</v>
      </c>
      <c r="J2" t="n">
        <v>185.69</v>
      </c>
      <c r="K2" t="n">
        <v>53.44</v>
      </c>
      <c r="L2" t="n">
        <v>1</v>
      </c>
      <c r="M2" t="n">
        <v>959</v>
      </c>
      <c r="N2" t="n">
        <v>36.26</v>
      </c>
      <c r="O2" t="n">
        <v>23136.14</v>
      </c>
      <c r="P2" t="n">
        <v>1301.24</v>
      </c>
      <c r="Q2" t="n">
        <v>1207.25</v>
      </c>
      <c r="R2" t="n">
        <v>1833.89</v>
      </c>
      <c r="S2" t="n">
        <v>133.29</v>
      </c>
      <c r="T2" t="n">
        <v>828851.47</v>
      </c>
      <c r="U2" t="n">
        <v>0.07000000000000001</v>
      </c>
      <c r="V2" t="n">
        <v>0.39</v>
      </c>
      <c r="W2" t="n">
        <v>1.82</v>
      </c>
      <c r="X2" t="n">
        <v>48.88</v>
      </c>
      <c r="Y2" t="n">
        <v>1</v>
      </c>
      <c r="Z2" t="n">
        <v>10</v>
      </c>
      <c r="AA2" t="n">
        <v>2084.676252543858</v>
      </c>
      <c r="AB2" t="n">
        <v>2852.346018155893</v>
      </c>
      <c r="AC2" t="n">
        <v>2580.122117475873</v>
      </c>
      <c r="AD2" t="n">
        <v>2084676.252543858</v>
      </c>
      <c r="AE2" t="n">
        <v>2852346.018155893</v>
      </c>
      <c r="AF2" t="n">
        <v>1.092880303355048e-06</v>
      </c>
      <c r="AG2" t="n">
        <v>1.868888888888889</v>
      </c>
      <c r="AH2" t="n">
        <v>2580122.117475873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1.3311</v>
      </c>
      <c r="E3" t="n">
        <v>75.12</v>
      </c>
      <c r="F3" t="n">
        <v>61.49</v>
      </c>
      <c r="G3" t="n">
        <v>12.3</v>
      </c>
      <c r="H3" t="n">
        <v>0.19</v>
      </c>
      <c r="I3" t="n">
        <v>300</v>
      </c>
      <c r="J3" t="n">
        <v>187.21</v>
      </c>
      <c r="K3" t="n">
        <v>53.44</v>
      </c>
      <c r="L3" t="n">
        <v>2</v>
      </c>
      <c r="M3" t="n">
        <v>298</v>
      </c>
      <c r="N3" t="n">
        <v>36.77</v>
      </c>
      <c r="O3" t="n">
        <v>23322.88</v>
      </c>
      <c r="P3" t="n">
        <v>824.22</v>
      </c>
      <c r="Q3" t="n">
        <v>1206.83</v>
      </c>
      <c r="R3" t="n">
        <v>645.55</v>
      </c>
      <c r="S3" t="n">
        <v>133.29</v>
      </c>
      <c r="T3" t="n">
        <v>237988.13</v>
      </c>
      <c r="U3" t="n">
        <v>0.21</v>
      </c>
      <c r="V3" t="n">
        <v>0.61</v>
      </c>
      <c r="W3" t="n">
        <v>0.76</v>
      </c>
      <c r="X3" t="n">
        <v>14.07</v>
      </c>
      <c r="Y3" t="n">
        <v>1</v>
      </c>
      <c r="Z3" t="n">
        <v>10</v>
      </c>
      <c r="AA3" t="n">
        <v>741.0734554703415</v>
      </c>
      <c r="AB3" t="n">
        <v>1013.969395627961</v>
      </c>
      <c r="AC3" t="n">
        <v>917.1975796242124</v>
      </c>
      <c r="AD3" t="n">
        <v>741073.4554703415</v>
      </c>
      <c r="AE3" t="n">
        <v>1013969.395627961</v>
      </c>
      <c r="AF3" t="n">
        <v>1.957390973891152e-06</v>
      </c>
      <c r="AG3" t="n">
        <v>1.043333333333333</v>
      </c>
      <c r="AH3" t="n">
        <v>917197.5796242123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1.5419</v>
      </c>
      <c r="E4" t="n">
        <v>64.86</v>
      </c>
      <c r="F4" t="n">
        <v>55.69</v>
      </c>
      <c r="G4" t="n">
        <v>18.56</v>
      </c>
      <c r="H4" t="n">
        <v>0.28</v>
      </c>
      <c r="I4" t="n">
        <v>180</v>
      </c>
      <c r="J4" t="n">
        <v>188.73</v>
      </c>
      <c r="K4" t="n">
        <v>53.44</v>
      </c>
      <c r="L4" t="n">
        <v>3</v>
      </c>
      <c r="M4" t="n">
        <v>178</v>
      </c>
      <c r="N4" t="n">
        <v>37.29</v>
      </c>
      <c r="O4" t="n">
        <v>23510.33</v>
      </c>
      <c r="P4" t="n">
        <v>741.77</v>
      </c>
      <c r="Q4" t="n">
        <v>1206.72</v>
      </c>
      <c r="R4" t="n">
        <v>448.51</v>
      </c>
      <c r="S4" t="n">
        <v>133.29</v>
      </c>
      <c r="T4" t="n">
        <v>140067.18</v>
      </c>
      <c r="U4" t="n">
        <v>0.3</v>
      </c>
      <c r="V4" t="n">
        <v>0.67</v>
      </c>
      <c r="W4" t="n">
        <v>0.5600000000000001</v>
      </c>
      <c r="X4" t="n">
        <v>8.27</v>
      </c>
      <c r="Y4" t="n">
        <v>1</v>
      </c>
      <c r="Z4" t="n">
        <v>10</v>
      </c>
      <c r="AA4" t="n">
        <v>577.3979368854025</v>
      </c>
      <c r="AB4" t="n">
        <v>790.0213302457898</v>
      </c>
      <c r="AC4" t="n">
        <v>714.6228032890318</v>
      </c>
      <c r="AD4" t="n">
        <v>577397.9368854025</v>
      </c>
      <c r="AE4" t="n">
        <v>790021.3302457898</v>
      </c>
      <c r="AF4" t="n">
        <v>2.267373707942879e-06</v>
      </c>
      <c r="AG4" t="n">
        <v>0.9008333333333334</v>
      </c>
      <c r="AH4" t="n">
        <v>714622.8032890318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1.6546</v>
      </c>
      <c r="E5" t="n">
        <v>60.44</v>
      </c>
      <c r="F5" t="n">
        <v>53.2</v>
      </c>
      <c r="G5" t="n">
        <v>24.94</v>
      </c>
      <c r="H5" t="n">
        <v>0.37</v>
      </c>
      <c r="I5" t="n">
        <v>128</v>
      </c>
      <c r="J5" t="n">
        <v>190.25</v>
      </c>
      <c r="K5" t="n">
        <v>53.44</v>
      </c>
      <c r="L5" t="n">
        <v>4</v>
      </c>
      <c r="M5" t="n">
        <v>126</v>
      </c>
      <c r="N5" t="n">
        <v>37.82</v>
      </c>
      <c r="O5" t="n">
        <v>23698.48</v>
      </c>
      <c r="P5" t="n">
        <v>704.51</v>
      </c>
      <c r="Q5" t="n">
        <v>1206.69</v>
      </c>
      <c r="R5" t="n">
        <v>364.3</v>
      </c>
      <c r="S5" t="n">
        <v>133.29</v>
      </c>
      <c r="T5" t="n">
        <v>98222</v>
      </c>
      <c r="U5" t="n">
        <v>0.37</v>
      </c>
      <c r="V5" t="n">
        <v>0.7</v>
      </c>
      <c r="W5" t="n">
        <v>0.48</v>
      </c>
      <c r="X5" t="n">
        <v>5.79</v>
      </c>
      <c r="Y5" t="n">
        <v>1</v>
      </c>
      <c r="Z5" t="n">
        <v>10</v>
      </c>
      <c r="AA5" t="n">
        <v>512.1622879085522</v>
      </c>
      <c r="AB5" t="n">
        <v>700.763037321949</v>
      </c>
      <c r="AC5" t="n">
        <v>633.8831965670415</v>
      </c>
      <c r="AD5" t="n">
        <v>512162.2879085522</v>
      </c>
      <c r="AE5" t="n">
        <v>700763.037321949</v>
      </c>
      <c r="AF5" t="n">
        <v>2.43309977116693e-06</v>
      </c>
      <c r="AG5" t="n">
        <v>0.8394444444444444</v>
      </c>
      <c r="AH5" t="n">
        <v>633883.1965670416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1.7276</v>
      </c>
      <c r="E6" t="n">
        <v>57.88</v>
      </c>
      <c r="F6" t="n">
        <v>51.73</v>
      </c>
      <c r="G6" t="n">
        <v>31.35</v>
      </c>
      <c r="H6" t="n">
        <v>0.46</v>
      </c>
      <c r="I6" t="n">
        <v>99</v>
      </c>
      <c r="J6" t="n">
        <v>191.78</v>
      </c>
      <c r="K6" t="n">
        <v>53.44</v>
      </c>
      <c r="L6" t="n">
        <v>5</v>
      </c>
      <c r="M6" t="n">
        <v>97</v>
      </c>
      <c r="N6" t="n">
        <v>38.35</v>
      </c>
      <c r="O6" t="n">
        <v>23887.36</v>
      </c>
      <c r="P6" t="n">
        <v>680.86</v>
      </c>
      <c r="Q6" t="n">
        <v>1206.63</v>
      </c>
      <c r="R6" t="n">
        <v>314.21</v>
      </c>
      <c r="S6" t="n">
        <v>133.29</v>
      </c>
      <c r="T6" t="n">
        <v>73321.66</v>
      </c>
      <c r="U6" t="n">
        <v>0.42</v>
      </c>
      <c r="V6" t="n">
        <v>0.72</v>
      </c>
      <c r="W6" t="n">
        <v>0.43</v>
      </c>
      <c r="X6" t="n">
        <v>4.32</v>
      </c>
      <c r="Y6" t="n">
        <v>1</v>
      </c>
      <c r="Z6" t="n">
        <v>10</v>
      </c>
      <c r="AA6" t="n">
        <v>475.0451240344733</v>
      </c>
      <c r="AB6" t="n">
        <v>649.9776962157329</v>
      </c>
      <c r="AC6" t="n">
        <v>587.9447371383287</v>
      </c>
      <c r="AD6" t="n">
        <v>475045.1240344733</v>
      </c>
      <c r="AE6" t="n">
        <v>649977.6962157328</v>
      </c>
      <c r="AF6" t="n">
        <v>2.54044673314879e-06</v>
      </c>
      <c r="AG6" t="n">
        <v>0.8038888888888889</v>
      </c>
      <c r="AH6" t="n">
        <v>587944.7371383287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1.7434</v>
      </c>
      <c r="E7" t="n">
        <v>57.36</v>
      </c>
      <c r="F7" t="n">
        <v>51.8</v>
      </c>
      <c r="G7" t="n">
        <v>37.45</v>
      </c>
      <c r="H7" t="n">
        <v>0.55</v>
      </c>
      <c r="I7" t="n">
        <v>83</v>
      </c>
      <c r="J7" t="n">
        <v>193.32</v>
      </c>
      <c r="K7" t="n">
        <v>53.44</v>
      </c>
      <c r="L7" t="n">
        <v>6</v>
      </c>
      <c r="M7" t="n">
        <v>81</v>
      </c>
      <c r="N7" t="n">
        <v>38.89</v>
      </c>
      <c r="O7" t="n">
        <v>24076.95</v>
      </c>
      <c r="P7" t="n">
        <v>678.28</v>
      </c>
      <c r="Q7" t="n">
        <v>1206.66</v>
      </c>
      <c r="R7" t="n">
        <v>318.97</v>
      </c>
      <c r="S7" t="n">
        <v>133.29</v>
      </c>
      <c r="T7" t="n">
        <v>75780.17999999999</v>
      </c>
      <c r="U7" t="n">
        <v>0.42</v>
      </c>
      <c r="V7" t="n">
        <v>0.72</v>
      </c>
      <c r="W7" t="n">
        <v>0.39</v>
      </c>
      <c r="X7" t="n">
        <v>4.39</v>
      </c>
      <c r="Y7" t="n">
        <v>1</v>
      </c>
      <c r="Z7" t="n">
        <v>10</v>
      </c>
      <c r="AA7" t="n">
        <v>469.6374209700285</v>
      </c>
      <c r="AB7" t="n">
        <v>642.5786383119377</v>
      </c>
      <c r="AC7" t="n">
        <v>581.2518349362286</v>
      </c>
      <c r="AD7" t="n">
        <v>469637.4209700285</v>
      </c>
      <c r="AE7" t="n">
        <v>642578.6383119377</v>
      </c>
      <c r="AF7" t="n">
        <v>2.563680733139384e-06</v>
      </c>
      <c r="AG7" t="n">
        <v>0.7966666666666666</v>
      </c>
      <c r="AH7" t="n">
        <v>581251.8349362287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1.7973</v>
      </c>
      <c r="E8" t="n">
        <v>55.64</v>
      </c>
      <c r="F8" t="n">
        <v>50.6</v>
      </c>
      <c r="G8" t="n">
        <v>44</v>
      </c>
      <c r="H8" t="n">
        <v>0.64</v>
      </c>
      <c r="I8" t="n">
        <v>69</v>
      </c>
      <c r="J8" t="n">
        <v>194.86</v>
      </c>
      <c r="K8" t="n">
        <v>53.44</v>
      </c>
      <c r="L8" t="n">
        <v>7</v>
      </c>
      <c r="M8" t="n">
        <v>67</v>
      </c>
      <c r="N8" t="n">
        <v>39.43</v>
      </c>
      <c r="O8" t="n">
        <v>24267.28</v>
      </c>
      <c r="P8" t="n">
        <v>658.08</v>
      </c>
      <c r="Q8" t="n">
        <v>1206.63</v>
      </c>
      <c r="R8" t="n">
        <v>276.42</v>
      </c>
      <c r="S8" t="n">
        <v>133.29</v>
      </c>
      <c r="T8" t="n">
        <v>54577.62</v>
      </c>
      <c r="U8" t="n">
        <v>0.48</v>
      </c>
      <c r="V8" t="n">
        <v>0.74</v>
      </c>
      <c r="W8" t="n">
        <v>0.38</v>
      </c>
      <c r="X8" t="n">
        <v>3.19</v>
      </c>
      <c r="Y8" t="n">
        <v>1</v>
      </c>
      <c r="Z8" t="n">
        <v>10</v>
      </c>
      <c r="AA8" t="n">
        <v>442.9720013551153</v>
      </c>
      <c r="AB8" t="n">
        <v>606.0938347995258</v>
      </c>
      <c r="AC8" t="n">
        <v>548.2490898642981</v>
      </c>
      <c r="AD8" t="n">
        <v>442972.0013551153</v>
      </c>
      <c r="AE8" t="n">
        <v>606093.8347995258</v>
      </c>
      <c r="AF8" t="n">
        <v>2.642941024246538e-06</v>
      </c>
      <c r="AG8" t="n">
        <v>0.7727777777777778</v>
      </c>
      <c r="AH8" t="n">
        <v>548249.0898642981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1.8272</v>
      </c>
      <c r="E9" t="n">
        <v>54.73</v>
      </c>
      <c r="F9" t="n">
        <v>50.06</v>
      </c>
      <c r="G9" t="n">
        <v>50.91</v>
      </c>
      <c r="H9" t="n">
        <v>0.72</v>
      </c>
      <c r="I9" t="n">
        <v>59</v>
      </c>
      <c r="J9" t="n">
        <v>196.41</v>
      </c>
      <c r="K9" t="n">
        <v>53.44</v>
      </c>
      <c r="L9" t="n">
        <v>8</v>
      </c>
      <c r="M9" t="n">
        <v>57</v>
      </c>
      <c r="N9" t="n">
        <v>39.98</v>
      </c>
      <c r="O9" t="n">
        <v>24458.36</v>
      </c>
      <c r="P9" t="n">
        <v>646.6799999999999</v>
      </c>
      <c r="Q9" t="n">
        <v>1206.67</v>
      </c>
      <c r="R9" t="n">
        <v>257.91</v>
      </c>
      <c r="S9" t="n">
        <v>133.29</v>
      </c>
      <c r="T9" t="n">
        <v>45373.42</v>
      </c>
      <c r="U9" t="n">
        <v>0.52</v>
      </c>
      <c r="V9" t="n">
        <v>0.75</v>
      </c>
      <c r="W9" t="n">
        <v>0.37</v>
      </c>
      <c r="X9" t="n">
        <v>2.65</v>
      </c>
      <c r="Y9" t="n">
        <v>1</v>
      </c>
      <c r="Z9" t="n">
        <v>10</v>
      </c>
      <c r="AA9" t="n">
        <v>429.0586392075788</v>
      </c>
      <c r="AB9" t="n">
        <v>587.0569588950493</v>
      </c>
      <c r="AC9" t="n">
        <v>531.0290666777216</v>
      </c>
      <c r="AD9" t="n">
        <v>429058.6392075788</v>
      </c>
      <c r="AE9" t="n">
        <v>587056.9588950493</v>
      </c>
      <c r="AF9" t="n">
        <v>2.686909163469245e-06</v>
      </c>
      <c r="AG9" t="n">
        <v>0.7601388888888888</v>
      </c>
      <c r="AH9" t="n">
        <v>531029.0666777217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1.848</v>
      </c>
      <c r="E10" t="n">
        <v>54.11</v>
      </c>
      <c r="F10" t="n">
        <v>49.71</v>
      </c>
      <c r="G10" t="n">
        <v>57.35</v>
      </c>
      <c r="H10" t="n">
        <v>0.8100000000000001</v>
      </c>
      <c r="I10" t="n">
        <v>52</v>
      </c>
      <c r="J10" t="n">
        <v>197.97</v>
      </c>
      <c r="K10" t="n">
        <v>53.44</v>
      </c>
      <c r="L10" t="n">
        <v>9</v>
      </c>
      <c r="M10" t="n">
        <v>50</v>
      </c>
      <c r="N10" t="n">
        <v>40.53</v>
      </c>
      <c r="O10" t="n">
        <v>24650.18</v>
      </c>
      <c r="P10" t="n">
        <v>638.21</v>
      </c>
      <c r="Q10" t="n">
        <v>1206.61</v>
      </c>
      <c r="R10" t="n">
        <v>245.87</v>
      </c>
      <c r="S10" t="n">
        <v>133.29</v>
      </c>
      <c r="T10" t="n">
        <v>39387.41</v>
      </c>
      <c r="U10" t="n">
        <v>0.54</v>
      </c>
      <c r="V10" t="n">
        <v>0.75</v>
      </c>
      <c r="W10" t="n">
        <v>0.36</v>
      </c>
      <c r="X10" t="n">
        <v>2.3</v>
      </c>
      <c r="Y10" t="n">
        <v>1</v>
      </c>
      <c r="Z10" t="n">
        <v>10</v>
      </c>
      <c r="AA10" t="n">
        <v>419.4500248462363</v>
      </c>
      <c r="AB10" t="n">
        <v>573.9100288237124</v>
      </c>
      <c r="AC10" t="n">
        <v>519.1368611605609</v>
      </c>
      <c r="AD10" t="n">
        <v>419450.0248462363</v>
      </c>
      <c r="AE10" t="n">
        <v>573910.0288237124</v>
      </c>
      <c r="AF10" t="n">
        <v>2.717495695102433e-06</v>
      </c>
      <c r="AG10" t="n">
        <v>0.7515277777777778</v>
      </c>
      <c r="AH10" t="n">
        <v>519136.8611605609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1.8637</v>
      </c>
      <c r="E11" t="n">
        <v>53.66</v>
      </c>
      <c r="F11" t="n">
        <v>49.44</v>
      </c>
      <c r="G11" t="n">
        <v>63.11</v>
      </c>
      <c r="H11" t="n">
        <v>0.89</v>
      </c>
      <c r="I11" t="n">
        <v>47</v>
      </c>
      <c r="J11" t="n">
        <v>199.53</v>
      </c>
      <c r="K11" t="n">
        <v>53.44</v>
      </c>
      <c r="L11" t="n">
        <v>10</v>
      </c>
      <c r="M11" t="n">
        <v>45</v>
      </c>
      <c r="N11" t="n">
        <v>41.1</v>
      </c>
      <c r="O11" t="n">
        <v>24842.77</v>
      </c>
      <c r="P11" t="n">
        <v>631.33</v>
      </c>
      <c r="Q11" t="n">
        <v>1206.61</v>
      </c>
      <c r="R11" t="n">
        <v>236.66</v>
      </c>
      <c r="S11" t="n">
        <v>133.29</v>
      </c>
      <c r="T11" t="n">
        <v>34809.16</v>
      </c>
      <c r="U11" t="n">
        <v>0.5600000000000001</v>
      </c>
      <c r="V11" t="n">
        <v>0.76</v>
      </c>
      <c r="W11" t="n">
        <v>0.35</v>
      </c>
      <c r="X11" t="n">
        <v>2.03</v>
      </c>
      <c r="Y11" t="n">
        <v>1</v>
      </c>
      <c r="Z11" t="n">
        <v>10</v>
      </c>
      <c r="AA11" t="n">
        <v>412.0991033123929</v>
      </c>
      <c r="AB11" t="n">
        <v>563.8521736813376</v>
      </c>
      <c r="AC11" t="n">
        <v>510.0389135966861</v>
      </c>
      <c r="AD11" t="n">
        <v>412099.1033123928</v>
      </c>
      <c r="AE11" t="n">
        <v>563852.1736813376</v>
      </c>
      <c r="AF11" t="n">
        <v>2.740582644460175e-06</v>
      </c>
      <c r="AG11" t="n">
        <v>0.7452777777777777</v>
      </c>
      <c r="AH11" t="n">
        <v>510038.9135966861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1.8594</v>
      </c>
      <c r="E12" t="n">
        <v>53.78</v>
      </c>
      <c r="F12" t="n">
        <v>49.71</v>
      </c>
      <c r="G12" t="n">
        <v>69.36</v>
      </c>
      <c r="H12" t="n">
        <v>0.97</v>
      </c>
      <c r="I12" t="n">
        <v>43</v>
      </c>
      <c r="J12" t="n">
        <v>201.1</v>
      </c>
      <c r="K12" t="n">
        <v>53.44</v>
      </c>
      <c r="L12" t="n">
        <v>11</v>
      </c>
      <c r="M12" t="n">
        <v>41</v>
      </c>
      <c r="N12" t="n">
        <v>41.66</v>
      </c>
      <c r="O12" t="n">
        <v>25036.12</v>
      </c>
      <c r="P12" t="n">
        <v>630.77</v>
      </c>
      <c r="Q12" t="n">
        <v>1206.59</v>
      </c>
      <c r="R12" t="n">
        <v>246.86</v>
      </c>
      <c r="S12" t="n">
        <v>133.29</v>
      </c>
      <c r="T12" t="n">
        <v>39929.08</v>
      </c>
      <c r="U12" t="n">
        <v>0.54</v>
      </c>
      <c r="V12" t="n">
        <v>0.75</v>
      </c>
      <c r="W12" t="n">
        <v>0.34</v>
      </c>
      <c r="X12" t="n">
        <v>2.3</v>
      </c>
      <c r="Y12" t="n">
        <v>1</v>
      </c>
      <c r="Z12" t="n">
        <v>10</v>
      </c>
      <c r="AA12" t="n">
        <v>413.4044876115804</v>
      </c>
      <c r="AB12" t="n">
        <v>565.6382580689768</v>
      </c>
      <c r="AC12" t="n">
        <v>511.6545365971541</v>
      </c>
      <c r="AD12" t="n">
        <v>413404.4876115803</v>
      </c>
      <c r="AE12" t="n">
        <v>565638.2580689768</v>
      </c>
      <c r="AF12" t="n">
        <v>2.734259467247545e-06</v>
      </c>
      <c r="AG12" t="n">
        <v>0.7469444444444444</v>
      </c>
      <c r="AH12" t="n">
        <v>511654.5365971541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1.8864</v>
      </c>
      <c r="E13" t="n">
        <v>53.01</v>
      </c>
      <c r="F13" t="n">
        <v>49.13</v>
      </c>
      <c r="G13" t="n">
        <v>77.56999999999999</v>
      </c>
      <c r="H13" t="n">
        <v>1.05</v>
      </c>
      <c r="I13" t="n">
        <v>38</v>
      </c>
      <c r="J13" t="n">
        <v>202.67</v>
      </c>
      <c r="K13" t="n">
        <v>53.44</v>
      </c>
      <c r="L13" t="n">
        <v>12</v>
      </c>
      <c r="M13" t="n">
        <v>36</v>
      </c>
      <c r="N13" t="n">
        <v>42.24</v>
      </c>
      <c r="O13" t="n">
        <v>25230.25</v>
      </c>
      <c r="P13" t="n">
        <v>619.05</v>
      </c>
      <c r="Q13" t="n">
        <v>1206.63</v>
      </c>
      <c r="R13" t="n">
        <v>226.33</v>
      </c>
      <c r="S13" t="n">
        <v>133.29</v>
      </c>
      <c r="T13" t="n">
        <v>29684.93</v>
      </c>
      <c r="U13" t="n">
        <v>0.59</v>
      </c>
      <c r="V13" t="n">
        <v>0.76</v>
      </c>
      <c r="W13" t="n">
        <v>0.34</v>
      </c>
      <c r="X13" t="n">
        <v>1.72</v>
      </c>
      <c r="Y13" t="n">
        <v>1</v>
      </c>
      <c r="Z13" t="n">
        <v>10</v>
      </c>
      <c r="AA13" t="n">
        <v>400.7913740696017</v>
      </c>
      <c r="AB13" t="n">
        <v>548.3804396695444</v>
      </c>
      <c r="AC13" t="n">
        <v>496.0437801642634</v>
      </c>
      <c r="AD13" t="n">
        <v>400791.3740696016</v>
      </c>
      <c r="AE13" t="n">
        <v>548380.4396695445</v>
      </c>
      <c r="AF13" t="n">
        <v>2.773963138117549e-06</v>
      </c>
      <c r="AG13" t="n">
        <v>0.73625</v>
      </c>
      <c r="AH13" t="n">
        <v>496043.7801642633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1.8954</v>
      </c>
      <c r="E14" t="n">
        <v>52.76</v>
      </c>
      <c r="F14" t="n">
        <v>48.99</v>
      </c>
      <c r="G14" t="n">
        <v>83.98</v>
      </c>
      <c r="H14" t="n">
        <v>1.13</v>
      </c>
      <c r="I14" t="n">
        <v>35</v>
      </c>
      <c r="J14" t="n">
        <v>204.25</v>
      </c>
      <c r="K14" t="n">
        <v>53.44</v>
      </c>
      <c r="L14" t="n">
        <v>13</v>
      </c>
      <c r="M14" t="n">
        <v>33</v>
      </c>
      <c r="N14" t="n">
        <v>42.82</v>
      </c>
      <c r="O14" t="n">
        <v>25425.3</v>
      </c>
      <c r="P14" t="n">
        <v>612.9299999999999</v>
      </c>
      <c r="Q14" t="n">
        <v>1206.63</v>
      </c>
      <c r="R14" t="n">
        <v>221.61</v>
      </c>
      <c r="S14" t="n">
        <v>133.29</v>
      </c>
      <c r="T14" t="n">
        <v>27341.67</v>
      </c>
      <c r="U14" t="n">
        <v>0.6</v>
      </c>
      <c r="V14" t="n">
        <v>0.76</v>
      </c>
      <c r="W14" t="n">
        <v>0.33</v>
      </c>
      <c r="X14" t="n">
        <v>1.58</v>
      </c>
      <c r="Y14" t="n">
        <v>1</v>
      </c>
      <c r="Z14" t="n">
        <v>10</v>
      </c>
      <c r="AA14" t="n">
        <v>395.7700424688554</v>
      </c>
      <c r="AB14" t="n">
        <v>541.5100322478877</v>
      </c>
      <c r="AC14" t="n">
        <v>489.8290747842522</v>
      </c>
      <c r="AD14" t="n">
        <v>395770.0424688554</v>
      </c>
      <c r="AE14" t="n">
        <v>541510.0322478877</v>
      </c>
      <c r="AF14" t="n">
        <v>2.787197695074216e-06</v>
      </c>
      <c r="AG14" t="n">
        <v>0.7327777777777778</v>
      </c>
      <c r="AH14" t="n">
        <v>489829.0747842522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1.9017</v>
      </c>
      <c r="E15" t="n">
        <v>52.58</v>
      </c>
      <c r="F15" t="n">
        <v>48.89</v>
      </c>
      <c r="G15" t="n">
        <v>88.89</v>
      </c>
      <c r="H15" t="n">
        <v>1.21</v>
      </c>
      <c r="I15" t="n">
        <v>33</v>
      </c>
      <c r="J15" t="n">
        <v>205.84</v>
      </c>
      <c r="K15" t="n">
        <v>53.44</v>
      </c>
      <c r="L15" t="n">
        <v>14</v>
      </c>
      <c r="M15" t="n">
        <v>31</v>
      </c>
      <c r="N15" t="n">
        <v>43.4</v>
      </c>
      <c r="O15" t="n">
        <v>25621.03</v>
      </c>
      <c r="P15" t="n">
        <v>608.74</v>
      </c>
      <c r="Q15" t="n">
        <v>1206.62</v>
      </c>
      <c r="R15" t="n">
        <v>218.27</v>
      </c>
      <c r="S15" t="n">
        <v>133.29</v>
      </c>
      <c r="T15" t="n">
        <v>25680.43</v>
      </c>
      <c r="U15" t="n">
        <v>0.61</v>
      </c>
      <c r="V15" t="n">
        <v>0.77</v>
      </c>
      <c r="W15" t="n">
        <v>0.33</v>
      </c>
      <c r="X15" t="n">
        <v>1.48</v>
      </c>
      <c r="Y15" t="n">
        <v>1</v>
      </c>
      <c r="Z15" t="n">
        <v>10</v>
      </c>
      <c r="AA15" t="n">
        <v>392.3216491812522</v>
      </c>
      <c r="AB15" t="n">
        <v>536.791788419414</v>
      </c>
      <c r="AC15" t="n">
        <v>485.5611335246713</v>
      </c>
      <c r="AD15" t="n">
        <v>392321.6491812522</v>
      </c>
      <c r="AE15" t="n">
        <v>536791.7884194141</v>
      </c>
      <c r="AF15" t="n">
        <v>2.796461884943884e-06</v>
      </c>
      <c r="AG15" t="n">
        <v>0.7302777777777778</v>
      </c>
      <c r="AH15" t="n">
        <v>485561.1335246713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1.9166</v>
      </c>
      <c r="E16" t="n">
        <v>52.18</v>
      </c>
      <c r="F16" t="n">
        <v>48.59</v>
      </c>
      <c r="G16" t="n">
        <v>97.18000000000001</v>
      </c>
      <c r="H16" t="n">
        <v>1.28</v>
      </c>
      <c r="I16" t="n">
        <v>30</v>
      </c>
      <c r="J16" t="n">
        <v>207.43</v>
      </c>
      <c r="K16" t="n">
        <v>53.44</v>
      </c>
      <c r="L16" t="n">
        <v>15</v>
      </c>
      <c r="M16" t="n">
        <v>28</v>
      </c>
      <c r="N16" t="n">
        <v>44</v>
      </c>
      <c r="O16" t="n">
        <v>25817.56</v>
      </c>
      <c r="P16" t="n">
        <v>601.05</v>
      </c>
      <c r="Q16" t="n">
        <v>1206.6</v>
      </c>
      <c r="R16" t="n">
        <v>207.53</v>
      </c>
      <c r="S16" t="n">
        <v>133.29</v>
      </c>
      <c r="T16" t="n">
        <v>20325.29</v>
      </c>
      <c r="U16" t="n">
        <v>0.64</v>
      </c>
      <c r="V16" t="n">
        <v>0.77</v>
      </c>
      <c r="W16" t="n">
        <v>0.33</v>
      </c>
      <c r="X16" t="n">
        <v>1.18</v>
      </c>
      <c r="Y16" t="n">
        <v>1</v>
      </c>
      <c r="Z16" t="n">
        <v>10</v>
      </c>
      <c r="AA16" t="n">
        <v>385.1244017666981</v>
      </c>
      <c r="AB16" t="n">
        <v>526.9441969866747</v>
      </c>
      <c r="AC16" t="n">
        <v>476.6533823970911</v>
      </c>
      <c r="AD16" t="n">
        <v>385124.4017666981</v>
      </c>
      <c r="AE16" t="n">
        <v>526944.1969866747</v>
      </c>
      <c r="AF16" t="n">
        <v>2.818372429238811e-06</v>
      </c>
      <c r="AG16" t="n">
        <v>0.7247222222222223</v>
      </c>
      <c r="AH16" t="n">
        <v>476653.3823970911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1.9155</v>
      </c>
      <c r="E17" t="n">
        <v>52.21</v>
      </c>
      <c r="F17" t="n">
        <v>48.7</v>
      </c>
      <c r="G17" t="n">
        <v>104.35</v>
      </c>
      <c r="H17" t="n">
        <v>1.36</v>
      </c>
      <c r="I17" t="n">
        <v>28</v>
      </c>
      <c r="J17" t="n">
        <v>209.03</v>
      </c>
      <c r="K17" t="n">
        <v>53.44</v>
      </c>
      <c r="L17" t="n">
        <v>16</v>
      </c>
      <c r="M17" t="n">
        <v>26</v>
      </c>
      <c r="N17" t="n">
        <v>44.6</v>
      </c>
      <c r="O17" t="n">
        <v>26014.91</v>
      </c>
      <c r="P17" t="n">
        <v>598.95</v>
      </c>
      <c r="Q17" t="n">
        <v>1206.61</v>
      </c>
      <c r="R17" t="n">
        <v>211.72</v>
      </c>
      <c r="S17" t="n">
        <v>133.29</v>
      </c>
      <c r="T17" t="n">
        <v>22432.66</v>
      </c>
      <c r="U17" t="n">
        <v>0.63</v>
      </c>
      <c r="V17" t="n">
        <v>0.77</v>
      </c>
      <c r="W17" t="n">
        <v>0.32</v>
      </c>
      <c r="X17" t="n">
        <v>1.29</v>
      </c>
      <c r="Y17" t="n">
        <v>1</v>
      </c>
      <c r="Z17" t="n">
        <v>10</v>
      </c>
      <c r="AA17" t="n">
        <v>384.6346800913151</v>
      </c>
      <c r="AB17" t="n">
        <v>526.27413818542</v>
      </c>
      <c r="AC17" t="n">
        <v>476.0472730673948</v>
      </c>
      <c r="AD17" t="n">
        <v>384634.6800913151</v>
      </c>
      <c r="AE17" t="n">
        <v>526274.1381854201</v>
      </c>
      <c r="AF17" t="n">
        <v>2.816754872277441e-06</v>
      </c>
      <c r="AG17" t="n">
        <v>0.7251388888888889</v>
      </c>
      <c r="AH17" t="n">
        <v>476047.2730673948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1.9229</v>
      </c>
      <c r="E18" t="n">
        <v>52</v>
      </c>
      <c r="F18" t="n">
        <v>48.57</v>
      </c>
      <c r="G18" t="n">
        <v>112.08</v>
      </c>
      <c r="H18" t="n">
        <v>1.43</v>
      </c>
      <c r="I18" t="n">
        <v>26</v>
      </c>
      <c r="J18" t="n">
        <v>210.64</v>
      </c>
      <c r="K18" t="n">
        <v>53.44</v>
      </c>
      <c r="L18" t="n">
        <v>17</v>
      </c>
      <c r="M18" t="n">
        <v>24</v>
      </c>
      <c r="N18" t="n">
        <v>45.21</v>
      </c>
      <c r="O18" t="n">
        <v>26213.09</v>
      </c>
      <c r="P18" t="n">
        <v>591.04</v>
      </c>
      <c r="Q18" t="n">
        <v>1206.6</v>
      </c>
      <c r="R18" t="n">
        <v>207.36</v>
      </c>
      <c r="S18" t="n">
        <v>133.29</v>
      </c>
      <c r="T18" t="n">
        <v>20260.22</v>
      </c>
      <c r="U18" t="n">
        <v>0.64</v>
      </c>
      <c r="V18" t="n">
        <v>0.77</v>
      </c>
      <c r="W18" t="n">
        <v>0.32</v>
      </c>
      <c r="X18" t="n">
        <v>1.16</v>
      </c>
      <c r="Y18" t="n">
        <v>1</v>
      </c>
      <c r="Z18" t="n">
        <v>10</v>
      </c>
      <c r="AA18" t="n">
        <v>379.2905840845029</v>
      </c>
      <c r="AB18" t="n">
        <v>518.9621102640233</v>
      </c>
      <c r="AC18" t="n">
        <v>469.4330948283205</v>
      </c>
      <c r="AD18" t="n">
        <v>379290.5840845029</v>
      </c>
      <c r="AE18" t="n">
        <v>518962.1102640233</v>
      </c>
      <c r="AF18" t="n">
        <v>2.827636619108478e-06</v>
      </c>
      <c r="AG18" t="n">
        <v>0.7222222222222222</v>
      </c>
      <c r="AH18" t="n">
        <v>469433.0948283205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1.9261</v>
      </c>
      <c r="E19" t="n">
        <v>51.92</v>
      </c>
      <c r="F19" t="n">
        <v>48.52</v>
      </c>
      <c r="G19" t="n">
        <v>116.45</v>
      </c>
      <c r="H19" t="n">
        <v>1.51</v>
      </c>
      <c r="I19" t="n">
        <v>25</v>
      </c>
      <c r="J19" t="n">
        <v>212.25</v>
      </c>
      <c r="K19" t="n">
        <v>53.44</v>
      </c>
      <c r="L19" t="n">
        <v>18</v>
      </c>
      <c r="M19" t="n">
        <v>23</v>
      </c>
      <c r="N19" t="n">
        <v>45.82</v>
      </c>
      <c r="O19" t="n">
        <v>26412.11</v>
      </c>
      <c r="P19" t="n">
        <v>587.62</v>
      </c>
      <c r="Q19" t="n">
        <v>1206.64</v>
      </c>
      <c r="R19" t="n">
        <v>205.64</v>
      </c>
      <c r="S19" t="n">
        <v>133.29</v>
      </c>
      <c r="T19" t="n">
        <v>19409.11</v>
      </c>
      <c r="U19" t="n">
        <v>0.65</v>
      </c>
      <c r="V19" t="n">
        <v>0.77</v>
      </c>
      <c r="W19" t="n">
        <v>0.31</v>
      </c>
      <c r="X19" t="n">
        <v>1.11</v>
      </c>
      <c r="Y19" t="n">
        <v>1</v>
      </c>
      <c r="Z19" t="n">
        <v>10</v>
      </c>
      <c r="AA19" t="n">
        <v>377.006815600888</v>
      </c>
      <c r="AB19" t="n">
        <v>515.8373574719868</v>
      </c>
      <c r="AC19" t="n">
        <v>466.6065640571379</v>
      </c>
      <c r="AD19" t="n">
        <v>377006.815600888</v>
      </c>
      <c r="AE19" t="n">
        <v>515837.3574719868</v>
      </c>
      <c r="AF19" t="n">
        <v>2.832342239359738e-06</v>
      </c>
      <c r="AG19" t="n">
        <v>0.7211111111111111</v>
      </c>
      <c r="AH19" t="n">
        <v>466606.5640571379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1.9332</v>
      </c>
      <c r="E20" t="n">
        <v>51.73</v>
      </c>
      <c r="F20" t="n">
        <v>48.4</v>
      </c>
      <c r="G20" t="n">
        <v>126.27</v>
      </c>
      <c r="H20" t="n">
        <v>1.58</v>
      </c>
      <c r="I20" t="n">
        <v>23</v>
      </c>
      <c r="J20" t="n">
        <v>213.87</v>
      </c>
      <c r="K20" t="n">
        <v>53.44</v>
      </c>
      <c r="L20" t="n">
        <v>19</v>
      </c>
      <c r="M20" t="n">
        <v>21</v>
      </c>
      <c r="N20" t="n">
        <v>46.44</v>
      </c>
      <c r="O20" t="n">
        <v>26611.98</v>
      </c>
      <c r="P20" t="n">
        <v>582.42</v>
      </c>
      <c r="Q20" t="n">
        <v>1206.62</v>
      </c>
      <c r="R20" t="n">
        <v>201.71</v>
      </c>
      <c r="S20" t="n">
        <v>133.29</v>
      </c>
      <c r="T20" t="n">
        <v>17453.96</v>
      </c>
      <c r="U20" t="n">
        <v>0.66</v>
      </c>
      <c r="V20" t="n">
        <v>0.77</v>
      </c>
      <c r="W20" t="n">
        <v>0.31</v>
      </c>
      <c r="X20" t="n">
        <v>0.99</v>
      </c>
      <c r="Y20" t="n">
        <v>1</v>
      </c>
      <c r="Z20" t="n">
        <v>10</v>
      </c>
      <c r="AA20" t="n">
        <v>373.0217158698522</v>
      </c>
      <c r="AB20" t="n">
        <v>510.3847682097915</v>
      </c>
      <c r="AC20" t="n">
        <v>461.6743622613694</v>
      </c>
      <c r="AD20" t="n">
        <v>373021.7158698522</v>
      </c>
      <c r="AE20" t="n">
        <v>510384.7682097915</v>
      </c>
      <c r="AF20" t="n">
        <v>2.84278283429222e-06</v>
      </c>
      <c r="AG20" t="n">
        <v>0.7184722222222222</v>
      </c>
      <c r="AH20" t="n">
        <v>461674.3622613694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1.9332</v>
      </c>
      <c r="E21" t="n">
        <v>51.73</v>
      </c>
      <c r="F21" t="n">
        <v>48.44</v>
      </c>
      <c r="G21" t="n">
        <v>132.11</v>
      </c>
      <c r="H21" t="n">
        <v>1.65</v>
      </c>
      <c r="I21" t="n">
        <v>22</v>
      </c>
      <c r="J21" t="n">
        <v>215.5</v>
      </c>
      <c r="K21" t="n">
        <v>53.44</v>
      </c>
      <c r="L21" t="n">
        <v>20</v>
      </c>
      <c r="M21" t="n">
        <v>20</v>
      </c>
      <c r="N21" t="n">
        <v>47.07</v>
      </c>
      <c r="O21" t="n">
        <v>26812.71</v>
      </c>
      <c r="P21" t="n">
        <v>578.73</v>
      </c>
      <c r="Q21" t="n">
        <v>1206.59</v>
      </c>
      <c r="R21" t="n">
        <v>203.07</v>
      </c>
      <c r="S21" t="n">
        <v>133.29</v>
      </c>
      <c r="T21" t="n">
        <v>18137.15</v>
      </c>
      <c r="U21" t="n">
        <v>0.66</v>
      </c>
      <c r="V21" t="n">
        <v>0.77</v>
      </c>
      <c r="W21" t="n">
        <v>0.31</v>
      </c>
      <c r="X21" t="n">
        <v>1.03</v>
      </c>
      <c r="Y21" t="n">
        <v>1</v>
      </c>
      <c r="Z21" t="n">
        <v>10</v>
      </c>
      <c r="AA21" t="n">
        <v>371.4478822643582</v>
      </c>
      <c r="AB21" t="n">
        <v>508.2313796381162</v>
      </c>
      <c r="AC21" t="n">
        <v>459.7264900726749</v>
      </c>
      <c r="AD21" t="n">
        <v>371447.8822643582</v>
      </c>
      <c r="AE21" t="n">
        <v>508231.3796381162</v>
      </c>
      <c r="AF21" t="n">
        <v>2.84278283429222e-06</v>
      </c>
      <c r="AG21" t="n">
        <v>0.7184722222222222</v>
      </c>
      <c r="AH21" t="n">
        <v>459726.4900726749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1.9372</v>
      </c>
      <c r="E22" t="n">
        <v>51.62</v>
      </c>
      <c r="F22" t="n">
        <v>48.37</v>
      </c>
      <c r="G22" t="n">
        <v>138.2</v>
      </c>
      <c r="H22" t="n">
        <v>1.72</v>
      </c>
      <c r="I22" t="n">
        <v>21</v>
      </c>
      <c r="J22" t="n">
        <v>217.14</v>
      </c>
      <c r="K22" t="n">
        <v>53.44</v>
      </c>
      <c r="L22" t="n">
        <v>21</v>
      </c>
      <c r="M22" t="n">
        <v>19</v>
      </c>
      <c r="N22" t="n">
        <v>47.7</v>
      </c>
      <c r="O22" t="n">
        <v>27014.3</v>
      </c>
      <c r="P22" t="n">
        <v>572.47</v>
      </c>
      <c r="Q22" t="n">
        <v>1206.61</v>
      </c>
      <c r="R22" t="n">
        <v>200.77</v>
      </c>
      <c r="S22" t="n">
        <v>133.29</v>
      </c>
      <c r="T22" t="n">
        <v>16990.01</v>
      </c>
      <c r="U22" t="n">
        <v>0.66</v>
      </c>
      <c r="V22" t="n">
        <v>0.77</v>
      </c>
      <c r="W22" t="n">
        <v>0.31</v>
      </c>
      <c r="X22" t="n">
        <v>0.96</v>
      </c>
      <c r="Y22" t="n">
        <v>1</v>
      </c>
      <c r="Z22" t="n">
        <v>10</v>
      </c>
      <c r="AA22" t="n">
        <v>367.7165126727539</v>
      </c>
      <c r="AB22" t="n">
        <v>503.1259551464748</v>
      </c>
      <c r="AC22" t="n">
        <v>455.1083201290076</v>
      </c>
      <c r="AD22" t="n">
        <v>367716.5126727539</v>
      </c>
      <c r="AE22" t="n">
        <v>503125.9551464748</v>
      </c>
      <c r="AF22" t="n">
        <v>2.848664859606295e-06</v>
      </c>
      <c r="AG22" t="n">
        <v>0.7169444444444444</v>
      </c>
      <c r="AH22" t="n">
        <v>455108.3201290076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1.9426</v>
      </c>
      <c r="E23" t="n">
        <v>51.48</v>
      </c>
      <c r="F23" t="n">
        <v>48.27</v>
      </c>
      <c r="G23" t="n">
        <v>144.8</v>
      </c>
      <c r="H23" t="n">
        <v>1.79</v>
      </c>
      <c r="I23" t="n">
        <v>20</v>
      </c>
      <c r="J23" t="n">
        <v>218.78</v>
      </c>
      <c r="K23" t="n">
        <v>53.44</v>
      </c>
      <c r="L23" t="n">
        <v>22</v>
      </c>
      <c r="M23" t="n">
        <v>18</v>
      </c>
      <c r="N23" t="n">
        <v>48.34</v>
      </c>
      <c r="O23" t="n">
        <v>27216.79</v>
      </c>
      <c r="P23" t="n">
        <v>568.21</v>
      </c>
      <c r="Q23" t="n">
        <v>1206.61</v>
      </c>
      <c r="R23" t="n">
        <v>196.99</v>
      </c>
      <c r="S23" t="n">
        <v>133.29</v>
      </c>
      <c r="T23" t="n">
        <v>15107.62</v>
      </c>
      <c r="U23" t="n">
        <v>0.68</v>
      </c>
      <c r="V23" t="n">
        <v>0.78</v>
      </c>
      <c r="W23" t="n">
        <v>0.31</v>
      </c>
      <c r="X23" t="n">
        <v>0.86</v>
      </c>
      <c r="Y23" t="n">
        <v>1</v>
      </c>
      <c r="Z23" t="n">
        <v>10</v>
      </c>
      <c r="AA23" t="n">
        <v>364.570333661796</v>
      </c>
      <c r="AB23" t="n">
        <v>498.8212142240603</v>
      </c>
      <c r="AC23" t="n">
        <v>451.2144176384866</v>
      </c>
      <c r="AD23" t="n">
        <v>364570.333661796</v>
      </c>
      <c r="AE23" t="n">
        <v>498821.2142240603</v>
      </c>
      <c r="AF23" t="n">
        <v>2.856605593780296e-06</v>
      </c>
      <c r="AG23" t="n">
        <v>0.715</v>
      </c>
      <c r="AH23" t="n">
        <v>451214.4176384865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1.9453</v>
      </c>
      <c r="E24" t="n">
        <v>51.41</v>
      </c>
      <c r="F24" t="n">
        <v>48.23</v>
      </c>
      <c r="G24" t="n">
        <v>152.31</v>
      </c>
      <c r="H24" t="n">
        <v>1.85</v>
      </c>
      <c r="I24" t="n">
        <v>19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563.9400000000001</v>
      </c>
      <c r="Q24" t="n">
        <v>1206.6</v>
      </c>
      <c r="R24" t="n">
        <v>195.93</v>
      </c>
      <c r="S24" t="n">
        <v>133.29</v>
      </c>
      <c r="T24" t="n">
        <v>14581.29</v>
      </c>
      <c r="U24" t="n">
        <v>0.68</v>
      </c>
      <c r="V24" t="n">
        <v>0.78</v>
      </c>
      <c r="W24" t="n">
        <v>0.3</v>
      </c>
      <c r="X24" t="n">
        <v>0.82</v>
      </c>
      <c r="Y24" t="n">
        <v>1</v>
      </c>
      <c r="Z24" t="n">
        <v>10</v>
      </c>
      <c r="AA24" t="n">
        <v>362.0678184898047</v>
      </c>
      <c r="AB24" t="n">
        <v>495.3971625625643</v>
      </c>
      <c r="AC24" t="n">
        <v>448.1171526618769</v>
      </c>
      <c r="AD24" t="n">
        <v>362067.8184898047</v>
      </c>
      <c r="AE24" t="n">
        <v>495397.1625625644</v>
      </c>
      <c r="AF24" t="n">
        <v>2.860575960867296e-06</v>
      </c>
      <c r="AG24" t="n">
        <v>0.7140277777777777</v>
      </c>
      <c r="AH24" t="n">
        <v>448117.1526618769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1.9442</v>
      </c>
      <c r="E25" t="n">
        <v>51.44</v>
      </c>
      <c r="F25" t="n">
        <v>48.3</v>
      </c>
      <c r="G25" t="n">
        <v>160.99</v>
      </c>
      <c r="H25" t="n">
        <v>1.92</v>
      </c>
      <c r="I25" t="n">
        <v>18</v>
      </c>
      <c r="J25" t="n">
        <v>222.08</v>
      </c>
      <c r="K25" t="n">
        <v>53.44</v>
      </c>
      <c r="L25" t="n">
        <v>24</v>
      </c>
      <c r="M25" t="n">
        <v>16</v>
      </c>
      <c r="N25" t="n">
        <v>49.65</v>
      </c>
      <c r="O25" t="n">
        <v>27624.44</v>
      </c>
      <c r="P25" t="n">
        <v>558.71</v>
      </c>
      <c r="Q25" t="n">
        <v>1206.59</v>
      </c>
      <c r="R25" t="n">
        <v>198.38</v>
      </c>
      <c r="S25" t="n">
        <v>133.29</v>
      </c>
      <c r="T25" t="n">
        <v>15810.85</v>
      </c>
      <c r="U25" t="n">
        <v>0.67</v>
      </c>
      <c r="V25" t="n">
        <v>0.77</v>
      </c>
      <c r="W25" t="n">
        <v>0.3</v>
      </c>
      <c r="X25" t="n">
        <v>0.89</v>
      </c>
      <c r="Y25" t="n">
        <v>1</v>
      </c>
      <c r="Z25" t="n">
        <v>10</v>
      </c>
      <c r="AA25" t="n">
        <v>360.0829020948011</v>
      </c>
      <c r="AB25" t="n">
        <v>492.6813123825893</v>
      </c>
      <c r="AC25" t="n">
        <v>445.6604994113591</v>
      </c>
      <c r="AD25" t="n">
        <v>360082.9020948011</v>
      </c>
      <c r="AE25" t="n">
        <v>492681.3123825893</v>
      </c>
      <c r="AF25" t="n">
        <v>2.858958403905926e-06</v>
      </c>
      <c r="AG25" t="n">
        <v>0.7144444444444444</v>
      </c>
      <c r="AH25" t="n">
        <v>445660.4994113591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1.95</v>
      </c>
      <c r="E26" t="n">
        <v>51.28</v>
      </c>
      <c r="F26" t="n">
        <v>48.18</v>
      </c>
      <c r="G26" t="n">
        <v>170.05</v>
      </c>
      <c r="H26" t="n">
        <v>1.99</v>
      </c>
      <c r="I26" t="n">
        <v>17</v>
      </c>
      <c r="J26" t="n">
        <v>223.75</v>
      </c>
      <c r="K26" t="n">
        <v>53.44</v>
      </c>
      <c r="L26" t="n">
        <v>25</v>
      </c>
      <c r="M26" t="n">
        <v>15</v>
      </c>
      <c r="N26" t="n">
        <v>50.31</v>
      </c>
      <c r="O26" t="n">
        <v>27829.77</v>
      </c>
      <c r="P26" t="n">
        <v>553.3200000000001</v>
      </c>
      <c r="Q26" t="n">
        <v>1206.59</v>
      </c>
      <c r="R26" t="n">
        <v>194.2</v>
      </c>
      <c r="S26" t="n">
        <v>133.29</v>
      </c>
      <c r="T26" t="n">
        <v>13727.26</v>
      </c>
      <c r="U26" t="n">
        <v>0.6899999999999999</v>
      </c>
      <c r="V26" t="n">
        <v>0.78</v>
      </c>
      <c r="W26" t="n">
        <v>0.3</v>
      </c>
      <c r="X26" t="n">
        <v>0.77</v>
      </c>
      <c r="Y26" t="n">
        <v>1</v>
      </c>
      <c r="Z26" t="n">
        <v>10</v>
      </c>
      <c r="AA26" t="n">
        <v>356.3475255682348</v>
      </c>
      <c r="AB26" t="n">
        <v>487.5704054257595</v>
      </c>
      <c r="AC26" t="n">
        <v>441.0373702412861</v>
      </c>
      <c r="AD26" t="n">
        <v>356347.5255682348</v>
      </c>
      <c r="AE26" t="n">
        <v>487570.4054257595</v>
      </c>
      <c r="AF26" t="n">
        <v>2.867487340611333e-06</v>
      </c>
      <c r="AG26" t="n">
        <v>0.7122222222222222</v>
      </c>
      <c r="AH26" t="n">
        <v>441037.3702412861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1.9504</v>
      </c>
      <c r="E27" t="n">
        <v>51.27</v>
      </c>
      <c r="F27" t="n">
        <v>48.17</v>
      </c>
      <c r="G27" t="n">
        <v>170.02</v>
      </c>
      <c r="H27" t="n">
        <v>2.05</v>
      </c>
      <c r="I27" t="n">
        <v>17</v>
      </c>
      <c r="J27" t="n">
        <v>225.42</v>
      </c>
      <c r="K27" t="n">
        <v>53.44</v>
      </c>
      <c r="L27" t="n">
        <v>26</v>
      </c>
      <c r="M27" t="n">
        <v>15</v>
      </c>
      <c r="N27" t="n">
        <v>50.98</v>
      </c>
      <c r="O27" t="n">
        <v>28035.92</v>
      </c>
      <c r="P27" t="n">
        <v>547.37</v>
      </c>
      <c r="Q27" t="n">
        <v>1206.61</v>
      </c>
      <c r="R27" t="n">
        <v>193.81</v>
      </c>
      <c r="S27" t="n">
        <v>133.29</v>
      </c>
      <c r="T27" t="n">
        <v>13534.11</v>
      </c>
      <c r="U27" t="n">
        <v>0.6899999999999999</v>
      </c>
      <c r="V27" t="n">
        <v>0.78</v>
      </c>
      <c r="W27" t="n">
        <v>0.3</v>
      </c>
      <c r="X27" t="n">
        <v>0.76</v>
      </c>
      <c r="Y27" t="n">
        <v>1</v>
      </c>
      <c r="Z27" t="n">
        <v>10</v>
      </c>
      <c r="AA27" t="n">
        <v>353.5967140947174</v>
      </c>
      <c r="AB27" t="n">
        <v>483.8066238104556</v>
      </c>
      <c r="AC27" t="n">
        <v>437.6327986608462</v>
      </c>
      <c r="AD27" t="n">
        <v>353596.7140947173</v>
      </c>
      <c r="AE27" t="n">
        <v>483806.6238104556</v>
      </c>
      <c r="AF27" t="n">
        <v>2.868075543142741e-06</v>
      </c>
      <c r="AG27" t="n">
        <v>0.7120833333333334</v>
      </c>
      <c r="AH27" t="n">
        <v>437632.7986608462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1.9541</v>
      </c>
      <c r="E28" t="n">
        <v>51.17</v>
      </c>
      <c r="F28" t="n">
        <v>48.11</v>
      </c>
      <c r="G28" t="n">
        <v>180.41</v>
      </c>
      <c r="H28" t="n">
        <v>2.11</v>
      </c>
      <c r="I28" t="n">
        <v>16</v>
      </c>
      <c r="J28" t="n">
        <v>227.1</v>
      </c>
      <c r="K28" t="n">
        <v>53.44</v>
      </c>
      <c r="L28" t="n">
        <v>27</v>
      </c>
      <c r="M28" t="n">
        <v>14</v>
      </c>
      <c r="N28" t="n">
        <v>51.66</v>
      </c>
      <c r="O28" t="n">
        <v>28243</v>
      </c>
      <c r="P28" t="n">
        <v>543.48</v>
      </c>
      <c r="Q28" t="n">
        <v>1206.6</v>
      </c>
      <c r="R28" t="n">
        <v>191.63</v>
      </c>
      <c r="S28" t="n">
        <v>133.29</v>
      </c>
      <c r="T28" t="n">
        <v>12445.3</v>
      </c>
      <c r="U28" t="n">
        <v>0.7</v>
      </c>
      <c r="V28" t="n">
        <v>0.78</v>
      </c>
      <c r="W28" t="n">
        <v>0.31</v>
      </c>
      <c r="X28" t="n">
        <v>0.7</v>
      </c>
      <c r="Y28" t="n">
        <v>1</v>
      </c>
      <c r="Z28" t="n">
        <v>10</v>
      </c>
      <c r="AA28" t="n">
        <v>351.066033054135</v>
      </c>
      <c r="AB28" t="n">
        <v>480.344034364963</v>
      </c>
      <c r="AC28" t="n">
        <v>434.5006738922565</v>
      </c>
      <c r="AD28" t="n">
        <v>351066.033054135</v>
      </c>
      <c r="AE28" t="n">
        <v>480344.034364963</v>
      </c>
      <c r="AF28" t="n">
        <v>2.87351641655826e-06</v>
      </c>
      <c r="AG28" t="n">
        <v>0.7106944444444445</v>
      </c>
      <c r="AH28" t="n">
        <v>434500.6738922565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1.9565</v>
      </c>
      <c r="E29" t="n">
        <v>51.11</v>
      </c>
      <c r="F29" t="n">
        <v>48.08</v>
      </c>
      <c r="G29" t="n">
        <v>192.34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538.51</v>
      </c>
      <c r="Q29" t="n">
        <v>1206.59</v>
      </c>
      <c r="R29" t="n">
        <v>191.08</v>
      </c>
      <c r="S29" t="n">
        <v>133.29</v>
      </c>
      <c r="T29" t="n">
        <v>12178</v>
      </c>
      <c r="U29" t="n">
        <v>0.7</v>
      </c>
      <c r="V29" t="n">
        <v>0.78</v>
      </c>
      <c r="W29" t="n">
        <v>0.3</v>
      </c>
      <c r="X29" t="n">
        <v>0.68</v>
      </c>
      <c r="Y29" t="n">
        <v>1</v>
      </c>
      <c r="Z29" t="n">
        <v>10</v>
      </c>
      <c r="AA29" t="n">
        <v>348.3603697682254</v>
      </c>
      <c r="AB29" t="n">
        <v>476.6420264917416</v>
      </c>
      <c r="AC29" t="n">
        <v>431.1519804546547</v>
      </c>
      <c r="AD29" t="n">
        <v>348360.3697682254</v>
      </c>
      <c r="AE29" t="n">
        <v>476642.0264917416</v>
      </c>
      <c r="AF29" t="n">
        <v>2.877045631746705e-06</v>
      </c>
      <c r="AG29" t="n">
        <v>0.7098611111111111</v>
      </c>
      <c r="AH29" t="n">
        <v>431151.9804546547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1.9565</v>
      </c>
      <c r="E30" t="n">
        <v>51.11</v>
      </c>
      <c r="F30" t="n">
        <v>48.08</v>
      </c>
      <c r="G30" t="n">
        <v>192.34</v>
      </c>
      <c r="H30" t="n">
        <v>2.24</v>
      </c>
      <c r="I30" t="n">
        <v>15</v>
      </c>
      <c r="J30" t="n">
        <v>230.48</v>
      </c>
      <c r="K30" t="n">
        <v>53.44</v>
      </c>
      <c r="L30" t="n">
        <v>29</v>
      </c>
      <c r="M30" t="n">
        <v>9</v>
      </c>
      <c r="N30" t="n">
        <v>53.05</v>
      </c>
      <c r="O30" t="n">
        <v>28660.06</v>
      </c>
      <c r="P30" t="n">
        <v>537.26</v>
      </c>
      <c r="Q30" t="n">
        <v>1206.59</v>
      </c>
      <c r="R30" t="n">
        <v>190.96</v>
      </c>
      <c r="S30" t="n">
        <v>133.29</v>
      </c>
      <c r="T30" t="n">
        <v>12114.92</v>
      </c>
      <c r="U30" t="n">
        <v>0.7</v>
      </c>
      <c r="V30" t="n">
        <v>0.78</v>
      </c>
      <c r="W30" t="n">
        <v>0.3</v>
      </c>
      <c r="X30" t="n">
        <v>0.68</v>
      </c>
      <c r="Y30" t="n">
        <v>1</v>
      </c>
      <c r="Z30" t="n">
        <v>10</v>
      </c>
      <c r="AA30" t="n">
        <v>347.804074489211</v>
      </c>
      <c r="AB30" t="n">
        <v>475.8808787489785</v>
      </c>
      <c r="AC30" t="n">
        <v>430.4634755841834</v>
      </c>
      <c r="AD30" t="n">
        <v>347804.074489211</v>
      </c>
      <c r="AE30" t="n">
        <v>475880.8787489785</v>
      </c>
      <c r="AF30" t="n">
        <v>2.877045631746705e-06</v>
      </c>
      <c r="AG30" t="n">
        <v>0.7098611111111111</v>
      </c>
      <c r="AH30" t="n">
        <v>430463.4755841834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1.9602</v>
      </c>
      <c r="E31" t="n">
        <v>51.02</v>
      </c>
      <c r="F31" t="n">
        <v>48.03</v>
      </c>
      <c r="G31" t="n">
        <v>205.82</v>
      </c>
      <c r="H31" t="n">
        <v>2.3</v>
      </c>
      <c r="I31" t="n">
        <v>14</v>
      </c>
      <c r="J31" t="n">
        <v>232.18</v>
      </c>
      <c r="K31" t="n">
        <v>53.44</v>
      </c>
      <c r="L31" t="n">
        <v>30</v>
      </c>
      <c r="M31" t="n">
        <v>4</v>
      </c>
      <c r="N31" t="n">
        <v>53.75</v>
      </c>
      <c r="O31" t="n">
        <v>28870.05</v>
      </c>
      <c r="P31" t="n">
        <v>531.63</v>
      </c>
      <c r="Q31" t="n">
        <v>1206.6</v>
      </c>
      <c r="R31" t="n">
        <v>188.62</v>
      </c>
      <c r="S31" t="n">
        <v>133.29</v>
      </c>
      <c r="T31" t="n">
        <v>10951.15</v>
      </c>
      <c r="U31" t="n">
        <v>0.71</v>
      </c>
      <c r="V31" t="n">
        <v>0.78</v>
      </c>
      <c r="W31" t="n">
        <v>0.31</v>
      </c>
      <c r="X31" t="n">
        <v>0.62</v>
      </c>
      <c r="Y31" t="n">
        <v>1</v>
      </c>
      <c r="Z31" t="n">
        <v>10</v>
      </c>
      <c r="AA31" t="n">
        <v>344.541471575838</v>
      </c>
      <c r="AB31" t="n">
        <v>471.4168415070195</v>
      </c>
      <c r="AC31" t="n">
        <v>426.4254797912813</v>
      </c>
      <c r="AD31" t="n">
        <v>344541.471575838</v>
      </c>
      <c r="AE31" t="n">
        <v>471416.8415070195</v>
      </c>
      <c r="AF31" t="n">
        <v>2.882486505162223e-06</v>
      </c>
      <c r="AG31" t="n">
        <v>0.7086111111111112</v>
      </c>
      <c r="AH31" t="n">
        <v>426425.4797912813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1.9601</v>
      </c>
      <c r="E32" t="n">
        <v>51.02</v>
      </c>
      <c r="F32" t="n">
        <v>48.03</v>
      </c>
      <c r="G32" t="n">
        <v>205.84</v>
      </c>
      <c r="H32" t="n">
        <v>2.36</v>
      </c>
      <c r="I32" t="n">
        <v>14</v>
      </c>
      <c r="J32" t="n">
        <v>233.89</v>
      </c>
      <c r="K32" t="n">
        <v>53.44</v>
      </c>
      <c r="L32" t="n">
        <v>31</v>
      </c>
      <c r="M32" t="n">
        <v>2</v>
      </c>
      <c r="N32" t="n">
        <v>54.46</v>
      </c>
      <c r="O32" t="n">
        <v>29081.05</v>
      </c>
      <c r="P32" t="n">
        <v>535.55</v>
      </c>
      <c r="Q32" t="n">
        <v>1206.61</v>
      </c>
      <c r="R32" t="n">
        <v>188.72</v>
      </c>
      <c r="S32" t="n">
        <v>133.29</v>
      </c>
      <c r="T32" t="n">
        <v>11000.13</v>
      </c>
      <c r="U32" t="n">
        <v>0.71</v>
      </c>
      <c r="V32" t="n">
        <v>0.78</v>
      </c>
      <c r="W32" t="n">
        <v>0.31</v>
      </c>
      <c r="X32" t="n">
        <v>0.62</v>
      </c>
      <c r="Y32" t="n">
        <v>1</v>
      </c>
      <c r="Z32" t="n">
        <v>10</v>
      </c>
      <c r="AA32" t="n">
        <v>346.3001824338455</v>
      </c>
      <c r="AB32" t="n">
        <v>473.8231872917924</v>
      </c>
      <c r="AC32" t="n">
        <v>428.602167311683</v>
      </c>
      <c r="AD32" t="n">
        <v>346300.1824338455</v>
      </c>
      <c r="AE32" t="n">
        <v>473823.1872917924</v>
      </c>
      <c r="AF32" t="n">
        <v>2.882339454529372e-06</v>
      </c>
      <c r="AG32" t="n">
        <v>0.7086111111111112</v>
      </c>
      <c r="AH32" t="n">
        <v>428602.1673116831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1.9597</v>
      </c>
      <c r="E33" t="n">
        <v>51.03</v>
      </c>
      <c r="F33" t="n">
        <v>48.04</v>
      </c>
      <c r="G33" t="n">
        <v>205.88</v>
      </c>
      <c r="H33" t="n">
        <v>2.41</v>
      </c>
      <c r="I33" t="n">
        <v>14</v>
      </c>
      <c r="J33" t="n">
        <v>235.61</v>
      </c>
      <c r="K33" t="n">
        <v>53.44</v>
      </c>
      <c r="L33" t="n">
        <v>32</v>
      </c>
      <c r="M33" t="n">
        <v>0</v>
      </c>
      <c r="N33" t="n">
        <v>55.18</v>
      </c>
      <c r="O33" t="n">
        <v>29293.06</v>
      </c>
      <c r="P33" t="n">
        <v>539.42</v>
      </c>
      <c r="Q33" t="n">
        <v>1206.6</v>
      </c>
      <c r="R33" t="n">
        <v>188.84</v>
      </c>
      <c r="S33" t="n">
        <v>133.29</v>
      </c>
      <c r="T33" t="n">
        <v>11059.98</v>
      </c>
      <c r="U33" t="n">
        <v>0.71</v>
      </c>
      <c r="V33" t="n">
        <v>0.78</v>
      </c>
      <c r="W33" t="n">
        <v>0.31</v>
      </c>
      <c r="X33" t="n">
        <v>0.63</v>
      </c>
      <c r="Y33" t="n">
        <v>1</v>
      </c>
      <c r="Z33" t="n">
        <v>10</v>
      </c>
      <c r="AA33" t="n">
        <v>348.1117296830282</v>
      </c>
      <c r="AB33" t="n">
        <v>476.3018261579485</v>
      </c>
      <c r="AC33" t="n">
        <v>430.8442483632447</v>
      </c>
      <c r="AD33" t="n">
        <v>348111.7296830282</v>
      </c>
      <c r="AE33" t="n">
        <v>476301.8261579485</v>
      </c>
      <c r="AF33" t="n">
        <v>2.881751251997964e-06</v>
      </c>
      <c r="AG33" t="n">
        <v>0.70875</v>
      </c>
      <c r="AH33" t="n">
        <v>430844.2483632447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1.141</v>
      </c>
      <c r="E2" t="n">
        <v>87.64</v>
      </c>
      <c r="F2" t="n">
        <v>72.94</v>
      </c>
      <c r="G2" t="n">
        <v>8.289999999999999</v>
      </c>
      <c r="H2" t="n">
        <v>0.15</v>
      </c>
      <c r="I2" t="n">
        <v>528</v>
      </c>
      <c r="J2" t="n">
        <v>116.05</v>
      </c>
      <c r="K2" t="n">
        <v>43.4</v>
      </c>
      <c r="L2" t="n">
        <v>1</v>
      </c>
      <c r="M2" t="n">
        <v>526</v>
      </c>
      <c r="N2" t="n">
        <v>16.65</v>
      </c>
      <c r="O2" t="n">
        <v>14546.17</v>
      </c>
      <c r="P2" t="n">
        <v>721.51</v>
      </c>
      <c r="Q2" t="n">
        <v>1207.02</v>
      </c>
      <c r="R2" t="n">
        <v>1035.34</v>
      </c>
      <c r="S2" t="n">
        <v>133.29</v>
      </c>
      <c r="T2" t="n">
        <v>431740.69</v>
      </c>
      <c r="U2" t="n">
        <v>0.13</v>
      </c>
      <c r="V2" t="n">
        <v>0.51</v>
      </c>
      <c r="W2" t="n">
        <v>1.12</v>
      </c>
      <c r="X2" t="n">
        <v>25.52</v>
      </c>
      <c r="Y2" t="n">
        <v>1</v>
      </c>
      <c r="Z2" t="n">
        <v>10</v>
      </c>
      <c r="AA2" t="n">
        <v>774.4652578161661</v>
      </c>
      <c r="AB2" t="n">
        <v>1059.657532739868</v>
      </c>
      <c r="AC2" t="n">
        <v>958.5253050538626</v>
      </c>
      <c r="AD2" t="n">
        <v>774465.257816166</v>
      </c>
      <c r="AE2" t="n">
        <v>1059657.532739868</v>
      </c>
      <c r="AF2" t="n">
        <v>1.815174578456872e-06</v>
      </c>
      <c r="AG2" t="n">
        <v>1.217222222222222</v>
      </c>
      <c r="AH2" t="n">
        <v>958525.3050538625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1.5749</v>
      </c>
      <c r="E3" t="n">
        <v>63.5</v>
      </c>
      <c r="F3" t="n">
        <v>56.63</v>
      </c>
      <c r="G3" t="n">
        <v>16.99</v>
      </c>
      <c r="H3" t="n">
        <v>0.3</v>
      </c>
      <c r="I3" t="n">
        <v>200</v>
      </c>
      <c r="J3" t="n">
        <v>117.34</v>
      </c>
      <c r="K3" t="n">
        <v>43.4</v>
      </c>
      <c r="L3" t="n">
        <v>2</v>
      </c>
      <c r="M3" t="n">
        <v>198</v>
      </c>
      <c r="N3" t="n">
        <v>16.94</v>
      </c>
      <c r="O3" t="n">
        <v>14705.49</v>
      </c>
      <c r="P3" t="n">
        <v>551.28</v>
      </c>
      <c r="Q3" t="n">
        <v>1206.73</v>
      </c>
      <c r="R3" t="n">
        <v>480.67</v>
      </c>
      <c r="S3" t="n">
        <v>133.29</v>
      </c>
      <c r="T3" t="n">
        <v>156045.22</v>
      </c>
      <c r="U3" t="n">
        <v>0.28</v>
      </c>
      <c r="V3" t="n">
        <v>0.66</v>
      </c>
      <c r="W3" t="n">
        <v>0.59</v>
      </c>
      <c r="X3" t="n">
        <v>9.220000000000001</v>
      </c>
      <c r="Y3" t="n">
        <v>1</v>
      </c>
      <c r="Z3" t="n">
        <v>10</v>
      </c>
      <c r="AA3" t="n">
        <v>432.0395928148886</v>
      </c>
      <c r="AB3" t="n">
        <v>591.1356311309621</v>
      </c>
      <c r="AC3" t="n">
        <v>534.7184761598915</v>
      </c>
      <c r="AD3" t="n">
        <v>432039.5928148886</v>
      </c>
      <c r="AE3" t="n">
        <v>591135.6311309622</v>
      </c>
      <c r="AF3" t="n">
        <v>2.505449994401164e-06</v>
      </c>
      <c r="AG3" t="n">
        <v>0.8819444444444444</v>
      </c>
      <c r="AH3" t="n">
        <v>534718.4761598915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1.7238</v>
      </c>
      <c r="E4" t="n">
        <v>58.01</v>
      </c>
      <c r="F4" t="n">
        <v>52.99</v>
      </c>
      <c r="G4" t="n">
        <v>25.85</v>
      </c>
      <c r="H4" t="n">
        <v>0.45</v>
      </c>
      <c r="I4" t="n">
        <v>123</v>
      </c>
      <c r="J4" t="n">
        <v>118.63</v>
      </c>
      <c r="K4" t="n">
        <v>43.4</v>
      </c>
      <c r="L4" t="n">
        <v>3</v>
      </c>
      <c r="M4" t="n">
        <v>121</v>
      </c>
      <c r="N4" t="n">
        <v>17.23</v>
      </c>
      <c r="O4" t="n">
        <v>14865.24</v>
      </c>
      <c r="P4" t="n">
        <v>507.33</v>
      </c>
      <c r="Q4" t="n">
        <v>1206.7</v>
      </c>
      <c r="R4" t="n">
        <v>356.94</v>
      </c>
      <c r="S4" t="n">
        <v>133.29</v>
      </c>
      <c r="T4" t="n">
        <v>94567.42</v>
      </c>
      <c r="U4" t="n">
        <v>0.37</v>
      </c>
      <c r="V4" t="n">
        <v>0.71</v>
      </c>
      <c r="W4" t="n">
        <v>0.47</v>
      </c>
      <c r="X4" t="n">
        <v>5.57</v>
      </c>
      <c r="Y4" t="n">
        <v>1</v>
      </c>
      <c r="Z4" t="n">
        <v>10</v>
      </c>
      <c r="AA4" t="n">
        <v>365.4459834963447</v>
      </c>
      <c r="AB4" t="n">
        <v>500.0193169586341</v>
      </c>
      <c r="AC4" t="n">
        <v>452.2981751296203</v>
      </c>
      <c r="AD4" t="n">
        <v>365445.9834963447</v>
      </c>
      <c r="AE4" t="n">
        <v>500019.3169586341</v>
      </c>
      <c r="AF4" t="n">
        <v>2.742329481458332e-06</v>
      </c>
      <c r="AG4" t="n">
        <v>0.8056944444444444</v>
      </c>
      <c r="AH4" t="n">
        <v>452298.1751296203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1.8211</v>
      </c>
      <c r="E5" t="n">
        <v>54.91</v>
      </c>
      <c r="F5" t="n">
        <v>50.75</v>
      </c>
      <c r="G5" t="n">
        <v>35</v>
      </c>
      <c r="H5" t="n">
        <v>0.59</v>
      </c>
      <c r="I5" t="n">
        <v>87</v>
      </c>
      <c r="J5" t="n">
        <v>119.93</v>
      </c>
      <c r="K5" t="n">
        <v>43.4</v>
      </c>
      <c r="L5" t="n">
        <v>4</v>
      </c>
      <c r="M5" t="n">
        <v>85</v>
      </c>
      <c r="N5" t="n">
        <v>17.53</v>
      </c>
      <c r="O5" t="n">
        <v>15025.44</v>
      </c>
      <c r="P5" t="n">
        <v>477.62</v>
      </c>
      <c r="Q5" t="n">
        <v>1206.64</v>
      </c>
      <c r="R5" t="n">
        <v>280.8</v>
      </c>
      <c r="S5" t="n">
        <v>133.29</v>
      </c>
      <c r="T5" t="n">
        <v>56674.99</v>
      </c>
      <c r="U5" t="n">
        <v>0.47</v>
      </c>
      <c r="V5" t="n">
        <v>0.74</v>
      </c>
      <c r="W5" t="n">
        <v>0.39</v>
      </c>
      <c r="X5" t="n">
        <v>3.34</v>
      </c>
      <c r="Y5" t="n">
        <v>1</v>
      </c>
      <c r="Z5" t="n">
        <v>10</v>
      </c>
      <c r="AA5" t="n">
        <v>327.5994717640516</v>
      </c>
      <c r="AB5" t="n">
        <v>448.2360499362524</v>
      </c>
      <c r="AC5" t="n">
        <v>405.457030433583</v>
      </c>
      <c r="AD5" t="n">
        <v>327599.4717640516</v>
      </c>
      <c r="AE5" t="n">
        <v>448236.0499362524</v>
      </c>
      <c r="AF5" t="n">
        <v>2.897120442443304e-06</v>
      </c>
      <c r="AG5" t="n">
        <v>0.7626388888888889</v>
      </c>
      <c r="AH5" t="n">
        <v>405457.030433583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1.8409</v>
      </c>
      <c r="E6" t="n">
        <v>54.32</v>
      </c>
      <c r="F6" t="n">
        <v>50.59</v>
      </c>
      <c r="G6" t="n">
        <v>43.99</v>
      </c>
      <c r="H6" t="n">
        <v>0.73</v>
      </c>
      <c r="I6" t="n">
        <v>69</v>
      </c>
      <c r="J6" t="n">
        <v>121.23</v>
      </c>
      <c r="K6" t="n">
        <v>43.4</v>
      </c>
      <c r="L6" t="n">
        <v>5</v>
      </c>
      <c r="M6" t="n">
        <v>67</v>
      </c>
      <c r="N6" t="n">
        <v>17.83</v>
      </c>
      <c r="O6" t="n">
        <v>15186.08</v>
      </c>
      <c r="P6" t="n">
        <v>468.38</v>
      </c>
      <c r="Q6" t="n">
        <v>1206.66</v>
      </c>
      <c r="R6" t="n">
        <v>275.79</v>
      </c>
      <c r="S6" t="n">
        <v>133.29</v>
      </c>
      <c r="T6" t="n">
        <v>54261.6</v>
      </c>
      <c r="U6" t="n">
        <v>0.48</v>
      </c>
      <c r="V6" t="n">
        <v>0.74</v>
      </c>
      <c r="W6" t="n">
        <v>0.39</v>
      </c>
      <c r="X6" t="n">
        <v>3.18</v>
      </c>
      <c r="Y6" t="n">
        <v>1</v>
      </c>
      <c r="Z6" t="n">
        <v>10</v>
      </c>
      <c r="AA6" t="n">
        <v>319.4261752093672</v>
      </c>
      <c r="AB6" t="n">
        <v>437.0529850097378</v>
      </c>
      <c r="AC6" t="n">
        <v>395.3412615281247</v>
      </c>
      <c r="AD6" t="n">
        <v>319426.1752093672</v>
      </c>
      <c r="AE6" t="n">
        <v>437052.9850097378</v>
      </c>
      <c r="AF6" t="n">
        <v>2.928619528029147e-06</v>
      </c>
      <c r="AG6" t="n">
        <v>0.7544444444444445</v>
      </c>
      <c r="AH6" t="n">
        <v>395341.2615281247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1.874</v>
      </c>
      <c r="E7" t="n">
        <v>53.36</v>
      </c>
      <c r="F7" t="n">
        <v>49.94</v>
      </c>
      <c r="G7" t="n">
        <v>53.51</v>
      </c>
      <c r="H7" t="n">
        <v>0.86</v>
      </c>
      <c r="I7" t="n">
        <v>56</v>
      </c>
      <c r="J7" t="n">
        <v>122.54</v>
      </c>
      <c r="K7" t="n">
        <v>43.4</v>
      </c>
      <c r="L7" t="n">
        <v>6</v>
      </c>
      <c r="M7" t="n">
        <v>54</v>
      </c>
      <c r="N7" t="n">
        <v>18.14</v>
      </c>
      <c r="O7" t="n">
        <v>15347.16</v>
      </c>
      <c r="P7" t="n">
        <v>454.67</v>
      </c>
      <c r="Q7" t="n">
        <v>1206.62</v>
      </c>
      <c r="R7" t="n">
        <v>253.68</v>
      </c>
      <c r="S7" t="n">
        <v>133.29</v>
      </c>
      <c r="T7" t="n">
        <v>43270.94</v>
      </c>
      <c r="U7" t="n">
        <v>0.53</v>
      </c>
      <c r="V7" t="n">
        <v>0.75</v>
      </c>
      <c r="W7" t="n">
        <v>0.36</v>
      </c>
      <c r="X7" t="n">
        <v>2.53</v>
      </c>
      <c r="Y7" t="n">
        <v>1</v>
      </c>
      <c r="Z7" t="n">
        <v>10</v>
      </c>
      <c r="AA7" t="n">
        <v>306.2577620953846</v>
      </c>
      <c r="AB7" t="n">
        <v>419.0353812378016</v>
      </c>
      <c r="AC7" t="n">
        <v>379.0432325723164</v>
      </c>
      <c r="AD7" t="n">
        <v>306257.7620953846</v>
      </c>
      <c r="AE7" t="n">
        <v>419035.3812378016</v>
      </c>
      <c r="AF7" t="n">
        <v>2.981277090296388e-06</v>
      </c>
      <c r="AG7" t="n">
        <v>0.7411111111111111</v>
      </c>
      <c r="AH7" t="n">
        <v>379043.2325723164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1.8997</v>
      </c>
      <c r="E8" t="n">
        <v>52.64</v>
      </c>
      <c r="F8" t="n">
        <v>49.43</v>
      </c>
      <c r="G8" t="n">
        <v>63.1</v>
      </c>
      <c r="H8" t="n">
        <v>1</v>
      </c>
      <c r="I8" t="n">
        <v>47</v>
      </c>
      <c r="J8" t="n">
        <v>123.85</v>
      </c>
      <c r="K8" t="n">
        <v>43.4</v>
      </c>
      <c r="L8" t="n">
        <v>7</v>
      </c>
      <c r="M8" t="n">
        <v>45</v>
      </c>
      <c r="N8" t="n">
        <v>18.45</v>
      </c>
      <c r="O8" t="n">
        <v>15508.69</v>
      </c>
      <c r="P8" t="n">
        <v>440.94</v>
      </c>
      <c r="Q8" t="n">
        <v>1206.63</v>
      </c>
      <c r="R8" t="n">
        <v>236.38</v>
      </c>
      <c r="S8" t="n">
        <v>133.29</v>
      </c>
      <c r="T8" t="n">
        <v>34669.66</v>
      </c>
      <c r="U8" t="n">
        <v>0.5600000000000001</v>
      </c>
      <c r="V8" t="n">
        <v>0.76</v>
      </c>
      <c r="W8" t="n">
        <v>0.35</v>
      </c>
      <c r="X8" t="n">
        <v>2.02</v>
      </c>
      <c r="Y8" t="n">
        <v>1</v>
      </c>
      <c r="Z8" t="n">
        <v>10</v>
      </c>
      <c r="AA8" t="n">
        <v>294.9263274651759</v>
      </c>
      <c r="AB8" t="n">
        <v>403.5312124691359</v>
      </c>
      <c r="AC8" t="n">
        <v>365.0187599106944</v>
      </c>
      <c r="AD8" t="n">
        <v>294926.3274651759</v>
      </c>
      <c r="AE8" t="n">
        <v>403531.2124691359</v>
      </c>
      <c r="AF8" t="n">
        <v>3.022162267041648e-06</v>
      </c>
      <c r="AG8" t="n">
        <v>0.7311111111111112</v>
      </c>
      <c r="AH8" t="n">
        <v>365018.7599106944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1.9124</v>
      </c>
      <c r="E9" t="n">
        <v>52.29</v>
      </c>
      <c r="F9" t="n">
        <v>49.25</v>
      </c>
      <c r="G9" t="n">
        <v>73.88</v>
      </c>
      <c r="H9" t="n">
        <v>1.13</v>
      </c>
      <c r="I9" t="n">
        <v>40</v>
      </c>
      <c r="J9" t="n">
        <v>125.16</v>
      </c>
      <c r="K9" t="n">
        <v>43.4</v>
      </c>
      <c r="L9" t="n">
        <v>8</v>
      </c>
      <c r="M9" t="n">
        <v>38</v>
      </c>
      <c r="N9" t="n">
        <v>18.76</v>
      </c>
      <c r="O9" t="n">
        <v>15670.68</v>
      </c>
      <c r="P9" t="n">
        <v>430.62</v>
      </c>
      <c r="Q9" t="n">
        <v>1206.63</v>
      </c>
      <c r="R9" t="n">
        <v>230.46</v>
      </c>
      <c r="S9" t="n">
        <v>133.29</v>
      </c>
      <c r="T9" t="n">
        <v>31741.27</v>
      </c>
      <c r="U9" t="n">
        <v>0.58</v>
      </c>
      <c r="V9" t="n">
        <v>0.76</v>
      </c>
      <c r="W9" t="n">
        <v>0.34</v>
      </c>
      <c r="X9" t="n">
        <v>1.84</v>
      </c>
      <c r="Y9" t="n">
        <v>1</v>
      </c>
      <c r="Z9" t="n">
        <v>10</v>
      </c>
      <c r="AA9" t="n">
        <v>287.9582746398979</v>
      </c>
      <c r="AB9" t="n">
        <v>393.9972151847956</v>
      </c>
      <c r="AC9" t="n">
        <v>356.3946739461225</v>
      </c>
      <c r="AD9" t="n">
        <v>287958.2746398979</v>
      </c>
      <c r="AE9" t="n">
        <v>393997.2151847956</v>
      </c>
      <c r="AF9" t="n">
        <v>3.042366225978022e-06</v>
      </c>
      <c r="AG9" t="n">
        <v>0.72625</v>
      </c>
      <c r="AH9" t="n">
        <v>356394.6739461225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1.9264</v>
      </c>
      <c r="E10" t="n">
        <v>51.91</v>
      </c>
      <c r="F10" t="n">
        <v>48.99</v>
      </c>
      <c r="G10" t="n">
        <v>83.98</v>
      </c>
      <c r="H10" t="n">
        <v>1.26</v>
      </c>
      <c r="I10" t="n">
        <v>35</v>
      </c>
      <c r="J10" t="n">
        <v>126.48</v>
      </c>
      <c r="K10" t="n">
        <v>43.4</v>
      </c>
      <c r="L10" t="n">
        <v>9</v>
      </c>
      <c r="M10" t="n">
        <v>33</v>
      </c>
      <c r="N10" t="n">
        <v>19.08</v>
      </c>
      <c r="O10" t="n">
        <v>15833.12</v>
      </c>
      <c r="P10" t="n">
        <v>419.19</v>
      </c>
      <c r="Q10" t="n">
        <v>1206.65</v>
      </c>
      <c r="R10" t="n">
        <v>221.53</v>
      </c>
      <c r="S10" t="n">
        <v>133.29</v>
      </c>
      <c r="T10" t="n">
        <v>27303.69</v>
      </c>
      <c r="U10" t="n">
        <v>0.6</v>
      </c>
      <c r="V10" t="n">
        <v>0.76</v>
      </c>
      <c r="W10" t="n">
        <v>0.33</v>
      </c>
      <c r="X10" t="n">
        <v>1.58</v>
      </c>
      <c r="Y10" t="n">
        <v>1</v>
      </c>
      <c r="Z10" t="n">
        <v>10</v>
      </c>
      <c r="AA10" t="n">
        <v>280.2499808489294</v>
      </c>
      <c r="AB10" t="n">
        <v>383.4503875540711</v>
      </c>
      <c r="AC10" t="n">
        <v>346.8544207419088</v>
      </c>
      <c r="AD10" t="n">
        <v>280249.9808489294</v>
      </c>
      <c r="AE10" t="n">
        <v>383450.3875540711</v>
      </c>
      <c r="AF10" t="n">
        <v>3.064638306695284e-06</v>
      </c>
      <c r="AG10" t="n">
        <v>0.7209722222222221</v>
      </c>
      <c r="AH10" t="n">
        <v>346854.4207419088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1.9389</v>
      </c>
      <c r="E11" t="n">
        <v>51.58</v>
      </c>
      <c r="F11" t="n">
        <v>48.75</v>
      </c>
      <c r="G11" t="n">
        <v>94.36</v>
      </c>
      <c r="H11" t="n">
        <v>1.38</v>
      </c>
      <c r="I11" t="n">
        <v>31</v>
      </c>
      <c r="J11" t="n">
        <v>127.8</v>
      </c>
      <c r="K11" t="n">
        <v>43.4</v>
      </c>
      <c r="L11" t="n">
        <v>10</v>
      </c>
      <c r="M11" t="n">
        <v>29</v>
      </c>
      <c r="N11" t="n">
        <v>19.4</v>
      </c>
      <c r="O11" t="n">
        <v>15996.02</v>
      </c>
      <c r="P11" t="n">
        <v>407.58</v>
      </c>
      <c r="Q11" t="n">
        <v>1206.63</v>
      </c>
      <c r="R11" t="n">
        <v>213.47</v>
      </c>
      <c r="S11" t="n">
        <v>133.29</v>
      </c>
      <c r="T11" t="n">
        <v>23290.36</v>
      </c>
      <c r="U11" t="n">
        <v>0.62</v>
      </c>
      <c r="V11" t="n">
        <v>0.77</v>
      </c>
      <c r="W11" t="n">
        <v>0.32</v>
      </c>
      <c r="X11" t="n">
        <v>1.34</v>
      </c>
      <c r="Y11" t="n">
        <v>1</v>
      </c>
      <c r="Z11" t="n">
        <v>10</v>
      </c>
      <c r="AA11" t="n">
        <v>272.8172037922933</v>
      </c>
      <c r="AB11" t="n">
        <v>373.2805340742008</v>
      </c>
      <c r="AC11" t="n">
        <v>337.6551638046782</v>
      </c>
      <c r="AD11" t="n">
        <v>272817.2037922933</v>
      </c>
      <c r="AE11" t="n">
        <v>373280.5340742008</v>
      </c>
      <c r="AF11" t="n">
        <v>3.084524093049982e-06</v>
      </c>
      <c r="AG11" t="n">
        <v>0.7163888888888889</v>
      </c>
      <c r="AH11" t="n">
        <v>337655.1638046782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1.9485</v>
      </c>
      <c r="E12" t="n">
        <v>51.32</v>
      </c>
      <c r="F12" t="n">
        <v>48.59</v>
      </c>
      <c r="G12" t="n">
        <v>107.98</v>
      </c>
      <c r="H12" t="n">
        <v>1.5</v>
      </c>
      <c r="I12" t="n">
        <v>27</v>
      </c>
      <c r="J12" t="n">
        <v>129.13</v>
      </c>
      <c r="K12" t="n">
        <v>43.4</v>
      </c>
      <c r="L12" t="n">
        <v>11</v>
      </c>
      <c r="M12" t="n">
        <v>25</v>
      </c>
      <c r="N12" t="n">
        <v>19.73</v>
      </c>
      <c r="O12" t="n">
        <v>16159.39</v>
      </c>
      <c r="P12" t="n">
        <v>395.99</v>
      </c>
      <c r="Q12" t="n">
        <v>1206.6</v>
      </c>
      <c r="R12" t="n">
        <v>208.28</v>
      </c>
      <c r="S12" t="n">
        <v>133.29</v>
      </c>
      <c r="T12" t="n">
        <v>20718.81</v>
      </c>
      <c r="U12" t="n">
        <v>0.64</v>
      </c>
      <c r="V12" t="n">
        <v>0.77</v>
      </c>
      <c r="W12" t="n">
        <v>0.31</v>
      </c>
      <c r="X12" t="n">
        <v>1.18</v>
      </c>
      <c r="Y12" t="n">
        <v>1</v>
      </c>
      <c r="Z12" t="n">
        <v>10</v>
      </c>
      <c r="AA12" t="n">
        <v>266.0211192126217</v>
      </c>
      <c r="AB12" t="n">
        <v>363.9818313302028</v>
      </c>
      <c r="AC12" t="n">
        <v>329.2439161997562</v>
      </c>
      <c r="AD12" t="n">
        <v>266021.1192126217</v>
      </c>
      <c r="AE12" t="n">
        <v>363981.8313302028</v>
      </c>
      <c r="AF12" t="n">
        <v>3.099796376970391e-06</v>
      </c>
      <c r="AG12" t="n">
        <v>0.7127777777777777</v>
      </c>
      <c r="AH12" t="n">
        <v>329243.9161997562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1.9532</v>
      </c>
      <c r="E13" t="n">
        <v>51.2</v>
      </c>
      <c r="F13" t="n">
        <v>48.52</v>
      </c>
      <c r="G13" t="n">
        <v>116.44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18</v>
      </c>
      <c r="N13" t="n">
        <v>20.05</v>
      </c>
      <c r="O13" t="n">
        <v>16323.22</v>
      </c>
      <c r="P13" t="n">
        <v>385.84</v>
      </c>
      <c r="Q13" t="n">
        <v>1206.61</v>
      </c>
      <c r="R13" t="n">
        <v>205.48</v>
      </c>
      <c r="S13" t="n">
        <v>133.29</v>
      </c>
      <c r="T13" t="n">
        <v>19326.1</v>
      </c>
      <c r="U13" t="n">
        <v>0.65</v>
      </c>
      <c r="V13" t="n">
        <v>0.77</v>
      </c>
      <c r="W13" t="n">
        <v>0.32</v>
      </c>
      <c r="X13" t="n">
        <v>1.11</v>
      </c>
      <c r="Y13" t="n">
        <v>1</v>
      </c>
      <c r="Z13" t="n">
        <v>10</v>
      </c>
      <c r="AA13" t="n">
        <v>260.7378568588592</v>
      </c>
      <c r="AB13" t="n">
        <v>356.7530386966999</v>
      </c>
      <c r="AC13" t="n">
        <v>322.7050293895206</v>
      </c>
      <c r="AD13" t="n">
        <v>260737.8568588592</v>
      </c>
      <c r="AE13" t="n">
        <v>356753.0386967</v>
      </c>
      <c r="AF13" t="n">
        <v>3.107273432639757e-06</v>
      </c>
      <c r="AG13" t="n">
        <v>0.7111111111111111</v>
      </c>
      <c r="AH13" t="n">
        <v>322705.0293895206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1.9542</v>
      </c>
      <c r="E14" t="n">
        <v>51.17</v>
      </c>
      <c r="F14" t="n">
        <v>48.51</v>
      </c>
      <c r="G14" t="n">
        <v>121.28</v>
      </c>
      <c r="H14" t="n">
        <v>1.74</v>
      </c>
      <c r="I14" t="n">
        <v>24</v>
      </c>
      <c r="J14" t="n">
        <v>131.79</v>
      </c>
      <c r="K14" t="n">
        <v>43.4</v>
      </c>
      <c r="L14" t="n">
        <v>13</v>
      </c>
      <c r="M14" t="n">
        <v>2</v>
      </c>
      <c r="N14" t="n">
        <v>20.39</v>
      </c>
      <c r="O14" t="n">
        <v>16487.53</v>
      </c>
      <c r="P14" t="n">
        <v>382.78</v>
      </c>
      <c r="Q14" t="n">
        <v>1206.63</v>
      </c>
      <c r="R14" t="n">
        <v>204.59</v>
      </c>
      <c r="S14" t="n">
        <v>133.29</v>
      </c>
      <c r="T14" t="n">
        <v>18885.77</v>
      </c>
      <c r="U14" t="n">
        <v>0.65</v>
      </c>
      <c r="V14" t="n">
        <v>0.77</v>
      </c>
      <c r="W14" t="n">
        <v>0.34</v>
      </c>
      <c r="X14" t="n">
        <v>1.1</v>
      </c>
      <c r="Y14" t="n">
        <v>1</v>
      </c>
      <c r="Z14" t="n">
        <v>10</v>
      </c>
      <c r="AA14" t="n">
        <v>259.224203925829</v>
      </c>
      <c r="AB14" t="n">
        <v>354.6819919760737</v>
      </c>
      <c r="AC14" t="n">
        <v>320.8316404611786</v>
      </c>
      <c r="AD14" t="n">
        <v>259224.2039258291</v>
      </c>
      <c r="AE14" t="n">
        <v>354681.9919760737</v>
      </c>
      <c r="AF14" t="n">
        <v>3.108864295548133e-06</v>
      </c>
      <c r="AG14" t="n">
        <v>0.7106944444444445</v>
      </c>
      <c r="AH14" t="n">
        <v>320831.6404611786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1.9582</v>
      </c>
      <c r="E15" t="n">
        <v>51.07</v>
      </c>
      <c r="F15" t="n">
        <v>48.43</v>
      </c>
      <c r="G15" t="n">
        <v>126.35</v>
      </c>
      <c r="H15" t="n">
        <v>1.86</v>
      </c>
      <c r="I15" t="n">
        <v>23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385.1</v>
      </c>
      <c r="Q15" t="n">
        <v>1206.69</v>
      </c>
      <c r="R15" t="n">
        <v>201.61</v>
      </c>
      <c r="S15" t="n">
        <v>133.29</v>
      </c>
      <c r="T15" t="n">
        <v>17402.11</v>
      </c>
      <c r="U15" t="n">
        <v>0.66</v>
      </c>
      <c r="V15" t="n">
        <v>0.77</v>
      </c>
      <c r="W15" t="n">
        <v>0.34</v>
      </c>
      <c r="X15" t="n">
        <v>1.02</v>
      </c>
      <c r="Y15" t="n">
        <v>1</v>
      </c>
      <c r="Z15" t="n">
        <v>10</v>
      </c>
      <c r="AA15" t="n">
        <v>259.5902055737183</v>
      </c>
      <c r="AB15" t="n">
        <v>355.1827715775688</v>
      </c>
      <c r="AC15" t="n">
        <v>321.2846263603556</v>
      </c>
      <c r="AD15" t="n">
        <v>259590.2055737183</v>
      </c>
      <c r="AE15" t="n">
        <v>355182.7715775688</v>
      </c>
      <c r="AF15" t="n">
        <v>3.115227747181637e-06</v>
      </c>
      <c r="AG15" t="n">
        <v>0.7093055555555555</v>
      </c>
      <c r="AH15" t="n">
        <v>321284.6263603556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1.3126</v>
      </c>
      <c r="E2" t="n">
        <v>76.19</v>
      </c>
      <c r="F2" t="n">
        <v>66.63</v>
      </c>
      <c r="G2" t="n">
        <v>9.92</v>
      </c>
      <c r="H2" t="n">
        <v>0.2</v>
      </c>
      <c r="I2" t="n">
        <v>403</v>
      </c>
      <c r="J2" t="n">
        <v>89.87</v>
      </c>
      <c r="K2" t="n">
        <v>37.55</v>
      </c>
      <c r="L2" t="n">
        <v>1</v>
      </c>
      <c r="M2" t="n">
        <v>401</v>
      </c>
      <c r="N2" t="n">
        <v>11.32</v>
      </c>
      <c r="O2" t="n">
        <v>11317.98</v>
      </c>
      <c r="P2" t="n">
        <v>551.95</v>
      </c>
      <c r="Q2" t="n">
        <v>1206.86</v>
      </c>
      <c r="R2" t="n">
        <v>820.66</v>
      </c>
      <c r="S2" t="n">
        <v>133.29</v>
      </c>
      <c r="T2" t="n">
        <v>325027.47</v>
      </c>
      <c r="U2" t="n">
        <v>0.16</v>
      </c>
      <c r="V2" t="n">
        <v>0.5600000000000001</v>
      </c>
      <c r="W2" t="n">
        <v>0.91</v>
      </c>
      <c r="X2" t="n">
        <v>19.21</v>
      </c>
      <c r="Y2" t="n">
        <v>1</v>
      </c>
      <c r="Z2" t="n">
        <v>10</v>
      </c>
      <c r="AA2" t="n">
        <v>523.4909265970542</v>
      </c>
      <c r="AB2" t="n">
        <v>716.2633805598232</v>
      </c>
      <c r="AC2" t="n">
        <v>647.9042088011615</v>
      </c>
      <c r="AD2" t="n">
        <v>523490.9265970542</v>
      </c>
      <c r="AE2" t="n">
        <v>716263.3805598232</v>
      </c>
      <c r="AF2" t="n">
        <v>2.175177452250021e-06</v>
      </c>
      <c r="AG2" t="n">
        <v>1.058194444444444</v>
      </c>
      <c r="AH2" t="n">
        <v>647904.2088011615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1.6726</v>
      </c>
      <c r="E3" t="n">
        <v>59.79</v>
      </c>
      <c r="F3" t="n">
        <v>54.81</v>
      </c>
      <c r="G3" t="n">
        <v>20.42</v>
      </c>
      <c r="H3" t="n">
        <v>0.39</v>
      </c>
      <c r="I3" t="n">
        <v>161</v>
      </c>
      <c r="J3" t="n">
        <v>91.09999999999999</v>
      </c>
      <c r="K3" t="n">
        <v>37.55</v>
      </c>
      <c r="L3" t="n">
        <v>2</v>
      </c>
      <c r="M3" t="n">
        <v>159</v>
      </c>
      <c r="N3" t="n">
        <v>11.54</v>
      </c>
      <c r="O3" t="n">
        <v>11468.97</v>
      </c>
      <c r="P3" t="n">
        <v>442.72</v>
      </c>
      <c r="Q3" t="n">
        <v>1206.66</v>
      </c>
      <c r="R3" t="n">
        <v>418.58</v>
      </c>
      <c r="S3" t="n">
        <v>133.29</v>
      </c>
      <c r="T3" t="n">
        <v>125195.52</v>
      </c>
      <c r="U3" t="n">
        <v>0.32</v>
      </c>
      <c r="V3" t="n">
        <v>0.68</v>
      </c>
      <c r="W3" t="n">
        <v>0.53</v>
      </c>
      <c r="X3" t="n">
        <v>7.39</v>
      </c>
      <c r="Y3" t="n">
        <v>1</v>
      </c>
      <c r="Z3" t="n">
        <v>10</v>
      </c>
      <c r="AA3" t="n">
        <v>333.0698027222838</v>
      </c>
      <c r="AB3" t="n">
        <v>455.7207980872752</v>
      </c>
      <c r="AC3" t="n">
        <v>412.2274447259821</v>
      </c>
      <c r="AD3" t="n">
        <v>333069.8027222838</v>
      </c>
      <c r="AE3" t="n">
        <v>455720.7980872752</v>
      </c>
      <c r="AF3" t="n">
        <v>2.771752100132093e-06</v>
      </c>
      <c r="AG3" t="n">
        <v>0.8304166666666667</v>
      </c>
      <c r="AH3" t="n">
        <v>412227.4447259821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1.7997</v>
      </c>
      <c r="E4" t="n">
        <v>55.56</v>
      </c>
      <c r="F4" t="n">
        <v>51.75</v>
      </c>
      <c r="G4" t="n">
        <v>31.37</v>
      </c>
      <c r="H4" t="n">
        <v>0.57</v>
      </c>
      <c r="I4" t="n">
        <v>99</v>
      </c>
      <c r="J4" t="n">
        <v>92.31999999999999</v>
      </c>
      <c r="K4" t="n">
        <v>37.55</v>
      </c>
      <c r="L4" t="n">
        <v>3</v>
      </c>
      <c r="M4" t="n">
        <v>97</v>
      </c>
      <c r="N4" t="n">
        <v>11.77</v>
      </c>
      <c r="O4" t="n">
        <v>11620.34</v>
      </c>
      <c r="P4" t="n">
        <v>406.51</v>
      </c>
      <c r="Q4" t="n">
        <v>1206.65</v>
      </c>
      <c r="R4" t="n">
        <v>314.82</v>
      </c>
      <c r="S4" t="n">
        <v>133.29</v>
      </c>
      <c r="T4" t="n">
        <v>73625.25999999999</v>
      </c>
      <c r="U4" t="n">
        <v>0.42</v>
      </c>
      <c r="V4" t="n">
        <v>0.72</v>
      </c>
      <c r="W4" t="n">
        <v>0.43</v>
      </c>
      <c r="X4" t="n">
        <v>4.34</v>
      </c>
      <c r="Y4" t="n">
        <v>1</v>
      </c>
      <c r="Z4" t="n">
        <v>10</v>
      </c>
      <c r="AA4" t="n">
        <v>287.0340131511256</v>
      </c>
      <c r="AB4" t="n">
        <v>392.7325998403183</v>
      </c>
      <c r="AC4" t="n">
        <v>355.2507517152233</v>
      </c>
      <c r="AD4" t="n">
        <v>287034.0131511256</v>
      </c>
      <c r="AE4" t="n">
        <v>392732.5998403183</v>
      </c>
      <c r="AF4" t="n">
        <v>2.982376093870458e-06</v>
      </c>
      <c r="AG4" t="n">
        <v>0.7716666666666667</v>
      </c>
      <c r="AH4" t="n">
        <v>355250.7517152232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1.8527</v>
      </c>
      <c r="E5" t="n">
        <v>53.98</v>
      </c>
      <c r="F5" t="n">
        <v>50.69</v>
      </c>
      <c r="G5" t="n">
        <v>42.84</v>
      </c>
      <c r="H5" t="n">
        <v>0.75</v>
      </c>
      <c r="I5" t="n">
        <v>71</v>
      </c>
      <c r="J5" t="n">
        <v>93.55</v>
      </c>
      <c r="K5" t="n">
        <v>37.55</v>
      </c>
      <c r="L5" t="n">
        <v>4</v>
      </c>
      <c r="M5" t="n">
        <v>69</v>
      </c>
      <c r="N5" t="n">
        <v>12</v>
      </c>
      <c r="O5" t="n">
        <v>11772.07</v>
      </c>
      <c r="P5" t="n">
        <v>387.07</v>
      </c>
      <c r="Q5" t="n">
        <v>1206.65</v>
      </c>
      <c r="R5" t="n">
        <v>279.48</v>
      </c>
      <c r="S5" t="n">
        <v>133.29</v>
      </c>
      <c r="T5" t="n">
        <v>56096.56</v>
      </c>
      <c r="U5" t="n">
        <v>0.48</v>
      </c>
      <c r="V5" t="n">
        <v>0.74</v>
      </c>
      <c r="W5" t="n">
        <v>0.39</v>
      </c>
      <c r="X5" t="n">
        <v>3.28</v>
      </c>
      <c r="Y5" t="n">
        <v>1</v>
      </c>
      <c r="Z5" t="n">
        <v>10</v>
      </c>
      <c r="AA5" t="n">
        <v>268.0143624409287</v>
      </c>
      <c r="AB5" t="n">
        <v>366.7090746508574</v>
      </c>
      <c r="AC5" t="n">
        <v>331.7108752455974</v>
      </c>
      <c r="AD5" t="n">
        <v>268014.3624409286</v>
      </c>
      <c r="AE5" t="n">
        <v>366709.0746508574</v>
      </c>
      <c r="AF5" t="n">
        <v>3.070205139253096e-06</v>
      </c>
      <c r="AG5" t="n">
        <v>0.7497222222222222</v>
      </c>
      <c r="AH5" t="n">
        <v>331710.8752455974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1.8937</v>
      </c>
      <c r="E6" t="n">
        <v>52.81</v>
      </c>
      <c r="F6" t="n">
        <v>49.85</v>
      </c>
      <c r="G6" t="n">
        <v>55.38</v>
      </c>
      <c r="H6" t="n">
        <v>0.93</v>
      </c>
      <c r="I6" t="n">
        <v>54</v>
      </c>
      <c r="J6" t="n">
        <v>94.79000000000001</v>
      </c>
      <c r="K6" t="n">
        <v>37.55</v>
      </c>
      <c r="L6" t="n">
        <v>5</v>
      </c>
      <c r="M6" t="n">
        <v>52</v>
      </c>
      <c r="N6" t="n">
        <v>12.23</v>
      </c>
      <c r="O6" t="n">
        <v>11924.18</v>
      </c>
      <c r="P6" t="n">
        <v>368.32</v>
      </c>
      <c r="Q6" t="n">
        <v>1206.63</v>
      </c>
      <c r="R6" t="n">
        <v>250.74</v>
      </c>
      <c r="S6" t="n">
        <v>133.29</v>
      </c>
      <c r="T6" t="n">
        <v>41812.29</v>
      </c>
      <c r="U6" t="n">
        <v>0.53</v>
      </c>
      <c r="V6" t="n">
        <v>0.75</v>
      </c>
      <c r="W6" t="n">
        <v>0.36</v>
      </c>
      <c r="X6" t="n">
        <v>2.44</v>
      </c>
      <c r="Y6" t="n">
        <v>1</v>
      </c>
      <c r="Z6" t="n">
        <v>10</v>
      </c>
      <c r="AA6" t="n">
        <v>252.2927697054161</v>
      </c>
      <c r="AB6" t="n">
        <v>345.1980978822456</v>
      </c>
      <c r="AC6" t="n">
        <v>312.2528759090402</v>
      </c>
      <c r="AD6" t="n">
        <v>252292.7697054161</v>
      </c>
      <c r="AE6" t="n">
        <v>345198.0978822456</v>
      </c>
      <c r="AF6" t="n">
        <v>3.138148363039666e-06</v>
      </c>
      <c r="AG6" t="n">
        <v>0.7334722222222223</v>
      </c>
      <c r="AH6" t="n">
        <v>312252.8759090402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1.9249</v>
      </c>
      <c r="E7" t="n">
        <v>51.95</v>
      </c>
      <c r="F7" t="n">
        <v>49.2</v>
      </c>
      <c r="G7" t="n">
        <v>68.65000000000001</v>
      </c>
      <c r="H7" t="n">
        <v>1.1</v>
      </c>
      <c r="I7" t="n">
        <v>43</v>
      </c>
      <c r="J7" t="n">
        <v>96.02</v>
      </c>
      <c r="K7" t="n">
        <v>37.55</v>
      </c>
      <c r="L7" t="n">
        <v>6</v>
      </c>
      <c r="M7" t="n">
        <v>41</v>
      </c>
      <c r="N7" t="n">
        <v>12.47</v>
      </c>
      <c r="O7" t="n">
        <v>12076.67</v>
      </c>
      <c r="P7" t="n">
        <v>351.01</v>
      </c>
      <c r="Q7" t="n">
        <v>1206.61</v>
      </c>
      <c r="R7" t="n">
        <v>229.06</v>
      </c>
      <c r="S7" t="n">
        <v>133.29</v>
      </c>
      <c r="T7" t="n">
        <v>31026.54</v>
      </c>
      <c r="U7" t="n">
        <v>0.58</v>
      </c>
      <c r="V7" t="n">
        <v>0.76</v>
      </c>
      <c r="W7" t="n">
        <v>0.32</v>
      </c>
      <c r="X7" t="n">
        <v>1.79</v>
      </c>
      <c r="Y7" t="n">
        <v>1</v>
      </c>
      <c r="Z7" t="n">
        <v>10</v>
      </c>
      <c r="AA7" t="n">
        <v>239.384912406071</v>
      </c>
      <c r="AB7" t="n">
        <v>327.5369980708164</v>
      </c>
      <c r="AC7" t="n">
        <v>296.2773266760991</v>
      </c>
      <c r="AD7" t="n">
        <v>239384.9124060709</v>
      </c>
      <c r="AE7" t="n">
        <v>327536.9980708165</v>
      </c>
      <c r="AF7" t="n">
        <v>3.189851499189445e-06</v>
      </c>
      <c r="AG7" t="n">
        <v>0.7215277777777778</v>
      </c>
      <c r="AH7" t="n">
        <v>296277.3266760991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1.936</v>
      </c>
      <c r="E8" t="n">
        <v>51.65</v>
      </c>
      <c r="F8" t="n">
        <v>49.03</v>
      </c>
      <c r="G8" t="n">
        <v>81.72</v>
      </c>
      <c r="H8" t="n">
        <v>1.27</v>
      </c>
      <c r="I8" t="n">
        <v>36</v>
      </c>
      <c r="J8" t="n">
        <v>97.26000000000001</v>
      </c>
      <c r="K8" t="n">
        <v>37.55</v>
      </c>
      <c r="L8" t="n">
        <v>7</v>
      </c>
      <c r="M8" t="n">
        <v>32</v>
      </c>
      <c r="N8" t="n">
        <v>12.71</v>
      </c>
      <c r="O8" t="n">
        <v>12229.54</v>
      </c>
      <c r="P8" t="n">
        <v>336.25</v>
      </c>
      <c r="Q8" t="n">
        <v>1206.69</v>
      </c>
      <c r="R8" t="n">
        <v>222.92</v>
      </c>
      <c r="S8" t="n">
        <v>133.29</v>
      </c>
      <c r="T8" t="n">
        <v>27992.85</v>
      </c>
      <c r="U8" t="n">
        <v>0.6</v>
      </c>
      <c r="V8" t="n">
        <v>0.76</v>
      </c>
      <c r="W8" t="n">
        <v>0.34</v>
      </c>
      <c r="X8" t="n">
        <v>1.62</v>
      </c>
      <c r="Y8" t="n">
        <v>1</v>
      </c>
      <c r="Z8" t="n">
        <v>10</v>
      </c>
      <c r="AA8" t="n">
        <v>231.119502865925</v>
      </c>
      <c r="AB8" t="n">
        <v>316.2279000938608</v>
      </c>
      <c r="AC8" t="n">
        <v>286.0475531376417</v>
      </c>
      <c r="AD8" t="n">
        <v>231119.502865925</v>
      </c>
      <c r="AE8" t="n">
        <v>316227.9000938608</v>
      </c>
      <c r="AF8" t="n">
        <v>3.208245884165809e-06</v>
      </c>
      <c r="AG8" t="n">
        <v>0.7173611111111111</v>
      </c>
      <c r="AH8" t="n">
        <v>286047.5531376417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1.9475</v>
      </c>
      <c r="E9" t="n">
        <v>51.35</v>
      </c>
      <c r="F9" t="n">
        <v>48.8</v>
      </c>
      <c r="G9" t="n">
        <v>91.51000000000001</v>
      </c>
      <c r="H9" t="n">
        <v>1.43</v>
      </c>
      <c r="I9" t="n">
        <v>32</v>
      </c>
      <c r="J9" t="n">
        <v>98.5</v>
      </c>
      <c r="K9" t="n">
        <v>37.55</v>
      </c>
      <c r="L9" t="n">
        <v>8</v>
      </c>
      <c r="M9" t="n">
        <v>7</v>
      </c>
      <c r="N9" t="n">
        <v>12.95</v>
      </c>
      <c r="O9" t="n">
        <v>12382.79</v>
      </c>
      <c r="P9" t="n">
        <v>327.51</v>
      </c>
      <c r="Q9" t="n">
        <v>1206.65</v>
      </c>
      <c r="R9" t="n">
        <v>214.24</v>
      </c>
      <c r="S9" t="n">
        <v>133.29</v>
      </c>
      <c r="T9" t="n">
        <v>23671.07</v>
      </c>
      <c r="U9" t="n">
        <v>0.62</v>
      </c>
      <c r="V9" t="n">
        <v>0.77</v>
      </c>
      <c r="W9" t="n">
        <v>0.35</v>
      </c>
      <c r="X9" t="n">
        <v>1.39</v>
      </c>
      <c r="Y9" t="n">
        <v>1</v>
      </c>
      <c r="Z9" t="n">
        <v>10</v>
      </c>
      <c r="AA9" t="n">
        <v>225.5020855106887</v>
      </c>
      <c r="AB9" t="n">
        <v>308.5419018454671</v>
      </c>
      <c r="AC9" t="n">
        <v>279.0950957747061</v>
      </c>
      <c r="AD9" t="n">
        <v>225502.0855106887</v>
      </c>
      <c r="AE9" t="n">
        <v>308541.9018454671</v>
      </c>
      <c r="AF9" t="n">
        <v>3.227303129862042e-06</v>
      </c>
      <c r="AG9" t="n">
        <v>0.7131944444444445</v>
      </c>
      <c r="AH9" t="n">
        <v>279095.095774706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1.9433</v>
      </c>
      <c r="E10" t="n">
        <v>51.46</v>
      </c>
      <c r="F10" t="n">
        <v>48.91</v>
      </c>
      <c r="G10" t="n">
        <v>91.70999999999999</v>
      </c>
      <c r="H10" t="n">
        <v>1.59</v>
      </c>
      <c r="I10" t="n">
        <v>32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331.01</v>
      </c>
      <c r="Q10" t="n">
        <v>1206.64</v>
      </c>
      <c r="R10" t="n">
        <v>217.97</v>
      </c>
      <c r="S10" t="n">
        <v>133.29</v>
      </c>
      <c r="T10" t="n">
        <v>25535.7</v>
      </c>
      <c r="U10" t="n">
        <v>0.61</v>
      </c>
      <c r="V10" t="n">
        <v>0.76</v>
      </c>
      <c r="W10" t="n">
        <v>0.36</v>
      </c>
      <c r="X10" t="n">
        <v>1.5</v>
      </c>
      <c r="Y10" t="n">
        <v>1</v>
      </c>
      <c r="Z10" t="n">
        <v>10</v>
      </c>
      <c r="AA10" t="n">
        <v>227.7242020821443</v>
      </c>
      <c r="AB10" t="n">
        <v>311.5822997713955</v>
      </c>
      <c r="AC10" t="n">
        <v>281.84532238981</v>
      </c>
      <c r="AD10" t="n">
        <v>227724.2020821443</v>
      </c>
      <c r="AE10" t="n">
        <v>311582.2997713955</v>
      </c>
      <c r="AF10" t="n">
        <v>3.220343092303418e-06</v>
      </c>
      <c r="AG10" t="n">
        <v>0.7147222222222223</v>
      </c>
      <c r="AH10" t="n">
        <v>281845.32238981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0.6969</v>
      </c>
      <c r="E2" t="n">
        <v>143.5</v>
      </c>
      <c r="F2" t="n">
        <v>100.65</v>
      </c>
      <c r="G2" t="n">
        <v>5.82</v>
      </c>
      <c r="H2" t="n">
        <v>0.09</v>
      </c>
      <c r="I2" t="n">
        <v>1037</v>
      </c>
      <c r="J2" t="n">
        <v>194.77</v>
      </c>
      <c r="K2" t="n">
        <v>54.38</v>
      </c>
      <c r="L2" t="n">
        <v>1</v>
      </c>
      <c r="M2" t="n">
        <v>1035</v>
      </c>
      <c r="N2" t="n">
        <v>39.4</v>
      </c>
      <c r="O2" t="n">
        <v>24256.19</v>
      </c>
      <c r="P2" t="n">
        <v>1402.42</v>
      </c>
      <c r="Q2" t="n">
        <v>1207.43</v>
      </c>
      <c r="R2" t="n">
        <v>1982.3</v>
      </c>
      <c r="S2" t="n">
        <v>133.29</v>
      </c>
      <c r="T2" t="n">
        <v>902678.51</v>
      </c>
      <c r="U2" t="n">
        <v>0.07000000000000001</v>
      </c>
      <c r="V2" t="n">
        <v>0.37</v>
      </c>
      <c r="W2" t="n">
        <v>1.93</v>
      </c>
      <c r="X2" t="n">
        <v>53.21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1.3014</v>
      </c>
      <c r="E3" t="n">
        <v>76.84</v>
      </c>
      <c r="F3" t="n">
        <v>62.15</v>
      </c>
      <c r="G3" t="n">
        <v>11.91</v>
      </c>
      <c r="H3" t="n">
        <v>0.18</v>
      </c>
      <c r="I3" t="n">
        <v>313</v>
      </c>
      <c r="J3" t="n">
        <v>196.32</v>
      </c>
      <c r="K3" t="n">
        <v>54.38</v>
      </c>
      <c r="L3" t="n">
        <v>2</v>
      </c>
      <c r="M3" t="n">
        <v>311</v>
      </c>
      <c r="N3" t="n">
        <v>39.95</v>
      </c>
      <c r="O3" t="n">
        <v>24447.22</v>
      </c>
      <c r="P3" t="n">
        <v>859.65</v>
      </c>
      <c r="Q3" t="n">
        <v>1206.81</v>
      </c>
      <c r="R3" t="n">
        <v>667.6900000000001</v>
      </c>
      <c r="S3" t="n">
        <v>133.29</v>
      </c>
      <c r="T3" t="n">
        <v>248991.98</v>
      </c>
      <c r="U3" t="n">
        <v>0.2</v>
      </c>
      <c r="V3" t="n">
        <v>0.6</v>
      </c>
      <c r="W3" t="n">
        <v>0.78</v>
      </c>
      <c r="X3" t="n">
        <v>14.73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1.5194</v>
      </c>
      <c r="E4" t="n">
        <v>65.81999999999999</v>
      </c>
      <c r="F4" t="n">
        <v>56.03</v>
      </c>
      <c r="G4" t="n">
        <v>17.98</v>
      </c>
      <c r="H4" t="n">
        <v>0.27</v>
      </c>
      <c r="I4" t="n">
        <v>187</v>
      </c>
      <c r="J4" t="n">
        <v>197.88</v>
      </c>
      <c r="K4" t="n">
        <v>54.38</v>
      </c>
      <c r="L4" t="n">
        <v>3</v>
      </c>
      <c r="M4" t="n">
        <v>185</v>
      </c>
      <c r="N4" t="n">
        <v>40.5</v>
      </c>
      <c r="O4" t="n">
        <v>24639</v>
      </c>
      <c r="P4" t="n">
        <v>770.65</v>
      </c>
      <c r="Q4" t="n">
        <v>1206.69</v>
      </c>
      <c r="R4" t="n">
        <v>459.85</v>
      </c>
      <c r="S4" t="n">
        <v>133.29</v>
      </c>
      <c r="T4" t="n">
        <v>145702.87</v>
      </c>
      <c r="U4" t="n">
        <v>0.29</v>
      </c>
      <c r="V4" t="n">
        <v>0.67</v>
      </c>
      <c r="W4" t="n">
        <v>0.58</v>
      </c>
      <c r="X4" t="n">
        <v>8.609999999999999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</v>
      </c>
      <c r="E5" t="n">
        <v>61.09</v>
      </c>
      <c r="F5" t="n">
        <v>53.4</v>
      </c>
      <c r="G5" t="n">
        <v>24.09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730.36</v>
      </c>
      <c r="Q5" t="n">
        <v>1206.66</v>
      </c>
      <c r="R5" t="n">
        <v>370.82</v>
      </c>
      <c r="S5" t="n">
        <v>133.29</v>
      </c>
      <c r="T5" t="n">
        <v>101455.25</v>
      </c>
      <c r="U5" t="n">
        <v>0.36</v>
      </c>
      <c r="V5" t="n">
        <v>0.7</v>
      </c>
      <c r="W5" t="n">
        <v>0.48</v>
      </c>
      <c r="X5" t="n">
        <v>5.99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1.7096</v>
      </c>
      <c r="E6" t="n">
        <v>58.49</v>
      </c>
      <c r="F6" t="n">
        <v>51.97</v>
      </c>
      <c r="G6" t="n">
        <v>30.27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707.2</v>
      </c>
      <c r="Q6" t="n">
        <v>1206.68</v>
      </c>
      <c r="R6" t="n">
        <v>322.19</v>
      </c>
      <c r="S6" t="n">
        <v>133.29</v>
      </c>
      <c r="T6" t="n">
        <v>77293</v>
      </c>
      <c r="U6" t="n">
        <v>0.41</v>
      </c>
      <c r="V6" t="n">
        <v>0.72</v>
      </c>
      <c r="W6" t="n">
        <v>0.44</v>
      </c>
      <c r="X6" t="n">
        <v>4.56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1.7438</v>
      </c>
      <c r="E7" t="n">
        <v>57.35</v>
      </c>
      <c r="F7" t="n">
        <v>51.52</v>
      </c>
      <c r="G7" t="n">
        <v>36.37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697.87</v>
      </c>
      <c r="Q7" t="n">
        <v>1206.67</v>
      </c>
      <c r="R7" t="n">
        <v>309.73</v>
      </c>
      <c r="S7" t="n">
        <v>133.29</v>
      </c>
      <c r="T7" t="n">
        <v>71153.03</v>
      </c>
      <c r="U7" t="n">
        <v>0.43</v>
      </c>
      <c r="V7" t="n">
        <v>0.73</v>
      </c>
      <c r="W7" t="n">
        <v>0.36</v>
      </c>
      <c r="X7" t="n">
        <v>4.11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1.7869</v>
      </c>
      <c r="E8" t="n">
        <v>55.96</v>
      </c>
      <c r="F8" t="n">
        <v>50.68</v>
      </c>
      <c r="G8" t="n">
        <v>42.83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682.61</v>
      </c>
      <c r="Q8" t="n">
        <v>1206.64</v>
      </c>
      <c r="R8" t="n">
        <v>279.11</v>
      </c>
      <c r="S8" t="n">
        <v>133.29</v>
      </c>
      <c r="T8" t="n">
        <v>55914.27</v>
      </c>
      <c r="U8" t="n">
        <v>0.48</v>
      </c>
      <c r="V8" t="n">
        <v>0.74</v>
      </c>
      <c r="W8" t="n">
        <v>0.39</v>
      </c>
      <c r="X8" t="n">
        <v>3.27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1.8129</v>
      </c>
      <c r="E9" t="n">
        <v>55.16</v>
      </c>
      <c r="F9" t="n">
        <v>50.23</v>
      </c>
      <c r="G9" t="n">
        <v>48.61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672.78</v>
      </c>
      <c r="Q9" t="n">
        <v>1206.63</v>
      </c>
      <c r="R9" t="n">
        <v>263.9</v>
      </c>
      <c r="S9" t="n">
        <v>133.29</v>
      </c>
      <c r="T9" t="n">
        <v>48351.82</v>
      </c>
      <c r="U9" t="n">
        <v>0.51</v>
      </c>
      <c r="V9" t="n">
        <v>0.74</v>
      </c>
      <c r="W9" t="n">
        <v>0.37</v>
      </c>
      <c r="X9" t="n">
        <v>2.82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1.8365</v>
      </c>
      <c r="E10" t="n">
        <v>54.45</v>
      </c>
      <c r="F10" t="n">
        <v>49.83</v>
      </c>
      <c r="G10" t="n">
        <v>55.37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663.36</v>
      </c>
      <c r="Q10" t="n">
        <v>1206.66</v>
      </c>
      <c r="R10" t="n">
        <v>250.22</v>
      </c>
      <c r="S10" t="n">
        <v>133.29</v>
      </c>
      <c r="T10" t="n">
        <v>41553.47</v>
      </c>
      <c r="U10" t="n">
        <v>0.53</v>
      </c>
      <c r="V10" t="n">
        <v>0.75</v>
      </c>
      <c r="W10" t="n">
        <v>0.36</v>
      </c>
      <c r="X10" t="n">
        <v>2.42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1.8557</v>
      </c>
      <c r="E11" t="n">
        <v>53.89</v>
      </c>
      <c r="F11" t="n">
        <v>49.51</v>
      </c>
      <c r="G11" t="n">
        <v>61.88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655.58</v>
      </c>
      <c r="Q11" t="n">
        <v>1206.63</v>
      </c>
      <c r="R11" t="n">
        <v>238.89</v>
      </c>
      <c r="S11" t="n">
        <v>133.29</v>
      </c>
      <c r="T11" t="n">
        <v>35916.57</v>
      </c>
      <c r="U11" t="n">
        <v>0.5600000000000001</v>
      </c>
      <c r="V11" t="n">
        <v>0.76</v>
      </c>
      <c r="W11" t="n">
        <v>0.35</v>
      </c>
      <c r="X11" t="n">
        <v>2.1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1.8751</v>
      </c>
      <c r="E12" t="n">
        <v>53.33</v>
      </c>
      <c r="F12" t="n">
        <v>49.1</v>
      </c>
      <c r="G12" t="n">
        <v>66.95999999999999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646.48</v>
      </c>
      <c r="Q12" t="n">
        <v>1206.6</v>
      </c>
      <c r="R12" t="n">
        <v>225.32</v>
      </c>
      <c r="S12" t="n">
        <v>133.29</v>
      </c>
      <c r="T12" t="n">
        <v>29151.89</v>
      </c>
      <c r="U12" t="n">
        <v>0.59</v>
      </c>
      <c r="V12" t="n">
        <v>0.76</v>
      </c>
      <c r="W12" t="n">
        <v>0.33</v>
      </c>
      <c r="X12" t="n">
        <v>1.69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1.8754</v>
      </c>
      <c r="E13" t="n">
        <v>53.32</v>
      </c>
      <c r="F13" t="n">
        <v>49.25</v>
      </c>
      <c r="G13" t="n">
        <v>73.88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645.4</v>
      </c>
      <c r="Q13" t="n">
        <v>1206.66</v>
      </c>
      <c r="R13" t="n">
        <v>230.53</v>
      </c>
      <c r="S13" t="n">
        <v>133.29</v>
      </c>
      <c r="T13" t="n">
        <v>31777.73</v>
      </c>
      <c r="U13" t="n">
        <v>0.58</v>
      </c>
      <c r="V13" t="n">
        <v>0.76</v>
      </c>
      <c r="W13" t="n">
        <v>0.34</v>
      </c>
      <c r="X13" t="n">
        <v>1.84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1.8857</v>
      </c>
      <c r="E14" t="n">
        <v>53.03</v>
      </c>
      <c r="F14" t="n">
        <v>49.08</v>
      </c>
      <c r="G14" t="n">
        <v>79.58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639.02</v>
      </c>
      <c r="Q14" t="n">
        <v>1206.61</v>
      </c>
      <c r="R14" t="n">
        <v>224.74</v>
      </c>
      <c r="S14" t="n">
        <v>133.29</v>
      </c>
      <c r="T14" t="n">
        <v>28896.88</v>
      </c>
      <c r="U14" t="n">
        <v>0.59</v>
      </c>
      <c r="V14" t="n">
        <v>0.76</v>
      </c>
      <c r="W14" t="n">
        <v>0.33</v>
      </c>
      <c r="X14" t="n">
        <v>1.67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1.8949</v>
      </c>
      <c r="E15" t="n">
        <v>52.77</v>
      </c>
      <c r="F15" t="n">
        <v>48.93</v>
      </c>
      <c r="G15" t="n">
        <v>86.36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634.3200000000001</v>
      </c>
      <c r="Q15" t="n">
        <v>1206.64</v>
      </c>
      <c r="R15" t="n">
        <v>219.76</v>
      </c>
      <c r="S15" t="n">
        <v>133.29</v>
      </c>
      <c r="T15" t="n">
        <v>26424.32</v>
      </c>
      <c r="U15" t="n">
        <v>0.61</v>
      </c>
      <c r="V15" t="n">
        <v>0.76</v>
      </c>
      <c r="W15" t="n">
        <v>0.33</v>
      </c>
      <c r="X15" t="n">
        <v>1.53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1.9062</v>
      </c>
      <c r="E16" t="n">
        <v>52.46</v>
      </c>
      <c r="F16" t="n">
        <v>48.74</v>
      </c>
      <c r="G16" t="n">
        <v>94.33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29</v>
      </c>
      <c r="N16" t="n">
        <v>47.66</v>
      </c>
      <c r="O16" t="n">
        <v>27002.55</v>
      </c>
      <c r="P16" t="n">
        <v>627.73</v>
      </c>
      <c r="Q16" t="n">
        <v>1206.59</v>
      </c>
      <c r="R16" t="n">
        <v>213.03</v>
      </c>
      <c r="S16" t="n">
        <v>133.29</v>
      </c>
      <c r="T16" t="n">
        <v>23072.97</v>
      </c>
      <c r="U16" t="n">
        <v>0.63</v>
      </c>
      <c r="V16" t="n">
        <v>0.77</v>
      </c>
      <c r="W16" t="n">
        <v>0.32</v>
      </c>
      <c r="X16" t="n">
        <v>1.33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1.9112</v>
      </c>
      <c r="E17" t="n">
        <v>52.32</v>
      </c>
      <c r="F17" t="n">
        <v>48.68</v>
      </c>
      <c r="G17" t="n">
        <v>100.71</v>
      </c>
      <c r="H17" t="n">
        <v>1.3</v>
      </c>
      <c r="I17" t="n">
        <v>29</v>
      </c>
      <c r="J17" t="n">
        <v>218.68</v>
      </c>
      <c r="K17" t="n">
        <v>54.38</v>
      </c>
      <c r="L17" t="n">
        <v>16</v>
      </c>
      <c r="M17" t="n">
        <v>27</v>
      </c>
      <c r="N17" t="n">
        <v>48.31</v>
      </c>
      <c r="O17" t="n">
        <v>27204.98</v>
      </c>
      <c r="P17" t="n">
        <v>622.08</v>
      </c>
      <c r="Q17" t="n">
        <v>1206.61</v>
      </c>
      <c r="R17" t="n">
        <v>211.69</v>
      </c>
      <c r="S17" t="n">
        <v>133.29</v>
      </c>
      <c r="T17" t="n">
        <v>22412.62</v>
      </c>
      <c r="U17" t="n">
        <v>0.63</v>
      </c>
      <c r="V17" t="n">
        <v>0.77</v>
      </c>
      <c r="W17" t="n">
        <v>0.3</v>
      </c>
      <c r="X17" t="n">
        <v>1.27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1.9118</v>
      </c>
      <c r="E18" t="n">
        <v>52.31</v>
      </c>
      <c r="F18" t="n">
        <v>48.7</v>
      </c>
      <c r="G18" t="n">
        <v>104.36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619.96</v>
      </c>
      <c r="Q18" t="n">
        <v>1206.62</v>
      </c>
      <c r="R18" t="n">
        <v>212.03</v>
      </c>
      <c r="S18" t="n">
        <v>133.29</v>
      </c>
      <c r="T18" t="n">
        <v>22585.49</v>
      </c>
      <c r="U18" t="n">
        <v>0.63</v>
      </c>
      <c r="V18" t="n">
        <v>0.77</v>
      </c>
      <c r="W18" t="n">
        <v>0.32</v>
      </c>
      <c r="X18" t="n">
        <v>1.29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1.92</v>
      </c>
      <c r="E19" t="n">
        <v>52.08</v>
      </c>
      <c r="F19" t="n">
        <v>48.56</v>
      </c>
      <c r="G19" t="n">
        <v>112.05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614.8</v>
      </c>
      <c r="Q19" t="n">
        <v>1206.59</v>
      </c>
      <c r="R19" t="n">
        <v>206.98</v>
      </c>
      <c r="S19" t="n">
        <v>133.29</v>
      </c>
      <c r="T19" t="n">
        <v>20071.64</v>
      </c>
      <c r="U19" t="n">
        <v>0.64</v>
      </c>
      <c r="V19" t="n">
        <v>0.77</v>
      </c>
      <c r="W19" t="n">
        <v>0.32</v>
      </c>
      <c r="X19" t="n">
        <v>1.15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1.9271</v>
      </c>
      <c r="E20" t="n">
        <v>51.89</v>
      </c>
      <c r="F20" t="n">
        <v>48.44</v>
      </c>
      <c r="G20" t="n">
        <v>121.1</v>
      </c>
      <c r="H20" t="n">
        <v>1.51</v>
      </c>
      <c r="I20" t="n">
        <v>24</v>
      </c>
      <c r="J20" t="n">
        <v>223.65</v>
      </c>
      <c r="K20" t="n">
        <v>54.38</v>
      </c>
      <c r="L20" t="n">
        <v>19</v>
      </c>
      <c r="M20" t="n">
        <v>22</v>
      </c>
      <c r="N20" t="n">
        <v>50.27</v>
      </c>
      <c r="O20" t="n">
        <v>27817.81</v>
      </c>
      <c r="P20" t="n">
        <v>607.77</v>
      </c>
      <c r="Q20" t="n">
        <v>1206.62</v>
      </c>
      <c r="R20" t="n">
        <v>203.01</v>
      </c>
      <c r="S20" t="n">
        <v>133.29</v>
      </c>
      <c r="T20" t="n">
        <v>18098.07</v>
      </c>
      <c r="U20" t="n">
        <v>0.66</v>
      </c>
      <c r="V20" t="n">
        <v>0.77</v>
      </c>
      <c r="W20" t="n">
        <v>0.31</v>
      </c>
      <c r="X20" t="n">
        <v>1.03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1.9297</v>
      </c>
      <c r="E21" t="n">
        <v>51.82</v>
      </c>
      <c r="F21" t="n">
        <v>48.41</v>
      </c>
      <c r="G21" t="n">
        <v>126.29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606.13</v>
      </c>
      <c r="Q21" t="n">
        <v>1206.62</v>
      </c>
      <c r="R21" t="n">
        <v>201.97</v>
      </c>
      <c r="S21" t="n">
        <v>133.29</v>
      </c>
      <c r="T21" t="n">
        <v>17580.03</v>
      </c>
      <c r="U21" t="n">
        <v>0.66</v>
      </c>
      <c r="V21" t="n">
        <v>0.77</v>
      </c>
      <c r="W21" t="n">
        <v>0.31</v>
      </c>
      <c r="X21" t="n">
        <v>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1.9276</v>
      </c>
      <c r="E22" t="n">
        <v>51.88</v>
      </c>
      <c r="F22" t="n">
        <v>48.51</v>
      </c>
      <c r="G22" t="n">
        <v>132.29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603.59</v>
      </c>
      <c r="Q22" t="n">
        <v>1206.59</v>
      </c>
      <c r="R22" t="n">
        <v>205.57</v>
      </c>
      <c r="S22" t="n">
        <v>133.29</v>
      </c>
      <c r="T22" t="n">
        <v>19385.62</v>
      </c>
      <c r="U22" t="n">
        <v>0.65</v>
      </c>
      <c r="V22" t="n">
        <v>0.77</v>
      </c>
      <c r="W22" t="n">
        <v>0.31</v>
      </c>
      <c r="X22" t="n">
        <v>1.1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1.9355</v>
      </c>
      <c r="E23" t="n">
        <v>51.67</v>
      </c>
      <c r="F23" t="n">
        <v>48.33</v>
      </c>
      <c r="G23" t="n">
        <v>138.09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596.78</v>
      </c>
      <c r="Q23" t="n">
        <v>1206.61</v>
      </c>
      <c r="R23" t="n">
        <v>199.35</v>
      </c>
      <c r="S23" t="n">
        <v>133.29</v>
      </c>
      <c r="T23" t="n">
        <v>16283.55</v>
      </c>
      <c r="U23" t="n">
        <v>0.67</v>
      </c>
      <c r="V23" t="n">
        <v>0.77</v>
      </c>
      <c r="W23" t="n">
        <v>0.31</v>
      </c>
      <c r="X23" t="n">
        <v>0.92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1.9391</v>
      </c>
      <c r="E24" t="n">
        <v>51.57</v>
      </c>
      <c r="F24" t="n">
        <v>48.28</v>
      </c>
      <c r="G24" t="n">
        <v>144.83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592.59</v>
      </c>
      <c r="Q24" t="n">
        <v>1206.6</v>
      </c>
      <c r="R24" t="n">
        <v>197.49</v>
      </c>
      <c r="S24" t="n">
        <v>133.29</v>
      </c>
      <c r="T24" t="n">
        <v>15358.3</v>
      </c>
      <c r="U24" t="n">
        <v>0.67</v>
      </c>
      <c r="V24" t="n">
        <v>0.77</v>
      </c>
      <c r="W24" t="n">
        <v>0.31</v>
      </c>
      <c r="X24" t="n">
        <v>0.87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1.9422</v>
      </c>
      <c r="E25" t="n">
        <v>51.49</v>
      </c>
      <c r="F25" t="n">
        <v>48.23</v>
      </c>
      <c r="G25" t="n">
        <v>152.31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589.8099999999999</v>
      </c>
      <c r="Q25" t="n">
        <v>1206.59</v>
      </c>
      <c r="R25" t="n">
        <v>195.95</v>
      </c>
      <c r="S25" t="n">
        <v>133.29</v>
      </c>
      <c r="T25" t="n">
        <v>14590.26</v>
      </c>
      <c r="U25" t="n">
        <v>0.68</v>
      </c>
      <c r="V25" t="n">
        <v>0.78</v>
      </c>
      <c r="W25" t="n">
        <v>0.31</v>
      </c>
      <c r="X25" t="n">
        <v>0.82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1.9429</v>
      </c>
      <c r="E26" t="n">
        <v>51.47</v>
      </c>
      <c r="F26" t="n">
        <v>48.25</v>
      </c>
      <c r="G26" t="n">
        <v>160.84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584.29</v>
      </c>
      <c r="Q26" t="n">
        <v>1206.6</v>
      </c>
      <c r="R26" t="n">
        <v>197.01</v>
      </c>
      <c r="S26" t="n">
        <v>133.29</v>
      </c>
      <c r="T26" t="n">
        <v>15126.1</v>
      </c>
      <c r="U26" t="n">
        <v>0.68</v>
      </c>
      <c r="V26" t="n">
        <v>0.78</v>
      </c>
      <c r="W26" t="n">
        <v>0.3</v>
      </c>
      <c r="X26" t="n">
        <v>0.84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1.9472</v>
      </c>
      <c r="E27" t="n">
        <v>51.36</v>
      </c>
      <c r="F27" t="n">
        <v>48.18</v>
      </c>
      <c r="G27" t="n">
        <v>170.04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579.65</v>
      </c>
      <c r="Q27" t="n">
        <v>1206.62</v>
      </c>
      <c r="R27" t="n">
        <v>194.09</v>
      </c>
      <c r="S27" t="n">
        <v>133.29</v>
      </c>
      <c r="T27" t="n">
        <v>13674.25</v>
      </c>
      <c r="U27" t="n">
        <v>0.6899999999999999</v>
      </c>
      <c r="V27" t="n">
        <v>0.78</v>
      </c>
      <c r="W27" t="n">
        <v>0.3</v>
      </c>
      <c r="X27" t="n">
        <v>0.77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1.9473</v>
      </c>
      <c r="E28" t="n">
        <v>51.35</v>
      </c>
      <c r="F28" t="n">
        <v>48.18</v>
      </c>
      <c r="G28" t="n">
        <v>170.03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575.03</v>
      </c>
      <c r="Q28" t="n">
        <v>1206.6</v>
      </c>
      <c r="R28" t="n">
        <v>194.14</v>
      </c>
      <c r="S28" t="n">
        <v>133.29</v>
      </c>
      <c r="T28" t="n">
        <v>13696.28</v>
      </c>
      <c r="U28" t="n">
        <v>0.6899999999999999</v>
      </c>
      <c r="V28" t="n">
        <v>0.78</v>
      </c>
      <c r="W28" t="n">
        <v>0.3</v>
      </c>
      <c r="X28" t="n">
        <v>0.77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1.9516</v>
      </c>
      <c r="E29" t="n">
        <v>51.24</v>
      </c>
      <c r="F29" t="n">
        <v>48.1</v>
      </c>
      <c r="G29" t="n">
        <v>180.38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572.33</v>
      </c>
      <c r="Q29" t="n">
        <v>1206.6</v>
      </c>
      <c r="R29" t="n">
        <v>191.56</v>
      </c>
      <c r="S29" t="n">
        <v>133.29</v>
      </c>
      <c r="T29" t="n">
        <v>12409.79</v>
      </c>
      <c r="U29" t="n">
        <v>0.7</v>
      </c>
      <c r="V29" t="n">
        <v>0.78</v>
      </c>
      <c r="W29" t="n">
        <v>0.3</v>
      </c>
      <c r="X29" t="n">
        <v>0.6899999999999999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1.9553</v>
      </c>
      <c r="E30" t="n">
        <v>51.14</v>
      </c>
      <c r="F30" t="n">
        <v>48.04</v>
      </c>
      <c r="G30" t="n">
        <v>192.18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564.4400000000001</v>
      </c>
      <c r="Q30" t="n">
        <v>1206.61</v>
      </c>
      <c r="R30" t="n">
        <v>189.8</v>
      </c>
      <c r="S30" t="n">
        <v>133.29</v>
      </c>
      <c r="T30" t="n">
        <v>11535.69</v>
      </c>
      <c r="U30" t="n">
        <v>0.7</v>
      </c>
      <c r="V30" t="n">
        <v>0.78</v>
      </c>
      <c r="W30" t="n">
        <v>0.29</v>
      </c>
      <c r="X30" t="n">
        <v>0.63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1.9541</v>
      </c>
      <c r="E31" t="n">
        <v>51.17</v>
      </c>
      <c r="F31" t="n">
        <v>48.07</v>
      </c>
      <c r="G31" t="n">
        <v>192.29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564.1900000000001</v>
      </c>
      <c r="Q31" t="n">
        <v>1206.6</v>
      </c>
      <c r="R31" t="n">
        <v>190.6</v>
      </c>
      <c r="S31" t="n">
        <v>133.29</v>
      </c>
      <c r="T31" t="n">
        <v>11935.07</v>
      </c>
      <c r="U31" t="n">
        <v>0.7</v>
      </c>
      <c r="V31" t="n">
        <v>0.78</v>
      </c>
      <c r="W31" t="n">
        <v>0.3</v>
      </c>
      <c r="X31" t="n">
        <v>0.66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1.9587</v>
      </c>
      <c r="E32" t="n">
        <v>51.06</v>
      </c>
      <c r="F32" t="n">
        <v>47.99</v>
      </c>
      <c r="G32" t="n">
        <v>205.69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9</v>
      </c>
      <c r="N32" t="n">
        <v>58.86</v>
      </c>
      <c r="O32" t="n">
        <v>30356.28</v>
      </c>
      <c r="P32" t="n">
        <v>557.27</v>
      </c>
      <c r="Q32" t="n">
        <v>1206.59</v>
      </c>
      <c r="R32" t="n">
        <v>187.62</v>
      </c>
      <c r="S32" t="n">
        <v>133.29</v>
      </c>
      <c r="T32" t="n">
        <v>10453.93</v>
      </c>
      <c r="U32" t="n">
        <v>0.71</v>
      </c>
      <c r="V32" t="n">
        <v>0.78</v>
      </c>
      <c r="W32" t="n">
        <v>0.3</v>
      </c>
      <c r="X32" t="n">
        <v>0.59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1.958</v>
      </c>
      <c r="E33" t="n">
        <v>51.07</v>
      </c>
      <c r="F33" t="n">
        <v>48.01</v>
      </c>
      <c r="G33" t="n">
        <v>205.76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556</v>
      </c>
      <c r="Q33" t="n">
        <v>1206.63</v>
      </c>
      <c r="R33" t="n">
        <v>188.11</v>
      </c>
      <c r="S33" t="n">
        <v>133.29</v>
      </c>
      <c r="T33" t="n">
        <v>10698.34</v>
      </c>
      <c r="U33" t="n">
        <v>0.71</v>
      </c>
      <c r="V33" t="n">
        <v>0.78</v>
      </c>
      <c r="W33" t="n">
        <v>0.31</v>
      </c>
      <c r="X33" t="n">
        <v>0.6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1.9583</v>
      </c>
      <c r="E34" t="n">
        <v>51.06</v>
      </c>
      <c r="F34" t="n">
        <v>48</v>
      </c>
      <c r="G34" t="n">
        <v>205.73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554.97</v>
      </c>
      <c r="Q34" t="n">
        <v>1206.61</v>
      </c>
      <c r="R34" t="n">
        <v>187.95</v>
      </c>
      <c r="S34" t="n">
        <v>133.29</v>
      </c>
      <c r="T34" t="n">
        <v>10617.82</v>
      </c>
      <c r="U34" t="n">
        <v>0.71</v>
      </c>
      <c r="V34" t="n">
        <v>0.78</v>
      </c>
      <c r="W34" t="n">
        <v>0.3</v>
      </c>
      <c r="X34" t="n">
        <v>0.59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1.9589</v>
      </c>
      <c r="E35" t="n">
        <v>51.05</v>
      </c>
      <c r="F35" t="n">
        <v>47.99</v>
      </c>
      <c r="G35" t="n">
        <v>205.66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557.11</v>
      </c>
      <c r="Q35" t="n">
        <v>1206.62</v>
      </c>
      <c r="R35" t="n">
        <v>186.92</v>
      </c>
      <c r="S35" t="n">
        <v>133.29</v>
      </c>
      <c r="T35" t="n">
        <v>10102.24</v>
      </c>
      <c r="U35" t="n">
        <v>0.71</v>
      </c>
      <c r="V35" t="n">
        <v>0.78</v>
      </c>
      <c r="W35" t="n">
        <v>0.32</v>
      </c>
      <c r="X35" t="n">
        <v>0.58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1.9603</v>
      </c>
      <c r="E36" t="n">
        <v>51.01</v>
      </c>
      <c r="F36" t="n">
        <v>47.95</v>
      </c>
      <c r="G36" t="n">
        <v>205.5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559.77</v>
      </c>
      <c r="Q36" t="n">
        <v>1206.59</v>
      </c>
      <c r="R36" t="n">
        <v>185.67</v>
      </c>
      <c r="S36" t="n">
        <v>133.29</v>
      </c>
      <c r="T36" t="n">
        <v>9475.799999999999</v>
      </c>
      <c r="U36" t="n">
        <v>0.72</v>
      </c>
      <c r="V36" t="n">
        <v>0.78</v>
      </c>
      <c r="W36" t="n">
        <v>0.32</v>
      </c>
      <c r="X36" t="n">
        <v>0.54</v>
      </c>
      <c r="Y36" t="n">
        <v>1</v>
      </c>
      <c r="Z36" t="n">
        <v>10</v>
      </c>
    </row>
    <row r="37">
      <c r="A37" t="n">
        <v>0</v>
      </c>
      <c r="B37" t="n">
        <v>40</v>
      </c>
      <c r="C37" t="inlineStr">
        <is>
          <t xml:space="preserve">CONCLUIDO	</t>
        </is>
      </c>
      <c r="D37" t="n">
        <v>1.3126</v>
      </c>
      <c r="E37" t="n">
        <v>76.19</v>
      </c>
      <c r="F37" t="n">
        <v>66.63</v>
      </c>
      <c r="G37" t="n">
        <v>9.92</v>
      </c>
      <c r="H37" t="n">
        <v>0.2</v>
      </c>
      <c r="I37" t="n">
        <v>403</v>
      </c>
      <c r="J37" t="n">
        <v>89.87</v>
      </c>
      <c r="K37" t="n">
        <v>37.55</v>
      </c>
      <c r="L37" t="n">
        <v>1</v>
      </c>
      <c r="M37" t="n">
        <v>401</v>
      </c>
      <c r="N37" t="n">
        <v>11.32</v>
      </c>
      <c r="O37" t="n">
        <v>11317.98</v>
      </c>
      <c r="P37" t="n">
        <v>551.95</v>
      </c>
      <c r="Q37" t="n">
        <v>1206.86</v>
      </c>
      <c r="R37" t="n">
        <v>820.66</v>
      </c>
      <c r="S37" t="n">
        <v>133.29</v>
      </c>
      <c r="T37" t="n">
        <v>325027.47</v>
      </c>
      <c r="U37" t="n">
        <v>0.16</v>
      </c>
      <c r="V37" t="n">
        <v>0.5600000000000001</v>
      </c>
      <c r="W37" t="n">
        <v>0.91</v>
      </c>
      <c r="X37" t="n">
        <v>19.21</v>
      </c>
      <c r="Y37" t="n">
        <v>1</v>
      </c>
      <c r="Z37" t="n">
        <v>10</v>
      </c>
    </row>
    <row r="38">
      <c r="A38" t="n">
        <v>1</v>
      </c>
      <c r="B38" t="n">
        <v>40</v>
      </c>
      <c r="C38" t="inlineStr">
        <is>
          <t xml:space="preserve">CONCLUIDO	</t>
        </is>
      </c>
      <c r="D38" t="n">
        <v>1.6726</v>
      </c>
      <c r="E38" t="n">
        <v>59.79</v>
      </c>
      <c r="F38" t="n">
        <v>54.81</v>
      </c>
      <c r="G38" t="n">
        <v>20.42</v>
      </c>
      <c r="H38" t="n">
        <v>0.39</v>
      </c>
      <c r="I38" t="n">
        <v>161</v>
      </c>
      <c r="J38" t="n">
        <v>91.09999999999999</v>
      </c>
      <c r="K38" t="n">
        <v>37.55</v>
      </c>
      <c r="L38" t="n">
        <v>2</v>
      </c>
      <c r="M38" t="n">
        <v>159</v>
      </c>
      <c r="N38" t="n">
        <v>11.54</v>
      </c>
      <c r="O38" t="n">
        <v>11468.97</v>
      </c>
      <c r="P38" t="n">
        <v>442.72</v>
      </c>
      <c r="Q38" t="n">
        <v>1206.66</v>
      </c>
      <c r="R38" t="n">
        <v>418.58</v>
      </c>
      <c r="S38" t="n">
        <v>133.29</v>
      </c>
      <c r="T38" t="n">
        <v>125195.52</v>
      </c>
      <c r="U38" t="n">
        <v>0.32</v>
      </c>
      <c r="V38" t="n">
        <v>0.68</v>
      </c>
      <c r="W38" t="n">
        <v>0.53</v>
      </c>
      <c r="X38" t="n">
        <v>7.39</v>
      </c>
      <c r="Y38" t="n">
        <v>1</v>
      </c>
      <c r="Z38" t="n">
        <v>10</v>
      </c>
    </row>
    <row r="39">
      <c r="A39" t="n">
        <v>2</v>
      </c>
      <c r="B39" t="n">
        <v>40</v>
      </c>
      <c r="C39" t="inlineStr">
        <is>
          <t xml:space="preserve">CONCLUIDO	</t>
        </is>
      </c>
      <c r="D39" t="n">
        <v>1.7997</v>
      </c>
      <c r="E39" t="n">
        <v>55.56</v>
      </c>
      <c r="F39" t="n">
        <v>51.75</v>
      </c>
      <c r="G39" t="n">
        <v>31.37</v>
      </c>
      <c r="H39" t="n">
        <v>0.57</v>
      </c>
      <c r="I39" t="n">
        <v>99</v>
      </c>
      <c r="J39" t="n">
        <v>92.31999999999999</v>
      </c>
      <c r="K39" t="n">
        <v>37.55</v>
      </c>
      <c r="L39" t="n">
        <v>3</v>
      </c>
      <c r="M39" t="n">
        <v>97</v>
      </c>
      <c r="N39" t="n">
        <v>11.77</v>
      </c>
      <c r="O39" t="n">
        <v>11620.34</v>
      </c>
      <c r="P39" t="n">
        <v>406.51</v>
      </c>
      <c r="Q39" t="n">
        <v>1206.65</v>
      </c>
      <c r="R39" t="n">
        <v>314.82</v>
      </c>
      <c r="S39" t="n">
        <v>133.29</v>
      </c>
      <c r="T39" t="n">
        <v>73625.25999999999</v>
      </c>
      <c r="U39" t="n">
        <v>0.42</v>
      </c>
      <c r="V39" t="n">
        <v>0.72</v>
      </c>
      <c r="W39" t="n">
        <v>0.43</v>
      </c>
      <c r="X39" t="n">
        <v>4.34</v>
      </c>
      <c r="Y39" t="n">
        <v>1</v>
      </c>
      <c r="Z39" t="n">
        <v>10</v>
      </c>
    </row>
    <row r="40">
      <c r="A40" t="n">
        <v>3</v>
      </c>
      <c r="B40" t="n">
        <v>40</v>
      </c>
      <c r="C40" t="inlineStr">
        <is>
          <t xml:space="preserve">CONCLUIDO	</t>
        </is>
      </c>
      <c r="D40" t="n">
        <v>1.8527</v>
      </c>
      <c r="E40" t="n">
        <v>53.98</v>
      </c>
      <c r="F40" t="n">
        <v>50.69</v>
      </c>
      <c r="G40" t="n">
        <v>42.84</v>
      </c>
      <c r="H40" t="n">
        <v>0.75</v>
      </c>
      <c r="I40" t="n">
        <v>71</v>
      </c>
      <c r="J40" t="n">
        <v>93.55</v>
      </c>
      <c r="K40" t="n">
        <v>37.55</v>
      </c>
      <c r="L40" t="n">
        <v>4</v>
      </c>
      <c r="M40" t="n">
        <v>69</v>
      </c>
      <c r="N40" t="n">
        <v>12</v>
      </c>
      <c r="O40" t="n">
        <v>11772.07</v>
      </c>
      <c r="P40" t="n">
        <v>387.07</v>
      </c>
      <c r="Q40" t="n">
        <v>1206.65</v>
      </c>
      <c r="R40" t="n">
        <v>279.48</v>
      </c>
      <c r="S40" t="n">
        <v>133.29</v>
      </c>
      <c r="T40" t="n">
        <v>56096.56</v>
      </c>
      <c r="U40" t="n">
        <v>0.48</v>
      </c>
      <c r="V40" t="n">
        <v>0.74</v>
      </c>
      <c r="W40" t="n">
        <v>0.39</v>
      </c>
      <c r="X40" t="n">
        <v>3.28</v>
      </c>
      <c r="Y40" t="n">
        <v>1</v>
      </c>
      <c r="Z40" t="n">
        <v>10</v>
      </c>
    </row>
    <row r="41">
      <c r="A41" t="n">
        <v>4</v>
      </c>
      <c r="B41" t="n">
        <v>40</v>
      </c>
      <c r="C41" t="inlineStr">
        <is>
          <t xml:space="preserve">CONCLUIDO	</t>
        </is>
      </c>
      <c r="D41" t="n">
        <v>1.8937</v>
      </c>
      <c r="E41" t="n">
        <v>52.81</v>
      </c>
      <c r="F41" t="n">
        <v>49.85</v>
      </c>
      <c r="G41" t="n">
        <v>55.38</v>
      </c>
      <c r="H41" t="n">
        <v>0.93</v>
      </c>
      <c r="I41" t="n">
        <v>54</v>
      </c>
      <c r="J41" t="n">
        <v>94.79000000000001</v>
      </c>
      <c r="K41" t="n">
        <v>37.55</v>
      </c>
      <c r="L41" t="n">
        <v>5</v>
      </c>
      <c r="M41" t="n">
        <v>52</v>
      </c>
      <c r="N41" t="n">
        <v>12.23</v>
      </c>
      <c r="O41" t="n">
        <v>11924.18</v>
      </c>
      <c r="P41" t="n">
        <v>368.32</v>
      </c>
      <c r="Q41" t="n">
        <v>1206.63</v>
      </c>
      <c r="R41" t="n">
        <v>250.74</v>
      </c>
      <c r="S41" t="n">
        <v>133.29</v>
      </c>
      <c r="T41" t="n">
        <v>41812.29</v>
      </c>
      <c r="U41" t="n">
        <v>0.53</v>
      </c>
      <c r="V41" t="n">
        <v>0.75</v>
      </c>
      <c r="W41" t="n">
        <v>0.36</v>
      </c>
      <c r="X41" t="n">
        <v>2.44</v>
      </c>
      <c r="Y41" t="n">
        <v>1</v>
      </c>
      <c r="Z41" t="n">
        <v>10</v>
      </c>
    </row>
    <row r="42">
      <c r="A42" t="n">
        <v>5</v>
      </c>
      <c r="B42" t="n">
        <v>40</v>
      </c>
      <c r="C42" t="inlineStr">
        <is>
          <t xml:space="preserve">CONCLUIDO	</t>
        </is>
      </c>
      <c r="D42" t="n">
        <v>1.9249</v>
      </c>
      <c r="E42" t="n">
        <v>51.95</v>
      </c>
      <c r="F42" t="n">
        <v>49.2</v>
      </c>
      <c r="G42" t="n">
        <v>68.65000000000001</v>
      </c>
      <c r="H42" t="n">
        <v>1.1</v>
      </c>
      <c r="I42" t="n">
        <v>43</v>
      </c>
      <c r="J42" t="n">
        <v>96.02</v>
      </c>
      <c r="K42" t="n">
        <v>37.55</v>
      </c>
      <c r="L42" t="n">
        <v>6</v>
      </c>
      <c r="M42" t="n">
        <v>41</v>
      </c>
      <c r="N42" t="n">
        <v>12.47</v>
      </c>
      <c r="O42" t="n">
        <v>12076.67</v>
      </c>
      <c r="P42" t="n">
        <v>351.01</v>
      </c>
      <c r="Q42" t="n">
        <v>1206.61</v>
      </c>
      <c r="R42" t="n">
        <v>229.06</v>
      </c>
      <c r="S42" t="n">
        <v>133.29</v>
      </c>
      <c r="T42" t="n">
        <v>31026.54</v>
      </c>
      <c r="U42" t="n">
        <v>0.58</v>
      </c>
      <c r="V42" t="n">
        <v>0.76</v>
      </c>
      <c r="W42" t="n">
        <v>0.32</v>
      </c>
      <c r="X42" t="n">
        <v>1.79</v>
      </c>
      <c r="Y42" t="n">
        <v>1</v>
      </c>
      <c r="Z42" t="n">
        <v>10</v>
      </c>
    </row>
    <row r="43">
      <c r="A43" t="n">
        <v>6</v>
      </c>
      <c r="B43" t="n">
        <v>40</v>
      </c>
      <c r="C43" t="inlineStr">
        <is>
          <t xml:space="preserve">CONCLUIDO	</t>
        </is>
      </c>
      <c r="D43" t="n">
        <v>1.936</v>
      </c>
      <c r="E43" t="n">
        <v>51.65</v>
      </c>
      <c r="F43" t="n">
        <v>49.03</v>
      </c>
      <c r="G43" t="n">
        <v>81.72</v>
      </c>
      <c r="H43" t="n">
        <v>1.27</v>
      </c>
      <c r="I43" t="n">
        <v>36</v>
      </c>
      <c r="J43" t="n">
        <v>97.26000000000001</v>
      </c>
      <c r="K43" t="n">
        <v>37.55</v>
      </c>
      <c r="L43" t="n">
        <v>7</v>
      </c>
      <c r="M43" t="n">
        <v>32</v>
      </c>
      <c r="N43" t="n">
        <v>12.71</v>
      </c>
      <c r="O43" t="n">
        <v>12229.54</v>
      </c>
      <c r="P43" t="n">
        <v>336.25</v>
      </c>
      <c r="Q43" t="n">
        <v>1206.69</v>
      </c>
      <c r="R43" t="n">
        <v>222.92</v>
      </c>
      <c r="S43" t="n">
        <v>133.29</v>
      </c>
      <c r="T43" t="n">
        <v>27992.85</v>
      </c>
      <c r="U43" t="n">
        <v>0.6</v>
      </c>
      <c r="V43" t="n">
        <v>0.76</v>
      </c>
      <c r="W43" t="n">
        <v>0.34</v>
      </c>
      <c r="X43" t="n">
        <v>1.62</v>
      </c>
      <c r="Y43" t="n">
        <v>1</v>
      </c>
      <c r="Z43" t="n">
        <v>10</v>
      </c>
    </row>
    <row r="44">
      <c r="A44" t="n">
        <v>7</v>
      </c>
      <c r="B44" t="n">
        <v>40</v>
      </c>
      <c r="C44" t="inlineStr">
        <is>
          <t xml:space="preserve">CONCLUIDO	</t>
        </is>
      </c>
      <c r="D44" t="n">
        <v>1.9475</v>
      </c>
      <c r="E44" t="n">
        <v>51.35</v>
      </c>
      <c r="F44" t="n">
        <v>48.8</v>
      </c>
      <c r="G44" t="n">
        <v>91.51000000000001</v>
      </c>
      <c r="H44" t="n">
        <v>1.43</v>
      </c>
      <c r="I44" t="n">
        <v>32</v>
      </c>
      <c r="J44" t="n">
        <v>98.5</v>
      </c>
      <c r="K44" t="n">
        <v>37.55</v>
      </c>
      <c r="L44" t="n">
        <v>8</v>
      </c>
      <c r="M44" t="n">
        <v>7</v>
      </c>
      <c r="N44" t="n">
        <v>12.95</v>
      </c>
      <c r="O44" t="n">
        <v>12382.79</v>
      </c>
      <c r="P44" t="n">
        <v>327.51</v>
      </c>
      <c r="Q44" t="n">
        <v>1206.65</v>
      </c>
      <c r="R44" t="n">
        <v>214.24</v>
      </c>
      <c r="S44" t="n">
        <v>133.29</v>
      </c>
      <c r="T44" t="n">
        <v>23671.07</v>
      </c>
      <c r="U44" t="n">
        <v>0.62</v>
      </c>
      <c r="V44" t="n">
        <v>0.77</v>
      </c>
      <c r="W44" t="n">
        <v>0.35</v>
      </c>
      <c r="X44" t="n">
        <v>1.39</v>
      </c>
      <c r="Y44" t="n">
        <v>1</v>
      </c>
      <c r="Z44" t="n">
        <v>10</v>
      </c>
    </row>
    <row r="45">
      <c r="A45" t="n">
        <v>8</v>
      </c>
      <c r="B45" t="n">
        <v>40</v>
      </c>
      <c r="C45" t="inlineStr">
        <is>
          <t xml:space="preserve">CONCLUIDO	</t>
        </is>
      </c>
      <c r="D45" t="n">
        <v>1.9433</v>
      </c>
      <c r="E45" t="n">
        <v>51.46</v>
      </c>
      <c r="F45" t="n">
        <v>48.91</v>
      </c>
      <c r="G45" t="n">
        <v>91.70999999999999</v>
      </c>
      <c r="H45" t="n">
        <v>1.59</v>
      </c>
      <c r="I45" t="n">
        <v>32</v>
      </c>
      <c r="J45" t="n">
        <v>99.75</v>
      </c>
      <c r="K45" t="n">
        <v>37.55</v>
      </c>
      <c r="L45" t="n">
        <v>9</v>
      </c>
      <c r="M45" t="n">
        <v>0</v>
      </c>
      <c r="N45" t="n">
        <v>13.2</v>
      </c>
      <c r="O45" t="n">
        <v>12536.43</v>
      </c>
      <c r="P45" t="n">
        <v>331.01</v>
      </c>
      <c r="Q45" t="n">
        <v>1206.64</v>
      </c>
      <c r="R45" t="n">
        <v>217.97</v>
      </c>
      <c r="S45" t="n">
        <v>133.29</v>
      </c>
      <c r="T45" t="n">
        <v>25535.7</v>
      </c>
      <c r="U45" t="n">
        <v>0.61</v>
      </c>
      <c r="V45" t="n">
        <v>0.76</v>
      </c>
      <c r="W45" t="n">
        <v>0.36</v>
      </c>
      <c r="X45" t="n">
        <v>1.5</v>
      </c>
      <c r="Y45" t="n">
        <v>1</v>
      </c>
      <c r="Z45" t="n">
        <v>10</v>
      </c>
    </row>
    <row r="46">
      <c r="A46" t="n">
        <v>0</v>
      </c>
      <c r="B46" t="n">
        <v>30</v>
      </c>
      <c r="C46" t="inlineStr">
        <is>
          <t xml:space="preserve">CONCLUIDO	</t>
        </is>
      </c>
      <c r="D46" t="n">
        <v>1.4443</v>
      </c>
      <c r="E46" t="n">
        <v>69.23999999999999</v>
      </c>
      <c r="F46" t="n">
        <v>62.43</v>
      </c>
      <c r="G46" t="n">
        <v>11.74</v>
      </c>
      <c r="H46" t="n">
        <v>0.24</v>
      </c>
      <c r="I46" t="n">
        <v>319</v>
      </c>
      <c r="J46" t="n">
        <v>71.52</v>
      </c>
      <c r="K46" t="n">
        <v>32.27</v>
      </c>
      <c r="L46" t="n">
        <v>1</v>
      </c>
      <c r="M46" t="n">
        <v>317</v>
      </c>
      <c r="N46" t="n">
        <v>8.25</v>
      </c>
      <c r="O46" t="n">
        <v>9054.6</v>
      </c>
      <c r="P46" t="n">
        <v>438.31</v>
      </c>
      <c r="Q46" t="n">
        <v>1206.88</v>
      </c>
      <c r="R46" t="n">
        <v>677.53</v>
      </c>
      <c r="S46" t="n">
        <v>133.29</v>
      </c>
      <c r="T46" t="n">
        <v>253883.02</v>
      </c>
      <c r="U46" t="n">
        <v>0.2</v>
      </c>
      <c r="V46" t="n">
        <v>0.6</v>
      </c>
      <c r="W46" t="n">
        <v>0.78</v>
      </c>
      <c r="X46" t="n">
        <v>15.01</v>
      </c>
      <c r="Y46" t="n">
        <v>1</v>
      </c>
      <c r="Z46" t="n">
        <v>10</v>
      </c>
    </row>
    <row r="47">
      <c r="A47" t="n">
        <v>1</v>
      </c>
      <c r="B47" t="n">
        <v>30</v>
      </c>
      <c r="C47" t="inlineStr">
        <is>
          <t xml:space="preserve">CONCLUIDO	</t>
        </is>
      </c>
      <c r="D47" t="n">
        <v>1.7461</v>
      </c>
      <c r="E47" t="n">
        <v>57.27</v>
      </c>
      <c r="F47" t="n">
        <v>53.39</v>
      </c>
      <c r="G47" t="n">
        <v>24.45</v>
      </c>
      <c r="H47" t="n">
        <v>0.48</v>
      </c>
      <c r="I47" t="n">
        <v>131</v>
      </c>
      <c r="J47" t="n">
        <v>72.7</v>
      </c>
      <c r="K47" t="n">
        <v>32.27</v>
      </c>
      <c r="L47" t="n">
        <v>2</v>
      </c>
      <c r="M47" t="n">
        <v>129</v>
      </c>
      <c r="N47" t="n">
        <v>8.43</v>
      </c>
      <c r="O47" t="n">
        <v>9200.25</v>
      </c>
      <c r="P47" t="n">
        <v>360.36</v>
      </c>
      <c r="Q47" t="n">
        <v>1206.68</v>
      </c>
      <c r="R47" t="n">
        <v>370.6</v>
      </c>
      <c r="S47" t="n">
        <v>133.29</v>
      </c>
      <c r="T47" t="n">
        <v>101356.31</v>
      </c>
      <c r="U47" t="n">
        <v>0.36</v>
      </c>
      <c r="V47" t="n">
        <v>0.7</v>
      </c>
      <c r="W47" t="n">
        <v>0.48</v>
      </c>
      <c r="X47" t="n">
        <v>5.98</v>
      </c>
      <c r="Y47" t="n">
        <v>1</v>
      </c>
      <c r="Z47" t="n">
        <v>10</v>
      </c>
    </row>
    <row r="48">
      <c r="A48" t="n">
        <v>2</v>
      </c>
      <c r="B48" t="n">
        <v>30</v>
      </c>
      <c r="C48" t="inlineStr">
        <is>
          <t xml:space="preserve">CONCLUIDO	</t>
        </is>
      </c>
      <c r="D48" t="n">
        <v>1.8264</v>
      </c>
      <c r="E48" t="n">
        <v>54.75</v>
      </c>
      <c r="F48" t="n">
        <v>51.65</v>
      </c>
      <c r="G48" t="n">
        <v>38.26</v>
      </c>
      <c r="H48" t="n">
        <v>0.71</v>
      </c>
      <c r="I48" t="n">
        <v>81</v>
      </c>
      <c r="J48" t="n">
        <v>73.88</v>
      </c>
      <c r="K48" t="n">
        <v>32.27</v>
      </c>
      <c r="L48" t="n">
        <v>3</v>
      </c>
      <c r="M48" t="n">
        <v>79</v>
      </c>
      <c r="N48" t="n">
        <v>8.609999999999999</v>
      </c>
      <c r="O48" t="n">
        <v>9346.23</v>
      </c>
      <c r="P48" t="n">
        <v>333.6</v>
      </c>
      <c r="Q48" t="n">
        <v>1206.64</v>
      </c>
      <c r="R48" t="n">
        <v>312.32</v>
      </c>
      <c r="S48" t="n">
        <v>133.29</v>
      </c>
      <c r="T48" t="n">
        <v>72466.91</v>
      </c>
      <c r="U48" t="n">
        <v>0.43</v>
      </c>
      <c r="V48" t="n">
        <v>0.72</v>
      </c>
      <c r="W48" t="n">
        <v>0.42</v>
      </c>
      <c r="X48" t="n">
        <v>4.24</v>
      </c>
      <c r="Y48" t="n">
        <v>1</v>
      </c>
      <c r="Z48" t="n">
        <v>10</v>
      </c>
    </row>
    <row r="49">
      <c r="A49" t="n">
        <v>3</v>
      </c>
      <c r="B49" t="n">
        <v>30</v>
      </c>
      <c r="C49" t="inlineStr">
        <is>
          <t xml:space="preserve">CONCLUIDO	</t>
        </is>
      </c>
      <c r="D49" t="n">
        <v>1.899</v>
      </c>
      <c r="E49" t="n">
        <v>52.66</v>
      </c>
      <c r="F49" t="n">
        <v>49.94</v>
      </c>
      <c r="G49" t="n">
        <v>53.51</v>
      </c>
      <c r="H49" t="n">
        <v>0.93</v>
      </c>
      <c r="I49" t="n">
        <v>56</v>
      </c>
      <c r="J49" t="n">
        <v>75.06999999999999</v>
      </c>
      <c r="K49" t="n">
        <v>32.27</v>
      </c>
      <c r="L49" t="n">
        <v>4</v>
      </c>
      <c r="M49" t="n">
        <v>54</v>
      </c>
      <c r="N49" t="n">
        <v>8.800000000000001</v>
      </c>
      <c r="O49" t="n">
        <v>9492.549999999999</v>
      </c>
      <c r="P49" t="n">
        <v>305.74</v>
      </c>
      <c r="Q49" t="n">
        <v>1206.61</v>
      </c>
      <c r="R49" t="n">
        <v>253.83</v>
      </c>
      <c r="S49" t="n">
        <v>133.29</v>
      </c>
      <c r="T49" t="n">
        <v>43345.8</v>
      </c>
      <c r="U49" t="n">
        <v>0.53</v>
      </c>
      <c r="V49" t="n">
        <v>0.75</v>
      </c>
      <c r="W49" t="n">
        <v>0.36</v>
      </c>
      <c r="X49" t="n">
        <v>2.53</v>
      </c>
      <c r="Y49" t="n">
        <v>1</v>
      </c>
      <c r="Z49" t="n">
        <v>10</v>
      </c>
    </row>
    <row r="50">
      <c r="A50" t="n">
        <v>4</v>
      </c>
      <c r="B50" t="n">
        <v>30</v>
      </c>
      <c r="C50" t="inlineStr">
        <is>
          <t xml:space="preserve">CONCLUIDO	</t>
        </is>
      </c>
      <c r="D50" t="n">
        <v>1.9267</v>
      </c>
      <c r="E50" t="n">
        <v>51.9</v>
      </c>
      <c r="F50" t="n">
        <v>49.37</v>
      </c>
      <c r="G50" t="n">
        <v>67.33</v>
      </c>
      <c r="H50" t="n">
        <v>1.15</v>
      </c>
      <c r="I50" t="n">
        <v>44</v>
      </c>
      <c r="J50" t="n">
        <v>76.26000000000001</v>
      </c>
      <c r="K50" t="n">
        <v>32.27</v>
      </c>
      <c r="L50" t="n">
        <v>5</v>
      </c>
      <c r="M50" t="n">
        <v>22</v>
      </c>
      <c r="N50" t="n">
        <v>8.99</v>
      </c>
      <c r="O50" t="n">
        <v>9639.200000000001</v>
      </c>
      <c r="P50" t="n">
        <v>287.47</v>
      </c>
      <c r="Q50" t="n">
        <v>1206.63</v>
      </c>
      <c r="R50" t="n">
        <v>234.11</v>
      </c>
      <c r="S50" t="n">
        <v>133.29</v>
      </c>
      <c r="T50" t="n">
        <v>33546.38</v>
      </c>
      <c r="U50" t="n">
        <v>0.57</v>
      </c>
      <c r="V50" t="n">
        <v>0.76</v>
      </c>
      <c r="W50" t="n">
        <v>0.36</v>
      </c>
      <c r="X50" t="n">
        <v>1.96</v>
      </c>
      <c r="Y50" t="n">
        <v>1</v>
      </c>
      <c r="Z50" t="n">
        <v>10</v>
      </c>
    </row>
    <row r="51">
      <c r="A51" t="n">
        <v>5</v>
      </c>
      <c r="B51" t="n">
        <v>30</v>
      </c>
      <c r="C51" t="inlineStr">
        <is>
          <t xml:space="preserve">CONCLUIDO	</t>
        </is>
      </c>
      <c r="D51" t="n">
        <v>1.9258</v>
      </c>
      <c r="E51" t="n">
        <v>51.93</v>
      </c>
      <c r="F51" t="n">
        <v>49.43</v>
      </c>
      <c r="G51" t="n">
        <v>70.61</v>
      </c>
      <c r="H51" t="n">
        <v>1.36</v>
      </c>
      <c r="I51" t="n">
        <v>42</v>
      </c>
      <c r="J51" t="n">
        <v>77.45</v>
      </c>
      <c r="K51" t="n">
        <v>32.27</v>
      </c>
      <c r="L51" t="n">
        <v>6</v>
      </c>
      <c r="M51" t="n">
        <v>0</v>
      </c>
      <c r="N51" t="n">
        <v>9.18</v>
      </c>
      <c r="O51" t="n">
        <v>9786.190000000001</v>
      </c>
      <c r="P51" t="n">
        <v>289.58</v>
      </c>
      <c r="Q51" t="n">
        <v>1206.68</v>
      </c>
      <c r="R51" t="n">
        <v>234.71</v>
      </c>
      <c r="S51" t="n">
        <v>133.29</v>
      </c>
      <c r="T51" t="n">
        <v>33858.48</v>
      </c>
      <c r="U51" t="n">
        <v>0.57</v>
      </c>
      <c r="V51" t="n">
        <v>0.76</v>
      </c>
      <c r="W51" t="n">
        <v>0.4</v>
      </c>
      <c r="X51" t="n">
        <v>2.02</v>
      </c>
      <c r="Y51" t="n">
        <v>1</v>
      </c>
      <c r="Z51" t="n">
        <v>10</v>
      </c>
    </row>
    <row r="52">
      <c r="A52" t="n">
        <v>0</v>
      </c>
      <c r="B52" t="n">
        <v>15</v>
      </c>
      <c r="C52" t="inlineStr">
        <is>
          <t xml:space="preserve">CONCLUIDO	</t>
        </is>
      </c>
      <c r="D52" t="n">
        <v>1.6932</v>
      </c>
      <c r="E52" t="n">
        <v>59.06</v>
      </c>
      <c r="F52" t="n">
        <v>55.42</v>
      </c>
      <c r="G52" t="n">
        <v>19</v>
      </c>
      <c r="H52" t="n">
        <v>0.43</v>
      </c>
      <c r="I52" t="n">
        <v>175</v>
      </c>
      <c r="J52" t="n">
        <v>39.78</v>
      </c>
      <c r="K52" t="n">
        <v>19.54</v>
      </c>
      <c r="L52" t="n">
        <v>1</v>
      </c>
      <c r="M52" t="n">
        <v>173</v>
      </c>
      <c r="N52" t="n">
        <v>4.24</v>
      </c>
      <c r="O52" t="n">
        <v>5140</v>
      </c>
      <c r="P52" t="n">
        <v>240.91</v>
      </c>
      <c r="Q52" t="n">
        <v>1206.66</v>
      </c>
      <c r="R52" t="n">
        <v>439.05</v>
      </c>
      <c r="S52" t="n">
        <v>133.29</v>
      </c>
      <c r="T52" t="n">
        <v>135361.56</v>
      </c>
      <c r="U52" t="n">
        <v>0.3</v>
      </c>
      <c r="V52" t="n">
        <v>0.68</v>
      </c>
      <c r="W52" t="n">
        <v>0.5600000000000001</v>
      </c>
      <c r="X52" t="n">
        <v>8</v>
      </c>
      <c r="Y52" t="n">
        <v>1</v>
      </c>
      <c r="Z52" t="n">
        <v>10</v>
      </c>
    </row>
    <row r="53">
      <c r="A53" t="n">
        <v>1</v>
      </c>
      <c r="B53" t="n">
        <v>15</v>
      </c>
      <c r="C53" t="inlineStr">
        <is>
          <t xml:space="preserve">CONCLUIDO	</t>
        </is>
      </c>
      <c r="D53" t="n">
        <v>1.8411</v>
      </c>
      <c r="E53" t="n">
        <v>54.32</v>
      </c>
      <c r="F53" t="n">
        <v>51.69</v>
      </c>
      <c r="G53" t="n">
        <v>37.37</v>
      </c>
      <c r="H53" t="n">
        <v>0.84</v>
      </c>
      <c r="I53" t="n">
        <v>83</v>
      </c>
      <c r="J53" t="n">
        <v>40.89</v>
      </c>
      <c r="K53" t="n">
        <v>19.54</v>
      </c>
      <c r="L53" t="n">
        <v>2</v>
      </c>
      <c r="M53" t="n">
        <v>10</v>
      </c>
      <c r="N53" t="n">
        <v>4.35</v>
      </c>
      <c r="O53" t="n">
        <v>5277.26</v>
      </c>
      <c r="P53" t="n">
        <v>202.36</v>
      </c>
      <c r="Q53" t="n">
        <v>1206.77</v>
      </c>
      <c r="R53" t="n">
        <v>310.93</v>
      </c>
      <c r="S53" t="n">
        <v>133.29</v>
      </c>
      <c r="T53" t="n">
        <v>71763.41</v>
      </c>
      <c r="U53" t="n">
        <v>0.43</v>
      </c>
      <c r="V53" t="n">
        <v>0.72</v>
      </c>
      <c r="W53" t="n">
        <v>0.5</v>
      </c>
      <c r="X53" t="n">
        <v>4.28</v>
      </c>
      <c r="Y53" t="n">
        <v>1</v>
      </c>
      <c r="Z53" t="n">
        <v>10</v>
      </c>
    </row>
    <row r="54">
      <c r="A54" t="n">
        <v>2</v>
      </c>
      <c r="B54" t="n">
        <v>15</v>
      </c>
      <c r="C54" t="inlineStr">
        <is>
          <t xml:space="preserve">CONCLUIDO	</t>
        </is>
      </c>
      <c r="D54" t="n">
        <v>1.8538</v>
      </c>
      <c r="E54" t="n">
        <v>53.94</v>
      </c>
      <c r="F54" t="n">
        <v>51.33</v>
      </c>
      <c r="G54" t="n">
        <v>37.56</v>
      </c>
      <c r="H54" t="n">
        <v>1.22</v>
      </c>
      <c r="I54" t="n">
        <v>82</v>
      </c>
      <c r="J54" t="n">
        <v>42.01</v>
      </c>
      <c r="K54" t="n">
        <v>19.54</v>
      </c>
      <c r="L54" t="n">
        <v>3</v>
      </c>
      <c r="M54" t="n">
        <v>0</v>
      </c>
      <c r="N54" t="n">
        <v>4.46</v>
      </c>
      <c r="O54" t="n">
        <v>5414.79</v>
      </c>
      <c r="P54" t="n">
        <v>205.9</v>
      </c>
      <c r="Q54" t="n">
        <v>1206.74</v>
      </c>
      <c r="R54" t="n">
        <v>297.1</v>
      </c>
      <c r="S54" t="n">
        <v>133.29</v>
      </c>
      <c r="T54" t="n">
        <v>64850.96</v>
      </c>
      <c r="U54" t="n">
        <v>0.45</v>
      </c>
      <c r="V54" t="n">
        <v>0.73</v>
      </c>
      <c r="W54" t="n">
        <v>0.53</v>
      </c>
      <c r="X54" t="n">
        <v>3.92</v>
      </c>
      <c r="Y54" t="n">
        <v>1</v>
      </c>
      <c r="Z54" t="n">
        <v>10</v>
      </c>
    </row>
    <row r="55">
      <c r="A55" t="n">
        <v>0</v>
      </c>
      <c r="B55" t="n">
        <v>70</v>
      </c>
      <c r="C55" t="inlineStr">
        <is>
          <t xml:space="preserve">CONCLUIDO	</t>
        </is>
      </c>
      <c r="D55" t="n">
        <v>0.9829</v>
      </c>
      <c r="E55" t="n">
        <v>101.74</v>
      </c>
      <c r="F55" t="n">
        <v>80.23999999999999</v>
      </c>
      <c r="G55" t="n">
        <v>7.22</v>
      </c>
      <c r="H55" t="n">
        <v>0.12</v>
      </c>
      <c r="I55" t="n">
        <v>667</v>
      </c>
      <c r="J55" t="n">
        <v>141.81</v>
      </c>
      <c r="K55" t="n">
        <v>47.83</v>
      </c>
      <c r="L55" t="n">
        <v>1</v>
      </c>
      <c r="M55" t="n">
        <v>665</v>
      </c>
      <c r="N55" t="n">
        <v>22.98</v>
      </c>
      <c r="O55" t="n">
        <v>17723.39</v>
      </c>
      <c r="P55" t="n">
        <v>908.33</v>
      </c>
      <c r="Q55" t="n">
        <v>1207.09</v>
      </c>
      <c r="R55" t="n">
        <v>1284.1</v>
      </c>
      <c r="S55" t="n">
        <v>133.29</v>
      </c>
      <c r="T55" t="n">
        <v>555426.91</v>
      </c>
      <c r="U55" t="n">
        <v>0.1</v>
      </c>
      <c r="V55" t="n">
        <v>0.47</v>
      </c>
      <c r="W55" t="n">
        <v>1.35</v>
      </c>
      <c r="X55" t="n">
        <v>32.82</v>
      </c>
      <c r="Y55" t="n">
        <v>1</v>
      </c>
      <c r="Z55" t="n">
        <v>10</v>
      </c>
    </row>
    <row r="56">
      <c r="A56" t="n">
        <v>1</v>
      </c>
      <c r="B56" t="n">
        <v>70</v>
      </c>
      <c r="C56" t="inlineStr">
        <is>
          <t xml:space="preserve">CONCLUIDO	</t>
        </is>
      </c>
      <c r="D56" t="n">
        <v>1.4798</v>
      </c>
      <c r="E56" t="n">
        <v>67.58</v>
      </c>
      <c r="F56" t="n">
        <v>58.47</v>
      </c>
      <c r="G56" t="n">
        <v>14.74</v>
      </c>
      <c r="H56" t="n">
        <v>0.25</v>
      </c>
      <c r="I56" t="n">
        <v>238</v>
      </c>
      <c r="J56" t="n">
        <v>143.17</v>
      </c>
      <c r="K56" t="n">
        <v>47.83</v>
      </c>
      <c r="L56" t="n">
        <v>2</v>
      </c>
      <c r="M56" t="n">
        <v>236</v>
      </c>
      <c r="N56" t="n">
        <v>23.34</v>
      </c>
      <c r="O56" t="n">
        <v>17891.86</v>
      </c>
      <c r="P56" t="n">
        <v>654.03</v>
      </c>
      <c r="Q56" t="n">
        <v>1206.73</v>
      </c>
      <c r="R56" t="n">
        <v>542.88</v>
      </c>
      <c r="S56" t="n">
        <v>133.29</v>
      </c>
      <c r="T56" t="n">
        <v>186961.76</v>
      </c>
      <c r="U56" t="n">
        <v>0.25</v>
      </c>
      <c r="V56" t="n">
        <v>0.64</v>
      </c>
      <c r="W56" t="n">
        <v>0.66</v>
      </c>
      <c r="X56" t="n">
        <v>11.06</v>
      </c>
      <c r="Y56" t="n">
        <v>1</v>
      </c>
      <c r="Z56" t="n">
        <v>10</v>
      </c>
    </row>
    <row r="57">
      <c r="A57" t="n">
        <v>2</v>
      </c>
      <c r="B57" t="n">
        <v>70</v>
      </c>
      <c r="C57" t="inlineStr">
        <is>
          <t xml:space="preserve">CONCLUIDO	</t>
        </is>
      </c>
      <c r="D57" t="n">
        <v>1.6544</v>
      </c>
      <c r="E57" t="n">
        <v>60.45</v>
      </c>
      <c r="F57" t="n">
        <v>54.03</v>
      </c>
      <c r="G57" t="n">
        <v>22.36</v>
      </c>
      <c r="H57" t="n">
        <v>0.37</v>
      </c>
      <c r="I57" t="n">
        <v>145</v>
      </c>
      <c r="J57" t="n">
        <v>144.54</v>
      </c>
      <c r="K57" t="n">
        <v>47.83</v>
      </c>
      <c r="L57" t="n">
        <v>3</v>
      </c>
      <c r="M57" t="n">
        <v>143</v>
      </c>
      <c r="N57" t="n">
        <v>23.71</v>
      </c>
      <c r="O57" t="n">
        <v>18060.85</v>
      </c>
      <c r="P57" t="n">
        <v>597.75</v>
      </c>
      <c r="Q57" t="n">
        <v>1206.7</v>
      </c>
      <c r="R57" t="n">
        <v>391.88</v>
      </c>
      <c r="S57" t="n">
        <v>133.29</v>
      </c>
      <c r="T57" t="n">
        <v>111926.67</v>
      </c>
      <c r="U57" t="n">
        <v>0.34</v>
      </c>
      <c r="V57" t="n">
        <v>0.6899999999999999</v>
      </c>
      <c r="W57" t="n">
        <v>0.51</v>
      </c>
      <c r="X57" t="n">
        <v>6.62</v>
      </c>
      <c r="Y57" t="n">
        <v>1</v>
      </c>
      <c r="Z57" t="n">
        <v>10</v>
      </c>
    </row>
    <row r="58">
      <c r="A58" t="n">
        <v>3</v>
      </c>
      <c r="B58" t="n">
        <v>70</v>
      </c>
      <c r="C58" t="inlineStr">
        <is>
          <t xml:space="preserve">CONCLUIDO	</t>
        </is>
      </c>
      <c r="D58" t="n">
        <v>1.746</v>
      </c>
      <c r="E58" t="n">
        <v>57.27</v>
      </c>
      <c r="F58" t="n">
        <v>52.04</v>
      </c>
      <c r="G58" t="n">
        <v>30.02</v>
      </c>
      <c r="H58" t="n">
        <v>0.49</v>
      </c>
      <c r="I58" t="n">
        <v>104</v>
      </c>
      <c r="J58" t="n">
        <v>145.92</v>
      </c>
      <c r="K58" t="n">
        <v>47.83</v>
      </c>
      <c r="L58" t="n">
        <v>4</v>
      </c>
      <c r="M58" t="n">
        <v>102</v>
      </c>
      <c r="N58" t="n">
        <v>24.09</v>
      </c>
      <c r="O58" t="n">
        <v>18230.35</v>
      </c>
      <c r="P58" t="n">
        <v>569.48</v>
      </c>
      <c r="Q58" t="n">
        <v>1206.62</v>
      </c>
      <c r="R58" t="n">
        <v>324.46</v>
      </c>
      <c r="S58" t="n">
        <v>133.29</v>
      </c>
      <c r="T58" t="n">
        <v>78422.81</v>
      </c>
      <c r="U58" t="n">
        <v>0.41</v>
      </c>
      <c r="V58" t="n">
        <v>0.72</v>
      </c>
      <c r="W58" t="n">
        <v>0.45</v>
      </c>
      <c r="X58" t="n">
        <v>4.63</v>
      </c>
      <c r="Y58" t="n">
        <v>1</v>
      </c>
      <c r="Z58" t="n">
        <v>10</v>
      </c>
    </row>
    <row r="59">
      <c r="A59" t="n">
        <v>4</v>
      </c>
      <c r="B59" t="n">
        <v>70</v>
      </c>
      <c r="C59" t="inlineStr">
        <is>
          <t xml:space="preserve">CONCLUIDO	</t>
        </is>
      </c>
      <c r="D59" t="n">
        <v>1.7815</v>
      </c>
      <c r="E59" t="n">
        <v>56.13</v>
      </c>
      <c r="F59" t="n">
        <v>51.54</v>
      </c>
      <c r="G59" t="n">
        <v>37.71</v>
      </c>
      <c r="H59" t="n">
        <v>0.6</v>
      </c>
      <c r="I59" t="n">
        <v>82</v>
      </c>
      <c r="J59" t="n">
        <v>147.3</v>
      </c>
      <c r="K59" t="n">
        <v>47.83</v>
      </c>
      <c r="L59" t="n">
        <v>5</v>
      </c>
      <c r="M59" t="n">
        <v>80</v>
      </c>
      <c r="N59" t="n">
        <v>24.47</v>
      </c>
      <c r="O59" t="n">
        <v>18400.38</v>
      </c>
      <c r="P59" t="n">
        <v>558.52</v>
      </c>
      <c r="Q59" t="n">
        <v>1206.63</v>
      </c>
      <c r="R59" t="n">
        <v>309.14</v>
      </c>
      <c r="S59" t="n">
        <v>133.29</v>
      </c>
      <c r="T59" t="n">
        <v>70873.83</v>
      </c>
      <c r="U59" t="n">
        <v>0.43</v>
      </c>
      <c r="V59" t="n">
        <v>0.73</v>
      </c>
      <c r="W59" t="n">
        <v>0.39</v>
      </c>
      <c r="X59" t="n">
        <v>4.13</v>
      </c>
      <c r="Y59" t="n">
        <v>1</v>
      </c>
      <c r="Z59" t="n">
        <v>10</v>
      </c>
    </row>
    <row r="60">
      <c r="A60" t="n">
        <v>5</v>
      </c>
      <c r="B60" t="n">
        <v>70</v>
      </c>
      <c r="C60" t="inlineStr">
        <is>
          <t xml:space="preserve">CONCLUIDO	</t>
        </is>
      </c>
      <c r="D60" t="n">
        <v>1.8325</v>
      </c>
      <c r="E60" t="n">
        <v>54.57</v>
      </c>
      <c r="F60" t="n">
        <v>50.43</v>
      </c>
      <c r="G60" t="n">
        <v>45.85</v>
      </c>
      <c r="H60" t="n">
        <v>0.71</v>
      </c>
      <c r="I60" t="n">
        <v>66</v>
      </c>
      <c r="J60" t="n">
        <v>148.68</v>
      </c>
      <c r="K60" t="n">
        <v>47.83</v>
      </c>
      <c r="L60" t="n">
        <v>6</v>
      </c>
      <c r="M60" t="n">
        <v>64</v>
      </c>
      <c r="N60" t="n">
        <v>24.85</v>
      </c>
      <c r="O60" t="n">
        <v>18570.94</v>
      </c>
      <c r="P60" t="n">
        <v>540.6900000000001</v>
      </c>
      <c r="Q60" t="n">
        <v>1206.78</v>
      </c>
      <c r="R60" t="n">
        <v>270.54</v>
      </c>
      <c r="S60" t="n">
        <v>133.29</v>
      </c>
      <c r="T60" t="n">
        <v>51653.81</v>
      </c>
      <c r="U60" t="n">
        <v>0.49</v>
      </c>
      <c r="V60" t="n">
        <v>0.74</v>
      </c>
      <c r="W60" t="n">
        <v>0.38</v>
      </c>
      <c r="X60" t="n">
        <v>3.02</v>
      </c>
      <c r="Y60" t="n">
        <v>1</v>
      </c>
      <c r="Z60" t="n">
        <v>10</v>
      </c>
    </row>
    <row r="61">
      <c r="A61" t="n">
        <v>6</v>
      </c>
      <c r="B61" t="n">
        <v>70</v>
      </c>
      <c r="C61" t="inlineStr">
        <is>
          <t xml:space="preserve">CONCLUIDO	</t>
        </is>
      </c>
      <c r="D61" t="n">
        <v>1.8583</v>
      </c>
      <c r="E61" t="n">
        <v>53.81</v>
      </c>
      <c r="F61" t="n">
        <v>49.97</v>
      </c>
      <c r="G61" t="n">
        <v>53.53</v>
      </c>
      <c r="H61" t="n">
        <v>0.83</v>
      </c>
      <c r="I61" t="n">
        <v>56</v>
      </c>
      <c r="J61" t="n">
        <v>150.07</v>
      </c>
      <c r="K61" t="n">
        <v>47.83</v>
      </c>
      <c r="L61" t="n">
        <v>7</v>
      </c>
      <c r="M61" t="n">
        <v>54</v>
      </c>
      <c r="N61" t="n">
        <v>25.24</v>
      </c>
      <c r="O61" t="n">
        <v>18742.03</v>
      </c>
      <c r="P61" t="n">
        <v>528.5</v>
      </c>
      <c r="Q61" t="n">
        <v>1206.63</v>
      </c>
      <c r="R61" t="n">
        <v>254.76</v>
      </c>
      <c r="S61" t="n">
        <v>133.29</v>
      </c>
      <c r="T61" t="n">
        <v>43810.76</v>
      </c>
      <c r="U61" t="n">
        <v>0.52</v>
      </c>
      <c r="V61" t="n">
        <v>0.75</v>
      </c>
      <c r="W61" t="n">
        <v>0.36</v>
      </c>
      <c r="X61" t="n">
        <v>2.56</v>
      </c>
      <c r="Y61" t="n">
        <v>1</v>
      </c>
      <c r="Z61" t="n">
        <v>10</v>
      </c>
    </row>
    <row r="62">
      <c r="A62" t="n">
        <v>7</v>
      </c>
      <c r="B62" t="n">
        <v>70</v>
      </c>
      <c r="C62" t="inlineStr">
        <is>
          <t xml:space="preserve">CONCLUIDO	</t>
        </is>
      </c>
      <c r="D62" t="n">
        <v>1.882</v>
      </c>
      <c r="E62" t="n">
        <v>53.13</v>
      </c>
      <c r="F62" t="n">
        <v>49.52</v>
      </c>
      <c r="G62" t="n">
        <v>61.9</v>
      </c>
      <c r="H62" t="n">
        <v>0.9399999999999999</v>
      </c>
      <c r="I62" t="n">
        <v>48</v>
      </c>
      <c r="J62" t="n">
        <v>151.46</v>
      </c>
      <c r="K62" t="n">
        <v>47.83</v>
      </c>
      <c r="L62" t="n">
        <v>8</v>
      </c>
      <c r="M62" t="n">
        <v>46</v>
      </c>
      <c r="N62" t="n">
        <v>25.63</v>
      </c>
      <c r="O62" t="n">
        <v>18913.66</v>
      </c>
      <c r="P62" t="n">
        <v>518.37</v>
      </c>
      <c r="Q62" t="n">
        <v>1206.62</v>
      </c>
      <c r="R62" t="n">
        <v>239.37</v>
      </c>
      <c r="S62" t="n">
        <v>133.29</v>
      </c>
      <c r="T62" t="n">
        <v>36154.99</v>
      </c>
      <c r="U62" t="n">
        <v>0.5600000000000001</v>
      </c>
      <c r="V62" t="n">
        <v>0.76</v>
      </c>
      <c r="W62" t="n">
        <v>0.35</v>
      </c>
      <c r="X62" t="n">
        <v>2.11</v>
      </c>
      <c r="Y62" t="n">
        <v>1</v>
      </c>
      <c r="Z62" t="n">
        <v>10</v>
      </c>
    </row>
    <row r="63">
      <c r="A63" t="n">
        <v>8</v>
      </c>
      <c r="B63" t="n">
        <v>70</v>
      </c>
      <c r="C63" t="inlineStr">
        <is>
          <t xml:space="preserve">CONCLUIDO	</t>
        </is>
      </c>
      <c r="D63" t="n">
        <v>1.8934</v>
      </c>
      <c r="E63" t="n">
        <v>52.82</v>
      </c>
      <c r="F63" t="n">
        <v>49.37</v>
      </c>
      <c r="G63" t="n">
        <v>70.53</v>
      </c>
      <c r="H63" t="n">
        <v>1.04</v>
      </c>
      <c r="I63" t="n">
        <v>42</v>
      </c>
      <c r="J63" t="n">
        <v>152.85</v>
      </c>
      <c r="K63" t="n">
        <v>47.83</v>
      </c>
      <c r="L63" t="n">
        <v>9</v>
      </c>
      <c r="M63" t="n">
        <v>40</v>
      </c>
      <c r="N63" t="n">
        <v>26.03</v>
      </c>
      <c r="O63" t="n">
        <v>19085.83</v>
      </c>
      <c r="P63" t="n">
        <v>510.73</v>
      </c>
      <c r="Q63" t="n">
        <v>1206.6</v>
      </c>
      <c r="R63" t="n">
        <v>234.9</v>
      </c>
      <c r="S63" t="n">
        <v>133.29</v>
      </c>
      <c r="T63" t="n">
        <v>33952.27</v>
      </c>
      <c r="U63" t="n">
        <v>0.57</v>
      </c>
      <c r="V63" t="n">
        <v>0.76</v>
      </c>
      <c r="W63" t="n">
        <v>0.34</v>
      </c>
      <c r="X63" t="n">
        <v>1.96</v>
      </c>
      <c r="Y63" t="n">
        <v>1</v>
      </c>
      <c r="Z63" t="n">
        <v>10</v>
      </c>
    </row>
    <row r="64">
      <c r="A64" t="n">
        <v>9</v>
      </c>
      <c r="B64" t="n">
        <v>70</v>
      </c>
      <c r="C64" t="inlineStr">
        <is>
          <t xml:space="preserve">CONCLUIDO	</t>
        </is>
      </c>
      <c r="D64" t="n">
        <v>1.9096</v>
      </c>
      <c r="E64" t="n">
        <v>52.37</v>
      </c>
      <c r="F64" t="n">
        <v>49.07</v>
      </c>
      <c r="G64" t="n">
        <v>79.56999999999999</v>
      </c>
      <c r="H64" t="n">
        <v>1.15</v>
      </c>
      <c r="I64" t="n">
        <v>37</v>
      </c>
      <c r="J64" t="n">
        <v>154.25</v>
      </c>
      <c r="K64" t="n">
        <v>47.83</v>
      </c>
      <c r="L64" t="n">
        <v>10</v>
      </c>
      <c r="M64" t="n">
        <v>35</v>
      </c>
      <c r="N64" t="n">
        <v>26.43</v>
      </c>
      <c r="O64" t="n">
        <v>19258.55</v>
      </c>
      <c r="P64" t="n">
        <v>500.35</v>
      </c>
      <c r="Q64" t="n">
        <v>1206.6</v>
      </c>
      <c r="R64" t="n">
        <v>224.33</v>
      </c>
      <c r="S64" t="n">
        <v>133.29</v>
      </c>
      <c r="T64" t="n">
        <v>28691.58</v>
      </c>
      <c r="U64" t="n">
        <v>0.59</v>
      </c>
      <c r="V64" t="n">
        <v>0.76</v>
      </c>
      <c r="W64" t="n">
        <v>0.33</v>
      </c>
      <c r="X64" t="n">
        <v>1.66</v>
      </c>
      <c r="Y64" t="n">
        <v>1</v>
      </c>
      <c r="Z64" t="n">
        <v>10</v>
      </c>
    </row>
    <row r="65">
      <c r="A65" t="n">
        <v>10</v>
      </c>
      <c r="B65" t="n">
        <v>70</v>
      </c>
      <c r="C65" t="inlineStr">
        <is>
          <t xml:space="preserve">CONCLUIDO	</t>
        </is>
      </c>
      <c r="D65" t="n">
        <v>1.9216</v>
      </c>
      <c r="E65" t="n">
        <v>52.04</v>
      </c>
      <c r="F65" t="n">
        <v>48.86</v>
      </c>
      <c r="G65" t="n">
        <v>88.83</v>
      </c>
      <c r="H65" t="n">
        <v>1.25</v>
      </c>
      <c r="I65" t="n">
        <v>33</v>
      </c>
      <c r="J65" t="n">
        <v>155.66</v>
      </c>
      <c r="K65" t="n">
        <v>47.83</v>
      </c>
      <c r="L65" t="n">
        <v>11</v>
      </c>
      <c r="M65" t="n">
        <v>31</v>
      </c>
      <c r="N65" t="n">
        <v>26.83</v>
      </c>
      <c r="O65" t="n">
        <v>19431.82</v>
      </c>
      <c r="P65" t="n">
        <v>491.47</v>
      </c>
      <c r="Q65" t="n">
        <v>1206.63</v>
      </c>
      <c r="R65" t="n">
        <v>217.12</v>
      </c>
      <c r="S65" t="n">
        <v>133.29</v>
      </c>
      <c r="T65" t="n">
        <v>25109.13</v>
      </c>
      <c r="U65" t="n">
        <v>0.61</v>
      </c>
      <c r="V65" t="n">
        <v>0.77</v>
      </c>
      <c r="W65" t="n">
        <v>0.33</v>
      </c>
      <c r="X65" t="n">
        <v>1.45</v>
      </c>
      <c r="Y65" t="n">
        <v>1</v>
      </c>
      <c r="Z65" t="n">
        <v>10</v>
      </c>
    </row>
    <row r="66">
      <c r="A66" t="n">
        <v>11</v>
      </c>
      <c r="B66" t="n">
        <v>70</v>
      </c>
      <c r="C66" t="inlineStr">
        <is>
          <t xml:space="preserve">CONCLUIDO	</t>
        </is>
      </c>
      <c r="D66" t="n">
        <v>1.9341</v>
      </c>
      <c r="E66" t="n">
        <v>51.7</v>
      </c>
      <c r="F66" t="n">
        <v>48.61</v>
      </c>
      <c r="G66" t="n">
        <v>97.22</v>
      </c>
      <c r="H66" t="n">
        <v>1.35</v>
      </c>
      <c r="I66" t="n">
        <v>30</v>
      </c>
      <c r="J66" t="n">
        <v>157.07</v>
      </c>
      <c r="K66" t="n">
        <v>47.83</v>
      </c>
      <c r="L66" t="n">
        <v>12</v>
      </c>
      <c r="M66" t="n">
        <v>28</v>
      </c>
      <c r="N66" t="n">
        <v>27.24</v>
      </c>
      <c r="O66" t="n">
        <v>19605.66</v>
      </c>
      <c r="P66" t="n">
        <v>482.22</v>
      </c>
      <c r="Q66" t="n">
        <v>1206.62</v>
      </c>
      <c r="R66" t="n">
        <v>208.17</v>
      </c>
      <c r="S66" t="n">
        <v>133.29</v>
      </c>
      <c r="T66" t="n">
        <v>20646.45</v>
      </c>
      <c r="U66" t="n">
        <v>0.64</v>
      </c>
      <c r="V66" t="n">
        <v>0.77</v>
      </c>
      <c r="W66" t="n">
        <v>0.33</v>
      </c>
      <c r="X66" t="n">
        <v>1.2</v>
      </c>
      <c r="Y66" t="n">
        <v>1</v>
      </c>
      <c r="Z66" t="n">
        <v>10</v>
      </c>
    </row>
    <row r="67">
      <c r="A67" t="n">
        <v>12</v>
      </c>
      <c r="B67" t="n">
        <v>70</v>
      </c>
      <c r="C67" t="inlineStr">
        <is>
          <t xml:space="preserve">CONCLUIDO	</t>
        </is>
      </c>
      <c r="D67" t="n">
        <v>1.9331</v>
      </c>
      <c r="E67" t="n">
        <v>51.73</v>
      </c>
      <c r="F67" t="n">
        <v>48.69</v>
      </c>
      <c r="G67" t="n">
        <v>104.34</v>
      </c>
      <c r="H67" t="n">
        <v>1.45</v>
      </c>
      <c r="I67" t="n">
        <v>28</v>
      </c>
      <c r="J67" t="n">
        <v>158.48</v>
      </c>
      <c r="K67" t="n">
        <v>47.83</v>
      </c>
      <c r="L67" t="n">
        <v>13</v>
      </c>
      <c r="M67" t="n">
        <v>26</v>
      </c>
      <c r="N67" t="n">
        <v>27.65</v>
      </c>
      <c r="O67" t="n">
        <v>19780.06</v>
      </c>
      <c r="P67" t="n">
        <v>475.93</v>
      </c>
      <c r="Q67" t="n">
        <v>1206.64</v>
      </c>
      <c r="R67" t="n">
        <v>211.74</v>
      </c>
      <c r="S67" t="n">
        <v>133.29</v>
      </c>
      <c r="T67" t="n">
        <v>22443.25</v>
      </c>
      <c r="U67" t="n">
        <v>0.63</v>
      </c>
      <c r="V67" t="n">
        <v>0.77</v>
      </c>
      <c r="W67" t="n">
        <v>0.32</v>
      </c>
      <c r="X67" t="n">
        <v>1.28</v>
      </c>
      <c r="Y67" t="n">
        <v>1</v>
      </c>
      <c r="Z67" t="n">
        <v>10</v>
      </c>
    </row>
    <row r="68">
      <c r="A68" t="n">
        <v>13</v>
      </c>
      <c r="B68" t="n">
        <v>70</v>
      </c>
      <c r="C68" t="inlineStr">
        <is>
          <t xml:space="preserve">CONCLUIDO	</t>
        </is>
      </c>
      <c r="D68" t="n">
        <v>1.9438</v>
      </c>
      <c r="E68" t="n">
        <v>51.45</v>
      </c>
      <c r="F68" t="n">
        <v>48.5</v>
      </c>
      <c r="G68" t="n">
        <v>116.39</v>
      </c>
      <c r="H68" t="n">
        <v>1.55</v>
      </c>
      <c r="I68" t="n">
        <v>25</v>
      </c>
      <c r="J68" t="n">
        <v>159.9</v>
      </c>
      <c r="K68" t="n">
        <v>47.83</v>
      </c>
      <c r="L68" t="n">
        <v>14</v>
      </c>
      <c r="M68" t="n">
        <v>23</v>
      </c>
      <c r="N68" t="n">
        <v>28.07</v>
      </c>
      <c r="O68" t="n">
        <v>19955.16</v>
      </c>
      <c r="P68" t="n">
        <v>466.31</v>
      </c>
      <c r="Q68" t="n">
        <v>1206.66</v>
      </c>
      <c r="R68" t="n">
        <v>204.81</v>
      </c>
      <c r="S68" t="n">
        <v>133.29</v>
      </c>
      <c r="T68" t="n">
        <v>18991.19</v>
      </c>
      <c r="U68" t="n">
        <v>0.65</v>
      </c>
      <c r="V68" t="n">
        <v>0.77</v>
      </c>
      <c r="W68" t="n">
        <v>0.32</v>
      </c>
      <c r="X68" t="n">
        <v>1.09</v>
      </c>
      <c r="Y68" t="n">
        <v>1</v>
      </c>
      <c r="Z68" t="n">
        <v>10</v>
      </c>
    </row>
    <row r="69">
      <c r="A69" t="n">
        <v>14</v>
      </c>
      <c r="B69" t="n">
        <v>70</v>
      </c>
      <c r="C69" t="inlineStr">
        <is>
          <t xml:space="preserve">CONCLUIDO	</t>
        </is>
      </c>
      <c r="D69" t="n">
        <v>1.9496</v>
      </c>
      <c r="E69" t="n">
        <v>51.29</v>
      </c>
      <c r="F69" t="n">
        <v>48.4</v>
      </c>
      <c r="G69" t="n">
        <v>126.26</v>
      </c>
      <c r="H69" t="n">
        <v>1.65</v>
      </c>
      <c r="I69" t="n">
        <v>23</v>
      </c>
      <c r="J69" t="n">
        <v>161.32</v>
      </c>
      <c r="K69" t="n">
        <v>47.83</v>
      </c>
      <c r="L69" t="n">
        <v>15</v>
      </c>
      <c r="M69" t="n">
        <v>21</v>
      </c>
      <c r="N69" t="n">
        <v>28.5</v>
      </c>
      <c r="O69" t="n">
        <v>20130.71</v>
      </c>
      <c r="P69" t="n">
        <v>459.64</v>
      </c>
      <c r="Q69" t="n">
        <v>1206.59</v>
      </c>
      <c r="R69" t="n">
        <v>201.64</v>
      </c>
      <c r="S69" t="n">
        <v>133.29</v>
      </c>
      <c r="T69" t="n">
        <v>17417.53</v>
      </c>
      <c r="U69" t="n">
        <v>0.66</v>
      </c>
      <c r="V69" t="n">
        <v>0.77</v>
      </c>
      <c r="W69" t="n">
        <v>0.31</v>
      </c>
      <c r="X69" t="n">
        <v>0.99</v>
      </c>
      <c r="Y69" t="n">
        <v>1</v>
      </c>
      <c r="Z69" t="n">
        <v>10</v>
      </c>
    </row>
    <row r="70">
      <c r="A70" t="n">
        <v>15</v>
      </c>
      <c r="B70" t="n">
        <v>70</v>
      </c>
      <c r="C70" t="inlineStr">
        <is>
          <t xml:space="preserve">CONCLUIDO	</t>
        </is>
      </c>
      <c r="D70" t="n">
        <v>1.9512</v>
      </c>
      <c r="E70" t="n">
        <v>51.25</v>
      </c>
      <c r="F70" t="n">
        <v>48.39</v>
      </c>
      <c r="G70" t="n">
        <v>131.97</v>
      </c>
      <c r="H70" t="n">
        <v>1.74</v>
      </c>
      <c r="I70" t="n">
        <v>22</v>
      </c>
      <c r="J70" t="n">
        <v>162.75</v>
      </c>
      <c r="K70" t="n">
        <v>47.83</v>
      </c>
      <c r="L70" t="n">
        <v>16</v>
      </c>
      <c r="M70" t="n">
        <v>20</v>
      </c>
      <c r="N70" t="n">
        <v>28.92</v>
      </c>
      <c r="O70" t="n">
        <v>20306.85</v>
      </c>
      <c r="P70" t="n">
        <v>449.57</v>
      </c>
      <c r="Q70" t="n">
        <v>1206.6</v>
      </c>
      <c r="R70" t="n">
        <v>201.39</v>
      </c>
      <c r="S70" t="n">
        <v>133.29</v>
      </c>
      <c r="T70" t="n">
        <v>17296.06</v>
      </c>
      <c r="U70" t="n">
        <v>0.66</v>
      </c>
      <c r="V70" t="n">
        <v>0.77</v>
      </c>
      <c r="W70" t="n">
        <v>0.31</v>
      </c>
      <c r="X70" t="n">
        <v>0.98</v>
      </c>
      <c r="Y70" t="n">
        <v>1</v>
      </c>
      <c r="Z70" t="n">
        <v>10</v>
      </c>
    </row>
    <row r="71">
      <c r="A71" t="n">
        <v>16</v>
      </c>
      <c r="B71" t="n">
        <v>70</v>
      </c>
      <c r="C71" t="inlineStr">
        <is>
          <t xml:space="preserve">CONCLUIDO	</t>
        </is>
      </c>
      <c r="D71" t="n">
        <v>1.9562</v>
      </c>
      <c r="E71" t="n">
        <v>51.12</v>
      </c>
      <c r="F71" t="n">
        <v>48.31</v>
      </c>
      <c r="G71" t="n">
        <v>144.94</v>
      </c>
      <c r="H71" t="n">
        <v>1.83</v>
      </c>
      <c r="I71" t="n">
        <v>20</v>
      </c>
      <c r="J71" t="n">
        <v>164.19</v>
      </c>
      <c r="K71" t="n">
        <v>47.83</v>
      </c>
      <c r="L71" t="n">
        <v>17</v>
      </c>
      <c r="M71" t="n">
        <v>15</v>
      </c>
      <c r="N71" t="n">
        <v>29.36</v>
      </c>
      <c r="O71" t="n">
        <v>20483.57</v>
      </c>
      <c r="P71" t="n">
        <v>443.98</v>
      </c>
      <c r="Q71" t="n">
        <v>1206.63</v>
      </c>
      <c r="R71" t="n">
        <v>198.65</v>
      </c>
      <c r="S71" t="n">
        <v>133.29</v>
      </c>
      <c r="T71" t="n">
        <v>15937.19</v>
      </c>
      <c r="U71" t="n">
        <v>0.67</v>
      </c>
      <c r="V71" t="n">
        <v>0.77</v>
      </c>
      <c r="W71" t="n">
        <v>0.31</v>
      </c>
      <c r="X71" t="n">
        <v>0.91</v>
      </c>
      <c r="Y71" t="n">
        <v>1</v>
      </c>
      <c r="Z71" t="n">
        <v>10</v>
      </c>
    </row>
    <row r="72">
      <c r="A72" t="n">
        <v>17</v>
      </c>
      <c r="B72" t="n">
        <v>70</v>
      </c>
      <c r="C72" t="inlineStr">
        <is>
          <t xml:space="preserve">CONCLUIDO	</t>
        </is>
      </c>
      <c r="D72" t="n">
        <v>1.9608</v>
      </c>
      <c r="E72" t="n">
        <v>51</v>
      </c>
      <c r="F72" t="n">
        <v>48.22</v>
      </c>
      <c r="G72" t="n">
        <v>152.28</v>
      </c>
      <c r="H72" t="n">
        <v>1.93</v>
      </c>
      <c r="I72" t="n">
        <v>19</v>
      </c>
      <c r="J72" t="n">
        <v>165.62</v>
      </c>
      <c r="K72" t="n">
        <v>47.83</v>
      </c>
      <c r="L72" t="n">
        <v>18</v>
      </c>
      <c r="M72" t="n">
        <v>9</v>
      </c>
      <c r="N72" t="n">
        <v>29.8</v>
      </c>
      <c r="O72" t="n">
        <v>20660.89</v>
      </c>
      <c r="P72" t="n">
        <v>437.04</v>
      </c>
      <c r="Q72" t="n">
        <v>1206.59</v>
      </c>
      <c r="R72" t="n">
        <v>195.15</v>
      </c>
      <c r="S72" t="n">
        <v>133.29</v>
      </c>
      <c r="T72" t="n">
        <v>14190.07</v>
      </c>
      <c r="U72" t="n">
        <v>0.68</v>
      </c>
      <c r="V72" t="n">
        <v>0.78</v>
      </c>
      <c r="W72" t="n">
        <v>0.32</v>
      </c>
      <c r="X72" t="n">
        <v>0.8100000000000001</v>
      </c>
      <c r="Y72" t="n">
        <v>1</v>
      </c>
      <c r="Z72" t="n">
        <v>10</v>
      </c>
    </row>
    <row r="73">
      <c r="A73" t="n">
        <v>18</v>
      </c>
      <c r="B73" t="n">
        <v>70</v>
      </c>
      <c r="C73" t="inlineStr">
        <is>
          <t xml:space="preserve">CONCLUIDO	</t>
        </is>
      </c>
      <c r="D73" t="n">
        <v>1.9601</v>
      </c>
      <c r="E73" t="n">
        <v>51.02</v>
      </c>
      <c r="F73" t="n">
        <v>48.24</v>
      </c>
      <c r="G73" t="n">
        <v>152.34</v>
      </c>
      <c r="H73" t="n">
        <v>2.02</v>
      </c>
      <c r="I73" t="n">
        <v>19</v>
      </c>
      <c r="J73" t="n">
        <v>167.07</v>
      </c>
      <c r="K73" t="n">
        <v>47.83</v>
      </c>
      <c r="L73" t="n">
        <v>19</v>
      </c>
      <c r="M73" t="n">
        <v>3</v>
      </c>
      <c r="N73" t="n">
        <v>30.24</v>
      </c>
      <c r="O73" t="n">
        <v>20838.81</v>
      </c>
      <c r="P73" t="n">
        <v>440.12</v>
      </c>
      <c r="Q73" t="n">
        <v>1206.67</v>
      </c>
      <c r="R73" t="n">
        <v>195.75</v>
      </c>
      <c r="S73" t="n">
        <v>133.29</v>
      </c>
      <c r="T73" t="n">
        <v>14492.43</v>
      </c>
      <c r="U73" t="n">
        <v>0.68</v>
      </c>
      <c r="V73" t="n">
        <v>0.78</v>
      </c>
      <c r="W73" t="n">
        <v>0.32</v>
      </c>
      <c r="X73" t="n">
        <v>0.83</v>
      </c>
      <c r="Y73" t="n">
        <v>1</v>
      </c>
      <c r="Z73" t="n">
        <v>10</v>
      </c>
    </row>
    <row r="74">
      <c r="A74" t="n">
        <v>19</v>
      </c>
      <c r="B74" t="n">
        <v>70</v>
      </c>
      <c r="C74" t="inlineStr">
        <is>
          <t xml:space="preserve">CONCLUIDO	</t>
        </is>
      </c>
      <c r="D74" t="n">
        <v>1.9589</v>
      </c>
      <c r="E74" t="n">
        <v>51.05</v>
      </c>
      <c r="F74" t="n">
        <v>48.27</v>
      </c>
      <c r="G74" t="n">
        <v>152.44</v>
      </c>
      <c r="H74" t="n">
        <v>2.1</v>
      </c>
      <c r="I74" t="n">
        <v>19</v>
      </c>
      <c r="J74" t="n">
        <v>168.51</v>
      </c>
      <c r="K74" t="n">
        <v>47.83</v>
      </c>
      <c r="L74" t="n">
        <v>20</v>
      </c>
      <c r="M74" t="n">
        <v>0</v>
      </c>
      <c r="N74" t="n">
        <v>30.69</v>
      </c>
      <c r="O74" t="n">
        <v>21017.33</v>
      </c>
      <c r="P74" t="n">
        <v>443.32</v>
      </c>
      <c r="Q74" t="n">
        <v>1206.59</v>
      </c>
      <c r="R74" t="n">
        <v>196.72</v>
      </c>
      <c r="S74" t="n">
        <v>133.29</v>
      </c>
      <c r="T74" t="n">
        <v>14978.81</v>
      </c>
      <c r="U74" t="n">
        <v>0.68</v>
      </c>
      <c r="V74" t="n">
        <v>0.78</v>
      </c>
      <c r="W74" t="n">
        <v>0.32</v>
      </c>
      <c r="X74" t="n">
        <v>0.86</v>
      </c>
      <c r="Y74" t="n">
        <v>1</v>
      </c>
      <c r="Z74" t="n">
        <v>10</v>
      </c>
    </row>
    <row r="75">
      <c r="A75" t="n">
        <v>0</v>
      </c>
      <c r="B75" t="n">
        <v>90</v>
      </c>
      <c r="C75" t="inlineStr">
        <is>
          <t xml:space="preserve">CONCLUIDO	</t>
        </is>
      </c>
      <c r="D75" t="n">
        <v>0.79</v>
      </c>
      <c r="E75" t="n">
        <v>126.59</v>
      </c>
      <c r="F75" t="n">
        <v>92.45</v>
      </c>
      <c r="G75" t="n">
        <v>6.22</v>
      </c>
      <c r="H75" t="n">
        <v>0.1</v>
      </c>
      <c r="I75" t="n">
        <v>892</v>
      </c>
      <c r="J75" t="n">
        <v>176.73</v>
      </c>
      <c r="K75" t="n">
        <v>52.44</v>
      </c>
      <c r="L75" t="n">
        <v>1</v>
      </c>
      <c r="M75" t="n">
        <v>890</v>
      </c>
      <c r="N75" t="n">
        <v>33.29</v>
      </c>
      <c r="O75" t="n">
        <v>22031.19</v>
      </c>
      <c r="P75" t="n">
        <v>1209.58</v>
      </c>
      <c r="Q75" t="n">
        <v>1207.25</v>
      </c>
      <c r="R75" t="n">
        <v>1701.2</v>
      </c>
      <c r="S75" t="n">
        <v>133.29</v>
      </c>
      <c r="T75" t="n">
        <v>762854.59</v>
      </c>
      <c r="U75" t="n">
        <v>0.08</v>
      </c>
      <c r="V75" t="n">
        <v>0.4</v>
      </c>
      <c r="W75" t="n">
        <v>1.71</v>
      </c>
      <c r="X75" t="n">
        <v>45.02</v>
      </c>
      <c r="Y75" t="n">
        <v>1</v>
      </c>
      <c r="Z75" t="n">
        <v>10</v>
      </c>
    </row>
    <row r="76">
      <c r="A76" t="n">
        <v>1</v>
      </c>
      <c r="B76" t="n">
        <v>90</v>
      </c>
      <c r="C76" t="inlineStr">
        <is>
          <t xml:space="preserve">CONCLUIDO	</t>
        </is>
      </c>
      <c r="D76" t="n">
        <v>1.3614</v>
      </c>
      <c r="E76" t="n">
        <v>73.45</v>
      </c>
      <c r="F76" t="n">
        <v>60.83</v>
      </c>
      <c r="G76" t="n">
        <v>12.72</v>
      </c>
      <c r="H76" t="n">
        <v>0.2</v>
      </c>
      <c r="I76" t="n">
        <v>287</v>
      </c>
      <c r="J76" t="n">
        <v>178.21</v>
      </c>
      <c r="K76" t="n">
        <v>52.44</v>
      </c>
      <c r="L76" t="n">
        <v>2</v>
      </c>
      <c r="M76" t="n">
        <v>285</v>
      </c>
      <c r="N76" t="n">
        <v>33.77</v>
      </c>
      <c r="O76" t="n">
        <v>22213.89</v>
      </c>
      <c r="P76" t="n">
        <v>789.1799999999999</v>
      </c>
      <c r="Q76" t="n">
        <v>1206.75</v>
      </c>
      <c r="R76" t="n">
        <v>623.21</v>
      </c>
      <c r="S76" t="n">
        <v>133.29</v>
      </c>
      <c r="T76" t="n">
        <v>226880.74</v>
      </c>
      <c r="U76" t="n">
        <v>0.21</v>
      </c>
      <c r="V76" t="n">
        <v>0.62</v>
      </c>
      <c r="W76" t="n">
        <v>0.73</v>
      </c>
      <c r="X76" t="n">
        <v>13.41</v>
      </c>
      <c r="Y76" t="n">
        <v>1</v>
      </c>
      <c r="Z76" t="n">
        <v>10</v>
      </c>
    </row>
    <row r="77">
      <c r="A77" t="n">
        <v>2</v>
      </c>
      <c r="B77" t="n">
        <v>90</v>
      </c>
      <c r="C77" t="inlineStr">
        <is>
          <t xml:space="preserve">CONCLUIDO	</t>
        </is>
      </c>
      <c r="D77" t="n">
        <v>1.5645</v>
      </c>
      <c r="E77" t="n">
        <v>63.92</v>
      </c>
      <c r="F77" t="n">
        <v>55.35</v>
      </c>
      <c r="G77" t="n">
        <v>19.2</v>
      </c>
      <c r="H77" t="n">
        <v>0.3</v>
      </c>
      <c r="I77" t="n">
        <v>173</v>
      </c>
      <c r="J77" t="n">
        <v>179.7</v>
      </c>
      <c r="K77" t="n">
        <v>52.44</v>
      </c>
      <c r="L77" t="n">
        <v>3</v>
      </c>
      <c r="M77" t="n">
        <v>171</v>
      </c>
      <c r="N77" t="n">
        <v>34.26</v>
      </c>
      <c r="O77" t="n">
        <v>22397.24</v>
      </c>
      <c r="P77" t="n">
        <v>713.0700000000001</v>
      </c>
      <c r="Q77" t="n">
        <v>1206.7</v>
      </c>
      <c r="R77" t="n">
        <v>436.68</v>
      </c>
      <c r="S77" t="n">
        <v>133.29</v>
      </c>
      <c r="T77" t="n">
        <v>134188.84</v>
      </c>
      <c r="U77" t="n">
        <v>0.31</v>
      </c>
      <c r="V77" t="n">
        <v>0.68</v>
      </c>
      <c r="W77" t="n">
        <v>0.5600000000000001</v>
      </c>
      <c r="X77" t="n">
        <v>7.94</v>
      </c>
      <c r="Y77" t="n">
        <v>1</v>
      </c>
      <c r="Z77" t="n">
        <v>10</v>
      </c>
    </row>
    <row r="78">
      <c r="A78" t="n">
        <v>3</v>
      </c>
      <c r="B78" t="n">
        <v>90</v>
      </c>
      <c r="C78" t="inlineStr">
        <is>
          <t xml:space="preserve">CONCLUIDO	</t>
        </is>
      </c>
      <c r="D78" t="n">
        <v>1.6743</v>
      </c>
      <c r="E78" t="n">
        <v>59.73</v>
      </c>
      <c r="F78" t="n">
        <v>52.93</v>
      </c>
      <c r="G78" t="n">
        <v>25.82</v>
      </c>
      <c r="H78" t="n">
        <v>0.39</v>
      </c>
      <c r="I78" t="n">
        <v>123</v>
      </c>
      <c r="J78" t="n">
        <v>181.19</v>
      </c>
      <c r="K78" t="n">
        <v>52.44</v>
      </c>
      <c r="L78" t="n">
        <v>4</v>
      </c>
      <c r="M78" t="n">
        <v>121</v>
      </c>
      <c r="N78" t="n">
        <v>34.75</v>
      </c>
      <c r="O78" t="n">
        <v>22581.25</v>
      </c>
      <c r="P78" t="n">
        <v>677.21</v>
      </c>
      <c r="Q78" t="n">
        <v>1206.64</v>
      </c>
      <c r="R78" t="n">
        <v>355.2</v>
      </c>
      <c r="S78" t="n">
        <v>133.29</v>
      </c>
      <c r="T78" t="n">
        <v>93695.10000000001</v>
      </c>
      <c r="U78" t="n">
        <v>0.38</v>
      </c>
      <c r="V78" t="n">
        <v>0.71</v>
      </c>
      <c r="W78" t="n">
        <v>0.47</v>
      </c>
      <c r="X78" t="n">
        <v>5.52</v>
      </c>
      <c r="Y78" t="n">
        <v>1</v>
      </c>
      <c r="Z78" t="n">
        <v>10</v>
      </c>
    </row>
    <row r="79">
      <c r="A79" t="n">
        <v>4</v>
      </c>
      <c r="B79" t="n">
        <v>90</v>
      </c>
      <c r="C79" t="inlineStr">
        <is>
          <t xml:space="preserve">CONCLUIDO	</t>
        </is>
      </c>
      <c r="D79" t="n">
        <v>1.7456</v>
      </c>
      <c r="E79" t="n">
        <v>57.29</v>
      </c>
      <c r="F79" t="n">
        <v>51.49</v>
      </c>
      <c r="G79" t="n">
        <v>32.52</v>
      </c>
      <c r="H79" t="n">
        <v>0.49</v>
      </c>
      <c r="I79" t="n">
        <v>95</v>
      </c>
      <c r="J79" t="n">
        <v>182.69</v>
      </c>
      <c r="K79" t="n">
        <v>52.44</v>
      </c>
      <c r="L79" t="n">
        <v>5</v>
      </c>
      <c r="M79" t="n">
        <v>93</v>
      </c>
      <c r="N79" t="n">
        <v>35.25</v>
      </c>
      <c r="O79" t="n">
        <v>22766.06</v>
      </c>
      <c r="P79" t="n">
        <v>654.4400000000001</v>
      </c>
      <c r="Q79" t="n">
        <v>1206.74</v>
      </c>
      <c r="R79" t="n">
        <v>305.56</v>
      </c>
      <c r="S79" t="n">
        <v>133.29</v>
      </c>
      <c r="T79" t="n">
        <v>69015.19</v>
      </c>
      <c r="U79" t="n">
        <v>0.44</v>
      </c>
      <c r="V79" t="n">
        <v>0.73</v>
      </c>
      <c r="W79" t="n">
        <v>0.43</v>
      </c>
      <c r="X79" t="n">
        <v>4.08</v>
      </c>
      <c r="Y79" t="n">
        <v>1</v>
      </c>
      <c r="Z79" t="n">
        <v>10</v>
      </c>
    </row>
    <row r="80">
      <c r="A80" t="n">
        <v>5</v>
      </c>
      <c r="B80" t="n">
        <v>90</v>
      </c>
      <c r="C80" t="inlineStr">
        <is>
          <t xml:space="preserve">CONCLUIDO	</t>
        </is>
      </c>
      <c r="D80" t="n">
        <v>1.7719</v>
      </c>
      <c r="E80" t="n">
        <v>56.44</v>
      </c>
      <c r="F80" t="n">
        <v>51.21</v>
      </c>
      <c r="G80" t="n">
        <v>38.89</v>
      </c>
      <c r="H80" t="n">
        <v>0.58</v>
      </c>
      <c r="I80" t="n">
        <v>79</v>
      </c>
      <c r="J80" t="n">
        <v>184.19</v>
      </c>
      <c r="K80" t="n">
        <v>52.44</v>
      </c>
      <c r="L80" t="n">
        <v>6</v>
      </c>
      <c r="M80" t="n">
        <v>77</v>
      </c>
      <c r="N80" t="n">
        <v>35.75</v>
      </c>
      <c r="O80" t="n">
        <v>22951.43</v>
      </c>
      <c r="P80" t="n">
        <v>646.63</v>
      </c>
      <c r="Q80" t="n">
        <v>1206.68</v>
      </c>
      <c r="R80" t="n">
        <v>297.17</v>
      </c>
      <c r="S80" t="n">
        <v>133.29</v>
      </c>
      <c r="T80" t="n">
        <v>64903.96</v>
      </c>
      <c r="U80" t="n">
        <v>0.45</v>
      </c>
      <c r="V80" t="n">
        <v>0.73</v>
      </c>
      <c r="W80" t="n">
        <v>0.4</v>
      </c>
      <c r="X80" t="n">
        <v>3.8</v>
      </c>
      <c r="Y80" t="n">
        <v>1</v>
      </c>
      <c r="Z80" t="n">
        <v>10</v>
      </c>
    </row>
    <row r="81">
      <c r="A81" t="n">
        <v>6</v>
      </c>
      <c r="B81" t="n">
        <v>90</v>
      </c>
      <c r="C81" t="inlineStr">
        <is>
          <t xml:space="preserve">CONCLUIDO	</t>
        </is>
      </c>
      <c r="D81" t="n">
        <v>1.8114</v>
      </c>
      <c r="E81" t="n">
        <v>55.21</v>
      </c>
      <c r="F81" t="n">
        <v>50.44</v>
      </c>
      <c r="G81" t="n">
        <v>45.85</v>
      </c>
      <c r="H81" t="n">
        <v>0.67</v>
      </c>
      <c r="I81" t="n">
        <v>66</v>
      </c>
      <c r="J81" t="n">
        <v>185.7</v>
      </c>
      <c r="K81" t="n">
        <v>52.44</v>
      </c>
      <c r="L81" t="n">
        <v>7</v>
      </c>
      <c r="M81" t="n">
        <v>64</v>
      </c>
      <c r="N81" t="n">
        <v>36.26</v>
      </c>
      <c r="O81" t="n">
        <v>23137.49</v>
      </c>
      <c r="P81" t="n">
        <v>632.74</v>
      </c>
      <c r="Q81" t="n">
        <v>1206.63</v>
      </c>
      <c r="R81" t="n">
        <v>270.87</v>
      </c>
      <c r="S81" t="n">
        <v>133.29</v>
      </c>
      <c r="T81" t="n">
        <v>51816.94</v>
      </c>
      <c r="U81" t="n">
        <v>0.49</v>
      </c>
      <c r="V81" t="n">
        <v>0.74</v>
      </c>
      <c r="W81" t="n">
        <v>0.38</v>
      </c>
      <c r="X81" t="n">
        <v>3.03</v>
      </c>
      <c r="Y81" t="n">
        <v>1</v>
      </c>
      <c r="Z81" t="n">
        <v>10</v>
      </c>
    </row>
    <row r="82">
      <c r="A82" t="n">
        <v>7</v>
      </c>
      <c r="B82" t="n">
        <v>90</v>
      </c>
      <c r="C82" t="inlineStr">
        <is>
          <t xml:space="preserve">CONCLUIDO	</t>
        </is>
      </c>
      <c r="D82" t="n">
        <v>1.8363</v>
      </c>
      <c r="E82" t="n">
        <v>54.46</v>
      </c>
      <c r="F82" t="n">
        <v>50.01</v>
      </c>
      <c r="G82" t="n">
        <v>52.64</v>
      </c>
      <c r="H82" t="n">
        <v>0.76</v>
      </c>
      <c r="I82" t="n">
        <v>57</v>
      </c>
      <c r="J82" t="n">
        <v>187.22</v>
      </c>
      <c r="K82" t="n">
        <v>52.44</v>
      </c>
      <c r="L82" t="n">
        <v>8</v>
      </c>
      <c r="M82" t="n">
        <v>55</v>
      </c>
      <c r="N82" t="n">
        <v>36.78</v>
      </c>
      <c r="O82" t="n">
        <v>23324.24</v>
      </c>
      <c r="P82" t="n">
        <v>622.49</v>
      </c>
      <c r="Q82" t="n">
        <v>1206.63</v>
      </c>
      <c r="R82" t="n">
        <v>256.31</v>
      </c>
      <c r="S82" t="n">
        <v>133.29</v>
      </c>
      <c r="T82" t="n">
        <v>44583.37</v>
      </c>
      <c r="U82" t="n">
        <v>0.52</v>
      </c>
      <c r="V82" t="n">
        <v>0.75</v>
      </c>
      <c r="W82" t="n">
        <v>0.36</v>
      </c>
      <c r="X82" t="n">
        <v>2.6</v>
      </c>
      <c r="Y82" t="n">
        <v>1</v>
      </c>
      <c r="Z82" t="n">
        <v>10</v>
      </c>
    </row>
    <row r="83">
      <c r="A83" t="n">
        <v>8</v>
      </c>
      <c r="B83" t="n">
        <v>90</v>
      </c>
      <c r="C83" t="inlineStr">
        <is>
          <t xml:space="preserve">CONCLUIDO	</t>
        </is>
      </c>
      <c r="D83" t="n">
        <v>1.8578</v>
      </c>
      <c r="E83" t="n">
        <v>53.83</v>
      </c>
      <c r="F83" t="n">
        <v>49.63</v>
      </c>
      <c r="G83" t="n">
        <v>59.55</v>
      </c>
      <c r="H83" t="n">
        <v>0.85</v>
      </c>
      <c r="I83" t="n">
        <v>50</v>
      </c>
      <c r="J83" t="n">
        <v>188.74</v>
      </c>
      <c r="K83" t="n">
        <v>52.44</v>
      </c>
      <c r="L83" t="n">
        <v>9</v>
      </c>
      <c r="M83" t="n">
        <v>48</v>
      </c>
      <c r="N83" t="n">
        <v>37.3</v>
      </c>
      <c r="O83" t="n">
        <v>23511.69</v>
      </c>
      <c r="P83" t="n">
        <v>613.51</v>
      </c>
      <c r="Q83" t="n">
        <v>1206.62</v>
      </c>
      <c r="R83" t="n">
        <v>243.12</v>
      </c>
      <c r="S83" t="n">
        <v>133.29</v>
      </c>
      <c r="T83" t="n">
        <v>38021.86</v>
      </c>
      <c r="U83" t="n">
        <v>0.55</v>
      </c>
      <c r="V83" t="n">
        <v>0.75</v>
      </c>
      <c r="W83" t="n">
        <v>0.35</v>
      </c>
      <c r="X83" t="n">
        <v>2.22</v>
      </c>
      <c r="Y83" t="n">
        <v>1</v>
      </c>
      <c r="Z83" t="n">
        <v>10</v>
      </c>
    </row>
    <row r="84">
      <c r="A84" t="n">
        <v>9</v>
      </c>
      <c r="B84" t="n">
        <v>90</v>
      </c>
      <c r="C84" t="inlineStr">
        <is>
          <t xml:space="preserve">CONCLUIDO	</t>
        </is>
      </c>
      <c r="D84" t="n">
        <v>1.8808</v>
      </c>
      <c r="E84" t="n">
        <v>53.17</v>
      </c>
      <c r="F84" t="n">
        <v>49.15</v>
      </c>
      <c r="G84" t="n">
        <v>65.53</v>
      </c>
      <c r="H84" t="n">
        <v>0.93</v>
      </c>
      <c r="I84" t="n">
        <v>45</v>
      </c>
      <c r="J84" t="n">
        <v>190.26</v>
      </c>
      <c r="K84" t="n">
        <v>52.44</v>
      </c>
      <c r="L84" t="n">
        <v>10</v>
      </c>
      <c r="M84" t="n">
        <v>43</v>
      </c>
      <c r="N84" t="n">
        <v>37.82</v>
      </c>
      <c r="O84" t="n">
        <v>23699.85</v>
      </c>
      <c r="P84" t="n">
        <v>602.63</v>
      </c>
      <c r="Q84" t="n">
        <v>1206.62</v>
      </c>
      <c r="R84" t="n">
        <v>226.44</v>
      </c>
      <c r="S84" t="n">
        <v>133.29</v>
      </c>
      <c r="T84" t="n">
        <v>29707.06</v>
      </c>
      <c r="U84" t="n">
        <v>0.59</v>
      </c>
      <c r="V84" t="n">
        <v>0.76</v>
      </c>
      <c r="W84" t="n">
        <v>0.35</v>
      </c>
      <c r="X84" t="n">
        <v>1.74</v>
      </c>
      <c r="Y84" t="n">
        <v>1</v>
      </c>
      <c r="Z84" t="n">
        <v>10</v>
      </c>
    </row>
    <row r="85">
      <c r="A85" t="n">
        <v>10</v>
      </c>
      <c r="B85" t="n">
        <v>90</v>
      </c>
      <c r="C85" t="inlineStr">
        <is>
          <t xml:space="preserve">CONCLUIDO	</t>
        </is>
      </c>
      <c r="D85" t="n">
        <v>1.8794</v>
      </c>
      <c r="E85" t="n">
        <v>53.21</v>
      </c>
      <c r="F85" t="n">
        <v>49.33</v>
      </c>
      <c r="G85" t="n">
        <v>72.19</v>
      </c>
      <c r="H85" t="n">
        <v>1.02</v>
      </c>
      <c r="I85" t="n">
        <v>41</v>
      </c>
      <c r="J85" t="n">
        <v>191.79</v>
      </c>
      <c r="K85" t="n">
        <v>52.44</v>
      </c>
      <c r="L85" t="n">
        <v>11</v>
      </c>
      <c r="M85" t="n">
        <v>39</v>
      </c>
      <c r="N85" t="n">
        <v>38.35</v>
      </c>
      <c r="O85" t="n">
        <v>23888.73</v>
      </c>
      <c r="P85" t="n">
        <v>600.4</v>
      </c>
      <c r="Q85" t="n">
        <v>1206.61</v>
      </c>
      <c r="R85" t="n">
        <v>233.42</v>
      </c>
      <c r="S85" t="n">
        <v>133.29</v>
      </c>
      <c r="T85" t="n">
        <v>33219.16</v>
      </c>
      <c r="U85" t="n">
        <v>0.57</v>
      </c>
      <c r="V85" t="n">
        <v>0.76</v>
      </c>
      <c r="W85" t="n">
        <v>0.34</v>
      </c>
      <c r="X85" t="n">
        <v>1.92</v>
      </c>
      <c r="Y85" t="n">
        <v>1</v>
      </c>
      <c r="Z85" t="n">
        <v>10</v>
      </c>
    </row>
    <row r="86">
      <c r="A86" t="n">
        <v>11</v>
      </c>
      <c r="B86" t="n">
        <v>90</v>
      </c>
      <c r="C86" t="inlineStr">
        <is>
          <t xml:space="preserve">CONCLUIDO	</t>
        </is>
      </c>
      <c r="D86" t="n">
        <v>1.8934</v>
      </c>
      <c r="E86" t="n">
        <v>52.81</v>
      </c>
      <c r="F86" t="n">
        <v>49.08</v>
      </c>
      <c r="G86" t="n">
        <v>79.59</v>
      </c>
      <c r="H86" t="n">
        <v>1.1</v>
      </c>
      <c r="I86" t="n">
        <v>37</v>
      </c>
      <c r="J86" t="n">
        <v>193.33</v>
      </c>
      <c r="K86" t="n">
        <v>52.44</v>
      </c>
      <c r="L86" t="n">
        <v>12</v>
      </c>
      <c r="M86" t="n">
        <v>35</v>
      </c>
      <c r="N86" t="n">
        <v>38.89</v>
      </c>
      <c r="O86" t="n">
        <v>24078.33</v>
      </c>
      <c r="P86" t="n">
        <v>594.0599999999999</v>
      </c>
      <c r="Q86" t="n">
        <v>1206.62</v>
      </c>
      <c r="R86" t="n">
        <v>224.63</v>
      </c>
      <c r="S86" t="n">
        <v>133.29</v>
      </c>
      <c r="T86" t="n">
        <v>28839.93</v>
      </c>
      <c r="U86" t="n">
        <v>0.59</v>
      </c>
      <c r="V86" t="n">
        <v>0.76</v>
      </c>
      <c r="W86" t="n">
        <v>0.33</v>
      </c>
      <c r="X86" t="n">
        <v>1.67</v>
      </c>
      <c r="Y86" t="n">
        <v>1</v>
      </c>
      <c r="Z86" t="n">
        <v>10</v>
      </c>
    </row>
    <row r="87">
      <c r="A87" t="n">
        <v>12</v>
      </c>
      <c r="B87" t="n">
        <v>90</v>
      </c>
      <c r="C87" t="inlineStr">
        <is>
          <t xml:space="preserve">CONCLUIDO	</t>
        </is>
      </c>
      <c r="D87" t="n">
        <v>1.9027</v>
      </c>
      <c r="E87" t="n">
        <v>52.56</v>
      </c>
      <c r="F87" t="n">
        <v>48.93</v>
      </c>
      <c r="G87" t="n">
        <v>86.34</v>
      </c>
      <c r="H87" t="n">
        <v>1.18</v>
      </c>
      <c r="I87" t="n">
        <v>34</v>
      </c>
      <c r="J87" t="n">
        <v>194.88</v>
      </c>
      <c r="K87" t="n">
        <v>52.44</v>
      </c>
      <c r="L87" t="n">
        <v>13</v>
      </c>
      <c r="M87" t="n">
        <v>32</v>
      </c>
      <c r="N87" t="n">
        <v>39.43</v>
      </c>
      <c r="O87" t="n">
        <v>24268.67</v>
      </c>
      <c r="P87" t="n">
        <v>588.28</v>
      </c>
      <c r="Q87" t="n">
        <v>1206.61</v>
      </c>
      <c r="R87" t="n">
        <v>219.45</v>
      </c>
      <c r="S87" t="n">
        <v>133.29</v>
      </c>
      <c r="T87" t="n">
        <v>26266.77</v>
      </c>
      <c r="U87" t="n">
        <v>0.61</v>
      </c>
      <c r="V87" t="n">
        <v>0.76</v>
      </c>
      <c r="W87" t="n">
        <v>0.33</v>
      </c>
      <c r="X87" t="n">
        <v>1.52</v>
      </c>
      <c r="Y87" t="n">
        <v>1</v>
      </c>
      <c r="Z87" t="n">
        <v>10</v>
      </c>
    </row>
    <row r="88">
      <c r="A88" t="n">
        <v>13</v>
      </c>
      <c r="B88" t="n">
        <v>90</v>
      </c>
      <c r="C88" t="inlineStr">
        <is>
          <t xml:space="preserve">CONCLUIDO	</t>
        </is>
      </c>
      <c r="D88" t="n">
        <v>1.9132</v>
      </c>
      <c r="E88" t="n">
        <v>52.27</v>
      </c>
      <c r="F88" t="n">
        <v>48.75</v>
      </c>
      <c r="G88" t="n">
        <v>94.34999999999999</v>
      </c>
      <c r="H88" t="n">
        <v>1.27</v>
      </c>
      <c r="I88" t="n">
        <v>31</v>
      </c>
      <c r="J88" t="n">
        <v>196.42</v>
      </c>
      <c r="K88" t="n">
        <v>52.44</v>
      </c>
      <c r="L88" t="n">
        <v>14</v>
      </c>
      <c r="M88" t="n">
        <v>29</v>
      </c>
      <c r="N88" t="n">
        <v>39.98</v>
      </c>
      <c r="O88" t="n">
        <v>24459.75</v>
      </c>
      <c r="P88" t="n">
        <v>582.04</v>
      </c>
      <c r="Q88" t="n">
        <v>1206.61</v>
      </c>
      <c r="R88" t="n">
        <v>213.17</v>
      </c>
      <c r="S88" t="n">
        <v>133.29</v>
      </c>
      <c r="T88" t="n">
        <v>23140.32</v>
      </c>
      <c r="U88" t="n">
        <v>0.63</v>
      </c>
      <c r="V88" t="n">
        <v>0.77</v>
      </c>
      <c r="W88" t="n">
        <v>0.33</v>
      </c>
      <c r="X88" t="n">
        <v>1.34</v>
      </c>
      <c r="Y88" t="n">
        <v>1</v>
      </c>
      <c r="Z88" t="n">
        <v>10</v>
      </c>
    </row>
    <row r="89">
      <c r="A89" t="n">
        <v>14</v>
      </c>
      <c r="B89" t="n">
        <v>90</v>
      </c>
      <c r="C89" t="inlineStr">
        <is>
          <t xml:space="preserve">CONCLUIDO	</t>
        </is>
      </c>
      <c r="D89" t="n">
        <v>1.9147</v>
      </c>
      <c r="E89" t="n">
        <v>52.23</v>
      </c>
      <c r="F89" t="n">
        <v>48.78</v>
      </c>
      <c r="G89" t="n">
        <v>100.92</v>
      </c>
      <c r="H89" t="n">
        <v>1.35</v>
      </c>
      <c r="I89" t="n">
        <v>29</v>
      </c>
      <c r="J89" t="n">
        <v>197.98</v>
      </c>
      <c r="K89" t="n">
        <v>52.44</v>
      </c>
      <c r="L89" t="n">
        <v>15</v>
      </c>
      <c r="M89" t="n">
        <v>27</v>
      </c>
      <c r="N89" t="n">
        <v>40.54</v>
      </c>
      <c r="O89" t="n">
        <v>24651.58</v>
      </c>
      <c r="P89" t="n">
        <v>576.63</v>
      </c>
      <c r="Q89" t="n">
        <v>1206.59</v>
      </c>
      <c r="R89" t="n">
        <v>214.7</v>
      </c>
      <c r="S89" t="n">
        <v>133.29</v>
      </c>
      <c r="T89" t="n">
        <v>23916.52</v>
      </c>
      <c r="U89" t="n">
        <v>0.62</v>
      </c>
      <c r="V89" t="n">
        <v>0.77</v>
      </c>
      <c r="W89" t="n">
        <v>0.32</v>
      </c>
      <c r="X89" t="n">
        <v>1.37</v>
      </c>
      <c r="Y89" t="n">
        <v>1</v>
      </c>
      <c r="Z89" t="n">
        <v>10</v>
      </c>
    </row>
    <row r="90">
      <c r="A90" t="n">
        <v>15</v>
      </c>
      <c r="B90" t="n">
        <v>90</v>
      </c>
      <c r="C90" t="inlineStr">
        <is>
          <t xml:space="preserve">CONCLUIDO	</t>
        </is>
      </c>
      <c r="D90" t="n">
        <v>1.9225</v>
      </c>
      <c r="E90" t="n">
        <v>52.02</v>
      </c>
      <c r="F90" t="n">
        <v>48.64</v>
      </c>
      <c r="G90" t="n">
        <v>108.08</v>
      </c>
      <c r="H90" t="n">
        <v>1.42</v>
      </c>
      <c r="I90" t="n">
        <v>27</v>
      </c>
      <c r="J90" t="n">
        <v>199.54</v>
      </c>
      <c r="K90" t="n">
        <v>52.44</v>
      </c>
      <c r="L90" t="n">
        <v>16</v>
      </c>
      <c r="M90" t="n">
        <v>25</v>
      </c>
      <c r="N90" t="n">
        <v>41.1</v>
      </c>
      <c r="O90" t="n">
        <v>24844.17</v>
      </c>
      <c r="P90" t="n">
        <v>571.39</v>
      </c>
      <c r="Q90" t="n">
        <v>1206.62</v>
      </c>
      <c r="R90" t="n">
        <v>209.61</v>
      </c>
      <c r="S90" t="n">
        <v>133.29</v>
      </c>
      <c r="T90" t="n">
        <v>21381.24</v>
      </c>
      <c r="U90" t="n">
        <v>0.64</v>
      </c>
      <c r="V90" t="n">
        <v>0.77</v>
      </c>
      <c r="W90" t="n">
        <v>0.32</v>
      </c>
      <c r="X90" t="n">
        <v>1.23</v>
      </c>
      <c r="Y90" t="n">
        <v>1</v>
      </c>
      <c r="Z90" t="n">
        <v>10</v>
      </c>
    </row>
    <row r="91">
      <c r="A91" t="n">
        <v>16</v>
      </c>
      <c r="B91" t="n">
        <v>90</v>
      </c>
      <c r="C91" t="inlineStr">
        <is>
          <t xml:space="preserve">CONCLUIDO	</t>
        </is>
      </c>
      <c r="D91" t="n">
        <v>1.9295</v>
      </c>
      <c r="E91" t="n">
        <v>51.83</v>
      </c>
      <c r="F91" t="n">
        <v>48.52</v>
      </c>
      <c r="G91" t="n">
        <v>116.44</v>
      </c>
      <c r="H91" t="n">
        <v>1.5</v>
      </c>
      <c r="I91" t="n">
        <v>25</v>
      </c>
      <c r="J91" t="n">
        <v>201.11</v>
      </c>
      <c r="K91" t="n">
        <v>52.44</v>
      </c>
      <c r="L91" t="n">
        <v>17</v>
      </c>
      <c r="M91" t="n">
        <v>23</v>
      </c>
      <c r="N91" t="n">
        <v>41.67</v>
      </c>
      <c r="O91" t="n">
        <v>25037.53</v>
      </c>
      <c r="P91" t="n">
        <v>564.8</v>
      </c>
      <c r="Q91" t="n">
        <v>1206.59</v>
      </c>
      <c r="R91" t="n">
        <v>205.62</v>
      </c>
      <c r="S91" t="n">
        <v>133.29</v>
      </c>
      <c r="T91" t="n">
        <v>19397.49</v>
      </c>
      <c r="U91" t="n">
        <v>0.65</v>
      </c>
      <c r="V91" t="n">
        <v>0.77</v>
      </c>
      <c r="W91" t="n">
        <v>0.32</v>
      </c>
      <c r="X91" t="n">
        <v>1.11</v>
      </c>
      <c r="Y91" t="n">
        <v>1</v>
      </c>
      <c r="Z91" t="n">
        <v>10</v>
      </c>
    </row>
    <row r="92">
      <c r="A92" t="n">
        <v>17</v>
      </c>
      <c r="B92" t="n">
        <v>90</v>
      </c>
      <c r="C92" t="inlineStr">
        <is>
          <t xml:space="preserve">CONCLUIDO	</t>
        </is>
      </c>
      <c r="D92" t="n">
        <v>1.9338</v>
      </c>
      <c r="E92" t="n">
        <v>51.71</v>
      </c>
      <c r="F92" t="n">
        <v>48.44</v>
      </c>
      <c r="G92" t="n">
        <v>121.09</v>
      </c>
      <c r="H92" t="n">
        <v>1.58</v>
      </c>
      <c r="I92" t="n">
        <v>24</v>
      </c>
      <c r="J92" t="n">
        <v>202.68</v>
      </c>
      <c r="K92" t="n">
        <v>52.44</v>
      </c>
      <c r="L92" t="n">
        <v>18</v>
      </c>
      <c r="M92" t="n">
        <v>22</v>
      </c>
      <c r="N92" t="n">
        <v>42.24</v>
      </c>
      <c r="O92" t="n">
        <v>25231.66</v>
      </c>
      <c r="P92" t="n">
        <v>558.17</v>
      </c>
      <c r="Q92" t="n">
        <v>1206.59</v>
      </c>
      <c r="R92" t="n">
        <v>202.84</v>
      </c>
      <c r="S92" t="n">
        <v>133.29</v>
      </c>
      <c r="T92" t="n">
        <v>18014.25</v>
      </c>
      <c r="U92" t="n">
        <v>0.66</v>
      </c>
      <c r="V92" t="n">
        <v>0.77</v>
      </c>
      <c r="W92" t="n">
        <v>0.31</v>
      </c>
      <c r="X92" t="n">
        <v>1.03</v>
      </c>
      <c r="Y92" t="n">
        <v>1</v>
      </c>
      <c r="Z92" t="n">
        <v>10</v>
      </c>
    </row>
    <row r="93">
      <c r="A93" t="n">
        <v>18</v>
      </c>
      <c r="B93" t="n">
        <v>90</v>
      </c>
      <c r="C93" t="inlineStr">
        <is>
          <t xml:space="preserve">CONCLUIDO	</t>
        </is>
      </c>
      <c r="D93" t="n">
        <v>1.9408</v>
      </c>
      <c r="E93" t="n">
        <v>51.53</v>
      </c>
      <c r="F93" t="n">
        <v>48.32</v>
      </c>
      <c r="G93" t="n">
        <v>131.79</v>
      </c>
      <c r="H93" t="n">
        <v>1.65</v>
      </c>
      <c r="I93" t="n">
        <v>22</v>
      </c>
      <c r="J93" t="n">
        <v>204.26</v>
      </c>
      <c r="K93" t="n">
        <v>52.44</v>
      </c>
      <c r="L93" t="n">
        <v>19</v>
      </c>
      <c r="M93" t="n">
        <v>20</v>
      </c>
      <c r="N93" t="n">
        <v>42.82</v>
      </c>
      <c r="O93" t="n">
        <v>25426.72</v>
      </c>
      <c r="P93" t="n">
        <v>554.33</v>
      </c>
      <c r="Q93" t="n">
        <v>1206.61</v>
      </c>
      <c r="R93" t="n">
        <v>199.35</v>
      </c>
      <c r="S93" t="n">
        <v>133.29</v>
      </c>
      <c r="T93" t="n">
        <v>16278.85</v>
      </c>
      <c r="U93" t="n">
        <v>0.67</v>
      </c>
      <c r="V93" t="n">
        <v>0.77</v>
      </c>
      <c r="W93" t="n">
        <v>0.3</v>
      </c>
      <c r="X93" t="n">
        <v>0.91</v>
      </c>
      <c r="Y93" t="n">
        <v>1</v>
      </c>
      <c r="Z93" t="n">
        <v>10</v>
      </c>
    </row>
    <row r="94">
      <c r="A94" t="n">
        <v>19</v>
      </c>
      <c r="B94" t="n">
        <v>90</v>
      </c>
      <c r="C94" t="inlineStr">
        <is>
          <t xml:space="preserve">CONCLUIDO	</t>
        </is>
      </c>
      <c r="D94" t="n">
        <v>1.941</v>
      </c>
      <c r="E94" t="n">
        <v>51.52</v>
      </c>
      <c r="F94" t="n">
        <v>48.35</v>
      </c>
      <c r="G94" t="n">
        <v>138.15</v>
      </c>
      <c r="H94" t="n">
        <v>1.73</v>
      </c>
      <c r="I94" t="n">
        <v>21</v>
      </c>
      <c r="J94" t="n">
        <v>205.85</v>
      </c>
      <c r="K94" t="n">
        <v>52.44</v>
      </c>
      <c r="L94" t="n">
        <v>20</v>
      </c>
      <c r="M94" t="n">
        <v>19</v>
      </c>
      <c r="N94" t="n">
        <v>43.41</v>
      </c>
      <c r="O94" t="n">
        <v>25622.45</v>
      </c>
      <c r="P94" t="n">
        <v>548.96</v>
      </c>
      <c r="Q94" t="n">
        <v>1206.61</v>
      </c>
      <c r="R94" t="n">
        <v>200.22</v>
      </c>
      <c r="S94" t="n">
        <v>133.29</v>
      </c>
      <c r="T94" t="n">
        <v>16717.88</v>
      </c>
      <c r="U94" t="n">
        <v>0.67</v>
      </c>
      <c r="V94" t="n">
        <v>0.77</v>
      </c>
      <c r="W94" t="n">
        <v>0.31</v>
      </c>
      <c r="X94" t="n">
        <v>0.9399999999999999</v>
      </c>
      <c r="Y94" t="n">
        <v>1</v>
      </c>
      <c r="Z94" t="n">
        <v>10</v>
      </c>
    </row>
    <row r="95">
      <c r="A95" t="n">
        <v>20</v>
      </c>
      <c r="B95" t="n">
        <v>90</v>
      </c>
      <c r="C95" t="inlineStr">
        <is>
          <t xml:space="preserve">CONCLUIDO	</t>
        </is>
      </c>
      <c r="D95" t="n">
        <v>1.9449</v>
      </c>
      <c r="E95" t="n">
        <v>51.42</v>
      </c>
      <c r="F95" t="n">
        <v>48.29</v>
      </c>
      <c r="G95" t="n">
        <v>144.86</v>
      </c>
      <c r="H95" t="n">
        <v>1.8</v>
      </c>
      <c r="I95" t="n">
        <v>20</v>
      </c>
      <c r="J95" t="n">
        <v>207.45</v>
      </c>
      <c r="K95" t="n">
        <v>52.44</v>
      </c>
      <c r="L95" t="n">
        <v>21</v>
      </c>
      <c r="M95" t="n">
        <v>18</v>
      </c>
      <c r="N95" t="n">
        <v>44</v>
      </c>
      <c r="O95" t="n">
        <v>25818.99</v>
      </c>
      <c r="P95" t="n">
        <v>543.9</v>
      </c>
      <c r="Q95" t="n">
        <v>1206.61</v>
      </c>
      <c r="R95" t="n">
        <v>197.65</v>
      </c>
      <c r="S95" t="n">
        <v>133.29</v>
      </c>
      <c r="T95" t="n">
        <v>15438.88</v>
      </c>
      <c r="U95" t="n">
        <v>0.67</v>
      </c>
      <c r="V95" t="n">
        <v>0.77</v>
      </c>
      <c r="W95" t="n">
        <v>0.31</v>
      </c>
      <c r="X95" t="n">
        <v>0.88</v>
      </c>
      <c r="Y95" t="n">
        <v>1</v>
      </c>
      <c r="Z95" t="n">
        <v>10</v>
      </c>
    </row>
    <row r="96">
      <c r="A96" t="n">
        <v>21</v>
      </c>
      <c r="B96" t="n">
        <v>90</v>
      </c>
      <c r="C96" t="inlineStr">
        <is>
          <t xml:space="preserve">CONCLUIDO	</t>
        </is>
      </c>
      <c r="D96" t="n">
        <v>1.9479</v>
      </c>
      <c r="E96" t="n">
        <v>51.34</v>
      </c>
      <c r="F96" t="n">
        <v>48.24</v>
      </c>
      <c r="G96" t="n">
        <v>152.34</v>
      </c>
      <c r="H96" t="n">
        <v>1.87</v>
      </c>
      <c r="I96" t="n">
        <v>19</v>
      </c>
      <c r="J96" t="n">
        <v>209.05</v>
      </c>
      <c r="K96" t="n">
        <v>52.44</v>
      </c>
      <c r="L96" t="n">
        <v>22</v>
      </c>
      <c r="M96" t="n">
        <v>17</v>
      </c>
      <c r="N96" t="n">
        <v>44.6</v>
      </c>
      <c r="O96" t="n">
        <v>26016.35</v>
      </c>
      <c r="P96" t="n">
        <v>539.04</v>
      </c>
      <c r="Q96" t="n">
        <v>1206.59</v>
      </c>
      <c r="R96" t="n">
        <v>196.28</v>
      </c>
      <c r="S96" t="n">
        <v>133.29</v>
      </c>
      <c r="T96" t="n">
        <v>14758.99</v>
      </c>
      <c r="U96" t="n">
        <v>0.68</v>
      </c>
      <c r="V96" t="n">
        <v>0.78</v>
      </c>
      <c r="W96" t="n">
        <v>0.31</v>
      </c>
      <c r="X96" t="n">
        <v>0.83</v>
      </c>
      <c r="Y96" t="n">
        <v>1</v>
      </c>
      <c r="Z96" t="n">
        <v>10</v>
      </c>
    </row>
    <row r="97">
      <c r="A97" t="n">
        <v>22</v>
      </c>
      <c r="B97" t="n">
        <v>90</v>
      </c>
      <c r="C97" t="inlineStr">
        <is>
          <t xml:space="preserve">CONCLUIDO	</t>
        </is>
      </c>
      <c r="D97" t="n">
        <v>1.9501</v>
      </c>
      <c r="E97" t="n">
        <v>51.28</v>
      </c>
      <c r="F97" t="n">
        <v>48.22</v>
      </c>
      <c r="G97" t="n">
        <v>160.73</v>
      </c>
      <c r="H97" t="n">
        <v>1.94</v>
      </c>
      <c r="I97" t="n">
        <v>18</v>
      </c>
      <c r="J97" t="n">
        <v>210.65</v>
      </c>
      <c r="K97" t="n">
        <v>52.44</v>
      </c>
      <c r="L97" t="n">
        <v>23</v>
      </c>
      <c r="M97" t="n">
        <v>16</v>
      </c>
      <c r="N97" t="n">
        <v>45.21</v>
      </c>
      <c r="O97" t="n">
        <v>26214.54</v>
      </c>
      <c r="P97" t="n">
        <v>532.1</v>
      </c>
      <c r="Q97" t="n">
        <v>1206.61</v>
      </c>
      <c r="R97" t="n">
        <v>195.64</v>
      </c>
      <c r="S97" t="n">
        <v>133.29</v>
      </c>
      <c r="T97" t="n">
        <v>14440.61</v>
      </c>
      <c r="U97" t="n">
        <v>0.68</v>
      </c>
      <c r="V97" t="n">
        <v>0.78</v>
      </c>
      <c r="W97" t="n">
        <v>0.3</v>
      </c>
      <c r="X97" t="n">
        <v>0.8100000000000001</v>
      </c>
      <c r="Y97" t="n">
        <v>1</v>
      </c>
      <c r="Z97" t="n">
        <v>10</v>
      </c>
    </row>
    <row r="98">
      <c r="A98" t="n">
        <v>23</v>
      </c>
      <c r="B98" t="n">
        <v>90</v>
      </c>
      <c r="C98" t="inlineStr">
        <is>
          <t xml:space="preserve">CONCLUIDO	</t>
        </is>
      </c>
      <c r="D98" t="n">
        <v>1.9538</v>
      </c>
      <c r="E98" t="n">
        <v>51.18</v>
      </c>
      <c r="F98" t="n">
        <v>48.16</v>
      </c>
      <c r="G98" t="n">
        <v>169.97</v>
      </c>
      <c r="H98" t="n">
        <v>2.01</v>
      </c>
      <c r="I98" t="n">
        <v>17</v>
      </c>
      <c r="J98" t="n">
        <v>212.27</v>
      </c>
      <c r="K98" t="n">
        <v>52.44</v>
      </c>
      <c r="L98" t="n">
        <v>24</v>
      </c>
      <c r="M98" t="n">
        <v>15</v>
      </c>
      <c r="N98" t="n">
        <v>45.82</v>
      </c>
      <c r="O98" t="n">
        <v>26413.56</v>
      </c>
      <c r="P98" t="n">
        <v>526.1900000000001</v>
      </c>
      <c r="Q98" t="n">
        <v>1206.67</v>
      </c>
      <c r="R98" t="n">
        <v>193.44</v>
      </c>
      <c r="S98" t="n">
        <v>133.29</v>
      </c>
      <c r="T98" t="n">
        <v>13349.51</v>
      </c>
      <c r="U98" t="n">
        <v>0.6899999999999999</v>
      </c>
      <c r="V98" t="n">
        <v>0.78</v>
      </c>
      <c r="W98" t="n">
        <v>0.3</v>
      </c>
      <c r="X98" t="n">
        <v>0.75</v>
      </c>
      <c r="Y98" t="n">
        <v>1</v>
      </c>
      <c r="Z98" t="n">
        <v>10</v>
      </c>
    </row>
    <row r="99">
      <c r="A99" t="n">
        <v>24</v>
      </c>
      <c r="B99" t="n">
        <v>90</v>
      </c>
      <c r="C99" t="inlineStr">
        <is>
          <t xml:space="preserve">CONCLUIDO	</t>
        </is>
      </c>
      <c r="D99" t="n">
        <v>1.9581</v>
      </c>
      <c r="E99" t="n">
        <v>51.07</v>
      </c>
      <c r="F99" t="n">
        <v>48.08</v>
      </c>
      <c r="G99" t="n">
        <v>180.3</v>
      </c>
      <c r="H99" t="n">
        <v>2.08</v>
      </c>
      <c r="I99" t="n">
        <v>16</v>
      </c>
      <c r="J99" t="n">
        <v>213.89</v>
      </c>
      <c r="K99" t="n">
        <v>52.44</v>
      </c>
      <c r="L99" t="n">
        <v>25</v>
      </c>
      <c r="M99" t="n">
        <v>13</v>
      </c>
      <c r="N99" t="n">
        <v>46.44</v>
      </c>
      <c r="O99" t="n">
        <v>26613.43</v>
      </c>
      <c r="P99" t="n">
        <v>520.25</v>
      </c>
      <c r="Q99" t="n">
        <v>1206.62</v>
      </c>
      <c r="R99" t="n">
        <v>190.65</v>
      </c>
      <c r="S99" t="n">
        <v>133.29</v>
      </c>
      <c r="T99" t="n">
        <v>11954.8</v>
      </c>
      <c r="U99" t="n">
        <v>0.7</v>
      </c>
      <c r="V99" t="n">
        <v>0.78</v>
      </c>
      <c r="W99" t="n">
        <v>0.3</v>
      </c>
      <c r="X99" t="n">
        <v>0.67</v>
      </c>
      <c r="Y99" t="n">
        <v>1</v>
      </c>
      <c r="Z99" t="n">
        <v>10</v>
      </c>
    </row>
    <row r="100">
      <c r="A100" t="n">
        <v>25</v>
      </c>
      <c r="B100" t="n">
        <v>90</v>
      </c>
      <c r="C100" t="inlineStr">
        <is>
          <t xml:space="preserve">CONCLUIDO	</t>
        </is>
      </c>
      <c r="D100" t="n">
        <v>1.9628</v>
      </c>
      <c r="E100" t="n">
        <v>50.95</v>
      </c>
      <c r="F100" t="n">
        <v>47.96</v>
      </c>
      <c r="G100" t="n">
        <v>179.85</v>
      </c>
      <c r="H100" t="n">
        <v>2.14</v>
      </c>
      <c r="I100" t="n">
        <v>16</v>
      </c>
      <c r="J100" t="n">
        <v>215.51</v>
      </c>
      <c r="K100" t="n">
        <v>52.44</v>
      </c>
      <c r="L100" t="n">
        <v>26</v>
      </c>
      <c r="M100" t="n">
        <v>11</v>
      </c>
      <c r="N100" t="n">
        <v>47.07</v>
      </c>
      <c r="O100" t="n">
        <v>26814.17</v>
      </c>
      <c r="P100" t="n">
        <v>512.16</v>
      </c>
      <c r="Q100" t="n">
        <v>1206.59</v>
      </c>
      <c r="R100" t="n">
        <v>186.39</v>
      </c>
      <c r="S100" t="n">
        <v>133.29</v>
      </c>
      <c r="T100" t="n">
        <v>9826.93</v>
      </c>
      <c r="U100" t="n">
        <v>0.72</v>
      </c>
      <c r="V100" t="n">
        <v>0.78</v>
      </c>
      <c r="W100" t="n">
        <v>0.3</v>
      </c>
      <c r="X100" t="n">
        <v>0.55</v>
      </c>
      <c r="Y100" t="n">
        <v>1</v>
      </c>
      <c r="Z100" t="n">
        <v>10</v>
      </c>
    </row>
    <row r="101">
      <c r="A101" t="n">
        <v>26</v>
      </c>
      <c r="B101" t="n">
        <v>90</v>
      </c>
      <c r="C101" t="inlineStr">
        <is>
          <t xml:space="preserve">CONCLUIDO	</t>
        </is>
      </c>
      <c r="D101" t="n">
        <v>1.9604</v>
      </c>
      <c r="E101" t="n">
        <v>51.01</v>
      </c>
      <c r="F101" t="n">
        <v>48.06</v>
      </c>
      <c r="G101" t="n">
        <v>192.22</v>
      </c>
      <c r="H101" t="n">
        <v>2.21</v>
      </c>
      <c r="I101" t="n">
        <v>15</v>
      </c>
      <c r="J101" t="n">
        <v>217.15</v>
      </c>
      <c r="K101" t="n">
        <v>52.44</v>
      </c>
      <c r="L101" t="n">
        <v>27</v>
      </c>
      <c r="M101" t="n">
        <v>7</v>
      </c>
      <c r="N101" t="n">
        <v>47.71</v>
      </c>
      <c r="O101" t="n">
        <v>27015.77</v>
      </c>
      <c r="P101" t="n">
        <v>512.47</v>
      </c>
      <c r="Q101" t="n">
        <v>1206.59</v>
      </c>
      <c r="R101" t="n">
        <v>189.85</v>
      </c>
      <c r="S101" t="n">
        <v>133.29</v>
      </c>
      <c r="T101" t="n">
        <v>11562.29</v>
      </c>
      <c r="U101" t="n">
        <v>0.7</v>
      </c>
      <c r="V101" t="n">
        <v>0.78</v>
      </c>
      <c r="W101" t="n">
        <v>0.3</v>
      </c>
      <c r="X101" t="n">
        <v>0.65</v>
      </c>
      <c r="Y101" t="n">
        <v>1</v>
      </c>
      <c r="Z101" t="n">
        <v>10</v>
      </c>
    </row>
    <row r="102">
      <c r="A102" t="n">
        <v>27</v>
      </c>
      <c r="B102" t="n">
        <v>90</v>
      </c>
      <c r="C102" t="inlineStr">
        <is>
          <t xml:space="preserve">CONCLUIDO	</t>
        </is>
      </c>
      <c r="D102" t="n">
        <v>1.9588</v>
      </c>
      <c r="E102" t="n">
        <v>51.05</v>
      </c>
      <c r="F102" t="n">
        <v>48.1</v>
      </c>
      <c r="G102" t="n">
        <v>192.39</v>
      </c>
      <c r="H102" t="n">
        <v>2.27</v>
      </c>
      <c r="I102" t="n">
        <v>15</v>
      </c>
      <c r="J102" t="n">
        <v>218.79</v>
      </c>
      <c r="K102" t="n">
        <v>52.44</v>
      </c>
      <c r="L102" t="n">
        <v>28</v>
      </c>
      <c r="M102" t="n">
        <v>2</v>
      </c>
      <c r="N102" t="n">
        <v>48.35</v>
      </c>
      <c r="O102" t="n">
        <v>27218.26</v>
      </c>
      <c r="P102" t="n">
        <v>514.71</v>
      </c>
      <c r="Q102" t="n">
        <v>1206.61</v>
      </c>
      <c r="R102" t="n">
        <v>190.98</v>
      </c>
      <c r="S102" t="n">
        <v>133.29</v>
      </c>
      <c r="T102" t="n">
        <v>12125.35</v>
      </c>
      <c r="U102" t="n">
        <v>0.7</v>
      </c>
      <c r="V102" t="n">
        <v>0.78</v>
      </c>
      <c r="W102" t="n">
        <v>0.31</v>
      </c>
      <c r="X102" t="n">
        <v>0.6899999999999999</v>
      </c>
      <c r="Y102" t="n">
        <v>1</v>
      </c>
      <c r="Z102" t="n">
        <v>10</v>
      </c>
    </row>
    <row r="103">
      <c r="A103" t="n">
        <v>28</v>
      </c>
      <c r="B103" t="n">
        <v>90</v>
      </c>
      <c r="C103" t="inlineStr">
        <is>
          <t xml:space="preserve">CONCLUIDO	</t>
        </is>
      </c>
      <c r="D103" t="n">
        <v>1.9586</v>
      </c>
      <c r="E103" t="n">
        <v>51.06</v>
      </c>
      <c r="F103" t="n">
        <v>48.1</v>
      </c>
      <c r="G103" t="n">
        <v>192.42</v>
      </c>
      <c r="H103" t="n">
        <v>2.34</v>
      </c>
      <c r="I103" t="n">
        <v>15</v>
      </c>
      <c r="J103" t="n">
        <v>220.44</v>
      </c>
      <c r="K103" t="n">
        <v>52.44</v>
      </c>
      <c r="L103" t="n">
        <v>29</v>
      </c>
      <c r="M103" t="n">
        <v>0</v>
      </c>
      <c r="N103" t="n">
        <v>49</v>
      </c>
      <c r="O103" t="n">
        <v>27421.64</v>
      </c>
      <c r="P103" t="n">
        <v>518.7</v>
      </c>
      <c r="Q103" t="n">
        <v>1206.64</v>
      </c>
      <c r="R103" t="n">
        <v>191.08</v>
      </c>
      <c r="S103" t="n">
        <v>133.29</v>
      </c>
      <c r="T103" t="n">
        <v>12174.97</v>
      </c>
      <c r="U103" t="n">
        <v>0.7</v>
      </c>
      <c r="V103" t="n">
        <v>0.78</v>
      </c>
      <c r="W103" t="n">
        <v>0.32</v>
      </c>
      <c r="X103" t="n">
        <v>0.6899999999999999</v>
      </c>
      <c r="Y103" t="n">
        <v>1</v>
      </c>
      <c r="Z103" t="n">
        <v>10</v>
      </c>
    </row>
    <row r="104">
      <c r="A104" t="n">
        <v>0</v>
      </c>
      <c r="B104" t="n">
        <v>10</v>
      </c>
      <c r="C104" t="inlineStr">
        <is>
          <t xml:space="preserve">CONCLUIDO	</t>
        </is>
      </c>
      <c r="D104" t="n">
        <v>1.7798</v>
      </c>
      <c r="E104" t="n">
        <v>56.19</v>
      </c>
      <c r="F104" t="n">
        <v>53.16</v>
      </c>
      <c r="G104" t="n">
        <v>25.72</v>
      </c>
      <c r="H104" t="n">
        <v>0.64</v>
      </c>
      <c r="I104" t="n">
        <v>124</v>
      </c>
      <c r="J104" t="n">
        <v>26.11</v>
      </c>
      <c r="K104" t="n">
        <v>12.1</v>
      </c>
      <c r="L104" t="n">
        <v>1</v>
      </c>
      <c r="M104" t="n">
        <v>21</v>
      </c>
      <c r="N104" t="n">
        <v>3.01</v>
      </c>
      <c r="O104" t="n">
        <v>3454.41</v>
      </c>
      <c r="P104" t="n">
        <v>152.43</v>
      </c>
      <c r="Q104" t="n">
        <v>1206.81</v>
      </c>
      <c r="R104" t="n">
        <v>358.14</v>
      </c>
      <c r="S104" t="n">
        <v>133.29</v>
      </c>
      <c r="T104" t="n">
        <v>95164.14999999999</v>
      </c>
      <c r="U104" t="n">
        <v>0.37</v>
      </c>
      <c r="V104" t="n">
        <v>0.7</v>
      </c>
      <c r="W104" t="n">
        <v>0.61</v>
      </c>
      <c r="X104" t="n">
        <v>5.75</v>
      </c>
      <c r="Y104" t="n">
        <v>1</v>
      </c>
      <c r="Z104" t="n">
        <v>10</v>
      </c>
    </row>
    <row r="105">
      <c r="A105" t="n">
        <v>1</v>
      </c>
      <c r="B105" t="n">
        <v>10</v>
      </c>
      <c r="C105" t="inlineStr">
        <is>
          <t xml:space="preserve">CONCLUIDO	</t>
        </is>
      </c>
      <c r="D105" t="n">
        <v>1.7827</v>
      </c>
      <c r="E105" t="n">
        <v>56.09</v>
      </c>
      <c r="F105" t="n">
        <v>53.09</v>
      </c>
      <c r="G105" t="n">
        <v>26.11</v>
      </c>
      <c r="H105" t="n">
        <v>1.23</v>
      </c>
      <c r="I105" t="n">
        <v>122</v>
      </c>
      <c r="J105" t="n">
        <v>27.2</v>
      </c>
      <c r="K105" t="n">
        <v>12.1</v>
      </c>
      <c r="L105" t="n">
        <v>2</v>
      </c>
      <c r="M105" t="n">
        <v>0</v>
      </c>
      <c r="N105" t="n">
        <v>3.1</v>
      </c>
      <c r="O105" t="n">
        <v>3588.35</v>
      </c>
      <c r="P105" t="n">
        <v>157.14</v>
      </c>
      <c r="Q105" t="n">
        <v>1206.86</v>
      </c>
      <c r="R105" t="n">
        <v>355.23</v>
      </c>
      <c r="S105" t="n">
        <v>133.29</v>
      </c>
      <c r="T105" t="n">
        <v>93718.86</v>
      </c>
      <c r="U105" t="n">
        <v>0.38</v>
      </c>
      <c r="V105" t="n">
        <v>0.7</v>
      </c>
      <c r="W105" t="n">
        <v>0.62</v>
      </c>
      <c r="X105" t="n">
        <v>5.68</v>
      </c>
      <c r="Y105" t="n">
        <v>1</v>
      </c>
      <c r="Z105" t="n">
        <v>10</v>
      </c>
    </row>
    <row r="106">
      <c r="A106" t="n">
        <v>0</v>
      </c>
      <c r="B106" t="n">
        <v>45</v>
      </c>
      <c r="C106" t="inlineStr">
        <is>
          <t xml:space="preserve">CONCLUIDO	</t>
        </is>
      </c>
      <c r="D106" t="n">
        <v>1.2531</v>
      </c>
      <c r="E106" t="n">
        <v>79.8</v>
      </c>
      <c r="F106" t="n">
        <v>68.69</v>
      </c>
      <c r="G106" t="n">
        <v>9.279999999999999</v>
      </c>
      <c r="H106" t="n">
        <v>0.18</v>
      </c>
      <c r="I106" t="n">
        <v>444</v>
      </c>
      <c r="J106" t="n">
        <v>98.70999999999999</v>
      </c>
      <c r="K106" t="n">
        <v>39.72</v>
      </c>
      <c r="L106" t="n">
        <v>1</v>
      </c>
      <c r="M106" t="n">
        <v>442</v>
      </c>
      <c r="N106" t="n">
        <v>12.99</v>
      </c>
      <c r="O106" t="n">
        <v>12407.75</v>
      </c>
      <c r="P106" t="n">
        <v>607.83</v>
      </c>
      <c r="Q106" t="n">
        <v>1206.84</v>
      </c>
      <c r="R106" t="n">
        <v>890.45</v>
      </c>
      <c r="S106" t="n">
        <v>133.29</v>
      </c>
      <c r="T106" t="n">
        <v>359718.83</v>
      </c>
      <c r="U106" t="n">
        <v>0.15</v>
      </c>
      <c r="V106" t="n">
        <v>0.54</v>
      </c>
      <c r="W106" t="n">
        <v>0.99</v>
      </c>
      <c r="X106" t="n">
        <v>21.27</v>
      </c>
      <c r="Y106" t="n">
        <v>1</v>
      </c>
      <c r="Z106" t="n">
        <v>10</v>
      </c>
    </row>
    <row r="107">
      <c r="A107" t="n">
        <v>1</v>
      </c>
      <c r="B107" t="n">
        <v>45</v>
      </c>
      <c r="C107" t="inlineStr">
        <is>
          <t xml:space="preserve">CONCLUIDO	</t>
        </is>
      </c>
      <c r="D107" t="n">
        <v>1.6407</v>
      </c>
      <c r="E107" t="n">
        <v>60.95</v>
      </c>
      <c r="F107" t="n">
        <v>55.38</v>
      </c>
      <c r="G107" t="n">
        <v>19.1</v>
      </c>
      <c r="H107" t="n">
        <v>0.35</v>
      </c>
      <c r="I107" t="n">
        <v>174</v>
      </c>
      <c r="J107" t="n">
        <v>99.95</v>
      </c>
      <c r="K107" t="n">
        <v>39.72</v>
      </c>
      <c r="L107" t="n">
        <v>2</v>
      </c>
      <c r="M107" t="n">
        <v>172</v>
      </c>
      <c r="N107" t="n">
        <v>13.24</v>
      </c>
      <c r="O107" t="n">
        <v>12561.45</v>
      </c>
      <c r="P107" t="n">
        <v>479.49</v>
      </c>
      <c r="Q107" t="n">
        <v>1206.7</v>
      </c>
      <c r="R107" t="n">
        <v>438.19</v>
      </c>
      <c r="S107" t="n">
        <v>133.29</v>
      </c>
      <c r="T107" t="n">
        <v>134938.98</v>
      </c>
      <c r="U107" t="n">
        <v>0.3</v>
      </c>
      <c r="V107" t="n">
        <v>0.68</v>
      </c>
      <c r="W107" t="n">
        <v>0.55</v>
      </c>
      <c r="X107" t="n">
        <v>7.97</v>
      </c>
      <c r="Y107" t="n">
        <v>1</v>
      </c>
      <c r="Z107" t="n">
        <v>10</v>
      </c>
    </row>
    <row r="108">
      <c r="A108" t="n">
        <v>2</v>
      </c>
      <c r="B108" t="n">
        <v>45</v>
      </c>
      <c r="C108" t="inlineStr">
        <is>
          <t xml:space="preserve">CONCLUIDO	</t>
        </is>
      </c>
      <c r="D108" t="n">
        <v>1.7745</v>
      </c>
      <c r="E108" t="n">
        <v>56.35</v>
      </c>
      <c r="F108" t="n">
        <v>52.17</v>
      </c>
      <c r="G108" t="n">
        <v>29.25</v>
      </c>
      <c r="H108" t="n">
        <v>0.52</v>
      </c>
      <c r="I108" t="n">
        <v>107</v>
      </c>
      <c r="J108" t="n">
        <v>101.2</v>
      </c>
      <c r="K108" t="n">
        <v>39.72</v>
      </c>
      <c r="L108" t="n">
        <v>3</v>
      </c>
      <c r="M108" t="n">
        <v>105</v>
      </c>
      <c r="N108" t="n">
        <v>13.49</v>
      </c>
      <c r="O108" t="n">
        <v>12715.54</v>
      </c>
      <c r="P108" t="n">
        <v>441.76</v>
      </c>
      <c r="Q108" t="n">
        <v>1206.68</v>
      </c>
      <c r="R108" t="n">
        <v>328.82</v>
      </c>
      <c r="S108" t="n">
        <v>133.29</v>
      </c>
      <c r="T108" t="n">
        <v>80585.49000000001</v>
      </c>
      <c r="U108" t="n">
        <v>0.41</v>
      </c>
      <c r="V108" t="n">
        <v>0.72</v>
      </c>
      <c r="W108" t="n">
        <v>0.45</v>
      </c>
      <c r="X108" t="n">
        <v>4.76</v>
      </c>
      <c r="Y108" t="n">
        <v>1</v>
      </c>
      <c r="Z108" t="n">
        <v>10</v>
      </c>
    </row>
    <row r="109">
      <c r="A109" t="n">
        <v>3</v>
      </c>
      <c r="B109" t="n">
        <v>45</v>
      </c>
      <c r="C109" t="inlineStr">
        <is>
          <t xml:space="preserve">CONCLUIDO	</t>
        </is>
      </c>
      <c r="D109" t="n">
        <v>1.8293</v>
      </c>
      <c r="E109" t="n">
        <v>54.66</v>
      </c>
      <c r="F109" t="n">
        <v>51.09</v>
      </c>
      <c r="G109" t="n">
        <v>39.81</v>
      </c>
      <c r="H109" t="n">
        <v>0.6899999999999999</v>
      </c>
      <c r="I109" t="n">
        <v>77</v>
      </c>
      <c r="J109" t="n">
        <v>102.45</v>
      </c>
      <c r="K109" t="n">
        <v>39.72</v>
      </c>
      <c r="L109" t="n">
        <v>4</v>
      </c>
      <c r="M109" t="n">
        <v>75</v>
      </c>
      <c r="N109" t="n">
        <v>13.74</v>
      </c>
      <c r="O109" t="n">
        <v>12870.03</v>
      </c>
      <c r="P109" t="n">
        <v>423.02</v>
      </c>
      <c r="Q109" t="n">
        <v>1206.67</v>
      </c>
      <c r="R109" t="n">
        <v>293.23</v>
      </c>
      <c r="S109" t="n">
        <v>133.29</v>
      </c>
      <c r="T109" t="n">
        <v>62943.53</v>
      </c>
      <c r="U109" t="n">
        <v>0.45</v>
      </c>
      <c r="V109" t="n">
        <v>0.73</v>
      </c>
      <c r="W109" t="n">
        <v>0.4</v>
      </c>
      <c r="X109" t="n">
        <v>3.68</v>
      </c>
      <c r="Y109" t="n">
        <v>1</v>
      </c>
      <c r="Z109" t="n">
        <v>10</v>
      </c>
    </row>
    <row r="110">
      <c r="A110" t="n">
        <v>4</v>
      </c>
      <c r="B110" t="n">
        <v>45</v>
      </c>
      <c r="C110" t="inlineStr">
        <is>
          <t xml:space="preserve">CONCLUIDO	</t>
        </is>
      </c>
      <c r="D110" t="n">
        <v>1.8769</v>
      </c>
      <c r="E110" t="n">
        <v>53.28</v>
      </c>
      <c r="F110" t="n">
        <v>50.08</v>
      </c>
      <c r="G110" t="n">
        <v>50.93</v>
      </c>
      <c r="H110" t="n">
        <v>0.85</v>
      </c>
      <c r="I110" t="n">
        <v>59</v>
      </c>
      <c r="J110" t="n">
        <v>103.71</v>
      </c>
      <c r="K110" t="n">
        <v>39.72</v>
      </c>
      <c r="L110" t="n">
        <v>5</v>
      </c>
      <c r="M110" t="n">
        <v>57</v>
      </c>
      <c r="N110" t="n">
        <v>14</v>
      </c>
      <c r="O110" t="n">
        <v>13024.91</v>
      </c>
      <c r="P110" t="n">
        <v>403.41</v>
      </c>
      <c r="Q110" t="n">
        <v>1206.61</v>
      </c>
      <c r="R110" t="n">
        <v>258.56</v>
      </c>
      <c r="S110" t="n">
        <v>133.29</v>
      </c>
      <c r="T110" t="n">
        <v>45696.22</v>
      </c>
      <c r="U110" t="n">
        <v>0.52</v>
      </c>
      <c r="V110" t="n">
        <v>0.75</v>
      </c>
      <c r="W110" t="n">
        <v>0.37</v>
      </c>
      <c r="X110" t="n">
        <v>2.67</v>
      </c>
      <c r="Y110" t="n">
        <v>1</v>
      </c>
      <c r="Z110" t="n">
        <v>10</v>
      </c>
    </row>
    <row r="111">
      <c r="A111" t="n">
        <v>5</v>
      </c>
      <c r="B111" t="n">
        <v>45</v>
      </c>
      <c r="C111" t="inlineStr">
        <is>
          <t xml:space="preserve">CONCLUIDO	</t>
        </is>
      </c>
      <c r="D111" t="n">
        <v>1.9053</v>
      </c>
      <c r="E111" t="n">
        <v>52.49</v>
      </c>
      <c r="F111" t="n">
        <v>49.51</v>
      </c>
      <c r="G111" t="n">
        <v>61.89</v>
      </c>
      <c r="H111" t="n">
        <v>1.01</v>
      </c>
      <c r="I111" t="n">
        <v>48</v>
      </c>
      <c r="J111" t="n">
        <v>104.97</v>
      </c>
      <c r="K111" t="n">
        <v>39.72</v>
      </c>
      <c r="L111" t="n">
        <v>6</v>
      </c>
      <c r="M111" t="n">
        <v>46</v>
      </c>
      <c r="N111" t="n">
        <v>14.25</v>
      </c>
      <c r="O111" t="n">
        <v>13180.19</v>
      </c>
      <c r="P111" t="n">
        <v>389.49</v>
      </c>
      <c r="Q111" t="n">
        <v>1206.61</v>
      </c>
      <c r="R111" t="n">
        <v>239.09</v>
      </c>
      <c r="S111" t="n">
        <v>133.29</v>
      </c>
      <c r="T111" t="n">
        <v>36019.51</v>
      </c>
      <c r="U111" t="n">
        <v>0.5600000000000001</v>
      </c>
      <c r="V111" t="n">
        <v>0.76</v>
      </c>
      <c r="W111" t="n">
        <v>0.35</v>
      </c>
      <c r="X111" t="n">
        <v>2.1</v>
      </c>
      <c r="Y111" t="n">
        <v>1</v>
      </c>
      <c r="Z111" t="n">
        <v>10</v>
      </c>
    </row>
    <row r="112">
      <c r="A112" t="n">
        <v>6</v>
      </c>
      <c r="B112" t="n">
        <v>45</v>
      </c>
      <c r="C112" t="inlineStr">
        <is>
          <t xml:space="preserve">CONCLUIDO	</t>
        </is>
      </c>
      <c r="D112" t="n">
        <v>1.9197</v>
      </c>
      <c r="E112" t="n">
        <v>52.09</v>
      </c>
      <c r="F112" t="n">
        <v>49.28</v>
      </c>
      <c r="G112" t="n">
        <v>73.92</v>
      </c>
      <c r="H112" t="n">
        <v>1.16</v>
      </c>
      <c r="I112" t="n">
        <v>40</v>
      </c>
      <c r="J112" t="n">
        <v>106.23</v>
      </c>
      <c r="K112" t="n">
        <v>39.72</v>
      </c>
      <c r="L112" t="n">
        <v>7</v>
      </c>
      <c r="M112" t="n">
        <v>38</v>
      </c>
      <c r="N112" t="n">
        <v>14.52</v>
      </c>
      <c r="O112" t="n">
        <v>13335.87</v>
      </c>
      <c r="P112" t="n">
        <v>375.98</v>
      </c>
      <c r="Q112" t="n">
        <v>1206.59</v>
      </c>
      <c r="R112" t="n">
        <v>231.7</v>
      </c>
      <c r="S112" t="n">
        <v>133.29</v>
      </c>
      <c r="T112" t="n">
        <v>32363.11</v>
      </c>
      <c r="U112" t="n">
        <v>0.58</v>
      </c>
      <c r="V112" t="n">
        <v>0.76</v>
      </c>
      <c r="W112" t="n">
        <v>0.34</v>
      </c>
      <c r="X112" t="n">
        <v>1.87</v>
      </c>
      <c r="Y112" t="n">
        <v>1</v>
      </c>
      <c r="Z112" t="n">
        <v>10</v>
      </c>
    </row>
    <row r="113">
      <c r="A113" t="n">
        <v>7</v>
      </c>
      <c r="B113" t="n">
        <v>45</v>
      </c>
      <c r="C113" t="inlineStr">
        <is>
          <t xml:space="preserve">CONCLUIDO	</t>
        </is>
      </c>
      <c r="D113" t="n">
        <v>1.9375</v>
      </c>
      <c r="E113" t="n">
        <v>51.61</v>
      </c>
      <c r="F113" t="n">
        <v>48.93</v>
      </c>
      <c r="G113" t="n">
        <v>86.34</v>
      </c>
      <c r="H113" t="n">
        <v>1.31</v>
      </c>
      <c r="I113" t="n">
        <v>34</v>
      </c>
      <c r="J113" t="n">
        <v>107.5</v>
      </c>
      <c r="K113" t="n">
        <v>39.72</v>
      </c>
      <c r="L113" t="n">
        <v>8</v>
      </c>
      <c r="M113" t="n">
        <v>32</v>
      </c>
      <c r="N113" t="n">
        <v>14.78</v>
      </c>
      <c r="O113" t="n">
        <v>13491.96</v>
      </c>
      <c r="P113" t="n">
        <v>360.6</v>
      </c>
      <c r="Q113" t="n">
        <v>1206.6</v>
      </c>
      <c r="R113" t="n">
        <v>219.35</v>
      </c>
      <c r="S113" t="n">
        <v>133.29</v>
      </c>
      <c r="T113" t="n">
        <v>26215.76</v>
      </c>
      <c r="U113" t="n">
        <v>0.61</v>
      </c>
      <c r="V113" t="n">
        <v>0.76</v>
      </c>
      <c r="W113" t="n">
        <v>0.33</v>
      </c>
      <c r="X113" t="n">
        <v>1.52</v>
      </c>
      <c r="Y113" t="n">
        <v>1</v>
      </c>
      <c r="Z113" t="n">
        <v>10</v>
      </c>
    </row>
    <row r="114">
      <c r="A114" t="n">
        <v>8</v>
      </c>
      <c r="B114" t="n">
        <v>45</v>
      </c>
      <c r="C114" t="inlineStr">
        <is>
          <t xml:space="preserve">CONCLUIDO	</t>
        </is>
      </c>
      <c r="D114" t="n">
        <v>1.9471</v>
      </c>
      <c r="E114" t="n">
        <v>51.36</v>
      </c>
      <c r="F114" t="n">
        <v>48.77</v>
      </c>
      <c r="G114" t="n">
        <v>100.91</v>
      </c>
      <c r="H114" t="n">
        <v>1.46</v>
      </c>
      <c r="I114" t="n">
        <v>29</v>
      </c>
      <c r="J114" t="n">
        <v>108.77</v>
      </c>
      <c r="K114" t="n">
        <v>39.72</v>
      </c>
      <c r="L114" t="n">
        <v>9</v>
      </c>
      <c r="M114" t="n">
        <v>17</v>
      </c>
      <c r="N114" t="n">
        <v>15.05</v>
      </c>
      <c r="O114" t="n">
        <v>13648.58</v>
      </c>
      <c r="P114" t="n">
        <v>346.22</v>
      </c>
      <c r="Q114" t="n">
        <v>1206.6</v>
      </c>
      <c r="R114" t="n">
        <v>214.74</v>
      </c>
      <c r="S114" t="n">
        <v>133.29</v>
      </c>
      <c r="T114" t="n">
        <v>23937.39</v>
      </c>
      <c r="U114" t="n">
        <v>0.62</v>
      </c>
      <c r="V114" t="n">
        <v>0.77</v>
      </c>
      <c r="W114" t="n">
        <v>0.32</v>
      </c>
      <c r="X114" t="n">
        <v>1.37</v>
      </c>
      <c r="Y114" t="n">
        <v>1</v>
      </c>
      <c r="Z114" t="n">
        <v>10</v>
      </c>
    </row>
    <row r="115">
      <c r="A115" t="n">
        <v>9</v>
      </c>
      <c r="B115" t="n">
        <v>45</v>
      </c>
      <c r="C115" t="inlineStr">
        <is>
          <t xml:space="preserve">CONCLUIDO	</t>
        </is>
      </c>
      <c r="D115" t="n">
        <v>1.9502</v>
      </c>
      <c r="E115" t="n">
        <v>51.28</v>
      </c>
      <c r="F115" t="n">
        <v>48.71</v>
      </c>
      <c r="G115" t="n">
        <v>104.38</v>
      </c>
      <c r="H115" t="n">
        <v>1.6</v>
      </c>
      <c r="I115" t="n">
        <v>28</v>
      </c>
      <c r="J115" t="n">
        <v>110.04</v>
      </c>
      <c r="K115" t="n">
        <v>39.72</v>
      </c>
      <c r="L115" t="n">
        <v>10</v>
      </c>
      <c r="M115" t="n">
        <v>1</v>
      </c>
      <c r="N115" t="n">
        <v>15.32</v>
      </c>
      <c r="O115" t="n">
        <v>13805.5</v>
      </c>
      <c r="P115" t="n">
        <v>347.95</v>
      </c>
      <c r="Q115" t="n">
        <v>1206.65</v>
      </c>
      <c r="R115" t="n">
        <v>211.04</v>
      </c>
      <c r="S115" t="n">
        <v>133.29</v>
      </c>
      <c r="T115" t="n">
        <v>22090.45</v>
      </c>
      <c r="U115" t="n">
        <v>0.63</v>
      </c>
      <c r="V115" t="n">
        <v>0.77</v>
      </c>
      <c r="W115" t="n">
        <v>0.36</v>
      </c>
      <c r="X115" t="n">
        <v>1.3</v>
      </c>
      <c r="Y115" t="n">
        <v>1</v>
      </c>
      <c r="Z115" t="n">
        <v>10</v>
      </c>
    </row>
    <row r="116">
      <c r="A116" t="n">
        <v>10</v>
      </c>
      <c r="B116" t="n">
        <v>45</v>
      </c>
      <c r="C116" t="inlineStr">
        <is>
          <t xml:space="preserve">CONCLUIDO	</t>
        </is>
      </c>
      <c r="D116" t="n">
        <v>1.9501</v>
      </c>
      <c r="E116" t="n">
        <v>51.28</v>
      </c>
      <c r="F116" t="n">
        <v>48.72</v>
      </c>
      <c r="G116" t="n">
        <v>104.39</v>
      </c>
      <c r="H116" t="n">
        <v>1.74</v>
      </c>
      <c r="I116" t="n">
        <v>28</v>
      </c>
      <c r="J116" t="n">
        <v>111.32</v>
      </c>
      <c r="K116" t="n">
        <v>39.72</v>
      </c>
      <c r="L116" t="n">
        <v>11</v>
      </c>
      <c r="M116" t="n">
        <v>0</v>
      </c>
      <c r="N116" t="n">
        <v>15.6</v>
      </c>
      <c r="O116" t="n">
        <v>13962.83</v>
      </c>
      <c r="P116" t="n">
        <v>351.76</v>
      </c>
      <c r="Q116" t="n">
        <v>1206.64</v>
      </c>
      <c r="R116" t="n">
        <v>211.15</v>
      </c>
      <c r="S116" t="n">
        <v>133.29</v>
      </c>
      <c r="T116" t="n">
        <v>22147.34</v>
      </c>
      <c r="U116" t="n">
        <v>0.63</v>
      </c>
      <c r="V116" t="n">
        <v>0.77</v>
      </c>
      <c r="W116" t="n">
        <v>0.36</v>
      </c>
      <c r="X116" t="n">
        <v>1.31</v>
      </c>
      <c r="Y116" t="n">
        <v>1</v>
      </c>
      <c r="Z116" t="n">
        <v>10</v>
      </c>
    </row>
    <row r="117">
      <c r="A117" t="n">
        <v>0</v>
      </c>
      <c r="B117" t="n">
        <v>60</v>
      </c>
      <c r="C117" t="inlineStr">
        <is>
          <t xml:space="preserve">CONCLUIDO	</t>
        </is>
      </c>
      <c r="D117" t="n">
        <v>1.0859</v>
      </c>
      <c r="E117" t="n">
        <v>92.09</v>
      </c>
      <c r="F117" t="n">
        <v>75.31999999999999</v>
      </c>
      <c r="G117" t="n">
        <v>7.89</v>
      </c>
      <c r="H117" t="n">
        <v>0.14</v>
      </c>
      <c r="I117" t="n">
        <v>573</v>
      </c>
      <c r="J117" t="n">
        <v>124.63</v>
      </c>
      <c r="K117" t="n">
        <v>45</v>
      </c>
      <c r="L117" t="n">
        <v>1</v>
      </c>
      <c r="M117" t="n">
        <v>571</v>
      </c>
      <c r="N117" t="n">
        <v>18.64</v>
      </c>
      <c r="O117" t="n">
        <v>15605.44</v>
      </c>
      <c r="P117" t="n">
        <v>782</v>
      </c>
      <c r="Q117" t="n">
        <v>1207.06</v>
      </c>
      <c r="R117" t="n">
        <v>1116.09</v>
      </c>
      <c r="S117" t="n">
        <v>133.29</v>
      </c>
      <c r="T117" t="n">
        <v>471893.26</v>
      </c>
      <c r="U117" t="n">
        <v>0.12</v>
      </c>
      <c r="V117" t="n">
        <v>0.5</v>
      </c>
      <c r="W117" t="n">
        <v>1.19</v>
      </c>
      <c r="X117" t="n">
        <v>27.89</v>
      </c>
      <c r="Y117" t="n">
        <v>1</v>
      </c>
      <c r="Z117" t="n">
        <v>10</v>
      </c>
    </row>
    <row r="118">
      <c r="A118" t="n">
        <v>1</v>
      </c>
      <c r="B118" t="n">
        <v>60</v>
      </c>
      <c r="C118" t="inlineStr">
        <is>
          <t xml:space="preserve">CONCLUIDO	</t>
        </is>
      </c>
      <c r="D118" t="n">
        <v>1.5421</v>
      </c>
      <c r="E118" t="n">
        <v>64.84999999999999</v>
      </c>
      <c r="F118" t="n">
        <v>57.27</v>
      </c>
      <c r="G118" t="n">
        <v>16.13</v>
      </c>
      <c r="H118" t="n">
        <v>0.28</v>
      </c>
      <c r="I118" t="n">
        <v>213</v>
      </c>
      <c r="J118" t="n">
        <v>125.95</v>
      </c>
      <c r="K118" t="n">
        <v>45</v>
      </c>
      <c r="L118" t="n">
        <v>2</v>
      </c>
      <c r="M118" t="n">
        <v>211</v>
      </c>
      <c r="N118" t="n">
        <v>18.95</v>
      </c>
      <c r="O118" t="n">
        <v>15767.7</v>
      </c>
      <c r="P118" t="n">
        <v>586.13</v>
      </c>
      <c r="Q118" t="n">
        <v>1206.72</v>
      </c>
      <c r="R118" t="n">
        <v>502.45</v>
      </c>
      <c r="S118" t="n">
        <v>133.29</v>
      </c>
      <c r="T118" t="n">
        <v>166872.39</v>
      </c>
      <c r="U118" t="n">
        <v>0.27</v>
      </c>
      <c r="V118" t="n">
        <v>0.65</v>
      </c>
      <c r="W118" t="n">
        <v>0.61</v>
      </c>
      <c r="X118" t="n">
        <v>9.859999999999999</v>
      </c>
      <c r="Y118" t="n">
        <v>1</v>
      </c>
      <c r="Z118" t="n">
        <v>10</v>
      </c>
    </row>
    <row r="119">
      <c r="A119" t="n">
        <v>2</v>
      </c>
      <c r="B119" t="n">
        <v>60</v>
      </c>
      <c r="C119" t="inlineStr">
        <is>
          <t xml:space="preserve">CONCLUIDO	</t>
        </is>
      </c>
      <c r="D119" t="n">
        <v>1.6982</v>
      </c>
      <c r="E119" t="n">
        <v>58.89</v>
      </c>
      <c r="F119" t="n">
        <v>53.41</v>
      </c>
      <c r="G119" t="n">
        <v>24.46</v>
      </c>
      <c r="H119" t="n">
        <v>0.42</v>
      </c>
      <c r="I119" t="n">
        <v>131</v>
      </c>
      <c r="J119" t="n">
        <v>127.27</v>
      </c>
      <c r="K119" t="n">
        <v>45</v>
      </c>
      <c r="L119" t="n">
        <v>3</v>
      </c>
      <c r="M119" t="n">
        <v>129</v>
      </c>
      <c r="N119" t="n">
        <v>19.27</v>
      </c>
      <c r="O119" t="n">
        <v>15930.42</v>
      </c>
      <c r="P119" t="n">
        <v>538.91</v>
      </c>
      <c r="Q119" t="n">
        <v>1206.65</v>
      </c>
      <c r="R119" t="n">
        <v>371.04</v>
      </c>
      <c r="S119" t="n">
        <v>133.29</v>
      </c>
      <c r="T119" t="n">
        <v>101575.93</v>
      </c>
      <c r="U119" t="n">
        <v>0.36</v>
      </c>
      <c r="V119" t="n">
        <v>0.7</v>
      </c>
      <c r="W119" t="n">
        <v>0.49</v>
      </c>
      <c r="X119" t="n">
        <v>5.99</v>
      </c>
      <c r="Y119" t="n">
        <v>1</v>
      </c>
      <c r="Z119" t="n">
        <v>10</v>
      </c>
    </row>
    <row r="120">
      <c r="A120" t="n">
        <v>3</v>
      </c>
      <c r="B120" t="n">
        <v>60</v>
      </c>
      <c r="C120" t="inlineStr">
        <is>
          <t xml:space="preserve">CONCLUIDO	</t>
        </is>
      </c>
      <c r="D120" t="n">
        <v>1.7913</v>
      </c>
      <c r="E120" t="n">
        <v>55.82</v>
      </c>
      <c r="F120" t="n">
        <v>51.32</v>
      </c>
      <c r="G120" t="n">
        <v>33.11</v>
      </c>
      <c r="H120" t="n">
        <v>0.55</v>
      </c>
      <c r="I120" t="n">
        <v>93</v>
      </c>
      <c r="J120" t="n">
        <v>128.59</v>
      </c>
      <c r="K120" t="n">
        <v>45</v>
      </c>
      <c r="L120" t="n">
        <v>4</v>
      </c>
      <c r="M120" t="n">
        <v>91</v>
      </c>
      <c r="N120" t="n">
        <v>19.59</v>
      </c>
      <c r="O120" t="n">
        <v>16093.6</v>
      </c>
      <c r="P120" t="n">
        <v>510.48</v>
      </c>
      <c r="Q120" t="n">
        <v>1206.64</v>
      </c>
      <c r="R120" t="n">
        <v>299.58</v>
      </c>
      <c r="S120" t="n">
        <v>133.29</v>
      </c>
      <c r="T120" t="n">
        <v>66038.32000000001</v>
      </c>
      <c r="U120" t="n">
        <v>0.44</v>
      </c>
      <c r="V120" t="n">
        <v>0.73</v>
      </c>
      <c r="W120" t="n">
        <v>0.42</v>
      </c>
      <c r="X120" t="n">
        <v>3.9</v>
      </c>
      <c r="Y120" t="n">
        <v>1</v>
      </c>
      <c r="Z120" t="n">
        <v>10</v>
      </c>
    </row>
    <row r="121">
      <c r="A121" t="n">
        <v>4</v>
      </c>
      <c r="B121" t="n">
        <v>60</v>
      </c>
      <c r="C121" t="inlineStr">
        <is>
          <t xml:space="preserve">CONCLUIDO	</t>
        </is>
      </c>
      <c r="D121" t="n">
        <v>1.8244</v>
      </c>
      <c r="E121" t="n">
        <v>54.81</v>
      </c>
      <c r="F121" t="n">
        <v>50.81</v>
      </c>
      <c r="G121" t="n">
        <v>41.77</v>
      </c>
      <c r="H121" t="n">
        <v>0.68</v>
      </c>
      <c r="I121" t="n">
        <v>73</v>
      </c>
      <c r="J121" t="n">
        <v>129.92</v>
      </c>
      <c r="K121" t="n">
        <v>45</v>
      </c>
      <c r="L121" t="n">
        <v>5</v>
      </c>
      <c r="M121" t="n">
        <v>71</v>
      </c>
      <c r="N121" t="n">
        <v>19.92</v>
      </c>
      <c r="O121" t="n">
        <v>16257.24</v>
      </c>
      <c r="P121" t="n">
        <v>498.23</v>
      </c>
      <c r="Q121" t="n">
        <v>1206.71</v>
      </c>
      <c r="R121" t="n">
        <v>283.34</v>
      </c>
      <c r="S121" t="n">
        <v>133.29</v>
      </c>
      <c r="T121" t="n">
        <v>58017.45</v>
      </c>
      <c r="U121" t="n">
        <v>0.47</v>
      </c>
      <c r="V121" t="n">
        <v>0.74</v>
      </c>
      <c r="W121" t="n">
        <v>0.4</v>
      </c>
      <c r="X121" t="n">
        <v>3.4</v>
      </c>
      <c r="Y121" t="n">
        <v>1</v>
      </c>
      <c r="Z121" t="n">
        <v>10</v>
      </c>
    </row>
    <row r="122">
      <c r="A122" t="n">
        <v>5</v>
      </c>
      <c r="B122" t="n">
        <v>60</v>
      </c>
      <c r="C122" t="inlineStr">
        <is>
          <t xml:space="preserve">CONCLUIDO	</t>
        </is>
      </c>
      <c r="D122" t="n">
        <v>1.8613</v>
      </c>
      <c r="E122" t="n">
        <v>53.72</v>
      </c>
      <c r="F122" t="n">
        <v>50.09</v>
      </c>
      <c r="G122" t="n">
        <v>50.93</v>
      </c>
      <c r="H122" t="n">
        <v>0.8100000000000001</v>
      </c>
      <c r="I122" t="n">
        <v>59</v>
      </c>
      <c r="J122" t="n">
        <v>131.25</v>
      </c>
      <c r="K122" t="n">
        <v>45</v>
      </c>
      <c r="L122" t="n">
        <v>6</v>
      </c>
      <c r="M122" t="n">
        <v>57</v>
      </c>
      <c r="N122" t="n">
        <v>20.25</v>
      </c>
      <c r="O122" t="n">
        <v>16421.36</v>
      </c>
      <c r="P122" t="n">
        <v>483.44</v>
      </c>
      <c r="Q122" t="n">
        <v>1206.6</v>
      </c>
      <c r="R122" t="n">
        <v>258.76</v>
      </c>
      <c r="S122" t="n">
        <v>133.29</v>
      </c>
      <c r="T122" t="n">
        <v>45796.53</v>
      </c>
      <c r="U122" t="n">
        <v>0.52</v>
      </c>
      <c r="V122" t="n">
        <v>0.75</v>
      </c>
      <c r="W122" t="n">
        <v>0.37</v>
      </c>
      <c r="X122" t="n">
        <v>2.68</v>
      </c>
      <c r="Y122" t="n">
        <v>1</v>
      </c>
      <c r="Z122" t="n">
        <v>10</v>
      </c>
    </row>
    <row r="123">
      <c r="A123" t="n">
        <v>6</v>
      </c>
      <c r="B123" t="n">
        <v>60</v>
      </c>
      <c r="C123" t="inlineStr">
        <is>
          <t xml:space="preserve">CONCLUIDO	</t>
        </is>
      </c>
      <c r="D123" t="n">
        <v>1.8854</v>
      </c>
      <c r="E123" t="n">
        <v>53.04</v>
      </c>
      <c r="F123" t="n">
        <v>49.63</v>
      </c>
      <c r="G123" t="n">
        <v>59.55</v>
      </c>
      <c r="H123" t="n">
        <v>0.93</v>
      </c>
      <c r="I123" t="n">
        <v>50</v>
      </c>
      <c r="J123" t="n">
        <v>132.58</v>
      </c>
      <c r="K123" t="n">
        <v>45</v>
      </c>
      <c r="L123" t="n">
        <v>7</v>
      </c>
      <c r="M123" t="n">
        <v>48</v>
      </c>
      <c r="N123" t="n">
        <v>20.59</v>
      </c>
      <c r="O123" t="n">
        <v>16585.95</v>
      </c>
      <c r="P123" t="n">
        <v>471.79</v>
      </c>
      <c r="Q123" t="n">
        <v>1206.62</v>
      </c>
      <c r="R123" t="n">
        <v>243.1</v>
      </c>
      <c r="S123" t="n">
        <v>133.29</v>
      </c>
      <c r="T123" t="n">
        <v>38014.44</v>
      </c>
      <c r="U123" t="n">
        <v>0.55</v>
      </c>
      <c r="V123" t="n">
        <v>0.75</v>
      </c>
      <c r="W123" t="n">
        <v>0.36</v>
      </c>
      <c r="X123" t="n">
        <v>2.22</v>
      </c>
      <c r="Y123" t="n">
        <v>1</v>
      </c>
      <c r="Z123" t="n">
        <v>10</v>
      </c>
    </row>
    <row r="124">
      <c r="A124" t="n">
        <v>7</v>
      </c>
      <c r="B124" t="n">
        <v>60</v>
      </c>
      <c r="C124" t="inlineStr">
        <is>
          <t xml:space="preserve">CONCLUIDO	</t>
        </is>
      </c>
      <c r="D124" t="n">
        <v>1.8894</v>
      </c>
      <c r="E124" t="n">
        <v>52.93</v>
      </c>
      <c r="F124" t="n">
        <v>49.7</v>
      </c>
      <c r="G124" t="n">
        <v>69.34</v>
      </c>
      <c r="H124" t="n">
        <v>1.06</v>
      </c>
      <c r="I124" t="n">
        <v>43</v>
      </c>
      <c r="J124" t="n">
        <v>133.92</v>
      </c>
      <c r="K124" t="n">
        <v>45</v>
      </c>
      <c r="L124" t="n">
        <v>8</v>
      </c>
      <c r="M124" t="n">
        <v>41</v>
      </c>
      <c r="N124" t="n">
        <v>20.93</v>
      </c>
      <c r="O124" t="n">
        <v>16751.02</v>
      </c>
      <c r="P124" t="n">
        <v>465.61</v>
      </c>
      <c r="Q124" t="n">
        <v>1206.77</v>
      </c>
      <c r="R124" t="n">
        <v>247.1</v>
      </c>
      <c r="S124" t="n">
        <v>133.29</v>
      </c>
      <c r="T124" t="n">
        <v>40047.64</v>
      </c>
      <c r="U124" t="n">
        <v>0.54</v>
      </c>
      <c r="V124" t="n">
        <v>0.75</v>
      </c>
      <c r="W124" t="n">
        <v>0.32</v>
      </c>
      <c r="X124" t="n">
        <v>2.28</v>
      </c>
      <c r="Y124" t="n">
        <v>1</v>
      </c>
      <c r="Z124" t="n">
        <v>10</v>
      </c>
    </row>
    <row r="125">
      <c r="A125" t="n">
        <v>8</v>
      </c>
      <c r="B125" t="n">
        <v>60</v>
      </c>
      <c r="C125" t="inlineStr">
        <is>
          <t xml:space="preserve">CONCLUIDO	</t>
        </is>
      </c>
      <c r="D125" t="n">
        <v>1.9172</v>
      </c>
      <c r="E125" t="n">
        <v>52.16</v>
      </c>
      <c r="F125" t="n">
        <v>49.08</v>
      </c>
      <c r="G125" t="n">
        <v>79.59</v>
      </c>
      <c r="H125" t="n">
        <v>1.18</v>
      </c>
      <c r="I125" t="n">
        <v>37</v>
      </c>
      <c r="J125" t="n">
        <v>135.27</v>
      </c>
      <c r="K125" t="n">
        <v>45</v>
      </c>
      <c r="L125" t="n">
        <v>9</v>
      </c>
      <c r="M125" t="n">
        <v>35</v>
      </c>
      <c r="N125" t="n">
        <v>21.27</v>
      </c>
      <c r="O125" t="n">
        <v>16916.71</v>
      </c>
      <c r="P125" t="n">
        <v>450.7</v>
      </c>
      <c r="Q125" t="n">
        <v>1206.64</v>
      </c>
      <c r="R125" t="n">
        <v>224.6</v>
      </c>
      <c r="S125" t="n">
        <v>133.29</v>
      </c>
      <c r="T125" t="n">
        <v>28827.6</v>
      </c>
      <c r="U125" t="n">
        <v>0.59</v>
      </c>
      <c r="V125" t="n">
        <v>0.76</v>
      </c>
      <c r="W125" t="n">
        <v>0.34</v>
      </c>
      <c r="X125" t="n">
        <v>1.67</v>
      </c>
      <c r="Y125" t="n">
        <v>1</v>
      </c>
      <c r="Z125" t="n">
        <v>10</v>
      </c>
    </row>
    <row r="126">
      <c r="A126" t="n">
        <v>9</v>
      </c>
      <c r="B126" t="n">
        <v>60</v>
      </c>
      <c r="C126" t="inlineStr">
        <is>
          <t xml:space="preserve">CONCLUIDO	</t>
        </is>
      </c>
      <c r="D126" t="n">
        <v>1.9294</v>
      </c>
      <c r="E126" t="n">
        <v>51.83</v>
      </c>
      <c r="F126" t="n">
        <v>48.85</v>
      </c>
      <c r="G126" t="n">
        <v>88.81999999999999</v>
      </c>
      <c r="H126" t="n">
        <v>1.29</v>
      </c>
      <c r="I126" t="n">
        <v>33</v>
      </c>
      <c r="J126" t="n">
        <v>136.61</v>
      </c>
      <c r="K126" t="n">
        <v>45</v>
      </c>
      <c r="L126" t="n">
        <v>10</v>
      </c>
      <c r="M126" t="n">
        <v>31</v>
      </c>
      <c r="N126" t="n">
        <v>21.61</v>
      </c>
      <c r="O126" t="n">
        <v>17082.76</v>
      </c>
      <c r="P126" t="n">
        <v>440.89</v>
      </c>
      <c r="Q126" t="n">
        <v>1206.6</v>
      </c>
      <c r="R126" t="n">
        <v>216.89</v>
      </c>
      <c r="S126" t="n">
        <v>133.29</v>
      </c>
      <c r="T126" t="n">
        <v>24991.27</v>
      </c>
      <c r="U126" t="n">
        <v>0.61</v>
      </c>
      <c r="V126" t="n">
        <v>0.77</v>
      </c>
      <c r="W126" t="n">
        <v>0.33</v>
      </c>
      <c r="X126" t="n">
        <v>1.44</v>
      </c>
      <c r="Y126" t="n">
        <v>1</v>
      </c>
      <c r="Z126" t="n">
        <v>10</v>
      </c>
    </row>
    <row r="127">
      <c r="A127" t="n">
        <v>10</v>
      </c>
      <c r="B127" t="n">
        <v>60</v>
      </c>
      <c r="C127" t="inlineStr">
        <is>
          <t xml:space="preserve">CONCLUIDO	</t>
        </is>
      </c>
      <c r="D127" t="n">
        <v>1.9398</v>
      </c>
      <c r="E127" t="n">
        <v>51.55</v>
      </c>
      <c r="F127" t="n">
        <v>48.68</v>
      </c>
      <c r="G127" t="n">
        <v>100.71</v>
      </c>
      <c r="H127" t="n">
        <v>1.41</v>
      </c>
      <c r="I127" t="n">
        <v>29</v>
      </c>
      <c r="J127" t="n">
        <v>137.96</v>
      </c>
      <c r="K127" t="n">
        <v>45</v>
      </c>
      <c r="L127" t="n">
        <v>11</v>
      </c>
      <c r="M127" t="n">
        <v>27</v>
      </c>
      <c r="N127" t="n">
        <v>21.96</v>
      </c>
      <c r="O127" t="n">
        <v>17249.3</v>
      </c>
      <c r="P127" t="n">
        <v>428.15</v>
      </c>
      <c r="Q127" t="n">
        <v>1206.64</v>
      </c>
      <c r="R127" t="n">
        <v>211.64</v>
      </c>
      <c r="S127" t="n">
        <v>133.29</v>
      </c>
      <c r="T127" t="n">
        <v>22387.47</v>
      </c>
      <c r="U127" t="n">
        <v>0.63</v>
      </c>
      <c r="V127" t="n">
        <v>0.77</v>
      </c>
      <c r="W127" t="n">
        <v>0.3</v>
      </c>
      <c r="X127" t="n">
        <v>1.27</v>
      </c>
      <c r="Y127" t="n">
        <v>1</v>
      </c>
      <c r="Z127" t="n">
        <v>10</v>
      </c>
    </row>
    <row r="128">
      <c r="A128" t="n">
        <v>11</v>
      </c>
      <c r="B128" t="n">
        <v>60</v>
      </c>
      <c r="C128" t="inlineStr">
        <is>
          <t xml:space="preserve">CONCLUIDO	</t>
        </is>
      </c>
      <c r="D128" t="n">
        <v>1.9466</v>
      </c>
      <c r="E128" t="n">
        <v>51.37</v>
      </c>
      <c r="F128" t="n">
        <v>48.57</v>
      </c>
      <c r="G128" t="n">
        <v>112.09</v>
      </c>
      <c r="H128" t="n">
        <v>1.52</v>
      </c>
      <c r="I128" t="n">
        <v>26</v>
      </c>
      <c r="J128" t="n">
        <v>139.32</v>
      </c>
      <c r="K128" t="n">
        <v>45</v>
      </c>
      <c r="L128" t="n">
        <v>12</v>
      </c>
      <c r="M128" t="n">
        <v>24</v>
      </c>
      <c r="N128" t="n">
        <v>22.32</v>
      </c>
      <c r="O128" t="n">
        <v>17416.34</v>
      </c>
      <c r="P128" t="n">
        <v>418.7</v>
      </c>
      <c r="Q128" t="n">
        <v>1206.61</v>
      </c>
      <c r="R128" t="n">
        <v>207.62</v>
      </c>
      <c r="S128" t="n">
        <v>133.29</v>
      </c>
      <c r="T128" t="n">
        <v>20390.46</v>
      </c>
      <c r="U128" t="n">
        <v>0.64</v>
      </c>
      <c r="V128" t="n">
        <v>0.77</v>
      </c>
      <c r="W128" t="n">
        <v>0.32</v>
      </c>
      <c r="X128" t="n">
        <v>1.17</v>
      </c>
      <c r="Y128" t="n">
        <v>1</v>
      </c>
      <c r="Z128" t="n">
        <v>10</v>
      </c>
    </row>
    <row r="129">
      <c r="A129" t="n">
        <v>12</v>
      </c>
      <c r="B129" t="n">
        <v>60</v>
      </c>
      <c r="C129" t="inlineStr">
        <is>
          <t xml:space="preserve">CONCLUIDO	</t>
        </is>
      </c>
      <c r="D129" t="n">
        <v>1.953</v>
      </c>
      <c r="E129" t="n">
        <v>51.2</v>
      </c>
      <c r="F129" t="n">
        <v>48.46</v>
      </c>
      <c r="G129" t="n">
        <v>121.14</v>
      </c>
      <c r="H129" t="n">
        <v>1.63</v>
      </c>
      <c r="I129" t="n">
        <v>24</v>
      </c>
      <c r="J129" t="n">
        <v>140.67</v>
      </c>
      <c r="K129" t="n">
        <v>45</v>
      </c>
      <c r="L129" t="n">
        <v>13</v>
      </c>
      <c r="M129" t="n">
        <v>21</v>
      </c>
      <c r="N129" t="n">
        <v>22.68</v>
      </c>
      <c r="O129" t="n">
        <v>17583.88</v>
      </c>
      <c r="P129" t="n">
        <v>408.75</v>
      </c>
      <c r="Q129" t="n">
        <v>1206.6</v>
      </c>
      <c r="R129" t="n">
        <v>203.61</v>
      </c>
      <c r="S129" t="n">
        <v>133.29</v>
      </c>
      <c r="T129" t="n">
        <v>18396.08</v>
      </c>
      <c r="U129" t="n">
        <v>0.65</v>
      </c>
      <c r="V129" t="n">
        <v>0.77</v>
      </c>
      <c r="W129" t="n">
        <v>0.31</v>
      </c>
      <c r="X129" t="n">
        <v>1.05</v>
      </c>
      <c r="Y129" t="n">
        <v>1</v>
      </c>
      <c r="Z129" t="n">
        <v>10</v>
      </c>
    </row>
    <row r="130">
      <c r="A130" t="n">
        <v>13</v>
      </c>
      <c r="B130" t="n">
        <v>60</v>
      </c>
      <c r="C130" t="inlineStr">
        <is>
          <t xml:space="preserve">CONCLUIDO	</t>
        </is>
      </c>
      <c r="D130" t="n">
        <v>1.959</v>
      </c>
      <c r="E130" t="n">
        <v>51.05</v>
      </c>
      <c r="F130" t="n">
        <v>48.35</v>
      </c>
      <c r="G130" t="n">
        <v>131.87</v>
      </c>
      <c r="H130" t="n">
        <v>1.74</v>
      </c>
      <c r="I130" t="n">
        <v>22</v>
      </c>
      <c r="J130" t="n">
        <v>142.04</v>
      </c>
      <c r="K130" t="n">
        <v>45</v>
      </c>
      <c r="L130" t="n">
        <v>14</v>
      </c>
      <c r="M130" t="n">
        <v>11</v>
      </c>
      <c r="N130" t="n">
        <v>23.04</v>
      </c>
      <c r="O130" t="n">
        <v>17751.93</v>
      </c>
      <c r="P130" t="n">
        <v>402.54</v>
      </c>
      <c r="Q130" t="n">
        <v>1206.61</v>
      </c>
      <c r="R130" t="n">
        <v>199.94</v>
      </c>
      <c r="S130" t="n">
        <v>133.29</v>
      </c>
      <c r="T130" t="n">
        <v>16573.3</v>
      </c>
      <c r="U130" t="n">
        <v>0.67</v>
      </c>
      <c r="V130" t="n">
        <v>0.77</v>
      </c>
      <c r="W130" t="n">
        <v>0.31</v>
      </c>
      <c r="X130" t="n">
        <v>0.9399999999999999</v>
      </c>
      <c r="Y130" t="n">
        <v>1</v>
      </c>
      <c r="Z130" t="n">
        <v>10</v>
      </c>
    </row>
    <row r="131">
      <c r="A131" t="n">
        <v>14</v>
      </c>
      <c r="B131" t="n">
        <v>60</v>
      </c>
      <c r="C131" t="inlineStr">
        <is>
          <t xml:space="preserve">CONCLUIDO	</t>
        </is>
      </c>
      <c r="D131" t="n">
        <v>1.955</v>
      </c>
      <c r="E131" t="n">
        <v>51.15</v>
      </c>
      <c r="F131" t="n">
        <v>48.46</v>
      </c>
      <c r="G131" t="n">
        <v>132.15</v>
      </c>
      <c r="H131" t="n">
        <v>1.85</v>
      </c>
      <c r="I131" t="n">
        <v>22</v>
      </c>
      <c r="J131" t="n">
        <v>143.4</v>
      </c>
      <c r="K131" t="n">
        <v>45</v>
      </c>
      <c r="L131" t="n">
        <v>15</v>
      </c>
      <c r="M131" t="n">
        <v>2</v>
      </c>
      <c r="N131" t="n">
        <v>23.41</v>
      </c>
      <c r="O131" t="n">
        <v>17920.49</v>
      </c>
      <c r="P131" t="n">
        <v>402.62</v>
      </c>
      <c r="Q131" t="n">
        <v>1206.6</v>
      </c>
      <c r="R131" t="n">
        <v>202.8</v>
      </c>
      <c r="S131" t="n">
        <v>133.29</v>
      </c>
      <c r="T131" t="n">
        <v>18000.69</v>
      </c>
      <c r="U131" t="n">
        <v>0.66</v>
      </c>
      <c r="V131" t="n">
        <v>0.77</v>
      </c>
      <c r="W131" t="n">
        <v>0.34</v>
      </c>
      <c r="X131" t="n">
        <v>1.05</v>
      </c>
      <c r="Y131" t="n">
        <v>1</v>
      </c>
      <c r="Z131" t="n">
        <v>10</v>
      </c>
    </row>
    <row r="132">
      <c r="A132" t="n">
        <v>15</v>
      </c>
      <c r="B132" t="n">
        <v>60</v>
      </c>
      <c r="C132" t="inlineStr">
        <is>
          <t xml:space="preserve">CONCLUIDO	</t>
        </is>
      </c>
      <c r="D132" t="n">
        <v>1.9551</v>
      </c>
      <c r="E132" t="n">
        <v>51.15</v>
      </c>
      <c r="F132" t="n">
        <v>48.45</v>
      </c>
      <c r="G132" t="n">
        <v>132.15</v>
      </c>
      <c r="H132" t="n">
        <v>1.96</v>
      </c>
      <c r="I132" t="n">
        <v>22</v>
      </c>
      <c r="J132" t="n">
        <v>144.77</v>
      </c>
      <c r="K132" t="n">
        <v>45</v>
      </c>
      <c r="L132" t="n">
        <v>16</v>
      </c>
      <c r="M132" t="n">
        <v>0</v>
      </c>
      <c r="N132" t="n">
        <v>23.78</v>
      </c>
      <c r="O132" t="n">
        <v>18089.56</v>
      </c>
      <c r="P132" t="n">
        <v>405.69</v>
      </c>
      <c r="Q132" t="n">
        <v>1206.6</v>
      </c>
      <c r="R132" t="n">
        <v>202.57</v>
      </c>
      <c r="S132" t="n">
        <v>133.29</v>
      </c>
      <c r="T132" t="n">
        <v>17887.64</v>
      </c>
      <c r="U132" t="n">
        <v>0.66</v>
      </c>
      <c r="V132" t="n">
        <v>0.77</v>
      </c>
      <c r="W132" t="n">
        <v>0.34</v>
      </c>
      <c r="X132" t="n">
        <v>1.05</v>
      </c>
      <c r="Y132" t="n">
        <v>1</v>
      </c>
      <c r="Z132" t="n">
        <v>10</v>
      </c>
    </row>
    <row r="133">
      <c r="A133" t="n">
        <v>0</v>
      </c>
      <c r="B133" t="n">
        <v>80</v>
      </c>
      <c r="C133" t="inlineStr">
        <is>
          <t xml:space="preserve">CONCLUIDO	</t>
        </is>
      </c>
      <c r="D133" t="n">
        <v>0.8853</v>
      </c>
      <c r="E133" t="n">
        <v>112.96</v>
      </c>
      <c r="F133" t="n">
        <v>85.79000000000001</v>
      </c>
      <c r="G133" t="n">
        <v>6.68</v>
      </c>
      <c r="H133" t="n">
        <v>0.11</v>
      </c>
      <c r="I133" t="n">
        <v>771</v>
      </c>
      <c r="J133" t="n">
        <v>159.12</v>
      </c>
      <c r="K133" t="n">
        <v>50.28</v>
      </c>
      <c r="L133" t="n">
        <v>1</v>
      </c>
      <c r="M133" t="n">
        <v>769</v>
      </c>
      <c r="N133" t="n">
        <v>27.84</v>
      </c>
      <c r="O133" t="n">
        <v>19859.16</v>
      </c>
      <c r="P133" t="n">
        <v>1047.94</v>
      </c>
      <c r="Q133" t="n">
        <v>1207.17</v>
      </c>
      <c r="R133" t="n">
        <v>1473.85</v>
      </c>
      <c r="S133" t="n">
        <v>133.29</v>
      </c>
      <c r="T133" t="n">
        <v>649783.01</v>
      </c>
      <c r="U133" t="n">
        <v>0.09</v>
      </c>
      <c r="V133" t="n">
        <v>0.44</v>
      </c>
      <c r="W133" t="n">
        <v>1.51</v>
      </c>
      <c r="X133" t="n">
        <v>38.37</v>
      </c>
      <c r="Y133" t="n">
        <v>1</v>
      </c>
      <c r="Z133" t="n">
        <v>10</v>
      </c>
    </row>
    <row r="134">
      <c r="A134" t="n">
        <v>1</v>
      </c>
      <c r="B134" t="n">
        <v>80</v>
      </c>
      <c r="C134" t="inlineStr">
        <is>
          <t xml:space="preserve">CONCLUIDO	</t>
        </is>
      </c>
      <c r="D134" t="n">
        <v>1.4174</v>
      </c>
      <c r="E134" t="n">
        <v>70.55</v>
      </c>
      <c r="F134" t="n">
        <v>59.75</v>
      </c>
      <c r="G134" t="n">
        <v>13.63</v>
      </c>
      <c r="H134" t="n">
        <v>0.22</v>
      </c>
      <c r="I134" t="n">
        <v>263</v>
      </c>
      <c r="J134" t="n">
        <v>160.54</v>
      </c>
      <c r="K134" t="n">
        <v>50.28</v>
      </c>
      <c r="L134" t="n">
        <v>2</v>
      </c>
      <c r="M134" t="n">
        <v>261</v>
      </c>
      <c r="N134" t="n">
        <v>28.26</v>
      </c>
      <c r="O134" t="n">
        <v>20034.4</v>
      </c>
      <c r="P134" t="n">
        <v>722.8</v>
      </c>
      <c r="Q134" t="n">
        <v>1206.75</v>
      </c>
      <c r="R134" t="n">
        <v>586.73</v>
      </c>
      <c r="S134" t="n">
        <v>133.29</v>
      </c>
      <c r="T134" t="n">
        <v>208759.76</v>
      </c>
      <c r="U134" t="n">
        <v>0.23</v>
      </c>
      <c r="V134" t="n">
        <v>0.63</v>
      </c>
      <c r="W134" t="n">
        <v>0.6899999999999999</v>
      </c>
      <c r="X134" t="n">
        <v>12.34</v>
      </c>
      <c r="Y134" t="n">
        <v>1</v>
      </c>
      <c r="Z134" t="n">
        <v>10</v>
      </c>
    </row>
    <row r="135">
      <c r="A135" t="n">
        <v>2</v>
      </c>
      <c r="B135" t="n">
        <v>80</v>
      </c>
      <c r="C135" t="inlineStr">
        <is>
          <t xml:space="preserve">CONCLUIDO	</t>
        </is>
      </c>
      <c r="D135" t="n">
        <v>1.6089</v>
      </c>
      <c r="E135" t="n">
        <v>62.16</v>
      </c>
      <c r="F135" t="n">
        <v>54.71</v>
      </c>
      <c r="G135" t="n">
        <v>20.64</v>
      </c>
      <c r="H135" t="n">
        <v>0.33</v>
      </c>
      <c r="I135" t="n">
        <v>159</v>
      </c>
      <c r="J135" t="n">
        <v>161.97</v>
      </c>
      <c r="K135" t="n">
        <v>50.28</v>
      </c>
      <c r="L135" t="n">
        <v>3</v>
      </c>
      <c r="M135" t="n">
        <v>157</v>
      </c>
      <c r="N135" t="n">
        <v>28.69</v>
      </c>
      <c r="O135" t="n">
        <v>20210.21</v>
      </c>
      <c r="P135" t="n">
        <v>655.92</v>
      </c>
      <c r="Q135" t="n">
        <v>1206.7</v>
      </c>
      <c r="R135" t="n">
        <v>415.15</v>
      </c>
      <c r="S135" t="n">
        <v>133.29</v>
      </c>
      <c r="T135" t="n">
        <v>123494.52</v>
      </c>
      <c r="U135" t="n">
        <v>0.32</v>
      </c>
      <c r="V135" t="n">
        <v>0.68</v>
      </c>
      <c r="W135" t="n">
        <v>0.53</v>
      </c>
      <c r="X135" t="n">
        <v>7.29</v>
      </c>
      <c r="Y135" t="n">
        <v>1</v>
      </c>
      <c r="Z135" t="n">
        <v>10</v>
      </c>
    </row>
    <row r="136">
      <c r="A136" t="n">
        <v>3</v>
      </c>
      <c r="B136" t="n">
        <v>80</v>
      </c>
      <c r="C136" t="inlineStr">
        <is>
          <t xml:space="preserve">CONCLUIDO	</t>
        </is>
      </c>
      <c r="D136" t="n">
        <v>1.7085</v>
      </c>
      <c r="E136" t="n">
        <v>58.53</v>
      </c>
      <c r="F136" t="n">
        <v>52.53</v>
      </c>
      <c r="G136" t="n">
        <v>27.65</v>
      </c>
      <c r="H136" t="n">
        <v>0.43</v>
      </c>
      <c r="I136" t="n">
        <v>114</v>
      </c>
      <c r="J136" t="n">
        <v>163.4</v>
      </c>
      <c r="K136" t="n">
        <v>50.28</v>
      </c>
      <c r="L136" t="n">
        <v>4</v>
      </c>
      <c r="M136" t="n">
        <v>112</v>
      </c>
      <c r="N136" t="n">
        <v>29.12</v>
      </c>
      <c r="O136" t="n">
        <v>20386.62</v>
      </c>
      <c r="P136" t="n">
        <v>624.62</v>
      </c>
      <c r="Q136" t="n">
        <v>1206.65</v>
      </c>
      <c r="R136" t="n">
        <v>341.37</v>
      </c>
      <c r="S136" t="n">
        <v>133.29</v>
      </c>
      <c r="T136" t="n">
        <v>86828.2</v>
      </c>
      <c r="U136" t="n">
        <v>0.39</v>
      </c>
      <c r="V136" t="n">
        <v>0.71</v>
      </c>
      <c r="W136" t="n">
        <v>0.46</v>
      </c>
      <c r="X136" t="n">
        <v>5.12</v>
      </c>
      <c r="Y136" t="n">
        <v>1</v>
      </c>
      <c r="Z136" t="n">
        <v>10</v>
      </c>
    </row>
    <row r="137">
      <c r="A137" t="n">
        <v>4</v>
      </c>
      <c r="B137" t="n">
        <v>80</v>
      </c>
      <c r="C137" t="inlineStr">
        <is>
          <t xml:space="preserve">CONCLUIDO	</t>
        </is>
      </c>
      <c r="D137" t="n">
        <v>1.7906</v>
      </c>
      <c r="E137" t="n">
        <v>55.85</v>
      </c>
      <c r="F137" t="n">
        <v>50.72</v>
      </c>
      <c r="G137" t="n">
        <v>34.98</v>
      </c>
      <c r="H137" t="n">
        <v>0.54</v>
      </c>
      <c r="I137" t="n">
        <v>87</v>
      </c>
      <c r="J137" t="n">
        <v>164.83</v>
      </c>
      <c r="K137" t="n">
        <v>50.28</v>
      </c>
      <c r="L137" t="n">
        <v>5</v>
      </c>
      <c r="M137" t="n">
        <v>85</v>
      </c>
      <c r="N137" t="n">
        <v>29.55</v>
      </c>
      <c r="O137" t="n">
        <v>20563.61</v>
      </c>
      <c r="P137" t="n">
        <v>597.49</v>
      </c>
      <c r="Q137" t="n">
        <v>1206.64</v>
      </c>
      <c r="R137" t="n">
        <v>279.63</v>
      </c>
      <c r="S137" t="n">
        <v>133.29</v>
      </c>
      <c r="T137" t="n">
        <v>56092.07</v>
      </c>
      <c r="U137" t="n">
        <v>0.48</v>
      </c>
      <c r="V137" t="n">
        <v>0.74</v>
      </c>
      <c r="W137" t="n">
        <v>0.39</v>
      </c>
      <c r="X137" t="n">
        <v>3.31</v>
      </c>
      <c r="Y137" t="n">
        <v>1</v>
      </c>
      <c r="Z137" t="n">
        <v>10</v>
      </c>
    </row>
    <row r="138">
      <c r="A138" t="n">
        <v>5</v>
      </c>
      <c r="B138" t="n">
        <v>80</v>
      </c>
      <c r="C138" t="inlineStr">
        <is>
          <t xml:space="preserve">CONCLUIDO	</t>
        </is>
      </c>
      <c r="D138" t="n">
        <v>1.8053</v>
      </c>
      <c r="E138" t="n">
        <v>55.39</v>
      </c>
      <c r="F138" t="n">
        <v>50.75</v>
      </c>
      <c r="G138" t="n">
        <v>42.29</v>
      </c>
      <c r="H138" t="n">
        <v>0.64</v>
      </c>
      <c r="I138" t="n">
        <v>72</v>
      </c>
      <c r="J138" t="n">
        <v>166.27</v>
      </c>
      <c r="K138" t="n">
        <v>50.28</v>
      </c>
      <c r="L138" t="n">
        <v>6</v>
      </c>
      <c r="M138" t="n">
        <v>70</v>
      </c>
      <c r="N138" t="n">
        <v>29.99</v>
      </c>
      <c r="O138" t="n">
        <v>20741.2</v>
      </c>
      <c r="P138" t="n">
        <v>593.0700000000001</v>
      </c>
      <c r="Q138" t="n">
        <v>1206.66</v>
      </c>
      <c r="R138" t="n">
        <v>281.58</v>
      </c>
      <c r="S138" t="n">
        <v>133.29</v>
      </c>
      <c r="T138" t="n">
        <v>57142.6</v>
      </c>
      <c r="U138" t="n">
        <v>0.47</v>
      </c>
      <c r="V138" t="n">
        <v>0.74</v>
      </c>
      <c r="W138" t="n">
        <v>0.39</v>
      </c>
      <c r="X138" t="n">
        <v>3.34</v>
      </c>
      <c r="Y138" t="n">
        <v>1</v>
      </c>
      <c r="Z138" t="n">
        <v>10</v>
      </c>
    </row>
    <row r="139">
      <c r="A139" t="n">
        <v>6</v>
      </c>
      <c r="B139" t="n">
        <v>80</v>
      </c>
      <c r="C139" t="inlineStr">
        <is>
          <t xml:space="preserve">CONCLUIDO	</t>
        </is>
      </c>
      <c r="D139" t="n">
        <v>1.8358</v>
      </c>
      <c r="E139" t="n">
        <v>54.47</v>
      </c>
      <c r="F139" t="n">
        <v>50.18</v>
      </c>
      <c r="G139" t="n">
        <v>49.36</v>
      </c>
      <c r="H139" t="n">
        <v>0.74</v>
      </c>
      <c r="I139" t="n">
        <v>61</v>
      </c>
      <c r="J139" t="n">
        <v>167.72</v>
      </c>
      <c r="K139" t="n">
        <v>50.28</v>
      </c>
      <c r="L139" t="n">
        <v>7</v>
      </c>
      <c r="M139" t="n">
        <v>59</v>
      </c>
      <c r="N139" t="n">
        <v>30.44</v>
      </c>
      <c r="O139" t="n">
        <v>20919.39</v>
      </c>
      <c r="P139" t="n">
        <v>581.36</v>
      </c>
      <c r="Q139" t="n">
        <v>1206.62</v>
      </c>
      <c r="R139" t="n">
        <v>261.91</v>
      </c>
      <c r="S139" t="n">
        <v>133.29</v>
      </c>
      <c r="T139" t="n">
        <v>47364.74</v>
      </c>
      <c r="U139" t="n">
        <v>0.51</v>
      </c>
      <c r="V139" t="n">
        <v>0.75</v>
      </c>
      <c r="W139" t="n">
        <v>0.37</v>
      </c>
      <c r="X139" t="n">
        <v>2.77</v>
      </c>
      <c r="Y139" t="n">
        <v>1</v>
      </c>
      <c r="Z139" t="n">
        <v>10</v>
      </c>
    </row>
    <row r="140">
      <c r="A140" t="n">
        <v>7</v>
      </c>
      <c r="B140" t="n">
        <v>80</v>
      </c>
      <c r="C140" t="inlineStr">
        <is>
          <t xml:space="preserve">CONCLUIDO	</t>
        </is>
      </c>
      <c r="D140" t="n">
        <v>1.8584</v>
      </c>
      <c r="E140" t="n">
        <v>53.81</v>
      </c>
      <c r="F140" t="n">
        <v>49.78</v>
      </c>
      <c r="G140" t="n">
        <v>56.35</v>
      </c>
      <c r="H140" t="n">
        <v>0.84</v>
      </c>
      <c r="I140" t="n">
        <v>53</v>
      </c>
      <c r="J140" t="n">
        <v>169.17</v>
      </c>
      <c r="K140" t="n">
        <v>50.28</v>
      </c>
      <c r="L140" t="n">
        <v>8</v>
      </c>
      <c r="M140" t="n">
        <v>51</v>
      </c>
      <c r="N140" t="n">
        <v>30.89</v>
      </c>
      <c r="O140" t="n">
        <v>21098.19</v>
      </c>
      <c r="P140" t="n">
        <v>571.65</v>
      </c>
      <c r="Q140" t="n">
        <v>1206.6</v>
      </c>
      <c r="R140" t="n">
        <v>248.23</v>
      </c>
      <c r="S140" t="n">
        <v>133.29</v>
      </c>
      <c r="T140" t="n">
        <v>40562.39</v>
      </c>
      <c r="U140" t="n">
        <v>0.54</v>
      </c>
      <c r="V140" t="n">
        <v>0.75</v>
      </c>
      <c r="W140" t="n">
        <v>0.36</v>
      </c>
      <c r="X140" t="n">
        <v>2.37</v>
      </c>
      <c r="Y140" t="n">
        <v>1</v>
      </c>
      <c r="Z140" t="n">
        <v>10</v>
      </c>
    </row>
    <row r="141">
      <c r="A141" t="n">
        <v>8</v>
      </c>
      <c r="B141" t="n">
        <v>80</v>
      </c>
      <c r="C141" t="inlineStr">
        <is>
          <t xml:space="preserve">CONCLUIDO	</t>
        </is>
      </c>
      <c r="D141" t="n">
        <v>1.8801</v>
      </c>
      <c r="E141" t="n">
        <v>53.19</v>
      </c>
      <c r="F141" t="n">
        <v>49.38</v>
      </c>
      <c r="G141" t="n">
        <v>64.41</v>
      </c>
      <c r="H141" t="n">
        <v>0.9399999999999999</v>
      </c>
      <c r="I141" t="n">
        <v>46</v>
      </c>
      <c r="J141" t="n">
        <v>170.62</v>
      </c>
      <c r="K141" t="n">
        <v>50.28</v>
      </c>
      <c r="L141" t="n">
        <v>9</v>
      </c>
      <c r="M141" t="n">
        <v>44</v>
      </c>
      <c r="N141" t="n">
        <v>31.34</v>
      </c>
      <c r="O141" t="n">
        <v>21277.6</v>
      </c>
      <c r="P141" t="n">
        <v>562.1</v>
      </c>
      <c r="Q141" t="n">
        <v>1206.63</v>
      </c>
      <c r="R141" t="n">
        <v>234.73</v>
      </c>
      <c r="S141" t="n">
        <v>133.29</v>
      </c>
      <c r="T141" t="n">
        <v>33846.33</v>
      </c>
      <c r="U141" t="n">
        <v>0.57</v>
      </c>
      <c r="V141" t="n">
        <v>0.76</v>
      </c>
      <c r="W141" t="n">
        <v>0.35</v>
      </c>
      <c r="X141" t="n">
        <v>1.97</v>
      </c>
      <c r="Y141" t="n">
        <v>1</v>
      </c>
      <c r="Z141" t="n">
        <v>10</v>
      </c>
    </row>
    <row r="142">
      <c r="A142" t="n">
        <v>9</v>
      </c>
      <c r="B142" t="n">
        <v>80</v>
      </c>
      <c r="C142" t="inlineStr">
        <is>
          <t xml:space="preserve">CONCLUIDO	</t>
        </is>
      </c>
      <c r="D142" t="n">
        <v>1.8853</v>
      </c>
      <c r="E142" t="n">
        <v>53.04</v>
      </c>
      <c r="F142" t="n">
        <v>49.4</v>
      </c>
      <c r="G142" t="n">
        <v>72.29000000000001</v>
      </c>
      <c r="H142" t="n">
        <v>1.03</v>
      </c>
      <c r="I142" t="n">
        <v>41</v>
      </c>
      <c r="J142" t="n">
        <v>172.08</v>
      </c>
      <c r="K142" t="n">
        <v>50.28</v>
      </c>
      <c r="L142" t="n">
        <v>10</v>
      </c>
      <c r="M142" t="n">
        <v>39</v>
      </c>
      <c r="N142" t="n">
        <v>31.8</v>
      </c>
      <c r="O142" t="n">
        <v>21457.64</v>
      </c>
      <c r="P142" t="n">
        <v>557.0599999999999</v>
      </c>
      <c r="Q142" t="n">
        <v>1206.64</v>
      </c>
      <c r="R142" t="n">
        <v>235.69</v>
      </c>
      <c r="S142" t="n">
        <v>133.29</v>
      </c>
      <c r="T142" t="n">
        <v>34354.67</v>
      </c>
      <c r="U142" t="n">
        <v>0.57</v>
      </c>
      <c r="V142" t="n">
        <v>0.76</v>
      </c>
      <c r="W142" t="n">
        <v>0.34</v>
      </c>
      <c r="X142" t="n">
        <v>1.99</v>
      </c>
      <c r="Y142" t="n">
        <v>1</v>
      </c>
      <c r="Z142" t="n">
        <v>10</v>
      </c>
    </row>
    <row r="143">
      <c r="A143" t="n">
        <v>10</v>
      </c>
      <c r="B143" t="n">
        <v>80</v>
      </c>
      <c r="C143" t="inlineStr">
        <is>
          <t xml:space="preserve">CONCLUIDO	</t>
        </is>
      </c>
      <c r="D143" t="n">
        <v>1.9012</v>
      </c>
      <c r="E143" t="n">
        <v>52.6</v>
      </c>
      <c r="F143" t="n">
        <v>49.08</v>
      </c>
      <c r="G143" t="n">
        <v>79.59</v>
      </c>
      <c r="H143" t="n">
        <v>1.12</v>
      </c>
      <c r="I143" t="n">
        <v>37</v>
      </c>
      <c r="J143" t="n">
        <v>173.55</v>
      </c>
      <c r="K143" t="n">
        <v>50.28</v>
      </c>
      <c r="L143" t="n">
        <v>11</v>
      </c>
      <c r="M143" t="n">
        <v>35</v>
      </c>
      <c r="N143" t="n">
        <v>32.27</v>
      </c>
      <c r="O143" t="n">
        <v>21638.31</v>
      </c>
      <c r="P143" t="n">
        <v>548.08</v>
      </c>
      <c r="Q143" t="n">
        <v>1206.61</v>
      </c>
      <c r="R143" t="n">
        <v>224.8</v>
      </c>
      <c r="S143" t="n">
        <v>133.29</v>
      </c>
      <c r="T143" t="n">
        <v>28927.32</v>
      </c>
      <c r="U143" t="n">
        <v>0.59</v>
      </c>
      <c r="V143" t="n">
        <v>0.76</v>
      </c>
      <c r="W143" t="n">
        <v>0.33</v>
      </c>
      <c r="X143" t="n">
        <v>1.67</v>
      </c>
      <c r="Y143" t="n">
        <v>1</v>
      </c>
      <c r="Z143" t="n">
        <v>10</v>
      </c>
    </row>
    <row r="144">
      <c r="A144" t="n">
        <v>11</v>
      </c>
      <c r="B144" t="n">
        <v>80</v>
      </c>
      <c r="C144" t="inlineStr">
        <is>
          <t xml:space="preserve">CONCLUIDO	</t>
        </is>
      </c>
      <c r="D144" t="n">
        <v>1.9105</v>
      </c>
      <c r="E144" t="n">
        <v>52.34</v>
      </c>
      <c r="F144" t="n">
        <v>48.92</v>
      </c>
      <c r="G144" t="n">
        <v>86.33</v>
      </c>
      <c r="H144" t="n">
        <v>1.22</v>
      </c>
      <c r="I144" t="n">
        <v>34</v>
      </c>
      <c r="J144" t="n">
        <v>175.02</v>
      </c>
      <c r="K144" t="n">
        <v>50.28</v>
      </c>
      <c r="L144" t="n">
        <v>12</v>
      </c>
      <c r="M144" t="n">
        <v>32</v>
      </c>
      <c r="N144" t="n">
        <v>32.74</v>
      </c>
      <c r="O144" t="n">
        <v>21819.6</v>
      </c>
      <c r="P144" t="n">
        <v>541.62</v>
      </c>
      <c r="Q144" t="n">
        <v>1206.67</v>
      </c>
      <c r="R144" t="n">
        <v>219.23</v>
      </c>
      <c r="S144" t="n">
        <v>133.29</v>
      </c>
      <c r="T144" t="n">
        <v>26155.01</v>
      </c>
      <c r="U144" t="n">
        <v>0.61</v>
      </c>
      <c r="V144" t="n">
        <v>0.76</v>
      </c>
      <c r="W144" t="n">
        <v>0.33</v>
      </c>
      <c r="X144" t="n">
        <v>1.51</v>
      </c>
      <c r="Y144" t="n">
        <v>1</v>
      </c>
      <c r="Z144" t="n">
        <v>10</v>
      </c>
    </row>
    <row r="145">
      <c r="A145" t="n">
        <v>12</v>
      </c>
      <c r="B145" t="n">
        <v>80</v>
      </c>
      <c r="C145" t="inlineStr">
        <is>
          <t xml:space="preserve">CONCLUIDO	</t>
        </is>
      </c>
      <c r="D145" t="n">
        <v>1.9204</v>
      </c>
      <c r="E145" t="n">
        <v>52.07</v>
      </c>
      <c r="F145" t="n">
        <v>48.75</v>
      </c>
      <c r="G145" t="n">
        <v>94.34999999999999</v>
      </c>
      <c r="H145" t="n">
        <v>1.31</v>
      </c>
      <c r="I145" t="n">
        <v>31</v>
      </c>
      <c r="J145" t="n">
        <v>176.49</v>
      </c>
      <c r="K145" t="n">
        <v>50.28</v>
      </c>
      <c r="L145" t="n">
        <v>13</v>
      </c>
      <c r="M145" t="n">
        <v>29</v>
      </c>
      <c r="N145" t="n">
        <v>33.21</v>
      </c>
      <c r="O145" t="n">
        <v>22001.54</v>
      </c>
      <c r="P145" t="n">
        <v>533.63</v>
      </c>
      <c r="Q145" t="n">
        <v>1206.64</v>
      </c>
      <c r="R145" t="n">
        <v>213.38</v>
      </c>
      <c r="S145" t="n">
        <v>133.29</v>
      </c>
      <c r="T145" t="n">
        <v>23248.16</v>
      </c>
      <c r="U145" t="n">
        <v>0.62</v>
      </c>
      <c r="V145" t="n">
        <v>0.77</v>
      </c>
      <c r="W145" t="n">
        <v>0.32</v>
      </c>
      <c r="X145" t="n">
        <v>1.34</v>
      </c>
      <c r="Y145" t="n">
        <v>1</v>
      </c>
      <c r="Z145" t="n">
        <v>10</v>
      </c>
    </row>
    <row r="146">
      <c r="A146" t="n">
        <v>13</v>
      </c>
      <c r="B146" t="n">
        <v>80</v>
      </c>
      <c r="C146" t="inlineStr">
        <is>
          <t xml:space="preserve">CONCLUIDO	</t>
        </is>
      </c>
      <c r="D146" t="n">
        <v>1.9253</v>
      </c>
      <c r="E146" t="n">
        <v>51.94</v>
      </c>
      <c r="F146" t="n">
        <v>48.71</v>
      </c>
      <c r="G146" t="n">
        <v>104.38</v>
      </c>
      <c r="H146" t="n">
        <v>1.4</v>
      </c>
      <c r="I146" t="n">
        <v>28</v>
      </c>
      <c r="J146" t="n">
        <v>177.97</v>
      </c>
      <c r="K146" t="n">
        <v>50.28</v>
      </c>
      <c r="L146" t="n">
        <v>14</v>
      </c>
      <c r="M146" t="n">
        <v>26</v>
      </c>
      <c r="N146" t="n">
        <v>33.69</v>
      </c>
      <c r="O146" t="n">
        <v>22184.13</v>
      </c>
      <c r="P146" t="n">
        <v>527.84</v>
      </c>
      <c r="Q146" t="n">
        <v>1206.63</v>
      </c>
      <c r="R146" t="n">
        <v>212.48</v>
      </c>
      <c r="S146" t="n">
        <v>133.29</v>
      </c>
      <c r="T146" t="n">
        <v>22813.13</v>
      </c>
      <c r="U146" t="n">
        <v>0.63</v>
      </c>
      <c r="V146" t="n">
        <v>0.77</v>
      </c>
      <c r="W146" t="n">
        <v>0.32</v>
      </c>
      <c r="X146" t="n">
        <v>1.3</v>
      </c>
      <c r="Y146" t="n">
        <v>1</v>
      </c>
      <c r="Z146" t="n">
        <v>10</v>
      </c>
    </row>
    <row r="147">
      <c r="A147" t="n">
        <v>14</v>
      </c>
      <c r="B147" t="n">
        <v>80</v>
      </c>
      <c r="C147" t="inlineStr">
        <is>
          <t xml:space="preserve">CONCLUIDO	</t>
        </is>
      </c>
      <c r="D147" t="n">
        <v>1.9336</v>
      </c>
      <c r="E147" t="n">
        <v>51.72</v>
      </c>
      <c r="F147" t="n">
        <v>48.56</v>
      </c>
      <c r="G147" t="n">
        <v>112.05</v>
      </c>
      <c r="H147" t="n">
        <v>1.48</v>
      </c>
      <c r="I147" t="n">
        <v>26</v>
      </c>
      <c r="J147" t="n">
        <v>179.46</v>
      </c>
      <c r="K147" t="n">
        <v>50.28</v>
      </c>
      <c r="L147" t="n">
        <v>15</v>
      </c>
      <c r="M147" t="n">
        <v>24</v>
      </c>
      <c r="N147" t="n">
        <v>34.18</v>
      </c>
      <c r="O147" t="n">
        <v>22367.38</v>
      </c>
      <c r="P147" t="n">
        <v>519.39</v>
      </c>
      <c r="Q147" t="n">
        <v>1206.59</v>
      </c>
      <c r="R147" t="n">
        <v>206.92</v>
      </c>
      <c r="S147" t="n">
        <v>133.29</v>
      </c>
      <c r="T147" t="n">
        <v>20043.39</v>
      </c>
      <c r="U147" t="n">
        <v>0.64</v>
      </c>
      <c r="V147" t="n">
        <v>0.77</v>
      </c>
      <c r="W147" t="n">
        <v>0.32</v>
      </c>
      <c r="X147" t="n">
        <v>1.15</v>
      </c>
      <c r="Y147" t="n">
        <v>1</v>
      </c>
      <c r="Z147" t="n">
        <v>10</v>
      </c>
    </row>
    <row r="148">
      <c r="A148" t="n">
        <v>15</v>
      </c>
      <c r="B148" t="n">
        <v>80</v>
      </c>
      <c r="C148" t="inlineStr">
        <is>
          <t xml:space="preserve">CONCLUIDO	</t>
        </is>
      </c>
      <c r="D148" t="n">
        <v>1.9398</v>
      </c>
      <c r="E148" t="n">
        <v>51.55</v>
      </c>
      <c r="F148" t="n">
        <v>48.45</v>
      </c>
      <c r="G148" t="n">
        <v>121.13</v>
      </c>
      <c r="H148" t="n">
        <v>1.57</v>
      </c>
      <c r="I148" t="n">
        <v>24</v>
      </c>
      <c r="J148" t="n">
        <v>180.95</v>
      </c>
      <c r="K148" t="n">
        <v>50.28</v>
      </c>
      <c r="L148" t="n">
        <v>16</v>
      </c>
      <c r="M148" t="n">
        <v>22</v>
      </c>
      <c r="N148" t="n">
        <v>34.67</v>
      </c>
      <c r="O148" t="n">
        <v>22551.28</v>
      </c>
      <c r="P148" t="n">
        <v>511.59</v>
      </c>
      <c r="Q148" t="n">
        <v>1206.6</v>
      </c>
      <c r="R148" t="n">
        <v>203.53</v>
      </c>
      <c r="S148" t="n">
        <v>133.29</v>
      </c>
      <c r="T148" t="n">
        <v>18359.72</v>
      </c>
      <c r="U148" t="n">
        <v>0.65</v>
      </c>
      <c r="V148" t="n">
        <v>0.77</v>
      </c>
      <c r="W148" t="n">
        <v>0.31</v>
      </c>
      <c r="X148" t="n">
        <v>1.04</v>
      </c>
      <c r="Y148" t="n">
        <v>1</v>
      </c>
      <c r="Z148" t="n">
        <v>10</v>
      </c>
    </row>
    <row r="149">
      <c r="A149" t="n">
        <v>16</v>
      </c>
      <c r="B149" t="n">
        <v>80</v>
      </c>
      <c r="C149" t="inlineStr">
        <is>
          <t xml:space="preserve">CONCLUIDO	</t>
        </is>
      </c>
      <c r="D149" t="n">
        <v>1.9454</v>
      </c>
      <c r="E149" t="n">
        <v>51.4</v>
      </c>
      <c r="F149" t="n">
        <v>48.34</v>
      </c>
      <c r="G149" t="n">
        <v>126.1</v>
      </c>
      <c r="H149" t="n">
        <v>1.65</v>
      </c>
      <c r="I149" t="n">
        <v>23</v>
      </c>
      <c r="J149" t="n">
        <v>182.45</v>
      </c>
      <c r="K149" t="n">
        <v>50.28</v>
      </c>
      <c r="L149" t="n">
        <v>17</v>
      </c>
      <c r="M149" t="n">
        <v>21</v>
      </c>
      <c r="N149" t="n">
        <v>35.17</v>
      </c>
      <c r="O149" t="n">
        <v>22735.98</v>
      </c>
      <c r="P149" t="n">
        <v>507.53</v>
      </c>
      <c r="Q149" t="n">
        <v>1206.6</v>
      </c>
      <c r="R149" t="n">
        <v>199.25</v>
      </c>
      <c r="S149" t="n">
        <v>133.29</v>
      </c>
      <c r="T149" t="n">
        <v>16219.97</v>
      </c>
      <c r="U149" t="n">
        <v>0.67</v>
      </c>
      <c r="V149" t="n">
        <v>0.77</v>
      </c>
      <c r="W149" t="n">
        <v>0.31</v>
      </c>
      <c r="X149" t="n">
        <v>0.93</v>
      </c>
      <c r="Y149" t="n">
        <v>1</v>
      </c>
      <c r="Z149" t="n">
        <v>10</v>
      </c>
    </row>
    <row r="150">
      <c r="A150" t="n">
        <v>17</v>
      </c>
      <c r="B150" t="n">
        <v>80</v>
      </c>
      <c r="C150" t="inlineStr">
        <is>
          <t xml:space="preserve">CONCLUIDO	</t>
        </is>
      </c>
      <c r="D150" t="n">
        <v>1.9467</v>
      </c>
      <c r="E150" t="n">
        <v>51.37</v>
      </c>
      <c r="F150" t="n">
        <v>48.37</v>
      </c>
      <c r="G150" t="n">
        <v>138.2</v>
      </c>
      <c r="H150" t="n">
        <v>1.74</v>
      </c>
      <c r="I150" t="n">
        <v>21</v>
      </c>
      <c r="J150" t="n">
        <v>183.95</v>
      </c>
      <c r="K150" t="n">
        <v>50.28</v>
      </c>
      <c r="L150" t="n">
        <v>18</v>
      </c>
      <c r="M150" t="n">
        <v>19</v>
      </c>
      <c r="N150" t="n">
        <v>35.67</v>
      </c>
      <c r="O150" t="n">
        <v>22921.24</v>
      </c>
      <c r="P150" t="n">
        <v>500.06</v>
      </c>
      <c r="Q150" t="n">
        <v>1206.6</v>
      </c>
      <c r="R150" t="n">
        <v>200.55</v>
      </c>
      <c r="S150" t="n">
        <v>133.29</v>
      </c>
      <c r="T150" t="n">
        <v>16881.6</v>
      </c>
      <c r="U150" t="n">
        <v>0.66</v>
      </c>
      <c r="V150" t="n">
        <v>0.77</v>
      </c>
      <c r="W150" t="n">
        <v>0.31</v>
      </c>
      <c r="X150" t="n">
        <v>0.96</v>
      </c>
      <c r="Y150" t="n">
        <v>1</v>
      </c>
      <c r="Z150" t="n">
        <v>10</v>
      </c>
    </row>
    <row r="151">
      <c r="A151" t="n">
        <v>18</v>
      </c>
      <c r="B151" t="n">
        <v>80</v>
      </c>
      <c r="C151" t="inlineStr">
        <is>
          <t xml:space="preserve">CONCLUIDO	</t>
        </is>
      </c>
      <c r="D151" t="n">
        <v>1.9516</v>
      </c>
      <c r="E151" t="n">
        <v>51.24</v>
      </c>
      <c r="F151" t="n">
        <v>48.27</v>
      </c>
      <c r="G151" t="n">
        <v>144.81</v>
      </c>
      <c r="H151" t="n">
        <v>1.82</v>
      </c>
      <c r="I151" t="n">
        <v>20</v>
      </c>
      <c r="J151" t="n">
        <v>185.46</v>
      </c>
      <c r="K151" t="n">
        <v>50.28</v>
      </c>
      <c r="L151" t="n">
        <v>19</v>
      </c>
      <c r="M151" t="n">
        <v>18</v>
      </c>
      <c r="N151" t="n">
        <v>36.18</v>
      </c>
      <c r="O151" t="n">
        <v>23107.19</v>
      </c>
      <c r="P151" t="n">
        <v>494.52</v>
      </c>
      <c r="Q151" t="n">
        <v>1206.59</v>
      </c>
      <c r="R151" t="n">
        <v>197.21</v>
      </c>
      <c r="S151" t="n">
        <v>133.29</v>
      </c>
      <c r="T151" t="n">
        <v>15215.36</v>
      </c>
      <c r="U151" t="n">
        <v>0.68</v>
      </c>
      <c r="V151" t="n">
        <v>0.78</v>
      </c>
      <c r="W151" t="n">
        <v>0.31</v>
      </c>
      <c r="X151" t="n">
        <v>0.86</v>
      </c>
      <c r="Y151" t="n">
        <v>1</v>
      </c>
      <c r="Z151" t="n">
        <v>10</v>
      </c>
    </row>
    <row r="152">
      <c r="A152" t="n">
        <v>19</v>
      </c>
      <c r="B152" t="n">
        <v>80</v>
      </c>
      <c r="C152" t="inlineStr">
        <is>
          <t xml:space="preserve">CONCLUIDO	</t>
        </is>
      </c>
      <c r="D152" t="n">
        <v>1.9539</v>
      </c>
      <c r="E152" t="n">
        <v>51.18</v>
      </c>
      <c r="F152" t="n">
        <v>48.24</v>
      </c>
      <c r="G152" t="n">
        <v>152.34</v>
      </c>
      <c r="H152" t="n">
        <v>1.9</v>
      </c>
      <c r="I152" t="n">
        <v>19</v>
      </c>
      <c r="J152" t="n">
        <v>186.97</v>
      </c>
      <c r="K152" t="n">
        <v>50.28</v>
      </c>
      <c r="L152" t="n">
        <v>20</v>
      </c>
      <c r="M152" t="n">
        <v>17</v>
      </c>
      <c r="N152" t="n">
        <v>36.69</v>
      </c>
      <c r="O152" t="n">
        <v>23293.82</v>
      </c>
      <c r="P152" t="n">
        <v>487.86</v>
      </c>
      <c r="Q152" t="n">
        <v>1206.61</v>
      </c>
      <c r="R152" t="n">
        <v>196.26</v>
      </c>
      <c r="S152" t="n">
        <v>133.29</v>
      </c>
      <c r="T152" t="n">
        <v>14746.34</v>
      </c>
      <c r="U152" t="n">
        <v>0.68</v>
      </c>
      <c r="V152" t="n">
        <v>0.78</v>
      </c>
      <c r="W152" t="n">
        <v>0.31</v>
      </c>
      <c r="X152" t="n">
        <v>0.83</v>
      </c>
      <c r="Y152" t="n">
        <v>1</v>
      </c>
      <c r="Z152" t="n">
        <v>10</v>
      </c>
    </row>
    <row r="153">
      <c r="A153" t="n">
        <v>20</v>
      </c>
      <c r="B153" t="n">
        <v>80</v>
      </c>
      <c r="C153" t="inlineStr">
        <is>
          <t xml:space="preserve">CONCLUIDO	</t>
        </is>
      </c>
      <c r="D153" t="n">
        <v>1.9579</v>
      </c>
      <c r="E153" t="n">
        <v>51.08</v>
      </c>
      <c r="F153" t="n">
        <v>48.17</v>
      </c>
      <c r="G153" t="n">
        <v>160.57</v>
      </c>
      <c r="H153" t="n">
        <v>1.98</v>
      </c>
      <c r="I153" t="n">
        <v>18</v>
      </c>
      <c r="J153" t="n">
        <v>188.49</v>
      </c>
      <c r="K153" t="n">
        <v>50.28</v>
      </c>
      <c r="L153" t="n">
        <v>21</v>
      </c>
      <c r="M153" t="n">
        <v>15</v>
      </c>
      <c r="N153" t="n">
        <v>37.21</v>
      </c>
      <c r="O153" t="n">
        <v>23481.16</v>
      </c>
      <c r="P153" t="n">
        <v>479.54</v>
      </c>
      <c r="Q153" t="n">
        <v>1206.6</v>
      </c>
      <c r="R153" t="n">
        <v>193.68</v>
      </c>
      <c r="S153" t="n">
        <v>133.29</v>
      </c>
      <c r="T153" t="n">
        <v>13464.21</v>
      </c>
      <c r="U153" t="n">
        <v>0.6899999999999999</v>
      </c>
      <c r="V153" t="n">
        <v>0.78</v>
      </c>
      <c r="W153" t="n">
        <v>0.31</v>
      </c>
      <c r="X153" t="n">
        <v>0.76</v>
      </c>
      <c r="Y153" t="n">
        <v>1</v>
      </c>
      <c r="Z153" t="n">
        <v>10</v>
      </c>
    </row>
    <row r="154">
      <c r="A154" t="n">
        <v>21</v>
      </c>
      <c r="B154" t="n">
        <v>80</v>
      </c>
      <c r="C154" t="inlineStr">
        <is>
          <t xml:space="preserve">CONCLUIDO	</t>
        </is>
      </c>
      <c r="D154" t="n">
        <v>1.9604</v>
      </c>
      <c r="E154" t="n">
        <v>51.01</v>
      </c>
      <c r="F154" t="n">
        <v>48.14</v>
      </c>
      <c r="G154" t="n">
        <v>169.9</v>
      </c>
      <c r="H154" t="n">
        <v>2.05</v>
      </c>
      <c r="I154" t="n">
        <v>17</v>
      </c>
      <c r="J154" t="n">
        <v>190.01</v>
      </c>
      <c r="K154" t="n">
        <v>50.28</v>
      </c>
      <c r="L154" t="n">
        <v>22</v>
      </c>
      <c r="M154" t="n">
        <v>9</v>
      </c>
      <c r="N154" t="n">
        <v>37.74</v>
      </c>
      <c r="O154" t="n">
        <v>23669.2</v>
      </c>
      <c r="P154" t="n">
        <v>475.95</v>
      </c>
      <c r="Q154" t="n">
        <v>1206.62</v>
      </c>
      <c r="R154" t="n">
        <v>192.43</v>
      </c>
      <c r="S154" t="n">
        <v>133.29</v>
      </c>
      <c r="T154" t="n">
        <v>12841.44</v>
      </c>
      <c r="U154" t="n">
        <v>0.6899999999999999</v>
      </c>
      <c r="V154" t="n">
        <v>0.78</v>
      </c>
      <c r="W154" t="n">
        <v>0.31</v>
      </c>
      <c r="X154" t="n">
        <v>0.73</v>
      </c>
      <c r="Y154" t="n">
        <v>1</v>
      </c>
      <c r="Z154" t="n">
        <v>10</v>
      </c>
    </row>
    <row r="155">
      <c r="A155" t="n">
        <v>22</v>
      </c>
      <c r="B155" t="n">
        <v>80</v>
      </c>
      <c r="C155" t="inlineStr">
        <is>
          <t xml:space="preserve">CONCLUIDO	</t>
        </is>
      </c>
      <c r="D155" t="n">
        <v>1.9593</v>
      </c>
      <c r="E155" t="n">
        <v>51.04</v>
      </c>
      <c r="F155" t="n">
        <v>48.17</v>
      </c>
      <c r="G155" t="n">
        <v>170</v>
      </c>
      <c r="H155" t="n">
        <v>2.13</v>
      </c>
      <c r="I155" t="n">
        <v>17</v>
      </c>
      <c r="J155" t="n">
        <v>191.55</v>
      </c>
      <c r="K155" t="n">
        <v>50.28</v>
      </c>
      <c r="L155" t="n">
        <v>23</v>
      </c>
      <c r="M155" t="n">
        <v>3</v>
      </c>
      <c r="N155" t="n">
        <v>38.27</v>
      </c>
      <c r="O155" t="n">
        <v>23857.96</v>
      </c>
      <c r="P155" t="n">
        <v>474</v>
      </c>
      <c r="Q155" t="n">
        <v>1206.64</v>
      </c>
      <c r="R155" t="n">
        <v>193.18</v>
      </c>
      <c r="S155" t="n">
        <v>133.29</v>
      </c>
      <c r="T155" t="n">
        <v>13216.12</v>
      </c>
      <c r="U155" t="n">
        <v>0.6899999999999999</v>
      </c>
      <c r="V155" t="n">
        <v>0.78</v>
      </c>
      <c r="W155" t="n">
        <v>0.32</v>
      </c>
      <c r="X155" t="n">
        <v>0.76</v>
      </c>
      <c r="Y155" t="n">
        <v>1</v>
      </c>
      <c r="Z155" t="n">
        <v>10</v>
      </c>
    </row>
    <row r="156">
      <c r="A156" t="n">
        <v>23</v>
      </c>
      <c r="B156" t="n">
        <v>80</v>
      </c>
      <c r="C156" t="inlineStr">
        <is>
          <t xml:space="preserve">CONCLUIDO	</t>
        </is>
      </c>
      <c r="D156" t="n">
        <v>1.9594</v>
      </c>
      <c r="E156" t="n">
        <v>51.04</v>
      </c>
      <c r="F156" t="n">
        <v>48.16</v>
      </c>
      <c r="G156" t="n">
        <v>169.99</v>
      </c>
      <c r="H156" t="n">
        <v>2.21</v>
      </c>
      <c r="I156" t="n">
        <v>17</v>
      </c>
      <c r="J156" t="n">
        <v>193.08</v>
      </c>
      <c r="K156" t="n">
        <v>50.28</v>
      </c>
      <c r="L156" t="n">
        <v>24</v>
      </c>
      <c r="M156" t="n">
        <v>0</v>
      </c>
      <c r="N156" t="n">
        <v>38.8</v>
      </c>
      <c r="O156" t="n">
        <v>24047.45</v>
      </c>
      <c r="P156" t="n">
        <v>476.93</v>
      </c>
      <c r="Q156" t="n">
        <v>1206.6</v>
      </c>
      <c r="R156" t="n">
        <v>193.01</v>
      </c>
      <c r="S156" t="n">
        <v>133.29</v>
      </c>
      <c r="T156" t="n">
        <v>13131.7</v>
      </c>
      <c r="U156" t="n">
        <v>0.6899999999999999</v>
      </c>
      <c r="V156" t="n">
        <v>0.78</v>
      </c>
      <c r="W156" t="n">
        <v>0.32</v>
      </c>
      <c r="X156" t="n">
        <v>0.75</v>
      </c>
      <c r="Y156" t="n">
        <v>1</v>
      </c>
      <c r="Z156" t="n">
        <v>10</v>
      </c>
    </row>
    <row r="157">
      <c r="A157" t="n">
        <v>0</v>
      </c>
      <c r="B157" t="n">
        <v>35</v>
      </c>
      <c r="C157" t="inlineStr">
        <is>
          <t xml:space="preserve">CONCLUIDO	</t>
        </is>
      </c>
      <c r="D157" t="n">
        <v>1.377</v>
      </c>
      <c r="E157" t="n">
        <v>72.62</v>
      </c>
      <c r="F157" t="n">
        <v>64.51000000000001</v>
      </c>
      <c r="G157" t="n">
        <v>10.72</v>
      </c>
      <c r="H157" t="n">
        <v>0.22</v>
      </c>
      <c r="I157" t="n">
        <v>361</v>
      </c>
      <c r="J157" t="n">
        <v>80.84</v>
      </c>
      <c r="K157" t="n">
        <v>35.1</v>
      </c>
      <c r="L157" t="n">
        <v>1</v>
      </c>
      <c r="M157" t="n">
        <v>359</v>
      </c>
      <c r="N157" t="n">
        <v>9.74</v>
      </c>
      <c r="O157" t="n">
        <v>10204.21</v>
      </c>
      <c r="P157" t="n">
        <v>495.44</v>
      </c>
      <c r="Q157" t="n">
        <v>1206.73</v>
      </c>
      <c r="R157" t="n">
        <v>748.67</v>
      </c>
      <c r="S157" t="n">
        <v>133.29</v>
      </c>
      <c r="T157" t="n">
        <v>289241.44</v>
      </c>
      <c r="U157" t="n">
        <v>0.18</v>
      </c>
      <c r="V157" t="n">
        <v>0.58</v>
      </c>
      <c r="W157" t="n">
        <v>0.84</v>
      </c>
      <c r="X157" t="n">
        <v>17.09</v>
      </c>
      <c r="Y157" t="n">
        <v>1</v>
      </c>
      <c r="Z157" t="n">
        <v>10</v>
      </c>
    </row>
    <row r="158">
      <c r="A158" t="n">
        <v>1</v>
      </c>
      <c r="B158" t="n">
        <v>35</v>
      </c>
      <c r="C158" t="inlineStr">
        <is>
          <t xml:space="preserve">CONCLUIDO	</t>
        </is>
      </c>
      <c r="D158" t="n">
        <v>1.71</v>
      </c>
      <c r="E158" t="n">
        <v>58.48</v>
      </c>
      <c r="F158" t="n">
        <v>54.07</v>
      </c>
      <c r="G158" t="n">
        <v>22.22</v>
      </c>
      <c r="H158" t="n">
        <v>0.43</v>
      </c>
      <c r="I158" t="n">
        <v>146</v>
      </c>
      <c r="J158" t="n">
        <v>82.04000000000001</v>
      </c>
      <c r="K158" t="n">
        <v>35.1</v>
      </c>
      <c r="L158" t="n">
        <v>2</v>
      </c>
      <c r="M158" t="n">
        <v>144</v>
      </c>
      <c r="N158" t="n">
        <v>9.94</v>
      </c>
      <c r="O158" t="n">
        <v>10352.53</v>
      </c>
      <c r="P158" t="n">
        <v>402.46</v>
      </c>
      <c r="Q158" t="n">
        <v>1206.68</v>
      </c>
      <c r="R158" t="n">
        <v>393.6</v>
      </c>
      <c r="S158" t="n">
        <v>133.29</v>
      </c>
      <c r="T158" t="n">
        <v>112782.83</v>
      </c>
      <c r="U158" t="n">
        <v>0.34</v>
      </c>
      <c r="V158" t="n">
        <v>0.6899999999999999</v>
      </c>
      <c r="W158" t="n">
        <v>0.51</v>
      </c>
      <c r="X158" t="n">
        <v>6.66</v>
      </c>
      <c r="Y158" t="n">
        <v>1</v>
      </c>
      <c r="Z158" t="n">
        <v>10</v>
      </c>
    </row>
    <row r="159">
      <c r="A159" t="n">
        <v>2</v>
      </c>
      <c r="B159" t="n">
        <v>35</v>
      </c>
      <c r="C159" t="inlineStr">
        <is>
          <t xml:space="preserve">CONCLUIDO	</t>
        </is>
      </c>
      <c r="D159" t="n">
        <v>1.8442</v>
      </c>
      <c r="E159" t="n">
        <v>54.22</v>
      </c>
      <c r="F159" t="n">
        <v>50.8</v>
      </c>
      <c r="G159" t="n">
        <v>34.25</v>
      </c>
      <c r="H159" t="n">
        <v>0.63</v>
      </c>
      <c r="I159" t="n">
        <v>89</v>
      </c>
      <c r="J159" t="n">
        <v>83.25</v>
      </c>
      <c r="K159" t="n">
        <v>35.1</v>
      </c>
      <c r="L159" t="n">
        <v>3</v>
      </c>
      <c r="M159" t="n">
        <v>87</v>
      </c>
      <c r="N159" t="n">
        <v>10.15</v>
      </c>
      <c r="O159" t="n">
        <v>10501.19</v>
      </c>
      <c r="P159" t="n">
        <v>364.83</v>
      </c>
      <c r="Q159" t="n">
        <v>1206.6</v>
      </c>
      <c r="R159" t="n">
        <v>281.87</v>
      </c>
      <c r="S159" t="n">
        <v>133.29</v>
      </c>
      <c r="T159" t="n">
        <v>57200.5</v>
      </c>
      <c r="U159" t="n">
        <v>0.47</v>
      </c>
      <c r="V159" t="n">
        <v>0.74</v>
      </c>
      <c r="W159" t="n">
        <v>0.41</v>
      </c>
      <c r="X159" t="n">
        <v>3.39</v>
      </c>
      <c r="Y159" t="n">
        <v>1</v>
      </c>
      <c r="Z159" t="n">
        <v>10</v>
      </c>
    </row>
    <row r="160">
      <c r="A160" t="n">
        <v>3</v>
      </c>
      <c r="B160" t="n">
        <v>35</v>
      </c>
      <c r="C160" t="inlineStr">
        <is>
          <t xml:space="preserve">CONCLUIDO	</t>
        </is>
      </c>
      <c r="D160" t="n">
        <v>1.8742</v>
      </c>
      <c r="E160" t="n">
        <v>53.36</v>
      </c>
      <c r="F160" t="n">
        <v>50.36</v>
      </c>
      <c r="G160" t="n">
        <v>47.21</v>
      </c>
      <c r="H160" t="n">
        <v>0.83</v>
      </c>
      <c r="I160" t="n">
        <v>64</v>
      </c>
      <c r="J160" t="n">
        <v>84.45999999999999</v>
      </c>
      <c r="K160" t="n">
        <v>35.1</v>
      </c>
      <c r="L160" t="n">
        <v>4</v>
      </c>
      <c r="M160" t="n">
        <v>62</v>
      </c>
      <c r="N160" t="n">
        <v>10.36</v>
      </c>
      <c r="O160" t="n">
        <v>10650.22</v>
      </c>
      <c r="P160" t="n">
        <v>349.68</v>
      </c>
      <c r="Q160" t="n">
        <v>1206.6</v>
      </c>
      <c r="R160" t="n">
        <v>268.06</v>
      </c>
      <c r="S160" t="n">
        <v>133.29</v>
      </c>
      <c r="T160" t="n">
        <v>50420.11</v>
      </c>
      <c r="U160" t="n">
        <v>0.5</v>
      </c>
      <c r="V160" t="n">
        <v>0.74</v>
      </c>
      <c r="W160" t="n">
        <v>0.38</v>
      </c>
      <c r="X160" t="n">
        <v>2.95</v>
      </c>
      <c r="Y160" t="n">
        <v>1</v>
      </c>
      <c r="Z160" t="n">
        <v>10</v>
      </c>
    </row>
    <row r="161">
      <c r="A161" t="n">
        <v>4</v>
      </c>
      <c r="B161" t="n">
        <v>35</v>
      </c>
      <c r="C161" t="inlineStr">
        <is>
          <t xml:space="preserve">CONCLUIDO	</t>
        </is>
      </c>
      <c r="D161" t="n">
        <v>1.9115</v>
      </c>
      <c r="E161" t="n">
        <v>52.32</v>
      </c>
      <c r="F161" t="n">
        <v>49.58</v>
      </c>
      <c r="G161" t="n">
        <v>60.71</v>
      </c>
      <c r="H161" t="n">
        <v>1.02</v>
      </c>
      <c r="I161" t="n">
        <v>49</v>
      </c>
      <c r="J161" t="n">
        <v>85.67</v>
      </c>
      <c r="K161" t="n">
        <v>35.1</v>
      </c>
      <c r="L161" t="n">
        <v>5</v>
      </c>
      <c r="M161" t="n">
        <v>47</v>
      </c>
      <c r="N161" t="n">
        <v>10.57</v>
      </c>
      <c r="O161" t="n">
        <v>10799.59</v>
      </c>
      <c r="P161" t="n">
        <v>329.16</v>
      </c>
      <c r="Q161" t="n">
        <v>1206.63</v>
      </c>
      <c r="R161" t="n">
        <v>241.5</v>
      </c>
      <c r="S161" t="n">
        <v>133.29</v>
      </c>
      <c r="T161" t="n">
        <v>37218.65</v>
      </c>
      <c r="U161" t="n">
        <v>0.55</v>
      </c>
      <c r="V161" t="n">
        <v>0.75</v>
      </c>
      <c r="W161" t="n">
        <v>0.35</v>
      </c>
      <c r="X161" t="n">
        <v>2.17</v>
      </c>
      <c r="Y161" t="n">
        <v>1</v>
      </c>
      <c r="Z161" t="n">
        <v>10</v>
      </c>
    </row>
    <row r="162">
      <c r="A162" t="n">
        <v>5</v>
      </c>
      <c r="B162" t="n">
        <v>35</v>
      </c>
      <c r="C162" t="inlineStr">
        <is>
          <t xml:space="preserve">CONCLUIDO	</t>
        </is>
      </c>
      <c r="D162" t="n">
        <v>1.9334</v>
      </c>
      <c r="E162" t="n">
        <v>51.72</v>
      </c>
      <c r="F162" t="n">
        <v>49.16</v>
      </c>
      <c r="G162" t="n">
        <v>75.63</v>
      </c>
      <c r="H162" t="n">
        <v>1.21</v>
      </c>
      <c r="I162" t="n">
        <v>39</v>
      </c>
      <c r="J162" t="n">
        <v>86.88</v>
      </c>
      <c r="K162" t="n">
        <v>35.1</v>
      </c>
      <c r="L162" t="n">
        <v>6</v>
      </c>
      <c r="M162" t="n">
        <v>30</v>
      </c>
      <c r="N162" t="n">
        <v>10.78</v>
      </c>
      <c r="O162" t="n">
        <v>10949.33</v>
      </c>
      <c r="P162" t="n">
        <v>311.49</v>
      </c>
      <c r="Q162" t="n">
        <v>1206.62</v>
      </c>
      <c r="R162" t="n">
        <v>226.96</v>
      </c>
      <c r="S162" t="n">
        <v>133.29</v>
      </c>
      <c r="T162" t="n">
        <v>29998.78</v>
      </c>
      <c r="U162" t="n">
        <v>0.59</v>
      </c>
      <c r="V162" t="n">
        <v>0.76</v>
      </c>
      <c r="W162" t="n">
        <v>0.35</v>
      </c>
      <c r="X162" t="n">
        <v>1.75</v>
      </c>
      <c r="Y162" t="n">
        <v>1</v>
      </c>
      <c r="Z162" t="n">
        <v>10</v>
      </c>
    </row>
    <row r="163">
      <c r="A163" t="n">
        <v>6</v>
      </c>
      <c r="B163" t="n">
        <v>35</v>
      </c>
      <c r="C163" t="inlineStr">
        <is>
          <t xml:space="preserve">CONCLUIDO	</t>
        </is>
      </c>
      <c r="D163" t="n">
        <v>1.9394</v>
      </c>
      <c r="E163" t="n">
        <v>51.56</v>
      </c>
      <c r="F163" t="n">
        <v>49.05</v>
      </c>
      <c r="G163" t="n">
        <v>81.75</v>
      </c>
      <c r="H163" t="n">
        <v>1.39</v>
      </c>
      <c r="I163" t="n">
        <v>36</v>
      </c>
      <c r="J163" t="n">
        <v>88.09999999999999</v>
      </c>
      <c r="K163" t="n">
        <v>35.1</v>
      </c>
      <c r="L163" t="n">
        <v>7</v>
      </c>
      <c r="M163" t="n">
        <v>1</v>
      </c>
      <c r="N163" t="n">
        <v>11</v>
      </c>
      <c r="O163" t="n">
        <v>11099.43</v>
      </c>
      <c r="P163" t="n">
        <v>307.98</v>
      </c>
      <c r="Q163" t="n">
        <v>1206.69</v>
      </c>
      <c r="R163" t="n">
        <v>222.32</v>
      </c>
      <c r="S163" t="n">
        <v>133.29</v>
      </c>
      <c r="T163" t="n">
        <v>27691.99</v>
      </c>
      <c r="U163" t="n">
        <v>0.6</v>
      </c>
      <c r="V163" t="n">
        <v>0.76</v>
      </c>
      <c r="W163" t="n">
        <v>0.37</v>
      </c>
      <c r="X163" t="n">
        <v>1.64</v>
      </c>
      <c r="Y163" t="n">
        <v>1</v>
      </c>
      <c r="Z163" t="n">
        <v>10</v>
      </c>
    </row>
    <row r="164">
      <c r="A164" t="n">
        <v>7</v>
      </c>
      <c r="B164" t="n">
        <v>35</v>
      </c>
      <c r="C164" t="inlineStr">
        <is>
          <t xml:space="preserve">CONCLUIDO	</t>
        </is>
      </c>
      <c r="D164" t="n">
        <v>1.9394</v>
      </c>
      <c r="E164" t="n">
        <v>51.56</v>
      </c>
      <c r="F164" t="n">
        <v>49.05</v>
      </c>
      <c r="G164" t="n">
        <v>81.75</v>
      </c>
      <c r="H164" t="n">
        <v>1.57</v>
      </c>
      <c r="I164" t="n">
        <v>36</v>
      </c>
      <c r="J164" t="n">
        <v>89.31999999999999</v>
      </c>
      <c r="K164" t="n">
        <v>35.1</v>
      </c>
      <c r="L164" t="n">
        <v>8</v>
      </c>
      <c r="M164" t="n">
        <v>0</v>
      </c>
      <c r="N164" t="n">
        <v>11.22</v>
      </c>
      <c r="O164" t="n">
        <v>11249.89</v>
      </c>
      <c r="P164" t="n">
        <v>311.89</v>
      </c>
      <c r="Q164" t="n">
        <v>1206.66</v>
      </c>
      <c r="R164" t="n">
        <v>222.29</v>
      </c>
      <c r="S164" t="n">
        <v>133.29</v>
      </c>
      <c r="T164" t="n">
        <v>27679.18</v>
      </c>
      <c r="U164" t="n">
        <v>0.6</v>
      </c>
      <c r="V164" t="n">
        <v>0.76</v>
      </c>
      <c r="W164" t="n">
        <v>0.37</v>
      </c>
      <c r="X164" t="n">
        <v>1.64</v>
      </c>
      <c r="Y164" t="n">
        <v>1</v>
      </c>
      <c r="Z164" t="n">
        <v>10</v>
      </c>
    </row>
    <row r="165">
      <c r="A165" t="n">
        <v>0</v>
      </c>
      <c r="B165" t="n">
        <v>50</v>
      </c>
      <c r="C165" t="inlineStr">
        <is>
          <t xml:space="preserve">CONCLUIDO	</t>
        </is>
      </c>
      <c r="D165" t="n">
        <v>1.1969</v>
      </c>
      <c r="E165" t="n">
        <v>83.55</v>
      </c>
      <c r="F165" t="n">
        <v>70.73</v>
      </c>
      <c r="G165" t="n">
        <v>8.75</v>
      </c>
      <c r="H165" t="n">
        <v>0.16</v>
      </c>
      <c r="I165" t="n">
        <v>485</v>
      </c>
      <c r="J165" t="n">
        <v>107.41</v>
      </c>
      <c r="K165" t="n">
        <v>41.65</v>
      </c>
      <c r="L165" t="n">
        <v>1</v>
      </c>
      <c r="M165" t="n">
        <v>483</v>
      </c>
      <c r="N165" t="n">
        <v>14.77</v>
      </c>
      <c r="O165" t="n">
        <v>13481.73</v>
      </c>
      <c r="P165" t="n">
        <v>663.6</v>
      </c>
      <c r="Q165" t="n">
        <v>1206.7</v>
      </c>
      <c r="R165" t="n">
        <v>960.53</v>
      </c>
      <c r="S165" t="n">
        <v>133.29</v>
      </c>
      <c r="T165" t="n">
        <v>394554.26</v>
      </c>
      <c r="U165" t="n">
        <v>0.14</v>
      </c>
      <c r="V165" t="n">
        <v>0.53</v>
      </c>
      <c r="W165" t="n">
        <v>1.04</v>
      </c>
      <c r="X165" t="n">
        <v>23.31</v>
      </c>
      <c r="Y165" t="n">
        <v>1</v>
      </c>
      <c r="Z165" t="n">
        <v>10</v>
      </c>
    </row>
    <row r="166">
      <c r="A166" t="n">
        <v>1</v>
      </c>
      <c r="B166" t="n">
        <v>50</v>
      </c>
      <c r="C166" t="inlineStr">
        <is>
          <t xml:space="preserve">CONCLUIDO	</t>
        </is>
      </c>
      <c r="D166" t="n">
        <v>1.608</v>
      </c>
      <c r="E166" t="n">
        <v>62.19</v>
      </c>
      <c r="F166" t="n">
        <v>56</v>
      </c>
      <c r="G166" t="n">
        <v>17.97</v>
      </c>
      <c r="H166" t="n">
        <v>0.32</v>
      </c>
      <c r="I166" t="n">
        <v>187</v>
      </c>
      <c r="J166" t="n">
        <v>108.68</v>
      </c>
      <c r="K166" t="n">
        <v>41.65</v>
      </c>
      <c r="L166" t="n">
        <v>2</v>
      </c>
      <c r="M166" t="n">
        <v>185</v>
      </c>
      <c r="N166" t="n">
        <v>15.03</v>
      </c>
      <c r="O166" t="n">
        <v>13638.32</v>
      </c>
      <c r="P166" t="n">
        <v>515.58</v>
      </c>
      <c r="Q166" t="n">
        <v>1206.65</v>
      </c>
      <c r="R166" t="n">
        <v>458.85</v>
      </c>
      <c r="S166" t="n">
        <v>133.29</v>
      </c>
      <c r="T166" t="n">
        <v>145202.78</v>
      </c>
      <c r="U166" t="n">
        <v>0.29</v>
      </c>
      <c r="V166" t="n">
        <v>0.67</v>
      </c>
      <c r="W166" t="n">
        <v>0.58</v>
      </c>
      <c r="X166" t="n">
        <v>8.59</v>
      </c>
      <c r="Y166" t="n">
        <v>1</v>
      </c>
      <c r="Z166" t="n">
        <v>10</v>
      </c>
    </row>
    <row r="167">
      <c r="A167" t="n">
        <v>2</v>
      </c>
      <c r="B167" t="n">
        <v>50</v>
      </c>
      <c r="C167" t="inlineStr">
        <is>
          <t xml:space="preserve">CONCLUIDO	</t>
        </is>
      </c>
      <c r="D167" t="n">
        <v>1.75</v>
      </c>
      <c r="E167" t="n">
        <v>57.14</v>
      </c>
      <c r="F167" t="n">
        <v>52.55</v>
      </c>
      <c r="G167" t="n">
        <v>27.42</v>
      </c>
      <c r="H167" t="n">
        <v>0.48</v>
      </c>
      <c r="I167" t="n">
        <v>115</v>
      </c>
      <c r="J167" t="n">
        <v>109.96</v>
      </c>
      <c r="K167" t="n">
        <v>41.65</v>
      </c>
      <c r="L167" t="n">
        <v>3</v>
      </c>
      <c r="M167" t="n">
        <v>113</v>
      </c>
      <c r="N167" t="n">
        <v>15.31</v>
      </c>
      <c r="O167" t="n">
        <v>13795.21</v>
      </c>
      <c r="P167" t="n">
        <v>474.72</v>
      </c>
      <c r="Q167" t="n">
        <v>1206.66</v>
      </c>
      <c r="R167" t="n">
        <v>341.97</v>
      </c>
      <c r="S167" t="n">
        <v>133.29</v>
      </c>
      <c r="T167" t="n">
        <v>87120.09</v>
      </c>
      <c r="U167" t="n">
        <v>0.39</v>
      </c>
      <c r="V167" t="n">
        <v>0.71</v>
      </c>
      <c r="W167" t="n">
        <v>0.46</v>
      </c>
      <c r="X167" t="n">
        <v>5.14</v>
      </c>
      <c r="Y167" t="n">
        <v>1</v>
      </c>
      <c r="Z167" t="n">
        <v>10</v>
      </c>
    </row>
    <row r="168">
      <c r="A168" t="n">
        <v>3</v>
      </c>
      <c r="B168" t="n">
        <v>50</v>
      </c>
      <c r="C168" t="inlineStr">
        <is>
          <t xml:space="preserve">CONCLUIDO	</t>
        </is>
      </c>
      <c r="D168" t="n">
        <v>1.7813</v>
      </c>
      <c r="E168" t="n">
        <v>56.14</v>
      </c>
      <c r="F168" t="n">
        <v>52.22</v>
      </c>
      <c r="G168" t="n">
        <v>36.86</v>
      </c>
      <c r="H168" t="n">
        <v>0.63</v>
      </c>
      <c r="I168" t="n">
        <v>85</v>
      </c>
      <c r="J168" t="n">
        <v>111.23</v>
      </c>
      <c r="K168" t="n">
        <v>41.65</v>
      </c>
      <c r="L168" t="n">
        <v>4</v>
      </c>
      <c r="M168" t="n">
        <v>83</v>
      </c>
      <c r="N168" t="n">
        <v>15.58</v>
      </c>
      <c r="O168" t="n">
        <v>13952.52</v>
      </c>
      <c r="P168" t="n">
        <v>463.84</v>
      </c>
      <c r="Q168" t="n">
        <v>1206.65</v>
      </c>
      <c r="R168" t="n">
        <v>334.69</v>
      </c>
      <c r="S168" t="n">
        <v>133.29</v>
      </c>
      <c r="T168" t="n">
        <v>83630.05</v>
      </c>
      <c r="U168" t="n">
        <v>0.4</v>
      </c>
      <c r="V168" t="n">
        <v>0.72</v>
      </c>
      <c r="W168" t="n">
        <v>0.36</v>
      </c>
      <c r="X168" t="n">
        <v>4.8</v>
      </c>
      <c r="Y168" t="n">
        <v>1</v>
      </c>
      <c r="Z168" t="n">
        <v>10</v>
      </c>
    </row>
    <row r="169">
      <c r="A169" t="n">
        <v>4</v>
      </c>
      <c r="B169" t="n">
        <v>50</v>
      </c>
      <c r="C169" t="inlineStr">
        <is>
          <t xml:space="preserve">CONCLUIDO	</t>
        </is>
      </c>
      <c r="D169" t="n">
        <v>1.8577</v>
      </c>
      <c r="E169" t="n">
        <v>53.83</v>
      </c>
      <c r="F169" t="n">
        <v>50.37</v>
      </c>
      <c r="G169" t="n">
        <v>47.22</v>
      </c>
      <c r="H169" t="n">
        <v>0.78</v>
      </c>
      <c r="I169" t="n">
        <v>64</v>
      </c>
      <c r="J169" t="n">
        <v>112.51</v>
      </c>
      <c r="K169" t="n">
        <v>41.65</v>
      </c>
      <c r="L169" t="n">
        <v>5</v>
      </c>
      <c r="M169" t="n">
        <v>62</v>
      </c>
      <c r="N169" t="n">
        <v>15.86</v>
      </c>
      <c r="O169" t="n">
        <v>14110.24</v>
      </c>
      <c r="P169" t="n">
        <v>437.72</v>
      </c>
      <c r="Q169" t="n">
        <v>1206.64</v>
      </c>
      <c r="R169" t="n">
        <v>268.55</v>
      </c>
      <c r="S169" t="n">
        <v>133.29</v>
      </c>
      <c r="T169" t="n">
        <v>50666.2</v>
      </c>
      <c r="U169" t="n">
        <v>0.5</v>
      </c>
      <c r="V169" t="n">
        <v>0.74</v>
      </c>
      <c r="W169" t="n">
        <v>0.38</v>
      </c>
      <c r="X169" t="n">
        <v>2.96</v>
      </c>
      <c r="Y169" t="n">
        <v>1</v>
      </c>
      <c r="Z169" t="n">
        <v>10</v>
      </c>
    </row>
    <row r="170">
      <c r="A170" t="n">
        <v>5</v>
      </c>
      <c r="B170" t="n">
        <v>50</v>
      </c>
      <c r="C170" t="inlineStr">
        <is>
          <t xml:space="preserve">CONCLUIDO	</t>
        </is>
      </c>
      <c r="D170" t="n">
        <v>1.8902</v>
      </c>
      <c r="E170" t="n">
        <v>52.9</v>
      </c>
      <c r="F170" t="n">
        <v>49.71</v>
      </c>
      <c r="G170" t="n">
        <v>57.36</v>
      </c>
      <c r="H170" t="n">
        <v>0.93</v>
      </c>
      <c r="I170" t="n">
        <v>52</v>
      </c>
      <c r="J170" t="n">
        <v>113.79</v>
      </c>
      <c r="K170" t="n">
        <v>41.65</v>
      </c>
      <c r="L170" t="n">
        <v>6</v>
      </c>
      <c r="M170" t="n">
        <v>50</v>
      </c>
      <c r="N170" t="n">
        <v>16.14</v>
      </c>
      <c r="O170" t="n">
        <v>14268.39</v>
      </c>
      <c r="P170" t="n">
        <v>421.93</v>
      </c>
      <c r="Q170" t="n">
        <v>1206.6</v>
      </c>
      <c r="R170" t="n">
        <v>246.01</v>
      </c>
      <c r="S170" t="n">
        <v>133.29</v>
      </c>
      <c r="T170" t="n">
        <v>39455.26</v>
      </c>
      <c r="U170" t="n">
        <v>0.54</v>
      </c>
      <c r="V170" t="n">
        <v>0.75</v>
      </c>
      <c r="W170" t="n">
        <v>0.36</v>
      </c>
      <c r="X170" t="n">
        <v>2.3</v>
      </c>
      <c r="Y170" t="n">
        <v>1</v>
      </c>
      <c r="Z170" t="n">
        <v>10</v>
      </c>
    </row>
    <row r="171">
      <c r="A171" t="n">
        <v>6</v>
      </c>
      <c r="B171" t="n">
        <v>50</v>
      </c>
      <c r="C171" t="inlineStr">
        <is>
          <t xml:space="preserve">CONCLUIDO	</t>
        </is>
      </c>
      <c r="D171" t="n">
        <v>1.9143</v>
      </c>
      <c r="E171" t="n">
        <v>52.24</v>
      </c>
      <c r="F171" t="n">
        <v>49.25</v>
      </c>
      <c r="G171" t="n">
        <v>68.72</v>
      </c>
      <c r="H171" t="n">
        <v>1.07</v>
      </c>
      <c r="I171" t="n">
        <v>43</v>
      </c>
      <c r="J171" t="n">
        <v>115.08</v>
      </c>
      <c r="K171" t="n">
        <v>41.65</v>
      </c>
      <c r="L171" t="n">
        <v>7</v>
      </c>
      <c r="M171" t="n">
        <v>41</v>
      </c>
      <c r="N171" t="n">
        <v>16.43</v>
      </c>
      <c r="O171" t="n">
        <v>14426.96</v>
      </c>
      <c r="P171" t="n">
        <v>408.91</v>
      </c>
      <c r="Q171" t="n">
        <v>1206.61</v>
      </c>
      <c r="R171" t="n">
        <v>231.05</v>
      </c>
      <c r="S171" t="n">
        <v>133.29</v>
      </c>
      <c r="T171" t="n">
        <v>32022.95</v>
      </c>
      <c r="U171" t="n">
        <v>0.58</v>
      </c>
      <c r="V171" t="n">
        <v>0.76</v>
      </c>
      <c r="W171" t="n">
        <v>0.32</v>
      </c>
      <c r="X171" t="n">
        <v>1.84</v>
      </c>
      <c r="Y171" t="n">
        <v>1</v>
      </c>
      <c r="Z171" t="n">
        <v>10</v>
      </c>
    </row>
    <row r="172">
      <c r="A172" t="n">
        <v>7</v>
      </c>
      <c r="B172" t="n">
        <v>50</v>
      </c>
      <c r="C172" t="inlineStr">
        <is>
          <t xml:space="preserve">CONCLUIDO	</t>
        </is>
      </c>
      <c r="D172" t="n">
        <v>1.925</v>
      </c>
      <c r="E172" t="n">
        <v>51.95</v>
      </c>
      <c r="F172" t="n">
        <v>49.09</v>
      </c>
      <c r="G172" t="n">
        <v>79.59999999999999</v>
      </c>
      <c r="H172" t="n">
        <v>1.21</v>
      </c>
      <c r="I172" t="n">
        <v>37</v>
      </c>
      <c r="J172" t="n">
        <v>116.37</v>
      </c>
      <c r="K172" t="n">
        <v>41.65</v>
      </c>
      <c r="L172" t="n">
        <v>8</v>
      </c>
      <c r="M172" t="n">
        <v>35</v>
      </c>
      <c r="N172" t="n">
        <v>16.72</v>
      </c>
      <c r="O172" t="n">
        <v>14585.96</v>
      </c>
      <c r="P172" t="n">
        <v>397.29</v>
      </c>
      <c r="Q172" t="n">
        <v>1206.59</v>
      </c>
      <c r="R172" t="n">
        <v>224.96</v>
      </c>
      <c r="S172" t="n">
        <v>133.29</v>
      </c>
      <c r="T172" t="n">
        <v>29008.2</v>
      </c>
      <c r="U172" t="n">
        <v>0.59</v>
      </c>
      <c r="V172" t="n">
        <v>0.76</v>
      </c>
      <c r="W172" t="n">
        <v>0.34</v>
      </c>
      <c r="X172" t="n">
        <v>1.68</v>
      </c>
      <c r="Y172" t="n">
        <v>1</v>
      </c>
      <c r="Z172" t="n">
        <v>10</v>
      </c>
    </row>
    <row r="173">
      <c r="A173" t="n">
        <v>8</v>
      </c>
      <c r="B173" t="n">
        <v>50</v>
      </c>
      <c r="C173" t="inlineStr">
        <is>
          <t xml:space="preserve">CONCLUIDO	</t>
        </is>
      </c>
      <c r="D173" t="n">
        <v>1.9394</v>
      </c>
      <c r="E173" t="n">
        <v>51.56</v>
      </c>
      <c r="F173" t="n">
        <v>48.82</v>
      </c>
      <c r="G173" t="n">
        <v>91.53</v>
      </c>
      <c r="H173" t="n">
        <v>1.35</v>
      </c>
      <c r="I173" t="n">
        <v>32</v>
      </c>
      <c r="J173" t="n">
        <v>117.66</v>
      </c>
      <c r="K173" t="n">
        <v>41.65</v>
      </c>
      <c r="L173" t="n">
        <v>9</v>
      </c>
      <c r="M173" t="n">
        <v>30</v>
      </c>
      <c r="N173" t="n">
        <v>17.01</v>
      </c>
      <c r="O173" t="n">
        <v>14745.39</v>
      </c>
      <c r="P173" t="n">
        <v>384.56</v>
      </c>
      <c r="Q173" t="n">
        <v>1206.61</v>
      </c>
      <c r="R173" t="n">
        <v>215.64</v>
      </c>
      <c r="S173" t="n">
        <v>133.29</v>
      </c>
      <c r="T173" t="n">
        <v>24370.96</v>
      </c>
      <c r="U173" t="n">
        <v>0.62</v>
      </c>
      <c r="V173" t="n">
        <v>0.77</v>
      </c>
      <c r="W173" t="n">
        <v>0.33</v>
      </c>
      <c r="X173" t="n">
        <v>1.41</v>
      </c>
      <c r="Y173" t="n">
        <v>1</v>
      </c>
      <c r="Z173" t="n">
        <v>10</v>
      </c>
    </row>
    <row r="174">
      <c r="A174" t="n">
        <v>9</v>
      </c>
      <c r="B174" t="n">
        <v>50</v>
      </c>
      <c r="C174" t="inlineStr">
        <is>
          <t xml:space="preserve">CONCLUIDO	</t>
        </is>
      </c>
      <c r="D174" t="n">
        <v>1.948</v>
      </c>
      <c r="E174" t="n">
        <v>51.33</v>
      </c>
      <c r="F174" t="n">
        <v>48.68</v>
      </c>
      <c r="G174" t="n">
        <v>104.31</v>
      </c>
      <c r="H174" t="n">
        <v>1.48</v>
      </c>
      <c r="I174" t="n">
        <v>28</v>
      </c>
      <c r="J174" t="n">
        <v>118.96</v>
      </c>
      <c r="K174" t="n">
        <v>41.65</v>
      </c>
      <c r="L174" t="n">
        <v>10</v>
      </c>
      <c r="M174" t="n">
        <v>24</v>
      </c>
      <c r="N174" t="n">
        <v>17.31</v>
      </c>
      <c r="O174" t="n">
        <v>14905.25</v>
      </c>
      <c r="P174" t="n">
        <v>373.2</v>
      </c>
      <c r="Q174" t="n">
        <v>1206.59</v>
      </c>
      <c r="R174" t="n">
        <v>211.02</v>
      </c>
      <c r="S174" t="n">
        <v>133.29</v>
      </c>
      <c r="T174" t="n">
        <v>22083.44</v>
      </c>
      <c r="U174" t="n">
        <v>0.63</v>
      </c>
      <c r="V174" t="n">
        <v>0.77</v>
      </c>
      <c r="W174" t="n">
        <v>0.32</v>
      </c>
      <c r="X174" t="n">
        <v>1.27</v>
      </c>
      <c r="Y174" t="n">
        <v>1</v>
      </c>
      <c r="Z174" t="n">
        <v>10</v>
      </c>
    </row>
    <row r="175">
      <c r="A175" t="n">
        <v>10</v>
      </c>
      <c r="B175" t="n">
        <v>50</v>
      </c>
      <c r="C175" t="inlineStr">
        <is>
          <t xml:space="preserve">CONCLUIDO	</t>
        </is>
      </c>
      <c r="D175" t="n">
        <v>1.9531</v>
      </c>
      <c r="E175" t="n">
        <v>51.2</v>
      </c>
      <c r="F175" t="n">
        <v>48.59</v>
      </c>
      <c r="G175" t="n">
        <v>112.12</v>
      </c>
      <c r="H175" t="n">
        <v>1.61</v>
      </c>
      <c r="I175" t="n">
        <v>26</v>
      </c>
      <c r="J175" t="n">
        <v>120.26</v>
      </c>
      <c r="K175" t="n">
        <v>41.65</v>
      </c>
      <c r="L175" t="n">
        <v>11</v>
      </c>
      <c r="M175" t="n">
        <v>9</v>
      </c>
      <c r="N175" t="n">
        <v>17.61</v>
      </c>
      <c r="O175" t="n">
        <v>15065.56</v>
      </c>
      <c r="P175" t="n">
        <v>365.76</v>
      </c>
      <c r="Q175" t="n">
        <v>1206.62</v>
      </c>
      <c r="R175" t="n">
        <v>207.35</v>
      </c>
      <c r="S175" t="n">
        <v>133.29</v>
      </c>
      <c r="T175" t="n">
        <v>20258.59</v>
      </c>
      <c r="U175" t="n">
        <v>0.64</v>
      </c>
      <c r="V175" t="n">
        <v>0.77</v>
      </c>
      <c r="W175" t="n">
        <v>0.33</v>
      </c>
      <c r="X175" t="n">
        <v>1.18</v>
      </c>
      <c r="Y175" t="n">
        <v>1</v>
      </c>
      <c r="Z175" t="n">
        <v>10</v>
      </c>
    </row>
    <row r="176">
      <c r="A176" t="n">
        <v>11</v>
      </c>
      <c r="B176" t="n">
        <v>50</v>
      </c>
      <c r="C176" t="inlineStr">
        <is>
          <t xml:space="preserve">CONCLUIDO	</t>
        </is>
      </c>
      <c r="D176" t="n">
        <v>1.9521</v>
      </c>
      <c r="E176" t="n">
        <v>51.23</v>
      </c>
      <c r="F176" t="n">
        <v>48.61</v>
      </c>
      <c r="G176" t="n">
        <v>112.19</v>
      </c>
      <c r="H176" t="n">
        <v>1.74</v>
      </c>
      <c r="I176" t="n">
        <v>26</v>
      </c>
      <c r="J176" t="n">
        <v>121.56</v>
      </c>
      <c r="K176" t="n">
        <v>41.65</v>
      </c>
      <c r="L176" t="n">
        <v>12</v>
      </c>
      <c r="M176" t="n">
        <v>0</v>
      </c>
      <c r="N176" t="n">
        <v>17.91</v>
      </c>
      <c r="O176" t="n">
        <v>15226.31</v>
      </c>
      <c r="P176" t="n">
        <v>368.69</v>
      </c>
      <c r="Q176" t="n">
        <v>1206.63</v>
      </c>
      <c r="R176" t="n">
        <v>207.88</v>
      </c>
      <c r="S176" t="n">
        <v>133.29</v>
      </c>
      <c r="T176" t="n">
        <v>20523.07</v>
      </c>
      <c r="U176" t="n">
        <v>0.64</v>
      </c>
      <c r="V176" t="n">
        <v>0.77</v>
      </c>
      <c r="W176" t="n">
        <v>0.35</v>
      </c>
      <c r="X176" t="n">
        <v>1.2</v>
      </c>
      <c r="Y176" t="n">
        <v>1</v>
      </c>
      <c r="Z176" t="n">
        <v>10</v>
      </c>
    </row>
    <row r="177">
      <c r="A177" t="n">
        <v>0</v>
      </c>
      <c r="B177" t="n">
        <v>25</v>
      </c>
      <c r="C177" t="inlineStr">
        <is>
          <t xml:space="preserve">CONCLUIDO	</t>
        </is>
      </c>
      <c r="D177" t="n">
        <v>1.519</v>
      </c>
      <c r="E177" t="n">
        <v>65.83</v>
      </c>
      <c r="F177" t="n">
        <v>60.22</v>
      </c>
      <c r="G177" t="n">
        <v>13.14</v>
      </c>
      <c r="H177" t="n">
        <v>0.28</v>
      </c>
      <c r="I177" t="n">
        <v>275</v>
      </c>
      <c r="J177" t="n">
        <v>61.76</v>
      </c>
      <c r="K177" t="n">
        <v>28.92</v>
      </c>
      <c r="L177" t="n">
        <v>1</v>
      </c>
      <c r="M177" t="n">
        <v>273</v>
      </c>
      <c r="N177" t="n">
        <v>6.84</v>
      </c>
      <c r="O177" t="n">
        <v>7851.41</v>
      </c>
      <c r="P177" t="n">
        <v>378.26</v>
      </c>
      <c r="Q177" t="n">
        <v>1206.79</v>
      </c>
      <c r="R177" t="n">
        <v>602.49</v>
      </c>
      <c r="S177" t="n">
        <v>133.29</v>
      </c>
      <c r="T177" t="n">
        <v>216580</v>
      </c>
      <c r="U177" t="n">
        <v>0.22</v>
      </c>
      <c r="V177" t="n">
        <v>0.62</v>
      </c>
      <c r="W177" t="n">
        <v>0.7</v>
      </c>
      <c r="X177" t="n">
        <v>12.8</v>
      </c>
      <c r="Y177" t="n">
        <v>1</v>
      </c>
      <c r="Z177" t="n">
        <v>10</v>
      </c>
    </row>
    <row r="178">
      <c r="A178" t="n">
        <v>1</v>
      </c>
      <c r="B178" t="n">
        <v>25</v>
      </c>
      <c r="C178" t="inlineStr">
        <is>
          <t xml:space="preserve">CONCLUIDO	</t>
        </is>
      </c>
      <c r="D178" t="n">
        <v>1.7887</v>
      </c>
      <c r="E178" t="n">
        <v>55.91</v>
      </c>
      <c r="F178" t="n">
        <v>52.53</v>
      </c>
      <c r="G178" t="n">
        <v>27.65</v>
      </c>
      <c r="H178" t="n">
        <v>0.55</v>
      </c>
      <c r="I178" t="n">
        <v>114</v>
      </c>
      <c r="J178" t="n">
        <v>62.92</v>
      </c>
      <c r="K178" t="n">
        <v>28.92</v>
      </c>
      <c r="L178" t="n">
        <v>2</v>
      </c>
      <c r="M178" t="n">
        <v>112</v>
      </c>
      <c r="N178" t="n">
        <v>7</v>
      </c>
      <c r="O178" t="n">
        <v>7994.37</v>
      </c>
      <c r="P178" t="n">
        <v>312.73</v>
      </c>
      <c r="Q178" t="n">
        <v>1206.7</v>
      </c>
      <c r="R178" t="n">
        <v>341.24</v>
      </c>
      <c r="S178" t="n">
        <v>133.29</v>
      </c>
      <c r="T178" t="n">
        <v>86762.25</v>
      </c>
      <c r="U178" t="n">
        <v>0.39</v>
      </c>
      <c r="V178" t="n">
        <v>0.71</v>
      </c>
      <c r="W178" t="n">
        <v>0.46</v>
      </c>
      <c r="X178" t="n">
        <v>5.11</v>
      </c>
      <c r="Y178" t="n">
        <v>1</v>
      </c>
      <c r="Z178" t="n">
        <v>10</v>
      </c>
    </row>
    <row r="179">
      <c r="A179" t="n">
        <v>2</v>
      </c>
      <c r="B179" t="n">
        <v>25</v>
      </c>
      <c r="C179" t="inlineStr">
        <is>
          <t xml:space="preserve">CONCLUIDO	</t>
        </is>
      </c>
      <c r="D179" t="n">
        <v>1.8739</v>
      </c>
      <c r="E179" t="n">
        <v>53.37</v>
      </c>
      <c r="F179" t="n">
        <v>50.61</v>
      </c>
      <c r="G179" t="n">
        <v>44.01</v>
      </c>
      <c r="H179" t="n">
        <v>0.8100000000000001</v>
      </c>
      <c r="I179" t="n">
        <v>69</v>
      </c>
      <c r="J179" t="n">
        <v>64.08</v>
      </c>
      <c r="K179" t="n">
        <v>28.92</v>
      </c>
      <c r="L179" t="n">
        <v>3</v>
      </c>
      <c r="M179" t="n">
        <v>67</v>
      </c>
      <c r="N179" t="n">
        <v>7.16</v>
      </c>
      <c r="O179" t="n">
        <v>8137.65</v>
      </c>
      <c r="P179" t="n">
        <v>283.07</v>
      </c>
      <c r="Q179" t="n">
        <v>1206.61</v>
      </c>
      <c r="R179" t="n">
        <v>276.77</v>
      </c>
      <c r="S179" t="n">
        <v>133.29</v>
      </c>
      <c r="T179" t="n">
        <v>54749.97</v>
      </c>
      <c r="U179" t="n">
        <v>0.48</v>
      </c>
      <c r="V179" t="n">
        <v>0.74</v>
      </c>
      <c r="W179" t="n">
        <v>0.38</v>
      </c>
      <c r="X179" t="n">
        <v>3.2</v>
      </c>
      <c r="Y179" t="n">
        <v>1</v>
      </c>
      <c r="Z179" t="n">
        <v>10</v>
      </c>
    </row>
    <row r="180">
      <c r="A180" t="n">
        <v>3</v>
      </c>
      <c r="B180" t="n">
        <v>25</v>
      </c>
      <c r="C180" t="inlineStr">
        <is>
          <t xml:space="preserve">CONCLUIDO	</t>
        </is>
      </c>
      <c r="D180" t="n">
        <v>1.9132</v>
      </c>
      <c r="E180" t="n">
        <v>52.27</v>
      </c>
      <c r="F180" t="n">
        <v>49.76</v>
      </c>
      <c r="G180" t="n">
        <v>58.55</v>
      </c>
      <c r="H180" t="n">
        <v>1.07</v>
      </c>
      <c r="I180" t="n">
        <v>51</v>
      </c>
      <c r="J180" t="n">
        <v>65.25</v>
      </c>
      <c r="K180" t="n">
        <v>28.92</v>
      </c>
      <c r="L180" t="n">
        <v>4</v>
      </c>
      <c r="M180" t="n">
        <v>13</v>
      </c>
      <c r="N180" t="n">
        <v>7.33</v>
      </c>
      <c r="O180" t="n">
        <v>8281.25</v>
      </c>
      <c r="P180" t="n">
        <v>262.62</v>
      </c>
      <c r="Q180" t="n">
        <v>1206.73</v>
      </c>
      <c r="R180" t="n">
        <v>246.21</v>
      </c>
      <c r="S180" t="n">
        <v>133.29</v>
      </c>
      <c r="T180" t="n">
        <v>39560.4</v>
      </c>
      <c r="U180" t="n">
        <v>0.54</v>
      </c>
      <c r="V180" t="n">
        <v>0.75</v>
      </c>
      <c r="W180" t="n">
        <v>0.4</v>
      </c>
      <c r="X180" t="n">
        <v>2.35</v>
      </c>
      <c r="Y180" t="n">
        <v>1</v>
      </c>
      <c r="Z180" t="n">
        <v>10</v>
      </c>
    </row>
    <row r="181">
      <c r="A181" t="n">
        <v>4</v>
      </c>
      <c r="B181" t="n">
        <v>25</v>
      </c>
      <c r="C181" t="inlineStr">
        <is>
          <t xml:space="preserve">CONCLUIDO	</t>
        </is>
      </c>
      <c r="D181" t="n">
        <v>1.9159</v>
      </c>
      <c r="E181" t="n">
        <v>52.2</v>
      </c>
      <c r="F181" t="n">
        <v>49.71</v>
      </c>
      <c r="G181" t="n">
        <v>59.65</v>
      </c>
      <c r="H181" t="n">
        <v>1.31</v>
      </c>
      <c r="I181" t="n">
        <v>50</v>
      </c>
      <c r="J181" t="n">
        <v>66.42</v>
      </c>
      <c r="K181" t="n">
        <v>28.92</v>
      </c>
      <c r="L181" t="n">
        <v>5</v>
      </c>
      <c r="M181" t="n">
        <v>0</v>
      </c>
      <c r="N181" t="n">
        <v>7.49</v>
      </c>
      <c r="O181" t="n">
        <v>8425.16</v>
      </c>
      <c r="P181" t="n">
        <v>265.63</v>
      </c>
      <c r="Q181" t="n">
        <v>1206.73</v>
      </c>
      <c r="R181" t="n">
        <v>243.71</v>
      </c>
      <c r="S181" t="n">
        <v>133.29</v>
      </c>
      <c r="T181" t="n">
        <v>38314.78</v>
      </c>
      <c r="U181" t="n">
        <v>0.55</v>
      </c>
      <c r="V181" t="n">
        <v>0.75</v>
      </c>
      <c r="W181" t="n">
        <v>0.42</v>
      </c>
      <c r="X181" t="n">
        <v>2.3</v>
      </c>
      <c r="Y181" t="n">
        <v>1</v>
      </c>
      <c r="Z181" t="n">
        <v>10</v>
      </c>
    </row>
    <row r="182">
      <c r="A182" t="n">
        <v>0</v>
      </c>
      <c r="B182" t="n">
        <v>85</v>
      </c>
      <c r="C182" t="inlineStr">
        <is>
          <t xml:space="preserve">CONCLUIDO	</t>
        </is>
      </c>
      <c r="D182" t="n">
        <v>0.8374</v>
      </c>
      <c r="E182" t="n">
        <v>119.42</v>
      </c>
      <c r="F182" t="n">
        <v>88.95999999999999</v>
      </c>
      <c r="G182" t="n">
        <v>6.44</v>
      </c>
      <c r="H182" t="n">
        <v>0.11</v>
      </c>
      <c r="I182" t="n">
        <v>829</v>
      </c>
      <c r="J182" t="n">
        <v>167.88</v>
      </c>
      <c r="K182" t="n">
        <v>51.39</v>
      </c>
      <c r="L182" t="n">
        <v>1</v>
      </c>
      <c r="M182" t="n">
        <v>827</v>
      </c>
      <c r="N182" t="n">
        <v>30.49</v>
      </c>
      <c r="O182" t="n">
        <v>20939.59</v>
      </c>
      <c r="P182" t="n">
        <v>1125.41</v>
      </c>
      <c r="Q182" t="n">
        <v>1206.95</v>
      </c>
      <c r="R182" t="n">
        <v>1582.14</v>
      </c>
      <c r="S182" t="n">
        <v>133.29</v>
      </c>
      <c r="T182" t="n">
        <v>703637.83</v>
      </c>
      <c r="U182" t="n">
        <v>0.08</v>
      </c>
      <c r="V182" t="n">
        <v>0.42</v>
      </c>
      <c r="W182" t="n">
        <v>1.61</v>
      </c>
      <c r="X182" t="n">
        <v>41.53</v>
      </c>
      <c r="Y182" t="n">
        <v>1</v>
      </c>
      <c r="Z182" t="n">
        <v>10</v>
      </c>
    </row>
    <row r="183">
      <c r="A183" t="n">
        <v>1</v>
      </c>
      <c r="B183" t="n">
        <v>85</v>
      </c>
      <c r="C183" t="inlineStr">
        <is>
          <t xml:space="preserve">CONCLUIDO	</t>
        </is>
      </c>
      <c r="D183" t="n">
        <v>1.3927</v>
      </c>
      <c r="E183" t="n">
        <v>71.8</v>
      </c>
      <c r="F183" t="n">
        <v>60.14</v>
      </c>
      <c r="G183" t="n">
        <v>13.17</v>
      </c>
      <c r="H183" t="n">
        <v>0.21</v>
      </c>
      <c r="I183" t="n">
        <v>274</v>
      </c>
      <c r="J183" t="n">
        <v>169.33</v>
      </c>
      <c r="K183" t="n">
        <v>51.39</v>
      </c>
      <c r="L183" t="n">
        <v>2</v>
      </c>
      <c r="M183" t="n">
        <v>272</v>
      </c>
      <c r="N183" t="n">
        <v>30.94</v>
      </c>
      <c r="O183" t="n">
        <v>21118.46</v>
      </c>
      <c r="P183" t="n">
        <v>754.03</v>
      </c>
      <c r="Q183" t="n">
        <v>1206.71</v>
      </c>
      <c r="R183" t="n">
        <v>600.23</v>
      </c>
      <c r="S183" t="n">
        <v>133.29</v>
      </c>
      <c r="T183" t="n">
        <v>215455.98</v>
      </c>
      <c r="U183" t="n">
        <v>0.22</v>
      </c>
      <c r="V183" t="n">
        <v>0.62</v>
      </c>
      <c r="W183" t="n">
        <v>0.7</v>
      </c>
      <c r="X183" t="n">
        <v>12.73</v>
      </c>
      <c r="Y183" t="n">
        <v>1</v>
      </c>
      <c r="Z183" t="n">
        <v>10</v>
      </c>
    </row>
    <row r="184">
      <c r="A184" t="n">
        <v>2</v>
      </c>
      <c r="B184" t="n">
        <v>85</v>
      </c>
      <c r="C184" t="inlineStr">
        <is>
          <t xml:space="preserve">CONCLUIDO	</t>
        </is>
      </c>
      <c r="D184" t="n">
        <v>1.5874</v>
      </c>
      <c r="E184" t="n">
        <v>63</v>
      </c>
      <c r="F184" t="n">
        <v>55</v>
      </c>
      <c r="G184" t="n">
        <v>19.88</v>
      </c>
      <c r="H184" t="n">
        <v>0.31</v>
      </c>
      <c r="I184" t="n">
        <v>166</v>
      </c>
      <c r="J184" t="n">
        <v>170.79</v>
      </c>
      <c r="K184" t="n">
        <v>51.39</v>
      </c>
      <c r="L184" t="n">
        <v>3</v>
      </c>
      <c r="M184" t="n">
        <v>164</v>
      </c>
      <c r="N184" t="n">
        <v>31.4</v>
      </c>
      <c r="O184" t="n">
        <v>21297.94</v>
      </c>
      <c r="P184" t="n">
        <v>684.09</v>
      </c>
      <c r="Q184" t="n">
        <v>1206.67</v>
      </c>
      <c r="R184" t="n">
        <v>425.23</v>
      </c>
      <c r="S184" t="n">
        <v>133.29</v>
      </c>
      <c r="T184" t="n">
        <v>128498.61</v>
      </c>
      <c r="U184" t="n">
        <v>0.31</v>
      </c>
      <c r="V184" t="n">
        <v>0.68</v>
      </c>
      <c r="W184" t="n">
        <v>0.54</v>
      </c>
      <c r="X184" t="n">
        <v>7.59</v>
      </c>
      <c r="Y184" t="n">
        <v>1</v>
      </c>
      <c r="Z184" t="n">
        <v>10</v>
      </c>
    </row>
    <row r="185">
      <c r="A185" t="n">
        <v>3</v>
      </c>
      <c r="B185" t="n">
        <v>85</v>
      </c>
      <c r="C185" t="inlineStr">
        <is>
          <t xml:space="preserve">CONCLUIDO	</t>
        </is>
      </c>
      <c r="D185" t="n">
        <v>1.6894</v>
      </c>
      <c r="E185" t="n">
        <v>59.19</v>
      </c>
      <c r="F185" t="n">
        <v>52.79</v>
      </c>
      <c r="G185" t="n">
        <v>26.62</v>
      </c>
      <c r="H185" t="n">
        <v>0.41</v>
      </c>
      <c r="I185" t="n">
        <v>119</v>
      </c>
      <c r="J185" t="n">
        <v>172.25</v>
      </c>
      <c r="K185" t="n">
        <v>51.39</v>
      </c>
      <c r="L185" t="n">
        <v>4</v>
      </c>
      <c r="M185" t="n">
        <v>117</v>
      </c>
      <c r="N185" t="n">
        <v>31.86</v>
      </c>
      <c r="O185" t="n">
        <v>21478.05</v>
      </c>
      <c r="P185" t="n">
        <v>651.9</v>
      </c>
      <c r="Q185" t="n">
        <v>1206.73</v>
      </c>
      <c r="R185" t="n">
        <v>350.14</v>
      </c>
      <c r="S185" t="n">
        <v>133.29</v>
      </c>
      <c r="T185" t="n">
        <v>91186.28999999999</v>
      </c>
      <c r="U185" t="n">
        <v>0.38</v>
      </c>
      <c r="V185" t="n">
        <v>0.71</v>
      </c>
      <c r="W185" t="n">
        <v>0.46</v>
      </c>
      <c r="X185" t="n">
        <v>5.38</v>
      </c>
      <c r="Y185" t="n">
        <v>1</v>
      </c>
      <c r="Z185" t="n">
        <v>10</v>
      </c>
    </row>
    <row r="186">
      <c r="A186" t="n">
        <v>4</v>
      </c>
      <c r="B186" t="n">
        <v>85</v>
      </c>
      <c r="C186" t="inlineStr">
        <is>
          <t xml:space="preserve">CONCLUIDO	</t>
        </is>
      </c>
      <c r="D186" t="n">
        <v>1.7706</v>
      </c>
      <c r="E186" t="n">
        <v>56.48</v>
      </c>
      <c r="F186" t="n">
        <v>51.02</v>
      </c>
      <c r="G186" t="n">
        <v>33.64</v>
      </c>
      <c r="H186" t="n">
        <v>0.51</v>
      </c>
      <c r="I186" t="n">
        <v>91</v>
      </c>
      <c r="J186" t="n">
        <v>173.71</v>
      </c>
      <c r="K186" t="n">
        <v>51.39</v>
      </c>
      <c r="L186" t="n">
        <v>5</v>
      </c>
      <c r="M186" t="n">
        <v>89</v>
      </c>
      <c r="N186" t="n">
        <v>32.32</v>
      </c>
      <c r="O186" t="n">
        <v>21658.78</v>
      </c>
      <c r="P186" t="n">
        <v>624.8200000000001</v>
      </c>
      <c r="Q186" t="n">
        <v>1206.61</v>
      </c>
      <c r="R186" t="n">
        <v>289.41</v>
      </c>
      <c r="S186" t="n">
        <v>133.29</v>
      </c>
      <c r="T186" t="n">
        <v>60961</v>
      </c>
      <c r="U186" t="n">
        <v>0.46</v>
      </c>
      <c r="V186" t="n">
        <v>0.73</v>
      </c>
      <c r="W186" t="n">
        <v>0.42</v>
      </c>
      <c r="X186" t="n">
        <v>3.61</v>
      </c>
      <c r="Y186" t="n">
        <v>1</v>
      </c>
      <c r="Z186" t="n">
        <v>10</v>
      </c>
    </row>
    <row r="187">
      <c r="A187" t="n">
        <v>5</v>
      </c>
      <c r="B187" t="n">
        <v>85</v>
      </c>
      <c r="C187" t="inlineStr">
        <is>
          <t xml:space="preserve">CONCLUIDO	</t>
        </is>
      </c>
      <c r="D187" t="n">
        <v>1.7876</v>
      </c>
      <c r="E187" t="n">
        <v>55.94</v>
      </c>
      <c r="F187" t="n">
        <v>50.99</v>
      </c>
      <c r="G187" t="n">
        <v>40.26</v>
      </c>
      <c r="H187" t="n">
        <v>0.61</v>
      </c>
      <c r="I187" t="n">
        <v>76</v>
      </c>
      <c r="J187" t="n">
        <v>175.18</v>
      </c>
      <c r="K187" t="n">
        <v>51.39</v>
      </c>
      <c r="L187" t="n">
        <v>6</v>
      </c>
      <c r="M187" t="n">
        <v>74</v>
      </c>
      <c r="N187" t="n">
        <v>32.79</v>
      </c>
      <c r="O187" t="n">
        <v>21840.16</v>
      </c>
      <c r="P187" t="n">
        <v>620.33</v>
      </c>
      <c r="Q187" t="n">
        <v>1206.65</v>
      </c>
      <c r="R187" t="n">
        <v>289.67</v>
      </c>
      <c r="S187" t="n">
        <v>133.29</v>
      </c>
      <c r="T187" t="n">
        <v>61168.59</v>
      </c>
      <c r="U187" t="n">
        <v>0.46</v>
      </c>
      <c r="V187" t="n">
        <v>0.73</v>
      </c>
      <c r="W187" t="n">
        <v>0.39</v>
      </c>
      <c r="X187" t="n">
        <v>3.58</v>
      </c>
      <c r="Y187" t="n">
        <v>1</v>
      </c>
      <c r="Z187" t="n">
        <v>10</v>
      </c>
    </row>
    <row r="188">
      <c r="A188" t="n">
        <v>6</v>
      </c>
      <c r="B188" t="n">
        <v>85</v>
      </c>
      <c r="C188" t="inlineStr">
        <is>
          <t xml:space="preserve">CONCLUIDO	</t>
        </is>
      </c>
      <c r="D188" t="n">
        <v>1.822</v>
      </c>
      <c r="E188" t="n">
        <v>54.89</v>
      </c>
      <c r="F188" t="n">
        <v>50.34</v>
      </c>
      <c r="G188" t="n">
        <v>47.2</v>
      </c>
      <c r="H188" t="n">
        <v>0.7</v>
      </c>
      <c r="I188" t="n">
        <v>64</v>
      </c>
      <c r="J188" t="n">
        <v>176.66</v>
      </c>
      <c r="K188" t="n">
        <v>51.39</v>
      </c>
      <c r="L188" t="n">
        <v>7</v>
      </c>
      <c r="M188" t="n">
        <v>62</v>
      </c>
      <c r="N188" t="n">
        <v>33.27</v>
      </c>
      <c r="O188" t="n">
        <v>22022.17</v>
      </c>
      <c r="P188" t="n">
        <v>607.61</v>
      </c>
      <c r="Q188" t="n">
        <v>1206.65</v>
      </c>
      <c r="R188" t="n">
        <v>267.37</v>
      </c>
      <c r="S188" t="n">
        <v>133.29</v>
      </c>
      <c r="T188" t="n">
        <v>50077.51</v>
      </c>
      <c r="U188" t="n">
        <v>0.5</v>
      </c>
      <c r="V188" t="n">
        <v>0.74</v>
      </c>
      <c r="W188" t="n">
        <v>0.38</v>
      </c>
      <c r="X188" t="n">
        <v>2.93</v>
      </c>
      <c r="Y188" t="n">
        <v>1</v>
      </c>
      <c r="Z188" t="n">
        <v>10</v>
      </c>
    </row>
    <row r="189">
      <c r="A189" t="n">
        <v>7</v>
      </c>
      <c r="B189" t="n">
        <v>85</v>
      </c>
      <c r="C189" t="inlineStr">
        <is>
          <t xml:space="preserve">CONCLUIDO	</t>
        </is>
      </c>
      <c r="D189" t="n">
        <v>1.848</v>
      </c>
      <c r="E189" t="n">
        <v>54.11</v>
      </c>
      <c r="F189" t="n">
        <v>49.88</v>
      </c>
      <c r="G189" t="n">
        <v>54.41</v>
      </c>
      <c r="H189" t="n">
        <v>0.8</v>
      </c>
      <c r="I189" t="n">
        <v>55</v>
      </c>
      <c r="J189" t="n">
        <v>178.14</v>
      </c>
      <c r="K189" t="n">
        <v>51.39</v>
      </c>
      <c r="L189" t="n">
        <v>8</v>
      </c>
      <c r="M189" t="n">
        <v>53</v>
      </c>
      <c r="N189" t="n">
        <v>33.75</v>
      </c>
      <c r="O189" t="n">
        <v>22204.83</v>
      </c>
      <c r="P189" t="n">
        <v>597.13</v>
      </c>
      <c r="Q189" t="n">
        <v>1206.62</v>
      </c>
      <c r="R189" t="n">
        <v>251.53</v>
      </c>
      <c r="S189" t="n">
        <v>133.29</v>
      </c>
      <c r="T189" t="n">
        <v>42203.54</v>
      </c>
      <c r="U189" t="n">
        <v>0.53</v>
      </c>
      <c r="V189" t="n">
        <v>0.75</v>
      </c>
      <c r="W189" t="n">
        <v>0.36</v>
      </c>
      <c r="X189" t="n">
        <v>2.47</v>
      </c>
      <c r="Y189" t="n">
        <v>1</v>
      </c>
      <c r="Z189" t="n">
        <v>10</v>
      </c>
    </row>
    <row r="190">
      <c r="A190" t="n">
        <v>8</v>
      </c>
      <c r="B190" t="n">
        <v>85</v>
      </c>
      <c r="C190" t="inlineStr">
        <is>
          <t xml:space="preserve">CONCLUIDO	</t>
        </is>
      </c>
      <c r="D190" t="n">
        <v>1.8684</v>
      </c>
      <c r="E190" t="n">
        <v>53.52</v>
      </c>
      <c r="F190" t="n">
        <v>49.52</v>
      </c>
      <c r="G190" t="n">
        <v>61.9</v>
      </c>
      <c r="H190" t="n">
        <v>0.89</v>
      </c>
      <c r="I190" t="n">
        <v>48</v>
      </c>
      <c r="J190" t="n">
        <v>179.63</v>
      </c>
      <c r="K190" t="n">
        <v>51.39</v>
      </c>
      <c r="L190" t="n">
        <v>9</v>
      </c>
      <c r="M190" t="n">
        <v>46</v>
      </c>
      <c r="N190" t="n">
        <v>34.24</v>
      </c>
      <c r="O190" t="n">
        <v>22388.15</v>
      </c>
      <c r="P190" t="n">
        <v>588.3</v>
      </c>
      <c r="Q190" t="n">
        <v>1206.63</v>
      </c>
      <c r="R190" t="n">
        <v>239.45</v>
      </c>
      <c r="S190" t="n">
        <v>133.29</v>
      </c>
      <c r="T190" t="n">
        <v>36199.57</v>
      </c>
      <c r="U190" t="n">
        <v>0.5600000000000001</v>
      </c>
      <c r="V190" t="n">
        <v>0.76</v>
      </c>
      <c r="W190" t="n">
        <v>0.35</v>
      </c>
      <c r="X190" t="n">
        <v>2.11</v>
      </c>
      <c r="Y190" t="n">
        <v>1</v>
      </c>
      <c r="Z190" t="n">
        <v>10</v>
      </c>
    </row>
    <row r="191">
      <c r="A191" t="n">
        <v>9</v>
      </c>
      <c r="B191" t="n">
        <v>85</v>
      </c>
      <c r="C191" t="inlineStr">
        <is>
          <t xml:space="preserve">CONCLUIDO	</t>
        </is>
      </c>
      <c r="D191" t="n">
        <v>1.8784</v>
      </c>
      <c r="E191" t="n">
        <v>53.24</v>
      </c>
      <c r="F191" t="n">
        <v>49.41</v>
      </c>
      <c r="G191" t="n">
        <v>68.94</v>
      </c>
      <c r="H191" t="n">
        <v>0.98</v>
      </c>
      <c r="I191" t="n">
        <v>43</v>
      </c>
      <c r="J191" t="n">
        <v>181.12</v>
      </c>
      <c r="K191" t="n">
        <v>51.39</v>
      </c>
      <c r="L191" t="n">
        <v>10</v>
      </c>
      <c r="M191" t="n">
        <v>41</v>
      </c>
      <c r="N191" t="n">
        <v>34.73</v>
      </c>
      <c r="O191" t="n">
        <v>22572.13</v>
      </c>
      <c r="P191" t="n">
        <v>582.8</v>
      </c>
      <c r="Q191" t="n">
        <v>1206.61</v>
      </c>
      <c r="R191" t="n">
        <v>236.81</v>
      </c>
      <c r="S191" t="n">
        <v>133.29</v>
      </c>
      <c r="T191" t="n">
        <v>34901.57</v>
      </c>
      <c r="U191" t="n">
        <v>0.5600000000000001</v>
      </c>
      <c r="V191" t="n">
        <v>0.76</v>
      </c>
      <c r="W191" t="n">
        <v>0.32</v>
      </c>
      <c r="X191" t="n">
        <v>2</v>
      </c>
      <c r="Y191" t="n">
        <v>1</v>
      </c>
      <c r="Z191" t="n">
        <v>10</v>
      </c>
    </row>
    <row r="192">
      <c r="A192" t="n">
        <v>10</v>
      </c>
      <c r="B192" t="n">
        <v>85</v>
      </c>
      <c r="C192" t="inlineStr">
        <is>
          <t xml:space="preserve">CONCLUIDO	</t>
        </is>
      </c>
      <c r="D192" t="n">
        <v>1.8899</v>
      </c>
      <c r="E192" t="n">
        <v>52.91</v>
      </c>
      <c r="F192" t="n">
        <v>49.22</v>
      </c>
      <c r="G192" t="n">
        <v>75.72</v>
      </c>
      <c r="H192" t="n">
        <v>1.07</v>
      </c>
      <c r="I192" t="n">
        <v>39</v>
      </c>
      <c r="J192" t="n">
        <v>182.62</v>
      </c>
      <c r="K192" t="n">
        <v>51.39</v>
      </c>
      <c r="L192" t="n">
        <v>11</v>
      </c>
      <c r="M192" t="n">
        <v>37</v>
      </c>
      <c r="N192" t="n">
        <v>35.22</v>
      </c>
      <c r="O192" t="n">
        <v>22756.91</v>
      </c>
      <c r="P192" t="n">
        <v>575.14</v>
      </c>
      <c r="Q192" t="n">
        <v>1206.6</v>
      </c>
      <c r="R192" t="n">
        <v>229.59</v>
      </c>
      <c r="S192" t="n">
        <v>133.29</v>
      </c>
      <c r="T192" t="n">
        <v>31313.38</v>
      </c>
      <c r="U192" t="n">
        <v>0.58</v>
      </c>
      <c r="V192" t="n">
        <v>0.76</v>
      </c>
      <c r="W192" t="n">
        <v>0.33</v>
      </c>
      <c r="X192" t="n">
        <v>1.81</v>
      </c>
      <c r="Y192" t="n">
        <v>1</v>
      </c>
      <c r="Z192" t="n">
        <v>10</v>
      </c>
    </row>
    <row r="193">
      <c r="A193" t="n">
        <v>11</v>
      </c>
      <c r="B193" t="n">
        <v>85</v>
      </c>
      <c r="C193" t="inlineStr">
        <is>
          <t xml:space="preserve">CONCLUIDO	</t>
        </is>
      </c>
      <c r="D193" t="n">
        <v>1.9036</v>
      </c>
      <c r="E193" t="n">
        <v>52.53</v>
      </c>
      <c r="F193" t="n">
        <v>48.97</v>
      </c>
      <c r="G193" t="n">
        <v>83.95</v>
      </c>
      <c r="H193" t="n">
        <v>1.16</v>
      </c>
      <c r="I193" t="n">
        <v>35</v>
      </c>
      <c r="J193" t="n">
        <v>184.12</v>
      </c>
      <c r="K193" t="n">
        <v>51.39</v>
      </c>
      <c r="L193" t="n">
        <v>12</v>
      </c>
      <c r="M193" t="n">
        <v>33</v>
      </c>
      <c r="N193" t="n">
        <v>35.73</v>
      </c>
      <c r="O193" t="n">
        <v>22942.24</v>
      </c>
      <c r="P193" t="n">
        <v>566.86</v>
      </c>
      <c r="Q193" t="n">
        <v>1206.64</v>
      </c>
      <c r="R193" t="n">
        <v>220.95</v>
      </c>
      <c r="S193" t="n">
        <v>133.29</v>
      </c>
      <c r="T193" t="n">
        <v>27009.83</v>
      </c>
      <c r="U193" t="n">
        <v>0.6</v>
      </c>
      <c r="V193" t="n">
        <v>0.76</v>
      </c>
      <c r="W193" t="n">
        <v>0.33</v>
      </c>
      <c r="X193" t="n">
        <v>1.56</v>
      </c>
      <c r="Y193" t="n">
        <v>1</v>
      </c>
      <c r="Z193" t="n">
        <v>10</v>
      </c>
    </row>
    <row r="194">
      <c r="A194" t="n">
        <v>12</v>
      </c>
      <c r="B194" t="n">
        <v>85</v>
      </c>
      <c r="C194" t="inlineStr">
        <is>
          <t xml:space="preserve">CONCLUIDO	</t>
        </is>
      </c>
      <c r="D194" t="n">
        <v>1.9131</v>
      </c>
      <c r="E194" t="n">
        <v>52.27</v>
      </c>
      <c r="F194" t="n">
        <v>48.81</v>
      </c>
      <c r="G194" t="n">
        <v>91.53</v>
      </c>
      <c r="H194" t="n">
        <v>1.24</v>
      </c>
      <c r="I194" t="n">
        <v>32</v>
      </c>
      <c r="J194" t="n">
        <v>185.63</v>
      </c>
      <c r="K194" t="n">
        <v>51.39</v>
      </c>
      <c r="L194" t="n">
        <v>13</v>
      </c>
      <c r="M194" t="n">
        <v>30</v>
      </c>
      <c r="N194" t="n">
        <v>36.24</v>
      </c>
      <c r="O194" t="n">
        <v>23128.27</v>
      </c>
      <c r="P194" t="n">
        <v>561.3200000000001</v>
      </c>
      <c r="Q194" t="n">
        <v>1206.62</v>
      </c>
      <c r="R194" t="n">
        <v>215.68</v>
      </c>
      <c r="S194" t="n">
        <v>133.29</v>
      </c>
      <c r="T194" t="n">
        <v>24390.63</v>
      </c>
      <c r="U194" t="n">
        <v>0.62</v>
      </c>
      <c r="V194" t="n">
        <v>0.77</v>
      </c>
      <c r="W194" t="n">
        <v>0.32</v>
      </c>
      <c r="X194" t="n">
        <v>1.4</v>
      </c>
      <c r="Y194" t="n">
        <v>1</v>
      </c>
      <c r="Z194" t="n">
        <v>10</v>
      </c>
    </row>
    <row r="195">
      <c r="A195" t="n">
        <v>13</v>
      </c>
      <c r="B195" t="n">
        <v>85</v>
      </c>
      <c r="C195" t="inlineStr">
        <is>
          <t xml:space="preserve">CONCLUIDO	</t>
        </is>
      </c>
      <c r="D195" t="n">
        <v>1.9288</v>
      </c>
      <c r="E195" t="n">
        <v>51.85</v>
      </c>
      <c r="F195" t="n">
        <v>48.46</v>
      </c>
      <c r="G195" t="n">
        <v>96.92</v>
      </c>
      <c r="H195" t="n">
        <v>1.33</v>
      </c>
      <c r="I195" t="n">
        <v>30</v>
      </c>
      <c r="J195" t="n">
        <v>187.14</v>
      </c>
      <c r="K195" t="n">
        <v>51.39</v>
      </c>
      <c r="L195" t="n">
        <v>14</v>
      </c>
      <c r="M195" t="n">
        <v>28</v>
      </c>
      <c r="N195" t="n">
        <v>36.75</v>
      </c>
      <c r="O195" t="n">
        <v>23314.98</v>
      </c>
      <c r="P195" t="n">
        <v>549.41</v>
      </c>
      <c r="Q195" t="n">
        <v>1206.6</v>
      </c>
      <c r="R195" t="n">
        <v>203.34</v>
      </c>
      <c r="S195" t="n">
        <v>133.29</v>
      </c>
      <c r="T195" t="n">
        <v>18231.45</v>
      </c>
      <c r="U195" t="n">
        <v>0.66</v>
      </c>
      <c r="V195" t="n">
        <v>0.77</v>
      </c>
      <c r="W195" t="n">
        <v>0.31</v>
      </c>
      <c r="X195" t="n">
        <v>1.05</v>
      </c>
      <c r="Y195" t="n">
        <v>1</v>
      </c>
      <c r="Z195" t="n">
        <v>10</v>
      </c>
    </row>
    <row r="196">
      <c r="A196" t="n">
        <v>14</v>
      </c>
      <c r="B196" t="n">
        <v>85</v>
      </c>
      <c r="C196" t="inlineStr">
        <is>
          <t xml:space="preserve">CONCLUIDO	</t>
        </is>
      </c>
      <c r="D196" t="n">
        <v>1.9226</v>
      </c>
      <c r="E196" t="n">
        <v>52.01</v>
      </c>
      <c r="F196" t="n">
        <v>48.69</v>
      </c>
      <c r="G196" t="n">
        <v>104.34</v>
      </c>
      <c r="H196" t="n">
        <v>1.41</v>
      </c>
      <c r="I196" t="n">
        <v>28</v>
      </c>
      <c r="J196" t="n">
        <v>188.66</v>
      </c>
      <c r="K196" t="n">
        <v>51.39</v>
      </c>
      <c r="L196" t="n">
        <v>15</v>
      </c>
      <c r="M196" t="n">
        <v>26</v>
      </c>
      <c r="N196" t="n">
        <v>37.27</v>
      </c>
      <c r="O196" t="n">
        <v>23502.4</v>
      </c>
      <c r="P196" t="n">
        <v>549.15</v>
      </c>
      <c r="Q196" t="n">
        <v>1206.62</v>
      </c>
      <c r="R196" t="n">
        <v>211.63</v>
      </c>
      <c r="S196" t="n">
        <v>133.29</v>
      </c>
      <c r="T196" t="n">
        <v>22384.77</v>
      </c>
      <c r="U196" t="n">
        <v>0.63</v>
      </c>
      <c r="V196" t="n">
        <v>0.77</v>
      </c>
      <c r="W196" t="n">
        <v>0.32</v>
      </c>
      <c r="X196" t="n">
        <v>1.28</v>
      </c>
      <c r="Y196" t="n">
        <v>1</v>
      </c>
      <c r="Z196" t="n">
        <v>10</v>
      </c>
    </row>
    <row r="197">
      <c r="A197" t="n">
        <v>15</v>
      </c>
      <c r="B197" t="n">
        <v>85</v>
      </c>
      <c r="C197" t="inlineStr">
        <is>
          <t xml:space="preserve">CONCLUIDO	</t>
        </is>
      </c>
      <c r="D197" t="n">
        <v>1.9294</v>
      </c>
      <c r="E197" t="n">
        <v>51.83</v>
      </c>
      <c r="F197" t="n">
        <v>48.58</v>
      </c>
      <c r="G197" t="n">
        <v>112.1</v>
      </c>
      <c r="H197" t="n">
        <v>1.49</v>
      </c>
      <c r="I197" t="n">
        <v>26</v>
      </c>
      <c r="J197" t="n">
        <v>190.19</v>
      </c>
      <c r="K197" t="n">
        <v>51.39</v>
      </c>
      <c r="L197" t="n">
        <v>16</v>
      </c>
      <c r="M197" t="n">
        <v>24</v>
      </c>
      <c r="N197" t="n">
        <v>37.79</v>
      </c>
      <c r="O197" t="n">
        <v>23690.52</v>
      </c>
      <c r="P197" t="n">
        <v>543.39</v>
      </c>
      <c r="Q197" t="n">
        <v>1206.6</v>
      </c>
      <c r="R197" t="n">
        <v>207.74</v>
      </c>
      <c r="S197" t="n">
        <v>133.29</v>
      </c>
      <c r="T197" t="n">
        <v>20449.85</v>
      </c>
      <c r="U197" t="n">
        <v>0.64</v>
      </c>
      <c r="V197" t="n">
        <v>0.77</v>
      </c>
      <c r="W197" t="n">
        <v>0.32</v>
      </c>
      <c r="X197" t="n">
        <v>1.17</v>
      </c>
      <c r="Y197" t="n">
        <v>1</v>
      </c>
      <c r="Z197" t="n">
        <v>10</v>
      </c>
    </row>
    <row r="198">
      <c r="A198" t="n">
        <v>16</v>
      </c>
      <c r="B198" t="n">
        <v>85</v>
      </c>
      <c r="C198" t="inlineStr">
        <is>
          <t xml:space="preserve">CONCLUIDO	</t>
        </is>
      </c>
      <c r="D198" t="n">
        <v>1.9367</v>
      </c>
      <c r="E198" t="n">
        <v>51.63</v>
      </c>
      <c r="F198" t="n">
        <v>48.45</v>
      </c>
      <c r="G198" t="n">
        <v>121.12</v>
      </c>
      <c r="H198" t="n">
        <v>1.57</v>
      </c>
      <c r="I198" t="n">
        <v>24</v>
      </c>
      <c r="J198" t="n">
        <v>191.72</v>
      </c>
      <c r="K198" t="n">
        <v>51.39</v>
      </c>
      <c r="L198" t="n">
        <v>17</v>
      </c>
      <c r="M198" t="n">
        <v>22</v>
      </c>
      <c r="N198" t="n">
        <v>38.33</v>
      </c>
      <c r="O198" t="n">
        <v>23879.37</v>
      </c>
      <c r="P198" t="n">
        <v>535.53</v>
      </c>
      <c r="Q198" t="n">
        <v>1206.68</v>
      </c>
      <c r="R198" t="n">
        <v>203.24</v>
      </c>
      <c r="S198" t="n">
        <v>133.29</v>
      </c>
      <c r="T198" t="n">
        <v>18212.26</v>
      </c>
      <c r="U198" t="n">
        <v>0.66</v>
      </c>
      <c r="V198" t="n">
        <v>0.77</v>
      </c>
      <c r="W198" t="n">
        <v>0.31</v>
      </c>
      <c r="X198" t="n">
        <v>1.04</v>
      </c>
      <c r="Y198" t="n">
        <v>1</v>
      </c>
      <c r="Z198" t="n">
        <v>10</v>
      </c>
    </row>
    <row r="199">
      <c r="A199" t="n">
        <v>17</v>
      </c>
      <c r="B199" t="n">
        <v>85</v>
      </c>
      <c r="C199" t="inlineStr">
        <is>
          <t xml:space="preserve">CONCLUIDO	</t>
        </is>
      </c>
      <c r="D199" t="n">
        <v>1.952</v>
      </c>
      <c r="E199" t="n">
        <v>51.23</v>
      </c>
      <c r="F199" t="n">
        <v>48.11</v>
      </c>
      <c r="G199" t="n">
        <v>131.21</v>
      </c>
      <c r="H199" t="n">
        <v>1.65</v>
      </c>
      <c r="I199" t="n">
        <v>22</v>
      </c>
      <c r="J199" t="n">
        <v>193.26</v>
      </c>
      <c r="K199" t="n">
        <v>51.39</v>
      </c>
      <c r="L199" t="n">
        <v>18</v>
      </c>
      <c r="M199" t="n">
        <v>20</v>
      </c>
      <c r="N199" t="n">
        <v>38.86</v>
      </c>
      <c r="O199" t="n">
        <v>24068.93</v>
      </c>
      <c r="P199" t="n">
        <v>526.92</v>
      </c>
      <c r="Q199" t="n">
        <v>1206.59</v>
      </c>
      <c r="R199" t="n">
        <v>191.63</v>
      </c>
      <c r="S199" t="n">
        <v>133.29</v>
      </c>
      <c r="T199" t="n">
        <v>12416.02</v>
      </c>
      <c r="U199" t="n">
        <v>0.7</v>
      </c>
      <c r="V199" t="n">
        <v>0.78</v>
      </c>
      <c r="W199" t="n">
        <v>0.3</v>
      </c>
      <c r="X199" t="n">
        <v>0.7</v>
      </c>
      <c r="Y199" t="n">
        <v>1</v>
      </c>
      <c r="Z199" t="n">
        <v>10</v>
      </c>
    </row>
    <row r="200">
      <c r="A200" t="n">
        <v>18</v>
      </c>
      <c r="B200" t="n">
        <v>85</v>
      </c>
      <c r="C200" t="inlineStr">
        <is>
          <t xml:space="preserve">CONCLUIDO	</t>
        </is>
      </c>
      <c r="D200" t="n">
        <v>1.9435</v>
      </c>
      <c r="E200" t="n">
        <v>51.45</v>
      </c>
      <c r="F200" t="n">
        <v>48.37</v>
      </c>
      <c r="G200" t="n">
        <v>138.2</v>
      </c>
      <c r="H200" t="n">
        <v>1.73</v>
      </c>
      <c r="I200" t="n">
        <v>21</v>
      </c>
      <c r="J200" t="n">
        <v>194.8</v>
      </c>
      <c r="K200" t="n">
        <v>51.39</v>
      </c>
      <c r="L200" t="n">
        <v>19</v>
      </c>
      <c r="M200" t="n">
        <v>19</v>
      </c>
      <c r="N200" t="n">
        <v>39.41</v>
      </c>
      <c r="O200" t="n">
        <v>24259.23</v>
      </c>
      <c r="P200" t="n">
        <v>524.79</v>
      </c>
      <c r="Q200" t="n">
        <v>1206.6</v>
      </c>
      <c r="R200" t="n">
        <v>200.74</v>
      </c>
      <c r="S200" t="n">
        <v>133.29</v>
      </c>
      <c r="T200" t="n">
        <v>16977.07</v>
      </c>
      <c r="U200" t="n">
        <v>0.66</v>
      </c>
      <c r="V200" t="n">
        <v>0.77</v>
      </c>
      <c r="W200" t="n">
        <v>0.31</v>
      </c>
      <c r="X200" t="n">
        <v>0.96</v>
      </c>
      <c r="Y200" t="n">
        <v>1</v>
      </c>
      <c r="Z200" t="n">
        <v>10</v>
      </c>
    </row>
    <row r="201">
      <c r="A201" t="n">
        <v>19</v>
      </c>
      <c r="B201" t="n">
        <v>85</v>
      </c>
      <c r="C201" t="inlineStr">
        <is>
          <t xml:space="preserve">CONCLUIDO	</t>
        </is>
      </c>
      <c r="D201" t="n">
        <v>1.9479</v>
      </c>
      <c r="E201" t="n">
        <v>51.34</v>
      </c>
      <c r="F201" t="n">
        <v>48.29</v>
      </c>
      <c r="G201" t="n">
        <v>144.86</v>
      </c>
      <c r="H201" t="n">
        <v>1.81</v>
      </c>
      <c r="I201" t="n">
        <v>20</v>
      </c>
      <c r="J201" t="n">
        <v>196.35</v>
      </c>
      <c r="K201" t="n">
        <v>51.39</v>
      </c>
      <c r="L201" t="n">
        <v>20</v>
      </c>
      <c r="M201" t="n">
        <v>18</v>
      </c>
      <c r="N201" t="n">
        <v>39.96</v>
      </c>
      <c r="O201" t="n">
        <v>24450.27</v>
      </c>
      <c r="P201" t="n">
        <v>519.37</v>
      </c>
      <c r="Q201" t="n">
        <v>1206.61</v>
      </c>
      <c r="R201" t="n">
        <v>197.82</v>
      </c>
      <c r="S201" t="n">
        <v>133.29</v>
      </c>
      <c r="T201" t="n">
        <v>15523.99</v>
      </c>
      <c r="U201" t="n">
        <v>0.67</v>
      </c>
      <c r="V201" t="n">
        <v>0.77</v>
      </c>
      <c r="W201" t="n">
        <v>0.31</v>
      </c>
      <c r="X201" t="n">
        <v>0.88</v>
      </c>
      <c r="Y201" t="n">
        <v>1</v>
      </c>
      <c r="Z201" t="n">
        <v>10</v>
      </c>
    </row>
    <row r="202">
      <c r="A202" t="n">
        <v>20</v>
      </c>
      <c r="B202" t="n">
        <v>85</v>
      </c>
      <c r="C202" t="inlineStr">
        <is>
          <t xml:space="preserve">CONCLUIDO	</t>
        </is>
      </c>
      <c r="D202" t="n">
        <v>1.9504</v>
      </c>
      <c r="E202" t="n">
        <v>51.27</v>
      </c>
      <c r="F202" t="n">
        <v>48.26</v>
      </c>
      <c r="G202" t="n">
        <v>152.38</v>
      </c>
      <c r="H202" t="n">
        <v>1.88</v>
      </c>
      <c r="I202" t="n">
        <v>19</v>
      </c>
      <c r="J202" t="n">
        <v>197.9</v>
      </c>
      <c r="K202" t="n">
        <v>51.39</v>
      </c>
      <c r="L202" t="n">
        <v>21</v>
      </c>
      <c r="M202" t="n">
        <v>17</v>
      </c>
      <c r="N202" t="n">
        <v>40.51</v>
      </c>
      <c r="O202" t="n">
        <v>24642.07</v>
      </c>
      <c r="P202" t="n">
        <v>513.54</v>
      </c>
      <c r="Q202" t="n">
        <v>1206.6</v>
      </c>
      <c r="R202" t="n">
        <v>196.8</v>
      </c>
      <c r="S202" t="n">
        <v>133.29</v>
      </c>
      <c r="T202" t="n">
        <v>15014.83</v>
      </c>
      <c r="U202" t="n">
        <v>0.68</v>
      </c>
      <c r="V202" t="n">
        <v>0.78</v>
      </c>
      <c r="W202" t="n">
        <v>0.3</v>
      </c>
      <c r="X202" t="n">
        <v>0.85</v>
      </c>
      <c r="Y202" t="n">
        <v>1</v>
      </c>
      <c r="Z202" t="n">
        <v>10</v>
      </c>
    </row>
    <row r="203">
      <c r="A203" t="n">
        <v>21</v>
      </c>
      <c r="B203" t="n">
        <v>85</v>
      </c>
      <c r="C203" t="inlineStr">
        <is>
          <t xml:space="preserve">CONCLUIDO	</t>
        </is>
      </c>
      <c r="D203" t="n">
        <v>1.9505</v>
      </c>
      <c r="E203" t="n">
        <v>51.27</v>
      </c>
      <c r="F203" t="n">
        <v>48.29</v>
      </c>
      <c r="G203" t="n">
        <v>160.96</v>
      </c>
      <c r="H203" t="n">
        <v>1.96</v>
      </c>
      <c r="I203" t="n">
        <v>18</v>
      </c>
      <c r="J203" t="n">
        <v>199.46</v>
      </c>
      <c r="K203" t="n">
        <v>51.39</v>
      </c>
      <c r="L203" t="n">
        <v>22</v>
      </c>
      <c r="M203" t="n">
        <v>16</v>
      </c>
      <c r="N203" t="n">
        <v>41.07</v>
      </c>
      <c r="O203" t="n">
        <v>24834.62</v>
      </c>
      <c r="P203" t="n">
        <v>507.68</v>
      </c>
      <c r="Q203" t="n">
        <v>1206.59</v>
      </c>
      <c r="R203" t="n">
        <v>198.14</v>
      </c>
      <c r="S203" t="n">
        <v>133.29</v>
      </c>
      <c r="T203" t="n">
        <v>15692.4</v>
      </c>
      <c r="U203" t="n">
        <v>0.67</v>
      </c>
      <c r="V203" t="n">
        <v>0.77</v>
      </c>
      <c r="W203" t="n">
        <v>0.3</v>
      </c>
      <c r="X203" t="n">
        <v>0.88</v>
      </c>
      <c r="Y203" t="n">
        <v>1</v>
      </c>
      <c r="Z203" t="n">
        <v>10</v>
      </c>
    </row>
    <row r="204">
      <c r="A204" t="n">
        <v>22</v>
      </c>
      <c r="B204" t="n">
        <v>85</v>
      </c>
      <c r="C204" t="inlineStr">
        <is>
          <t xml:space="preserve">CONCLUIDO	</t>
        </is>
      </c>
      <c r="D204" t="n">
        <v>1.9558</v>
      </c>
      <c r="E204" t="n">
        <v>51.13</v>
      </c>
      <c r="F204" t="n">
        <v>48.18</v>
      </c>
      <c r="G204" t="n">
        <v>170.05</v>
      </c>
      <c r="H204" t="n">
        <v>2.03</v>
      </c>
      <c r="I204" t="n">
        <v>17</v>
      </c>
      <c r="J204" t="n">
        <v>201.03</v>
      </c>
      <c r="K204" t="n">
        <v>51.39</v>
      </c>
      <c r="L204" t="n">
        <v>23</v>
      </c>
      <c r="M204" t="n">
        <v>12</v>
      </c>
      <c r="N204" t="n">
        <v>41.64</v>
      </c>
      <c r="O204" t="n">
        <v>25027.94</v>
      </c>
      <c r="P204" t="n">
        <v>500.86</v>
      </c>
      <c r="Q204" t="n">
        <v>1206.6</v>
      </c>
      <c r="R204" t="n">
        <v>194.21</v>
      </c>
      <c r="S204" t="n">
        <v>133.29</v>
      </c>
      <c r="T204" t="n">
        <v>13732.73</v>
      </c>
      <c r="U204" t="n">
        <v>0.6899999999999999</v>
      </c>
      <c r="V204" t="n">
        <v>0.78</v>
      </c>
      <c r="W204" t="n">
        <v>0.31</v>
      </c>
      <c r="X204" t="n">
        <v>0.77</v>
      </c>
      <c r="Y204" t="n">
        <v>1</v>
      </c>
      <c r="Z204" t="n">
        <v>10</v>
      </c>
    </row>
    <row r="205">
      <c r="A205" t="n">
        <v>23</v>
      </c>
      <c r="B205" t="n">
        <v>85</v>
      </c>
      <c r="C205" t="inlineStr">
        <is>
          <t xml:space="preserve">CONCLUIDO	</t>
        </is>
      </c>
      <c r="D205" t="n">
        <v>1.9613</v>
      </c>
      <c r="E205" t="n">
        <v>50.99</v>
      </c>
      <c r="F205" t="n">
        <v>48.07</v>
      </c>
      <c r="G205" t="n">
        <v>180.27</v>
      </c>
      <c r="H205" t="n">
        <v>2.1</v>
      </c>
      <c r="I205" t="n">
        <v>16</v>
      </c>
      <c r="J205" t="n">
        <v>202.61</v>
      </c>
      <c r="K205" t="n">
        <v>51.39</v>
      </c>
      <c r="L205" t="n">
        <v>24</v>
      </c>
      <c r="M205" t="n">
        <v>11</v>
      </c>
      <c r="N205" t="n">
        <v>42.21</v>
      </c>
      <c r="O205" t="n">
        <v>25222.04</v>
      </c>
      <c r="P205" t="n">
        <v>494.85</v>
      </c>
      <c r="Q205" t="n">
        <v>1206.62</v>
      </c>
      <c r="R205" t="n">
        <v>190.33</v>
      </c>
      <c r="S205" t="n">
        <v>133.29</v>
      </c>
      <c r="T205" t="n">
        <v>11794.85</v>
      </c>
      <c r="U205" t="n">
        <v>0.7</v>
      </c>
      <c r="V205" t="n">
        <v>0.78</v>
      </c>
      <c r="W205" t="n">
        <v>0.3</v>
      </c>
      <c r="X205" t="n">
        <v>0.66</v>
      </c>
      <c r="Y205" t="n">
        <v>1</v>
      </c>
      <c r="Z205" t="n">
        <v>10</v>
      </c>
    </row>
    <row r="206">
      <c r="A206" t="n">
        <v>24</v>
      </c>
      <c r="B206" t="n">
        <v>85</v>
      </c>
      <c r="C206" t="inlineStr">
        <is>
          <t xml:space="preserve">CONCLUIDO	</t>
        </is>
      </c>
      <c r="D206" t="n">
        <v>1.9602</v>
      </c>
      <c r="E206" t="n">
        <v>51.02</v>
      </c>
      <c r="F206" t="n">
        <v>48.1</v>
      </c>
      <c r="G206" t="n">
        <v>180.38</v>
      </c>
      <c r="H206" t="n">
        <v>2.17</v>
      </c>
      <c r="I206" t="n">
        <v>16</v>
      </c>
      <c r="J206" t="n">
        <v>204.19</v>
      </c>
      <c r="K206" t="n">
        <v>51.39</v>
      </c>
      <c r="L206" t="n">
        <v>25</v>
      </c>
      <c r="M206" t="n">
        <v>2</v>
      </c>
      <c r="N206" t="n">
        <v>42.79</v>
      </c>
      <c r="O206" t="n">
        <v>25417.05</v>
      </c>
      <c r="P206" t="n">
        <v>493.94</v>
      </c>
      <c r="Q206" t="n">
        <v>1206.61</v>
      </c>
      <c r="R206" t="n">
        <v>191.01</v>
      </c>
      <c r="S206" t="n">
        <v>133.29</v>
      </c>
      <c r="T206" t="n">
        <v>12138.95</v>
      </c>
      <c r="U206" t="n">
        <v>0.7</v>
      </c>
      <c r="V206" t="n">
        <v>0.78</v>
      </c>
      <c r="W206" t="n">
        <v>0.31</v>
      </c>
      <c r="X206" t="n">
        <v>0.6899999999999999</v>
      </c>
      <c r="Y206" t="n">
        <v>1</v>
      </c>
      <c r="Z206" t="n">
        <v>10</v>
      </c>
    </row>
    <row r="207">
      <c r="A207" t="n">
        <v>25</v>
      </c>
      <c r="B207" t="n">
        <v>85</v>
      </c>
      <c r="C207" t="inlineStr">
        <is>
          <t xml:space="preserve">CONCLUIDO	</t>
        </is>
      </c>
      <c r="D207" t="n">
        <v>1.962</v>
      </c>
      <c r="E207" t="n">
        <v>50.97</v>
      </c>
      <c r="F207" t="n">
        <v>48.05</v>
      </c>
      <c r="G207" t="n">
        <v>180.2</v>
      </c>
      <c r="H207" t="n">
        <v>2.24</v>
      </c>
      <c r="I207" t="n">
        <v>16</v>
      </c>
      <c r="J207" t="n">
        <v>205.77</v>
      </c>
      <c r="K207" t="n">
        <v>51.39</v>
      </c>
      <c r="L207" t="n">
        <v>26</v>
      </c>
      <c r="M207" t="n">
        <v>2</v>
      </c>
      <c r="N207" t="n">
        <v>43.38</v>
      </c>
      <c r="O207" t="n">
        <v>25612.75</v>
      </c>
      <c r="P207" t="n">
        <v>495.86</v>
      </c>
      <c r="Q207" t="n">
        <v>1206.59</v>
      </c>
      <c r="R207" t="n">
        <v>189.36</v>
      </c>
      <c r="S207" t="n">
        <v>133.29</v>
      </c>
      <c r="T207" t="n">
        <v>11311.64</v>
      </c>
      <c r="U207" t="n">
        <v>0.7</v>
      </c>
      <c r="V207" t="n">
        <v>0.78</v>
      </c>
      <c r="W207" t="n">
        <v>0.31</v>
      </c>
      <c r="X207" t="n">
        <v>0.65</v>
      </c>
      <c r="Y207" t="n">
        <v>1</v>
      </c>
      <c r="Z207" t="n">
        <v>10</v>
      </c>
    </row>
    <row r="208">
      <c r="A208" t="n">
        <v>26</v>
      </c>
      <c r="B208" t="n">
        <v>85</v>
      </c>
      <c r="C208" t="inlineStr">
        <is>
          <t xml:space="preserve">CONCLUIDO	</t>
        </is>
      </c>
      <c r="D208" t="n">
        <v>1.9608</v>
      </c>
      <c r="E208" t="n">
        <v>51</v>
      </c>
      <c r="F208" t="n">
        <v>48.09</v>
      </c>
      <c r="G208" t="n">
        <v>180.32</v>
      </c>
      <c r="H208" t="n">
        <v>2.31</v>
      </c>
      <c r="I208" t="n">
        <v>16</v>
      </c>
      <c r="J208" t="n">
        <v>207.37</v>
      </c>
      <c r="K208" t="n">
        <v>51.39</v>
      </c>
      <c r="L208" t="n">
        <v>27</v>
      </c>
      <c r="M208" t="n">
        <v>0</v>
      </c>
      <c r="N208" t="n">
        <v>43.97</v>
      </c>
      <c r="O208" t="n">
        <v>25809.25</v>
      </c>
      <c r="P208" t="n">
        <v>498.82</v>
      </c>
      <c r="Q208" t="n">
        <v>1206.59</v>
      </c>
      <c r="R208" t="n">
        <v>190.37</v>
      </c>
      <c r="S208" t="n">
        <v>133.29</v>
      </c>
      <c r="T208" t="n">
        <v>11817.15</v>
      </c>
      <c r="U208" t="n">
        <v>0.7</v>
      </c>
      <c r="V208" t="n">
        <v>0.78</v>
      </c>
      <c r="W208" t="n">
        <v>0.32</v>
      </c>
      <c r="X208" t="n">
        <v>0.68</v>
      </c>
      <c r="Y208" t="n">
        <v>1</v>
      </c>
      <c r="Z208" t="n">
        <v>10</v>
      </c>
    </row>
    <row r="209">
      <c r="A209" t="n">
        <v>0</v>
      </c>
      <c r="B209" t="n">
        <v>20</v>
      </c>
      <c r="C209" t="inlineStr">
        <is>
          <t xml:space="preserve">CONCLUIDO	</t>
        </is>
      </c>
      <c r="D209" t="n">
        <v>1.598</v>
      </c>
      <c r="E209" t="n">
        <v>62.58</v>
      </c>
      <c r="F209" t="n">
        <v>58.03</v>
      </c>
      <c r="G209" t="n">
        <v>15.21</v>
      </c>
      <c r="H209" t="n">
        <v>0.34</v>
      </c>
      <c r="I209" t="n">
        <v>229</v>
      </c>
      <c r="J209" t="n">
        <v>51.33</v>
      </c>
      <c r="K209" t="n">
        <v>24.83</v>
      </c>
      <c r="L209" t="n">
        <v>1</v>
      </c>
      <c r="M209" t="n">
        <v>227</v>
      </c>
      <c r="N209" t="n">
        <v>5.51</v>
      </c>
      <c r="O209" t="n">
        <v>6564.78</v>
      </c>
      <c r="P209" t="n">
        <v>314.86</v>
      </c>
      <c r="Q209" t="n">
        <v>1206.72</v>
      </c>
      <c r="R209" t="n">
        <v>528.4</v>
      </c>
      <c r="S209" t="n">
        <v>133.29</v>
      </c>
      <c r="T209" t="n">
        <v>179768.16</v>
      </c>
      <c r="U209" t="n">
        <v>0.25</v>
      </c>
      <c r="V209" t="n">
        <v>0.64</v>
      </c>
      <c r="W209" t="n">
        <v>0.63</v>
      </c>
      <c r="X209" t="n">
        <v>10.62</v>
      </c>
      <c r="Y209" t="n">
        <v>1</v>
      </c>
      <c r="Z209" t="n">
        <v>10</v>
      </c>
    </row>
    <row r="210">
      <c r="A210" t="n">
        <v>1</v>
      </c>
      <c r="B210" t="n">
        <v>20</v>
      </c>
      <c r="C210" t="inlineStr">
        <is>
          <t xml:space="preserve">CONCLUIDO	</t>
        </is>
      </c>
      <c r="D210" t="n">
        <v>1.8435</v>
      </c>
      <c r="E210" t="n">
        <v>54.24</v>
      </c>
      <c r="F210" t="n">
        <v>51.35</v>
      </c>
      <c r="G210" t="n">
        <v>32.77</v>
      </c>
      <c r="H210" t="n">
        <v>0.66</v>
      </c>
      <c r="I210" t="n">
        <v>94</v>
      </c>
      <c r="J210" t="n">
        <v>52.47</v>
      </c>
      <c r="K210" t="n">
        <v>24.83</v>
      </c>
      <c r="L210" t="n">
        <v>2</v>
      </c>
      <c r="M210" t="n">
        <v>92</v>
      </c>
      <c r="N210" t="n">
        <v>5.64</v>
      </c>
      <c r="O210" t="n">
        <v>6705.1</v>
      </c>
      <c r="P210" t="n">
        <v>256.9</v>
      </c>
      <c r="Q210" t="n">
        <v>1206.69</v>
      </c>
      <c r="R210" t="n">
        <v>300.55</v>
      </c>
      <c r="S210" t="n">
        <v>133.29</v>
      </c>
      <c r="T210" t="n">
        <v>66516.94</v>
      </c>
      <c r="U210" t="n">
        <v>0.44</v>
      </c>
      <c r="V210" t="n">
        <v>0.73</v>
      </c>
      <c r="W210" t="n">
        <v>0.43</v>
      </c>
      <c r="X210" t="n">
        <v>3.94</v>
      </c>
      <c r="Y210" t="n">
        <v>1</v>
      </c>
      <c r="Z210" t="n">
        <v>10</v>
      </c>
    </row>
    <row r="211">
      <c r="A211" t="n">
        <v>2</v>
      </c>
      <c r="B211" t="n">
        <v>20</v>
      </c>
      <c r="C211" t="inlineStr">
        <is>
          <t xml:space="preserve">CONCLUIDO	</t>
        </is>
      </c>
      <c r="D211" t="n">
        <v>1.8917</v>
      </c>
      <c r="E211" t="n">
        <v>52.86</v>
      </c>
      <c r="F211" t="n">
        <v>50.34</v>
      </c>
      <c r="G211" t="n">
        <v>47.95</v>
      </c>
      <c r="H211" t="n">
        <v>0.97</v>
      </c>
      <c r="I211" t="n">
        <v>63</v>
      </c>
      <c r="J211" t="n">
        <v>53.61</v>
      </c>
      <c r="K211" t="n">
        <v>24.83</v>
      </c>
      <c r="L211" t="n">
        <v>3</v>
      </c>
      <c r="M211" t="n">
        <v>11</v>
      </c>
      <c r="N211" t="n">
        <v>5.78</v>
      </c>
      <c r="O211" t="n">
        <v>6845.59</v>
      </c>
      <c r="P211" t="n">
        <v>234.93</v>
      </c>
      <c r="Q211" t="n">
        <v>1206.75</v>
      </c>
      <c r="R211" t="n">
        <v>265.11</v>
      </c>
      <c r="S211" t="n">
        <v>133.29</v>
      </c>
      <c r="T211" t="n">
        <v>48953.22</v>
      </c>
      <c r="U211" t="n">
        <v>0.5</v>
      </c>
      <c r="V211" t="n">
        <v>0.74</v>
      </c>
      <c r="W211" t="n">
        <v>0.45</v>
      </c>
      <c r="X211" t="n">
        <v>2.93</v>
      </c>
      <c r="Y211" t="n">
        <v>1</v>
      </c>
      <c r="Z211" t="n">
        <v>10</v>
      </c>
    </row>
    <row r="212">
      <c r="A212" t="n">
        <v>3</v>
      </c>
      <c r="B212" t="n">
        <v>20</v>
      </c>
      <c r="C212" t="inlineStr">
        <is>
          <t xml:space="preserve">CONCLUIDO	</t>
        </is>
      </c>
      <c r="D212" t="n">
        <v>1.8944</v>
      </c>
      <c r="E212" t="n">
        <v>52.79</v>
      </c>
      <c r="F212" t="n">
        <v>50.28</v>
      </c>
      <c r="G212" t="n">
        <v>48.66</v>
      </c>
      <c r="H212" t="n">
        <v>1.27</v>
      </c>
      <c r="I212" t="n">
        <v>62</v>
      </c>
      <c r="J212" t="n">
        <v>54.75</v>
      </c>
      <c r="K212" t="n">
        <v>24.83</v>
      </c>
      <c r="L212" t="n">
        <v>4</v>
      </c>
      <c r="M212" t="n">
        <v>0</v>
      </c>
      <c r="N212" t="n">
        <v>5.92</v>
      </c>
      <c r="O212" t="n">
        <v>6986.39</v>
      </c>
      <c r="P212" t="n">
        <v>239.14</v>
      </c>
      <c r="Q212" t="n">
        <v>1206.8</v>
      </c>
      <c r="R212" t="n">
        <v>262.74</v>
      </c>
      <c r="S212" t="n">
        <v>133.29</v>
      </c>
      <c r="T212" t="n">
        <v>47771.43</v>
      </c>
      <c r="U212" t="n">
        <v>0.51</v>
      </c>
      <c r="V212" t="n">
        <v>0.74</v>
      </c>
      <c r="W212" t="n">
        <v>0.45</v>
      </c>
      <c r="X212" t="n">
        <v>2.87</v>
      </c>
      <c r="Y212" t="n">
        <v>1</v>
      </c>
      <c r="Z212" t="n">
        <v>10</v>
      </c>
    </row>
    <row r="213">
      <c r="A213" t="n">
        <v>0</v>
      </c>
      <c r="B213" t="n">
        <v>65</v>
      </c>
      <c r="C213" t="inlineStr">
        <is>
          <t xml:space="preserve">CONCLUIDO	</t>
        </is>
      </c>
      <c r="D213" t="n">
        <v>1.035</v>
      </c>
      <c r="E213" t="n">
        <v>96.62</v>
      </c>
      <c r="F213" t="n">
        <v>77.62</v>
      </c>
      <c r="G213" t="n">
        <v>7.54</v>
      </c>
      <c r="H213" t="n">
        <v>0.13</v>
      </c>
      <c r="I213" t="n">
        <v>618</v>
      </c>
      <c r="J213" t="n">
        <v>133.21</v>
      </c>
      <c r="K213" t="n">
        <v>46.47</v>
      </c>
      <c r="L213" t="n">
        <v>1</v>
      </c>
      <c r="M213" t="n">
        <v>616</v>
      </c>
      <c r="N213" t="n">
        <v>20.75</v>
      </c>
      <c r="O213" t="n">
        <v>16663.42</v>
      </c>
      <c r="P213" t="n">
        <v>842.72</v>
      </c>
      <c r="Q213" t="n">
        <v>1207.08</v>
      </c>
      <c r="R213" t="n">
        <v>1194.95</v>
      </c>
      <c r="S213" t="n">
        <v>133.29</v>
      </c>
      <c r="T213" t="n">
        <v>511098.46</v>
      </c>
      <c r="U213" t="n">
        <v>0.11</v>
      </c>
      <c r="V213" t="n">
        <v>0.48</v>
      </c>
      <c r="W213" t="n">
        <v>1.26</v>
      </c>
      <c r="X213" t="n">
        <v>30.19</v>
      </c>
      <c r="Y213" t="n">
        <v>1</v>
      </c>
      <c r="Z213" t="n">
        <v>10</v>
      </c>
    </row>
    <row r="214">
      <c r="A214" t="n">
        <v>1</v>
      </c>
      <c r="B214" t="n">
        <v>65</v>
      </c>
      <c r="C214" t="inlineStr">
        <is>
          <t xml:space="preserve">CONCLUIDO	</t>
        </is>
      </c>
      <c r="D214" t="n">
        <v>1.5115</v>
      </c>
      <c r="E214" t="n">
        <v>66.16</v>
      </c>
      <c r="F214" t="n">
        <v>57.85</v>
      </c>
      <c r="G214" t="n">
        <v>15.43</v>
      </c>
      <c r="H214" t="n">
        <v>0.26</v>
      </c>
      <c r="I214" t="n">
        <v>225</v>
      </c>
      <c r="J214" t="n">
        <v>134.55</v>
      </c>
      <c r="K214" t="n">
        <v>46.47</v>
      </c>
      <c r="L214" t="n">
        <v>2</v>
      </c>
      <c r="M214" t="n">
        <v>223</v>
      </c>
      <c r="N214" t="n">
        <v>21.09</v>
      </c>
      <c r="O214" t="n">
        <v>16828.84</v>
      </c>
      <c r="P214" t="n">
        <v>619.9299999999999</v>
      </c>
      <c r="Q214" t="n">
        <v>1206.69</v>
      </c>
      <c r="R214" t="n">
        <v>522.14</v>
      </c>
      <c r="S214" t="n">
        <v>133.29</v>
      </c>
      <c r="T214" t="n">
        <v>176656.78</v>
      </c>
      <c r="U214" t="n">
        <v>0.26</v>
      </c>
      <c r="V214" t="n">
        <v>0.65</v>
      </c>
      <c r="W214" t="n">
        <v>0.63</v>
      </c>
      <c r="X214" t="n">
        <v>10.44</v>
      </c>
      <c r="Y214" t="n">
        <v>1</v>
      </c>
      <c r="Z214" t="n">
        <v>10</v>
      </c>
    </row>
    <row r="215">
      <c r="A215" t="n">
        <v>2</v>
      </c>
      <c r="B215" t="n">
        <v>65</v>
      </c>
      <c r="C215" t="inlineStr">
        <is>
          <t xml:space="preserve">CONCLUIDO	</t>
        </is>
      </c>
      <c r="D215" t="n">
        <v>1.6771</v>
      </c>
      <c r="E215" t="n">
        <v>59.63</v>
      </c>
      <c r="F215" t="n">
        <v>53.69</v>
      </c>
      <c r="G215" t="n">
        <v>23.34</v>
      </c>
      <c r="H215" t="n">
        <v>0.39</v>
      </c>
      <c r="I215" t="n">
        <v>138</v>
      </c>
      <c r="J215" t="n">
        <v>135.9</v>
      </c>
      <c r="K215" t="n">
        <v>46.47</v>
      </c>
      <c r="L215" t="n">
        <v>3</v>
      </c>
      <c r="M215" t="n">
        <v>136</v>
      </c>
      <c r="N215" t="n">
        <v>21.43</v>
      </c>
      <c r="O215" t="n">
        <v>16994.64</v>
      </c>
      <c r="P215" t="n">
        <v>568.38</v>
      </c>
      <c r="Q215" t="n">
        <v>1206.64</v>
      </c>
      <c r="R215" t="n">
        <v>380.66</v>
      </c>
      <c r="S215" t="n">
        <v>133.29</v>
      </c>
      <c r="T215" t="n">
        <v>106354.7</v>
      </c>
      <c r="U215" t="n">
        <v>0.35</v>
      </c>
      <c r="V215" t="n">
        <v>0.7</v>
      </c>
      <c r="W215" t="n">
        <v>0.5</v>
      </c>
      <c r="X215" t="n">
        <v>6.28</v>
      </c>
      <c r="Y215" t="n">
        <v>1</v>
      </c>
      <c r="Z215" t="n">
        <v>10</v>
      </c>
    </row>
    <row r="216">
      <c r="A216" t="n">
        <v>3</v>
      </c>
      <c r="B216" t="n">
        <v>65</v>
      </c>
      <c r="C216" t="inlineStr">
        <is>
          <t xml:space="preserve">CONCLUIDO	</t>
        </is>
      </c>
      <c r="D216" t="n">
        <v>1.7691</v>
      </c>
      <c r="E216" t="n">
        <v>56.52</v>
      </c>
      <c r="F216" t="n">
        <v>51.68</v>
      </c>
      <c r="G216" t="n">
        <v>31.64</v>
      </c>
      <c r="H216" t="n">
        <v>0.52</v>
      </c>
      <c r="I216" t="n">
        <v>98</v>
      </c>
      <c r="J216" t="n">
        <v>137.25</v>
      </c>
      <c r="K216" t="n">
        <v>46.47</v>
      </c>
      <c r="L216" t="n">
        <v>4</v>
      </c>
      <c r="M216" t="n">
        <v>96</v>
      </c>
      <c r="N216" t="n">
        <v>21.78</v>
      </c>
      <c r="O216" t="n">
        <v>17160.92</v>
      </c>
      <c r="P216" t="n">
        <v>540.05</v>
      </c>
      <c r="Q216" t="n">
        <v>1206.66</v>
      </c>
      <c r="R216" t="n">
        <v>312.06</v>
      </c>
      <c r="S216" t="n">
        <v>133.29</v>
      </c>
      <c r="T216" t="n">
        <v>72250.14</v>
      </c>
      <c r="U216" t="n">
        <v>0.43</v>
      </c>
      <c r="V216" t="n">
        <v>0.72</v>
      </c>
      <c r="W216" t="n">
        <v>0.43</v>
      </c>
      <c r="X216" t="n">
        <v>4.26</v>
      </c>
      <c r="Y216" t="n">
        <v>1</v>
      </c>
      <c r="Z216" t="n">
        <v>10</v>
      </c>
    </row>
    <row r="217">
      <c r="A217" t="n">
        <v>4</v>
      </c>
      <c r="B217" t="n">
        <v>65</v>
      </c>
      <c r="C217" t="inlineStr">
        <is>
          <t xml:space="preserve">CONCLUIDO	</t>
        </is>
      </c>
      <c r="D217" t="n">
        <v>1.8056</v>
      </c>
      <c r="E217" t="n">
        <v>55.38</v>
      </c>
      <c r="F217" t="n">
        <v>51.11</v>
      </c>
      <c r="G217" t="n">
        <v>39.82</v>
      </c>
      <c r="H217" t="n">
        <v>0.64</v>
      </c>
      <c r="I217" t="n">
        <v>77</v>
      </c>
      <c r="J217" t="n">
        <v>138.6</v>
      </c>
      <c r="K217" t="n">
        <v>46.47</v>
      </c>
      <c r="L217" t="n">
        <v>5</v>
      </c>
      <c r="M217" t="n">
        <v>75</v>
      </c>
      <c r="N217" t="n">
        <v>22.13</v>
      </c>
      <c r="O217" t="n">
        <v>17327.69</v>
      </c>
      <c r="P217" t="n">
        <v>527.9400000000001</v>
      </c>
      <c r="Q217" t="n">
        <v>1206.62</v>
      </c>
      <c r="R217" t="n">
        <v>293.68</v>
      </c>
      <c r="S217" t="n">
        <v>133.29</v>
      </c>
      <c r="T217" t="n">
        <v>63168.87</v>
      </c>
      <c r="U217" t="n">
        <v>0.45</v>
      </c>
      <c r="V217" t="n">
        <v>0.73</v>
      </c>
      <c r="W217" t="n">
        <v>0.4</v>
      </c>
      <c r="X217" t="n">
        <v>3.7</v>
      </c>
      <c r="Y217" t="n">
        <v>1</v>
      </c>
      <c r="Z217" t="n">
        <v>10</v>
      </c>
    </row>
    <row r="218">
      <c r="A218" t="n">
        <v>5</v>
      </c>
      <c r="B218" t="n">
        <v>65</v>
      </c>
      <c r="C218" t="inlineStr">
        <is>
          <t xml:space="preserve">CONCLUIDO	</t>
        </is>
      </c>
      <c r="D218" t="n">
        <v>1.8459</v>
      </c>
      <c r="E218" t="n">
        <v>54.18</v>
      </c>
      <c r="F218" t="n">
        <v>50.28</v>
      </c>
      <c r="G218" t="n">
        <v>47.89</v>
      </c>
      <c r="H218" t="n">
        <v>0.76</v>
      </c>
      <c r="I218" t="n">
        <v>63</v>
      </c>
      <c r="J218" t="n">
        <v>139.95</v>
      </c>
      <c r="K218" t="n">
        <v>46.47</v>
      </c>
      <c r="L218" t="n">
        <v>6</v>
      </c>
      <c r="M218" t="n">
        <v>61</v>
      </c>
      <c r="N218" t="n">
        <v>22.49</v>
      </c>
      <c r="O218" t="n">
        <v>17494.97</v>
      </c>
      <c r="P218" t="n">
        <v>512.39</v>
      </c>
      <c r="Q218" t="n">
        <v>1206.63</v>
      </c>
      <c r="R218" t="n">
        <v>265.28</v>
      </c>
      <c r="S218" t="n">
        <v>133.29</v>
      </c>
      <c r="T218" t="n">
        <v>49035.22</v>
      </c>
      <c r="U218" t="n">
        <v>0.5</v>
      </c>
      <c r="V218" t="n">
        <v>0.74</v>
      </c>
      <c r="W218" t="n">
        <v>0.38</v>
      </c>
      <c r="X218" t="n">
        <v>2.87</v>
      </c>
      <c r="Y218" t="n">
        <v>1</v>
      </c>
      <c r="Z218" t="n">
        <v>10</v>
      </c>
    </row>
    <row r="219">
      <c r="A219" t="n">
        <v>6</v>
      </c>
      <c r="B219" t="n">
        <v>65</v>
      </c>
      <c r="C219" t="inlineStr">
        <is>
          <t xml:space="preserve">CONCLUIDO	</t>
        </is>
      </c>
      <c r="D219" t="n">
        <v>1.8725</v>
      </c>
      <c r="E219" t="n">
        <v>53.41</v>
      </c>
      <c r="F219" t="n">
        <v>49.78</v>
      </c>
      <c r="G219" t="n">
        <v>56.36</v>
      </c>
      <c r="H219" t="n">
        <v>0.88</v>
      </c>
      <c r="I219" t="n">
        <v>53</v>
      </c>
      <c r="J219" t="n">
        <v>141.31</v>
      </c>
      <c r="K219" t="n">
        <v>46.47</v>
      </c>
      <c r="L219" t="n">
        <v>7</v>
      </c>
      <c r="M219" t="n">
        <v>51</v>
      </c>
      <c r="N219" t="n">
        <v>22.85</v>
      </c>
      <c r="O219" t="n">
        <v>17662.75</v>
      </c>
      <c r="P219" t="n">
        <v>500.65</v>
      </c>
      <c r="Q219" t="n">
        <v>1206.6</v>
      </c>
      <c r="R219" t="n">
        <v>248.42</v>
      </c>
      <c r="S219" t="n">
        <v>133.29</v>
      </c>
      <c r="T219" t="n">
        <v>40659.02</v>
      </c>
      <c r="U219" t="n">
        <v>0.54</v>
      </c>
      <c r="V219" t="n">
        <v>0.75</v>
      </c>
      <c r="W219" t="n">
        <v>0.36</v>
      </c>
      <c r="X219" t="n">
        <v>2.37</v>
      </c>
      <c r="Y219" t="n">
        <v>1</v>
      </c>
      <c r="Z219" t="n">
        <v>10</v>
      </c>
    </row>
    <row r="220">
      <c r="A220" t="n">
        <v>7</v>
      </c>
      <c r="B220" t="n">
        <v>65</v>
      </c>
      <c r="C220" t="inlineStr">
        <is>
          <t xml:space="preserve">CONCLUIDO	</t>
        </is>
      </c>
      <c r="D220" t="n">
        <v>1.899</v>
      </c>
      <c r="E220" t="n">
        <v>52.66</v>
      </c>
      <c r="F220" t="n">
        <v>49.25</v>
      </c>
      <c r="G220" t="n">
        <v>65.67</v>
      </c>
      <c r="H220" t="n">
        <v>0.99</v>
      </c>
      <c r="I220" t="n">
        <v>45</v>
      </c>
      <c r="J220" t="n">
        <v>142.68</v>
      </c>
      <c r="K220" t="n">
        <v>46.47</v>
      </c>
      <c r="L220" t="n">
        <v>8</v>
      </c>
      <c r="M220" t="n">
        <v>43</v>
      </c>
      <c r="N220" t="n">
        <v>23.21</v>
      </c>
      <c r="O220" t="n">
        <v>17831.04</v>
      </c>
      <c r="P220" t="n">
        <v>488.54</v>
      </c>
      <c r="Q220" t="n">
        <v>1206.61</v>
      </c>
      <c r="R220" t="n">
        <v>230.01</v>
      </c>
      <c r="S220" t="n">
        <v>133.29</v>
      </c>
      <c r="T220" t="n">
        <v>31490.78</v>
      </c>
      <c r="U220" t="n">
        <v>0.58</v>
      </c>
      <c r="V220" t="n">
        <v>0.76</v>
      </c>
      <c r="W220" t="n">
        <v>0.35</v>
      </c>
      <c r="X220" t="n">
        <v>1.84</v>
      </c>
      <c r="Y220" t="n">
        <v>1</v>
      </c>
      <c r="Z220" t="n">
        <v>10</v>
      </c>
    </row>
    <row r="221">
      <c r="A221" t="n">
        <v>8</v>
      </c>
      <c r="B221" t="n">
        <v>65</v>
      </c>
      <c r="C221" t="inlineStr">
        <is>
          <t xml:space="preserve">CONCLUIDO	</t>
        </is>
      </c>
      <c r="D221" t="n">
        <v>1.9038</v>
      </c>
      <c r="E221" t="n">
        <v>52.53</v>
      </c>
      <c r="F221" t="n">
        <v>49.26</v>
      </c>
      <c r="G221" t="n">
        <v>73.89</v>
      </c>
      <c r="H221" t="n">
        <v>1.11</v>
      </c>
      <c r="I221" t="n">
        <v>40</v>
      </c>
      <c r="J221" t="n">
        <v>144.05</v>
      </c>
      <c r="K221" t="n">
        <v>46.47</v>
      </c>
      <c r="L221" t="n">
        <v>9</v>
      </c>
      <c r="M221" t="n">
        <v>38</v>
      </c>
      <c r="N221" t="n">
        <v>23.58</v>
      </c>
      <c r="O221" t="n">
        <v>17999.83</v>
      </c>
      <c r="P221" t="n">
        <v>481.59</v>
      </c>
      <c r="Q221" t="n">
        <v>1206.63</v>
      </c>
      <c r="R221" t="n">
        <v>230.91</v>
      </c>
      <c r="S221" t="n">
        <v>133.29</v>
      </c>
      <c r="T221" t="n">
        <v>31968.44</v>
      </c>
      <c r="U221" t="n">
        <v>0.58</v>
      </c>
      <c r="V221" t="n">
        <v>0.76</v>
      </c>
      <c r="W221" t="n">
        <v>0.34</v>
      </c>
      <c r="X221" t="n">
        <v>1.85</v>
      </c>
      <c r="Y221" t="n">
        <v>1</v>
      </c>
      <c r="Z221" t="n">
        <v>10</v>
      </c>
    </row>
    <row r="222">
      <c r="A222" t="n">
        <v>9</v>
      </c>
      <c r="B222" t="n">
        <v>65</v>
      </c>
      <c r="C222" t="inlineStr">
        <is>
          <t xml:space="preserve">CONCLUIDO	</t>
        </is>
      </c>
      <c r="D222" t="n">
        <v>1.9173</v>
      </c>
      <c r="E222" t="n">
        <v>52.16</v>
      </c>
      <c r="F222" t="n">
        <v>49.02</v>
      </c>
      <c r="G222" t="n">
        <v>84.04000000000001</v>
      </c>
      <c r="H222" t="n">
        <v>1.22</v>
      </c>
      <c r="I222" t="n">
        <v>35</v>
      </c>
      <c r="J222" t="n">
        <v>145.42</v>
      </c>
      <c r="K222" t="n">
        <v>46.47</v>
      </c>
      <c r="L222" t="n">
        <v>10</v>
      </c>
      <c r="M222" t="n">
        <v>33</v>
      </c>
      <c r="N222" t="n">
        <v>23.95</v>
      </c>
      <c r="O222" t="n">
        <v>18169.15</v>
      </c>
      <c r="P222" t="n">
        <v>470.91</v>
      </c>
      <c r="Q222" t="n">
        <v>1206.59</v>
      </c>
      <c r="R222" t="n">
        <v>222.92</v>
      </c>
      <c r="S222" t="n">
        <v>133.29</v>
      </c>
      <c r="T222" t="n">
        <v>27997.94</v>
      </c>
      <c r="U222" t="n">
        <v>0.6</v>
      </c>
      <c r="V222" t="n">
        <v>0.76</v>
      </c>
      <c r="W222" t="n">
        <v>0.33</v>
      </c>
      <c r="X222" t="n">
        <v>1.61</v>
      </c>
      <c r="Y222" t="n">
        <v>1</v>
      </c>
      <c r="Z222" t="n">
        <v>10</v>
      </c>
    </row>
    <row r="223">
      <c r="A223" t="n">
        <v>10</v>
      </c>
      <c r="B223" t="n">
        <v>65</v>
      </c>
      <c r="C223" t="inlineStr">
        <is>
          <t xml:space="preserve">CONCLUIDO	</t>
        </is>
      </c>
      <c r="D223" t="n">
        <v>1.9282</v>
      </c>
      <c r="E223" t="n">
        <v>51.86</v>
      </c>
      <c r="F223" t="n">
        <v>48.81</v>
      </c>
      <c r="G223" t="n">
        <v>91.52</v>
      </c>
      <c r="H223" t="n">
        <v>1.33</v>
      </c>
      <c r="I223" t="n">
        <v>32</v>
      </c>
      <c r="J223" t="n">
        <v>146.8</v>
      </c>
      <c r="K223" t="n">
        <v>46.47</v>
      </c>
      <c r="L223" t="n">
        <v>11</v>
      </c>
      <c r="M223" t="n">
        <v>30</v>
      </c>
      <c r="N223" t="n">
        <v>24.33</v>
      </c>
      <c r="O223" t="n">
        <v>18338.99</v>
      </c>
      <c r="P223" t="n">
        <v>462.31</v>
      </c>
      <c r="Q223" t="n">
        <v>1206.61</v>
      </c>
      <c r="R223" t="n">
        <v>215.42</v>
      </c>
      <c r="S223" t="n">
        <v>133.29</v>
      </c>
      <c r="T223" t="n">
        <v>24260.08</v>
      </c>
      <c r="U223" t="n">
        <v>0.62</v>
      </c>
      <c r="V223" t="n">
        <v>0.77</v>
      </c>
      <c r="W223" t="n">
        <v>0.33</v>
      </c>
      <c r="X223" t="n">
        <v>1.4</v>
      </c>
      <c r="Y223" t="n">
        <v>1</v>
      </c>
      <c r="Z223" t="n">
        <v>10</v>
      </c>
    </row>
    <row r="224">
      <c r="A224" t="n">
        <v>11</v>
      </c>
      <c r="B224" t="n">
        <v>65</v>
      </c>
      <c r="C224" t="inlineStr">
        <is>
          <t xml:space="preserve">CONCLUIDO	</t>
        </is>
      </c>
      <c r="D224" t="n">
        <v>1.934</v>
      </c>
      <c r="E224" t="n">
        <v>51.71</v>
      </c>
      <c r="F224" t="n">
        <v>48.74</v>
      </c>
      <c r="G224" t="n">
        <v>100.83</v>
      </c>
      <c r="H224" t="n">
        <v>1.43</v>
      </c>
      <c r="I224" t="n">
        <v>29</v>
      </c>
      <c r="J224" t="n">
        <v>148.18</v>
      </c>
      <c r="K224" t="n">
        <v>46.47</v>
      </c>
      <c r="L224" t="n">
        <v>12</v>
      </c>
      <c r="M224" t="n">
        <v>27</v>
      </c>
      <c r="N224" t="n">
        <v>24.71</v>
      </c>
      <c r="O224" t="n">
        <v>18509.36</v>
      </c>
      <c r="P224" t="n">
        <v>453.86</v>
      </c>
      <c r="Q224" t="n">
        <v>1206.6</v>
      </c>
      <c r="R224" t="n">
        <v>213.31</v>
      </c>
      <c r="S224" t="n">
        <v>133.29</v>
      </c>
      <c r="T224" t="n">
        <v>23220.31</v>
      </c>
      <c r="U224" t="n">
        <v>0.62</v>
      </c>
      <c r="V224" t="n">
        <v>0.77</v>
      </c>
      <c r="W224" t="n">
        <v>0.32</v>
      </c>
      <c r="X224" t="n">
        <v>1.33</v>
      </c>
      <c r="Y224" t="n">
        <v>1</v>
      </c>
      <c r="Z224" t="n">
        <v>10</v>
      </c>
    </row>
    <row r="225">
      <c r="A225" t="n">
        <v>12</v>
      </c>
      <c r="B225" t="n">
        <v>65</v>
      </c>
      <c r="C225" t="inlineStr">
        <is>
          <t xml:space="preserve">CONCLUIDO	</t>
        </is>
      </c>
      <c r="D225" t="n">
        <v>1.9438</v>
      </c>
      <c r="E225" t="n">
        <v>51.45</v>
      </c>
      <c r="F225" t="n">
        <v>48.56</v>
      </c>
      <c r="G225" t="n">
        <v>112.06</v>
      </c>
      <c r="H225" t="n">
        <v>1.54</v>
      </c>
      <c r="I225" t="n">
        <v>26</v>
      </c>
      <c r="J225" t="n">
        <v>149.56</v>
      </c>
      <c r="K225" t="n">
        <v>46.47</v>
      </c>
      <c r="L225" t="n">
        <v>13</v>
      </c>
      <c r="M225" t="n">
        <v>24</v>
      </c>
      <c r="N225" t="n">
        <v>25.1</v>
      </c>
      <c r="O225" t="n">
        <v>18680.25</v>
      </c>
      <c r="P225" t="n">
        <v>443.83</v>
      </c>
      <c r="Q225" t="n">
        <v>1206.6</v>
      </c>
      <c r="R225" t="n">
        <v>206.96</v>
      </c>
      <c r="S225" t="n">
        <v>133.29</v>
      </c>
      <c r="T225" t="n">
        <v>20063.62</v>
      </c>
      <c r="U225" t="n">
        <v>0.64</v>
      </c>
      <c r="V225" t="n">
        <v>0.77</v>
      </c>
      <c r="W225" t="n">
        <v>0.32</v>
      </c>
      <c r="X225" t="n">
        <v>1.15</v>
      </c>
      <c r="Y225" t="n">
        <v>1</v>
      </c>
      <c r="Z225" t="n">
        <v>10</v>
      </c>
    </row>
    <row r="226">
      <c r="A226" t="n">
        <v>13</v>
      </c>
      <c r="B226" t="n">
        <v>65</v>
      </c>
      <c r="C226" t="inlineStr">
        <is>
          <t xml:space="preserve">CONCLUIDO	</t>
        </is>
      </c>
      <c r="D226" t="n">
        <v>1.9502</v>
      </c>
      <c r="E226" t="n">
        <v>51.28</v>
      </c>
      <c r="F226" t="n">
        <v>48.44</v>
      </c>
      <c r="G226" t="n">
        <v>121.11</v>
      </c>
      <c r="H226" t="n">
        <v>1.64</v>
      </c>
      <c r="I226" t="n">
        <v>24</v>
      </c>
      <c r="J226" t="n">
        <v>150.95</v>
      </c>
      <c r="K226" t="n">
        <v>46.47</v>
      </c>
      <c r="L226" t="n">
        <v>14</v>
      </c>
      <c r="M226" t="n">
        <v>22</v>
      </c>
      <c r="N226" t="n">
        <v>25.49</v>
      </c>
      <c r="O226" t="n">
        <v>18851.69</v>
      </c>
      <c r="P226" t="n">
        <v>433.03</v>
      </c>
      <c r="Q226" t="n">
        <v>1206.6</v>
      </c>
      <c r="R226" t="n">
        <v>203.02</v>
      </c>
      <c r="S226" t="n">
        <v>133.29</v>
      </c>
      <c r="T226" t="n">
        <v>18103.93</v>
      </c>
      <c r="U226" t="n">
        <v>0.66</v>
      </c>
      <c r="V226" t="n">
        <v>0.77</v>
      </c>
      <c r="W226" t="n">
        <v>0.31</v>
      </c>
      <c r="X226" t="n">
        <v>1.03</v>
      </c>
      <c r="Y226" t="n">
        <v>1</v>
      </c>
      <c r="Z226" t="n">
        <v>10</v>
      </c>
    </row>
    <row r="227">
      <c r="A227" t="n">
        <v>14</v>
      </c>
      <c r="B227" t="n">
        <v>65</v>
      </c>
      <c r="C227" t="inlineStr">
        <is>
          <t xml:space="preserve">CONCLUIDO	</t>
        </is>
      </c>
      <c r="D227" t="n">
        <v>1.9539</v>
      </c>
      <c r="E227" t="n">
        <v>51.18</v>
      </c>
      <c r="F227" t="n">
        <v>48.4</v>
      </c>
      <c r="G227" t="n">
        <v>132</v>
      </c>
      <c r="H227" t="n">
        <v>1.74</v>
      </c>
      <c r="I227" t="n">
        <v>22</v>
      </c>
      <c r="J227" t="n">
        <v>152.35</v>
      </c>
      <c r="K227" t="n">
        <v>46.47</v>
      </c>
      <c r="L227" t="n">
        <v>15</v>
      </c>
      <c r="M227" t="n">
        <v>16</v>
      </c>
      <c r="N227" t="n">
        <v>25.88</v>
      </c>
      <c r="O227" t="n">
        <v>19023.66</v>
      </c>
      <c r="P227" t="n">
        <v>425.45</v>
      </c>
      <c r="Q227" t="n">
        <v>1206.6</v>
      </c>
      <c r="R227" t="n">
        <v>201.64</v>
      </c>
      <c r="S227" t="n">
        <v>133.29</v>
      </c>
      <c r="T227" t="n">
        <v>17420.56</v>
      </c>
      <c r="U227" t="n">
        <v>0.66</v>
      </c>
      <c r="V227" t="n">
        <v>0.77</v>
      </c>
      <c r="W227" t="n">
        <v>0.31</v>
      </c>
      <c r="X227" t="n">
        <v>0.99</v>
      </c>
      <c r="Y227" t="n">
        <v>1</v>
      </c>
      <c r="Z227" t="n">
        <v>10</v>
      </c>
    </row>
    <row r="228">
      <c r="A228" t="n">
        <v>15</v>
      </c>
      <c r="B228" t="n">
        <v>65</v>
      </c>
      <c r="C228" t="inlineStr">
        <is>
          <t xml:space="preserve">CONCLUIDO	</t>
        </is>
      </c>
      <c r="D228" t="n">
        <v>1.9599</v>
      </c>
      <c r="E228" t="n">
        <v>51.02</v>
      </c>
      <c r="F228" t="n">
        <v>48.3</v>
      </c>
      <c r="G228" t="n">
        <v>144.89</v>
      </c>
      <c r="H228" t="n">
        <v>1.84</v>
      </c>
      <c r="I228" t="n">
        <v>20</v>
      </c>
      <c r="J228" t="n">
        <v>153.75</v>
      </c>
      <c r="K228" t="n">
        <v>46.47</v>
      </c>
      <c r="L228" t="n">
        <v>16</v>
      </c>
      <c r="M228" t="n">
        <v>10</v>
      </c>
      <c r="N228" t="n">
        <v>26.28</v>
      </c>
      <c r="O228" t="n">
        <v>19196.18</v>
      </c>
      <c r="P228" t="n">
        <v>418.26</v>
      </c>
      <c r="Q228" t="n">
        <v>1206.61</v>
      </c>
      <c r="R228" t="n">
        <v>197.72</v>
      </c>
      <c r="S228" t="n">
        <v>133.29</v>
      </c>
      <c r="T228" t="n">
        <v>15472.81</v>
      </c>
      <c r="U228" t="n">
        <v>0.67</v>
      </c>
      <c r="V228" t="n">
        <v>0.77</v>
      </c>
      <c r="W228" t="n">
        <v>0.32</v>
      </c>
      <c r="X228" t="n">
        <v>0.89</v>
      </c>
      <c r="Y228" t="n">
        <v>1</v>
      </c>
      <c r="Z228" t="n">
        <v>10</v>
      </c>
    </row>
    <row r="229">
      <c r="A229" t="n">
        <v>16</v>
      </c>
      <c r="B229" t="n">
        <v>65</v>
      </c>
      <c r="C229" t="inlineStr">
        <is>
          <t xml:space="preserve">CONCLUIDO	</t>
        </is>
      </c>
      <c r="D229" t="n">
        <v>1.9572</v>
      </c>
      <c r="E229" t="n">
        <v>51.09</v>
      </c>
      <c r="F229" t="n">
        <v>48.37</v>
      </c>
      <c r="G229" t="n">
        <v>145.11</v>
      </c>
      <c r="H229" t="n">
        <v>1.94</v>
      </c>
      <c r="I229" t="n">
        <v>20</v>
      </c>
      <c r="J229" t="n">
        <v>155.15</v>
      </c>
      <c r="K229" t="n">
        <v>46.47</v>
      </c>
      <c r="L229" t="n">
        <v>17</v>
      </c>
      <c r="M229" t="n">
        <v>2</v>
      </c>
      <c r="N229" t="n">
        <v>26.68</v>
      </c>
      <c r="O229" t="n">
        <v>19369.26</v>
      </c>
      <c r="P229" t="n">
        <v>421.09</v>
      </c>
      <c r="Q229" t="n">
        <v>1206.65</v>
      </c>
      <c r="R229" t="n">
        <v>199.91</v>
      </c>
      <c r="S229" t="n">
        <v>133.29</v>
      </c>
      <c r="T229" t="n">
        <v>16565.56</v>
      </c>
      <c r="U229" t="n">
        <v>0.67</v>
      </c>
      <c r="V229" t="n">
        <v>0.77</v>
      </c>
      <c r="W229" t="n">
        <v>0.33</v>
      </c>
      <c r="X229" t="n">
        <v>0.96</v>
      </c>
      <c r="Y229" t="n">
        <v>1</v>
      </c>
      <c r="Z229" t="n">
        <v>10</v>
      </c>
    </row>
    <row r="230">
      <c r="A230" t="n">
        <v>17</v>
      </c>
      <c r="B230" t="n">
        <v>65</v>
      </c>
      <c r="C230" t="inlineStr">
        <is>
          <t xml:space="preserve">CONCLUIDO	</t>
        </is>
      </c>
      <c r="D230" t="n">
        <v>1.9591</v>
      </c>
      <c r="E230" t="n">
        <v>51.04</v>
      </c>
      <c r="F230" t="n">
        <v>48.32</v>
      </c>
      <c r="G230" t="n">
        <v>144.96</v>
      </c>
      <c r="H230" t="n">
        <v>2.04</v>
      </c>
      <c r="I230" t="n">
        <v>20</v>
      </c>
      <c r="J230" t="n">
        <v>156.56</v>
      </c>
      <c r="K230" t="n">
        <v>46.47</v>
      </c>
      <c r="L230" t="n">
        <v>18</v>
      </c>
      <c r="M230" t="n">
        <v>0</v>
      </c>
      <c r="N230" t="n">
        <v>27.09</v>
      </c>
      <c r="O230" t="n">
        <v>19542.89</v>
      </c>
      <c r="P230" t="n">
        <v>423.98</v>
      </c>
      <c r="Q230" t="n">
        <v>1206.59</v>
      </c>
      <c r="R230" t="n">
        <v>198.05</v>
      </c>
      <c r="S230" t="n">
        <v>133.29</v>
      </c>
      <c r="T230" t="n">
        <v>15637.53</v>
      </c>
      <c r="U230" t="n">
        <v>0.67</v>
      </c>
      <c r="V230" t="n">
        <v>0.77</v>
      </c>
      <c r="W230" t="n">
        <v>0.33</v>
      </c>
      <c r="X230" t="n">
        <v>0.91</v>
      </c>
      <c r="Y230" t="n">
        <v>1</v>
      </c>
      <c r="Z230" t="n">
        <v>10</v>
      </c>
    </row>
    <row r="231">
      <c r="A231" t="n">
        <v>0</v>
      </c>
      <c r="B231" t="n">
        <v>75</v>
      </c>
      <c r="C231" t="inlineStr">
        <is>
          <t xml:space="preserve">CONCLUIDO	</t>
        </is>
      </c>
      <c r="D231" t="n">
        <v>0.9339</v>
      </c>
      <c r="E231" t="n">
        <v>107.08</v>
      </c>
      <c r="F231" t="n">
        <v>82.90000000000001</v>
      </c>
      <c r="G231" t="n">
        <v>6.94</v>
      </c>
      <c r="H231" t="n">
        <v>0.12</v>
      </c>
      <c r="I231" t="n">
        <v>717</v>
      </c>
      <c r="J231" t="n">
        <v>150.44</v>
      </c>
      <c r="K231" t="n">
        <v>49.1</v>
      </c>
      <c r="L231" t="n">
        <v>1</v>
      </c>
      <c r="M231" t="n">
        <v>715</v>
      </c>
      <c r="N231" t="n">
        <v>25.34</v>
      </c>
      <c r="O231" t="n">
        <v>18787.76</v>
      </c>
      <c r="P231" t="n">
        <v>975.8200000000001</v>
      </c>
      <c r="Q231" t="n">
        <v>1207.19</v>
      </c>
      <c r="R231" t="n">
        <v>1374.23</v>
      </c>
      <c r="S231" t="n">
        <v>133.29</v>
      </c>
      <c r="T231" t="n">
        <v>600241.02</v>
      </c>
      <c r="U231" t="n">
        <v>0.1</v>
      </c>
      <c r="V231" t="n">
        <v>0.45</v>
      </c>
      <c r="W231" t="n">
        <v>1.43</v>
      </c>
      <c r="X231" t="n">
        <v>35.47</v>
      </c>
      <c r="Y231" t="n">
        <v>1</v>
      </c>
      <c r="Z231" t="n">
        <v>10</v>
      </c>
    </row>
    <row r="232">
      <c r="A232" t="n">
        <v>1</v>
      </c>
      <c r="B232" t="n">
        <v>75</v>
      </c>
      <c r="C232" t="inlineStr">
        <is>
          <t xml:space="preserve">CONCLUIDO	</t>
        </is>
      </c>
      <c r="D232" t="n">
        <v>1.4502</v>
      </c>
      <c r="E232" t="n">
        <v>68.95</v>
      </c>
      <c r="F232" t="n">
        <v>59.04</v>
      </c>
      <c r="G232" t="n">
        <v>14.17</v>
      </c>
      <c r="H232" t="n">
        <v>0.23</v>
      </c>
      <c r="I232" t="n">
        <v>250</v>
      </c>
      <c r="J232" t="n">
        <v>151.83</v>
      </c>
      <c r="K232" t="n">
        <v>49.1</v>
      </c>
      <c r="L232" t="n">
        <v>2</v>
      </c>
      <c r="M232" t="n">
        <v>248</v>
      </c>
      <c r="N232" t="n">
        <v>25.73</v>
      </c>
      <c r="O232" t="n">
        <v>18959.54</v>
      </c>
      <c r="P232" t="n">
        <v>687.4400000000001</v>
      </c>
      <c r="Q232" t="n">
        <v>1206.84</v>
      </c>
      <c r="R232" t="n">
        <v>562.61</v>
      </c>
      <c r="S232" t="n">
        <v>133.29</v>
      </c>
      <c r="T232" t="n">
        <v>196768.85</v>
      </c>
      <c r="U232" t="n">
        <v>0.24</v>
      </c>
      <c r="V232" t="n">
        <v>0.63</v>
      </c>
      <c r="W232" t="n">
        <v>0.66</v>
      </c>
      <c r="X232" t="n">
        <v>11.62</v>
      </c>
      <c r="Y232" t="n">
        <v>1</v>
      </c>
      <c r="Z232" t="n">
        <v>10</v>
      </c>
    </row>
    <row r="233">
      <c r="A233" t="n">
        <v>2</v>
      </c>
      <c r="B233" t="n">
        <v>75</v>
      </c>
      <c r="C233" t="inlineStr">
        <is>
          <t xml:space="preserve">CONCLUIDO	</t>
        </is>
      </c>
      <c r="D233" t="n">
        <v>1.6317</v>
      </c>
      <c r="E233" t="n">
        <v>61.28</v>
      </c>
      <c r="F233" t="n">
        <v>54.36</v>
      </c>
      <c r="G233" t="n">
        <v>21.46</v>
      </c>
      <c r="H233" t="n">
        <v>0.35</v>
      </c>
      <c r="I233" t="n">
        <v>152</v>
      </c>
      <c r="J233" t="n">
        <v>153.23</v>
      </c>
      <c r="K233" t="n">
        <v>49.1</v>
      </c>
      <c r="L233" t="n">
        <v>3</v>
      </c>
      <c r="M233" t="n">
        <v>150</v>
      </c>
      <c r="N233" t="n">
        <v>26.13</v>
      </c>
      <c r="O233" t="n">
        <v>19131.85</v>
      </c>
      <c r="P233" t="n">
        <v>626.97</v>
      </c>
      <c r="Q233" t="n">
        <v>1206.62</v>
      </c>
      <c r="R233" t="n">
        <v>403.38</v>
      </c>
      <c r="S233" t="n">
        <v>133.29</v>
      </c>
      <c r="T233" t="n">
        <v>117641.53</v>
      </c>
      <c r="U233" t="n">
        <v>0.33</v>
      </c>
      <c r="V233" t="n">
        <v>0.6899999999999999</v>
      </c>
      <c r="W233" t="n">
        <v>0.52</v>
      </c>
      <c r="X233" t="n">
        <v>6.95</v>
      </c>
      <c r="Y233" t="n">
        <v>1</v>
      </c>
      <c r="Z233" t="n">
        <v>10</v>
      </c>
    </row>
    <row r="234">
      <c r="A234" t="n">
        <v>3</v>
      </c>
      <c r="B234" t="n">
        <v>75</v>
      </c>
      <c r="C234" t="inlineStr">
        <is>
          <t xml:space="preserve">CONCLUIDO	</t>
        </is>
      </c>
      <c r="D234" t="n">
        <v>1.7268</v>
      </c>
      <c r="E234" t="n">
        <v>57.91</v>
      </c>
      <c r="F234" t="n">
        <v>52.3</v>
      </c>
      <c r="G234" t="n">
        <v>28.79</v>
      </c>
      <c r="H234" t="n">
        <v>0.46</v>
      </c>
      <c r="I234" t="n">
        <v>109</v>
      </c>
      <c r="J234" t="n">
        <v>154.63</v>
      </c>
      <c r="K234" t="n">
        <v>49.1</v>
      </c>
      <c r="L234" t="n">
        <v>4</v>
      </c>
      <c r="M234" t="n">
        <v>107</v>
      </c>
      <c r="N234" t="n">
        <v>26.53</v>
      </c>
      <c r="O234" t="n">
        <v>19304.72</v>
      </c>
      <c r="P234" t="n">
        <v>597.2</v>
      </c>
      <c r="Q234" t="n">
        <v>1206.65</v>
      </c>
      <c r="R234" t="n">
        <v>333.49</v>
      </c>
      <c r="S234" t="n">
        <v>133.29</v>
      </c>
      <c r="T234" t="n">
        <v>82913.02</v>
      </c>
      <c r="U234" t="n">
        <v>0.4</v>
      </c>
      <c r="V234" t="n">
        <v>0.72</v>
      </c>
      <c r="W234" t="n">
        <v>0.45</v>
      </c>
      <c r="X234" t="n">
        <v>4.89</v>
      </c>
      <c r="Y234" t="n">
        <v>1</v>
      </c>
      <c r="Z234" t="n">
        <v>10</v>
      </c>
    </row>
    <row r="235">
      <c r="A235" t="n">
        <v>4</v>
      </c>
      <c r="B235" t="n">
        <v>75</v>
      </c>
      <c r="C235" t="inlineStr">
        <is>
          <t xml:space="preserve">CONCLUIDO	</t>
        </is>
      </c>
      <c r="D235" t="n">
        <v>1.7765</v>
      </c>
      <c r="E235" t="n">
        <v>56.29</v>
      </c>
      <c r="F235" t="n">
        <v>51.42</v>
      </c>
      <c r="G235" t="n">
        <v>36.29</v>
      </c>
      <c r="H235" t="n">
        <v>0.57</v>
      </c>
      <c r="I235" t="n">
        <v>85</v>
      </c>
      <c r="J235" t="n">
        <v>156.03</v>
      </c>
      <c r="K235" t="n">
        <v>49.1</v>
      </c>
      <c r="L235" t="n">
        <v>5</v>
      </c>
      <c r="M235" t="n">
        <v>83</v>
      </c>
      <c r="N235" t="n">
        <v>26.94</v>
      </c>
      <c r="O235" t="n">
        <v>19478.15</v>
      </c>
      <c r="P235" t="n">
        <v>582.27</v>
      </c>
      <c r="Q235" t="n">
        <v>1206.65</v>
      </c>
      <c r="R235" t="n">
        <v>305.75</v>
      </c>
      <c r="S235" t="n">
        <v>133.29</v>
      </c>
      <c r="T235" t="n">
        <v>69162.17999999999</v>
      </c>
      <c r="U235" t="n">
        <v>0.44</v>
      </c>
      <c r="V235" t="n">
        <v>0.73</v>
      </c>
      <c r="W235" t="n">
        <v>0.36</v>
      </c>
      <c r="X235" t="n">
        <v>4.01</v>
      </c>
      <c r="Y235" t="n">
        <v>1</v>
      </c>
      <c r="Z235" t="n">
        <v>10</v>
      </c>
    </row>
    <row r="236">
      <c r="A236" t="n">
        <v>5</v>
      </c>
      <c r="B236" t="n">
        <v>75</v>
      </c>
      <c r="C236" t="inlineStr">
        <is>
          <t xml:space="preserve">CONCLUIDO	</t>
        </is>
      </c>
      <c r="D236" t="n">
        <v>1.8189</v>
      </c>
      <c r="E236" t="n">
        <v>54.98</v>
      </c>
      <c r="F236" t="n">
        <v>50.59</v>
      </c>
      <c r="G236" t="n">
        <v>43.99</v>
      </c>
      <c r="H236" t="n">
        <v>0.67</v>
      </c>
      <c r="I236" t="n">
        <v>69</v>
      </c>
      <c r="J236" t="n">
        <v>157.44</v>
      </c>
      <c r="K236" t="n">
        <v>49.1</v>
      </c>
      <c r="L236" t="n">
        <v>6</v>
      </c>
      <c r="M236" t="n">
        <v>67</v>
      </c>
      <c r="N236" t="n">
        <v>27.35</v>
      </c>
      <c r="O236" t="n">
        <v>19652.13</v>
      </c>
      <c r="P236" t="n">
        <v>567.0700000000001</v>
      </c>
      <c r="Q236" t="n">
        <v>1206.64</v>
      </c>
      <c r="R236" t="n">
        <v>275.91</v>
      </c>
      <c r="S236" t="n">
        <v>133.29</v>
      </c>
      <c r="T236" t="n">
        <v>54320.42</v>
      </c>
      <c r="U236" t="n">
        <v>0.48</v>
      </c>
      <c r="V236" t="n">
        <v>0.74</v>
      </c>
      <c r="W236" t="n">
        <v>0.39</v>
      </c>
      <c r="X236" t="n">
        <v>3.18</v>
      </c>
      <c r="Y236" t="n">
        <v>1</v>
      </c>
      <c r="Z236" t="n">
        <v>10</v>
      </c>
    </row>
    <row r="237">
      <c r="A237" t="n">
        <v>6</v>
      </c>
      <c r="B237" t="n">
        <v>75</v>
      </c>
      <c r="C237" t="inlineStr">
        <is>
          <t xml:space="preserve">CONCLUIDO	</t>
        </is>
      </c>
      <c r="D237" t="n">
        <v>1.849</v>
      </c>
      <c r="E237" t="n">
        <v>54.08</v>
      </c>
      <c r="F237" t="n">
        <v>50.03</v>
      </c>
      <c r="G237" t="n">
        <v>51.76</v>
      </c>
      <c r="H237" t="n">
        <v>0.78</v>
      </c>
      <c r="I237" t="n">
        <v>58</v>
      </c>
      <c r="J237" t="n">
        <v>158.86</v>
      </c>
      <c r="K237" t="n">
        <v>49.1</v>
      </c>
      <c r="L237" t="n">
        <v>7</v>
      </c>
      <c r="M237" t="n">
        <v>56</v>
      </c>
      <c r="N237" t="n">
        <v>27.77</v>
      </c>
      <c r="O237" t="n">
        <v>19826.68</v>
      </c>
      <c r="P237" t="n">
        <v>554.96</v>
      </c>
      <c r="Q237" t="n">
        <v>1206.64</v>
      </c>
      <c r="R237" t="n">
        <v>257.19</v>
      </c>
      <c r="S237" t="n">
        <v>133.29</v>
      </c>
      <c r="T237" t="n">
        <v>45017.17</v>
      </c>
      <c r="U237" t="n">
        <v>0.52</v>
      </c>
      <c r="V237" t="n">
        <v>0.75</v>
      </c>
      <c r="W237" t="n">
        <v>0.37</v>
      </c>
      <c r="X237" t="n">
        <v>2.62</v>
      </c>
      <c r="Y237" t="n">
        <v>1</v>
      </c>
      <c r="Z237" t="n">
        <v>10</v>
      </c>
    </row>
    <row r="238">
      <c r="A238" t="n">
        <v>7</v>
      </c>
      <c r="B238" t="n">
        <v>75</v>
      </c>
      <c r="C238" t="inlineStr">
        <is>
          <t xml:space="preserve">CONCLUIDO	</t>
        </is>
      </c>
      <c r="D238" t="n">
        <v>1.8716</v>
      </c>
      <c r="E238" t="n">
        <v>53.43</v>
      </c>
      <c r="F238" t="n">
        <v>49.63</v>
      </c>
      <c r="G238" t="n">
        <v>59.55</v>
      </c>
      <c r="H238" t="n">
        <v>0.88</v>
      </c>
      <c r="I238" t="n">
        <v>50</v>
      </c>
      <c r="J238" t="n">
        <v>160.28</v>
      </c>
      <c r="K238" t="n">
        <v>49.1</v>
      </c>
      <c r="L238" t="n">
        <v>8</v>
      </c>
      <c r="M238" t="n">
        <v>48</v>
      </c>
      <c r="N238" t="n">
        <v>28.19</v>
      </c>
      <c r="O238" t="n">
        <v>20001.93</v>
      </c>
      <c r="P238" t="n">
        <v>544.4</v>
      </c>
      <c r="Q238" t="n">
        <v>1206.6</v>
      </c>
      <c r="R238" t="n">
        <v>243.13</v>
      </c>
      <c r="S238" t="n">
        <v>133.29</v>
      </c>
      <c r="T238" t="n">
        <v>38025.16</v>
      </c>
      <c r="U238" t="n">
        <v>0.55</v>
      </c>
      <c r="V238" t="n">
        <v>0.75</v>
      </c>
      <c r="W238" t="n">
        <v>0.36</v>
      </c>
      <c r="X238" t="n">
        <v>2.22</v>
      </c>
      <c r="Y238" t="n">
        <v>1</v>
      </c>
      <c r="Z238" t="n">
        <v>10</v>
      </c>
    </row>
    <row r="239">
      <c r="A239" t="n">
        <v>8</v>
      </c>
      <c r="B239" t="n">
        <v>75</v>
      </c>
      <c r="C239" t="inlineStr">
        <is>
          <t xml:space="preserve">CONCLUIDO	</t>
        </is>
      </c>
      <c r="D239" t="n">
        <v>1.8999</v>
      </c>
      <c r="E239" t="n">
        <v>52.63</v>
      </c>
      <c r="F239" t="n">
        <v>49.01</v>
      </c>
      <c r="G239" t="n">
        <v>66.84</v>
      </c>
      <c r="H239" t="n">
        <v>0.99</v>
      </c>
      <c r="I239" t="n">
        <v>44</v>
      </c>
      <c r="J239" t="n">
        <v>161.71</v>
      </c>
      <c r="K239" t="n">
        <v>49.1</v>
      </c>
      <c r="L239" t="n">
        <v>9</v>
      </c>
      <c r="M239" t="n">
        <v>42</v>
      </c>
      <c r="N239" t="n">
        <v>28.61</v>
      </c>
      <c r="O239" t="n">
        <v>20177.64</v>
      </c>
      <c r="P239" t="n">
        <v>531.99</v>
      </c>
      <c r="Q239" t="n">
        <v>1206.65</v>
      </c>
      <c r="R239" t="n">
        <v>222.19</v>
      </c>
      <c r="S239" t="n">
        <v>133.29</v>
      </c>
      <c r="T239" t="n">
        <v>27589.43</v>
      </c>
      <c r="U239" t="n">
        <v>0.6</v>
      </c>
      <c r="V239" t="n">
        <v>0.76</v>
      </c>
      <c r="W239" t="n">
        <v>0.33</v>
      </c>
      <c r="X239" t="n">
        <v>1.6</v>
      </c>
      <c r="Y239" t="n">
        <v>1</v>
      </c>
      <c r="Z239" t="n">
        <v>10</v>
      </c>
    </row>
    <row r="240">
      <c r="A240" t="n">
        <v>9</v>
      </c>
      <c r="B240" t="n">
        <v>75</v>
      </c>
      <c r="C240" t="inlineStr">
        <is>
          <t xml:space="preserve">CONCLUIDO	</t>
        </is>
      </c>
      <c r="D240" t="n">
        <v>1.8986</v>
      </c>
      <c r="E240" t="n">
        <v>52.67</v>
      </c>
      <c r="F240" t="n">
        <v>49.2</v>
      </c>
      <c r="G240" t="n">
        <v>75.7</v>
      </c>
      <c r="H240" t="n">
        <v>1.09</v>
      </c>
      <c r="I240" t="n">
        <v>39</v>
      </c>
      <c r="J240" t="n">
        <v>163.13</v>
      </c>
      <c r="K240" t="n">
        <v>49.1</v>
      </c>
      <c r="L240" t="n">
        <v>10</v>
      </c>
      <c r="M240" t="n">
        <v>37</v>
      </c>
      <c r="N240" t="n">
        <v>29.04</v>
      </c>
      <c r="O240" t="n">
        <v>20353.94</v>
      </c>
      <c r="P240" t="n">
        <v>529.29</v>
      </c>
      <c r="Q240" t="n">
        <v>1206.67</v>
      </c>
      <c r="R240" t="n">
        <v>228.84</v>
      </c>
      <c r="S240" t="n">
        <v>133.29</v>
      </c>
      <c r="T240" t="n">
        <v>30938.36</v>
      </c>
      <c r="U240" t="n">
        <v>0.58</v>
      </c>
      <c r="V240" t="n">
        <v>0.76</v>
      </c>
      <c r="W240" t="n">
        <v>0.34</v>
      </c>
      <c r="X240" t="n">
        <v>1.79</v>
      </c>
      <c r="Y240" t="n">
        <v>1</v>
      </c>
      <c r="Z240" t="n">
        <v>10</v>
      </c>
    </row>
    <row r="241">
      <c r="A241" t="n">
        <v>10</v>
      </c>
      <c r="B241" t="n">
        <v>75</v>
      </c>
      <c r="C241" t="inlineStr">
        <is>
          <t xml:space="preserve">CONCLUIDO	</t>
        </is>
      </c>
      <c r="D241" t="n">
        <v>1.9115</v>
      </c>
      <c r="E241" t="n">
        <v>52.32</v>
      </c>
      <c r="F241" t="n">
        <v>48.97</v>
      </c>
      <c r="G241" t="n">
        <v>83.95</v>
      </c>
      <c r="H241" t="n">
        <v>1.18</v>
      </c>
      <c r="I241" t="n">
        <v>35</v>
      </c>
      <c r="J241" t="n">
        <v>164.57</v>
      </c>
      <c r="K241" t="n">
        <v>49.1</v>
      </c>
      <c r="L241" t="n">
        <v>11</v>
      </c>
      <c r="M241" t="n">
        <v>33</v>
      </c>
      <c r="N241" t="n">
        <v>29.47</v>
      </c>
      <c r="O241" t="n">
        <v>20530.82</v>
      </c>
      <c r="P241" t="n">
        <v>519.65</v>
      </c>
      <c r="Q241" t="n">
        <v>1206.65</v>
      </c>
      <c r="R241" t="n">
        <v>220.94</v>
      </c>
      <c r="S241" t="n">
        <v>133.29</v>
      </c>
      <c r="T241" t="n">
        <v>27009.48</v>
      </c>
      <c r="U241" t="n">
        <v>0.6</v>
      </c>
      <c r="V241" t="n">
        <v>0.76</v>
      </c>
      <c r="W241" t="n">
        <v>0.33</v>
      </c>
      <c r="X241" t="n">
        <v>1.56</v>
      </c>
      <c r="Y241" t="n">
        <v>1</v>
      </c>
      <c r="Z241" t="n">
        <v>10</v>
      </c>
    </row>
    <row r="242">
      <c r="A242" t="n">
        <v>11</v>
      </c>
      <c r="B242" t="n">
        <v>75</v>
      </c>
      <c r="C242" t="inlineStr">
        <is>
          <t xml:space="preserve">CONCLUIDO	</t>
        </is>
      </c>
      <c r="D242" t="n">
        <v>1.9205</v>
      </c>
      <c r="E242" t="n">
        <v>52.07</v>
      </c>
      <c r="F242" t="n">
        <v>48.81</v>
      </c>
      <c r="G242" t="n">
        <v>91.53</v>
      </c>
      <c r="H242" t="n">
        <v>1.28</v>
      </c>
      <c r="I242" t="n">
        <v>32</v>
      </c>
      <c r="J242" t="n">
        <v>166.01</v>
      </c>
      <c r="K242" t="n">
        <v>49.1</v>
      </c>
      <c r="L242" t="n">
        <v>12</v>
      </c>
      <c r="M242" t="n">
        <v>30</v>
      </c>
      <c r="N242" t="n">
        <v>29.91</v>
      </c>
      <c r="O242" t="n">
        <v>20708.3</v>
      </c>
      <c r="P242" t="n">
        <v>512.84</v>
      </c>
      <c r="Q242" t="n">
        <v>1206.59</v>
      </c>
      <c r="R242" t="n">
        <v>215.66</v>
      </c>
      <c r="S242" t="n">
        <v>133.29</v>
      </c>
      <c r="T242" t="n">
        <v>24381.36</v>
      </c>
      <c r="U242" t="n">
        <v>0.62</v>
      </c>
      <c r="V242" t="n">
        <v>0.77</v>
      </c>
      <c r="W242" t="n">
        <v>0.32</v>
      </c>
      <c r="X242" t="n">
        <v>1.41</v>
      </c>
      <c r="Y242" t="n">
        <v>1</v>
      </c>
      <c r="Z242" t="n">
        <v>10</v>
      </c>
    </row>
    <row r="243">
      <c r="A243" t="n">
        <v>12</v>
      </c>
      <c r="B243" t="n">
        <v>75</v>
      </c>
      <c r="C243" t="inlineStr">
        <is>
          <t xml:space="preserve">CONCLUIDO	</t>
        </is>
      </c>
      <c r="D243" t="n">
        <v>1.9236</v>
      </c>
      <c r="E243" t="n">
        <v>51.98</v>
      </c>
      <c r="F243" t="n">
        <v>48.82</v>
      </c>
      <c r="G243" t="n">
        <v>101.01</v>
      </c>
      <c r="H243" t="n">
        <v>1.38</v>
      </c>
      <c r="I243" t="n">
        <v>29</v>
      </c>
      <c r="J243" t="n">
        <v>167.45</v>
      </c>
      <c r="K243" t="n">
        <v>49.1</v>
      </c>
      <c r="L243" t="n">
        <v>13</v>
      </c>
      <c r="M243" t="n">
        <v>27</v>
      </c>
      <c r="N243" t="n">
        <v>30.36</v>
      </c>
      <c r="O243" t="n">
        <v>20886.38</v>
      </c>
      <c r="P243" t="n">
        <v>505.03</v>
      </c>
      <c r="Q243" t="n">
        <v>1206.65</v>
      </c>
      <c r="R243" t="n">
        <v>216.91</v>
      </c>
      <c r="S243" t="n">
        <v>133.29</v>
      </c>
      <c r="T243" t="n">
        <v>25020.09</v>
      </c>
      <c r="U243" t="n">
        <v>0.61</v>
      </c>
      <c r="V243" t="n">
        <v>0.77</v>
      </c>
      <c r="W243" t="n">
        <v>0.3</v>
      </c>
      <c r="X243" t="n">
        <v>1.41</v>
      </c>
      <c r="Y243" t="n">
        <v>1</v>
      </c>
      <c r="Z243" t="n">
        <v>10</v>
      </c>
    </row>
    <row r="244">
      <c r="A244" t="n">
        <v>13</v>
      </c>
      <c r="B244" t="n">
        <v>75</v>
      </c>
      <c r="C244" t="inlineStr">
        <is>
          <t xml:space="preserve">CONCLUIDO	</t>
        </is>
      </c>
      <c r="D244" t="n">
        <v>1.9331</v>
      </c>
      <c r="E244" t="n">
        <v>51.73</v>
      </c>
      <c r="F244" t="n">
        <v>48.63</v>
      </c>
      <c r="G244" t="n">
        <v>108.07</v>
      </c>
      <c r="H244" t="n">
        <v>1.47</v>
      </c>
      <c r="I244" t="n">
        <v>27</v>
      </c>
      <c r="J244" t="n">
        <v>168.9</v>
      </c>
      <c r="K244" t="n">
        <v>49.1</v>
      </c>
      <c r="L244" t="n">
        <v>14</v>
      </c>
      <c r="M244" t="n">
        <v>25</v>
      </c>
      <c r="N244" t="n">
        <v>30.81</v>
      </c>
      <c r="O244" t="n">
        <v>21065.06</v>
      </c>
      <c r="P244" t="n">
        <v>498.03</v>
      </c>
      <c r="Q244" t="n">
        <v>1206.6</v>
      </c>
      <c r="R244" t="n">
        <v>209.42</v>
      </c>
      <c r="S244" t="n">
        <v>133.29</v>
      </c>
      <c r="T244" t="n">
        <v>21288.87</v>
      </c>
      <c r="U244" t="n">
        <v>0.64</v>
      </c>
      <c r="V244" t="n">
        <v>0.77</v>
      </c>
      <c r="W244" t="n">
        <v>0.32</v>
      </c>
      <c r="X244" t="n">
        <v>1.22</v>
      </c>
      <c r="Y244" t="n">
        <v>1</v>
      </c>
      <c r="Z244" t="n">
        <v>10</v>
      </c>
    </row>
    <row r="245">
      <c r="A245" t="n">
        <v>14</v>
      </c>
      <c r="B245" t="n">
        <v>75</v>
      </c>
      <c r="C245" t="inlineStr">
        <is>
          <t xml:space="preserve">CONCLUIDO	</t>
        </is>
      </c>
      <c r="D245" t="n">
        <v>1.9399</v>
      </c>
      <c r="E245" t="n">
        <v>51.55</v>
      </c>
      <c r="F245" t="n">
        <v>48.51</v>
      </c>
      <c r="G245" t="n">
        <v>116.42</v>
      </c>
      <c r="H245" t="n">
        <v>1.56</v>
      </c>
      <c r="I245" t="n">
        <v>25</v>
      </c>
      <c r="J245" t="n">
        <v>170.35</v>
      </c>
      <c r="K245" t="n">
        <v>49.1</v>
      </c>
      <c r="L245" t="n">
        <v>15</v>
      </c>
      <c r="M245" t="n">
        <v>23</v>
      </c>
      <c r="N245" t="n">
        <v>31.26</v>
      </c>
      <c r="O245" t="n">
        <v>21244.37</v>
      </c>
      <c r="P245" t="n">
        <v>490.32</v>
      </c>
      <c r="Q245" t="n">
        <v>1206.6</v>
      </c>
      <c r="R245" t="n">
        <v>205.35</v>
      </c>
      <c r="S245" t="n">
        <v>133.29</v>
      </c>
      <c r="T245" t="n">
        <v>19260.35</v>
      </c>
      <c r="U245" t="n">
        <v>0.65</v>
      </c>
      <c r="V245" t="n">
        <v>0.77</v>
      </c>
      <c r="W245" t="n">
        <v>0.31</v>
      </c>
      <c r="X245" t="n">
        <v>1.1</v>
      </c>
      <c r="Y245" t="n">
        <v>1</v>
      </c>
      <c r="Z245" t="n">
        <v>10</v>
      </c>
    </row>
    <row r="246">
      <c r="A246" t="n">
        <v>15</v>
      </c>
      <c r="B246" t="n">
        <v>75</v>
      </c>
      <c r="C246" t="inlineStr">
        <is>
          <t xml:space="preserve">CONCLUIDO	</t>
        </is>
      </c>
      <c r="D246" t="n">
        <v>1.9457</v>
      </c>
      <c r="E246" t="n">
        <v>51.39</v>
      </c>
      <c r="F246" t="n">
        <v>48.41</v>
      </c>
      <c r="G246" t="n">
        <v>126.3</v>
      </c>
      <c r="H246" t="n">
        <v>1.65</v>
      </c>
      <c r="I246" t="n">
        <v>23</v>
      </c>
      <c r="J246" t="n">
        <v>171.81</v>
      </c>
      <c r="K246" t="n">
        <v>49.1</v>
      </c>
      <c r="L246" t="n">
        <v>16</v>
      </c>
      <c r="M246" t="n">
        <v>21</v>
      </c>
      <c r="N246" t="n">
        <v>31.72</v>
      </c>
      <c r="O246" t="n">
        <v>21424.29</v>
      </c>
      <c r="P246" t="n">
        <v>484</v>
      </c>
      <c r="Q246" t="n">
        <v>1206.6</v>
      </c>
      <c r="R246" t="n">
        <v>202.06</v>
      </c>
      <c r="S246" t="n">
        <v>133.29</v>
      </c>
      <c r="T246" t="n">
        <v>17624.84</v>
      </c>
      <c r="U246" t="n">
        <v>0.66</v>
      </c>
      <c r="V246" t="n">
        <v>0.77</v>
      </c>
      <c r="W246" t="n">
        <v>0.31</v>
      </c>
      <c r="X246" t="n">
        <v>1.01</v>
      </c>
      <c r="Y246" t="n">
        <v>1</v>
      </c>
      <c r="Z246" t="n">
        <v>10</v>
      </c>
    </row>
    <row r="247">
      <c r="A247" t="n">
        <v>16</v>
      </c>
      <c r="B247" t="n">
        <v>75</v>
      </c>
      <c r="C247" t="inlineStr">
        <is>
          <t xml:space="preserve">CONCLUIDO	</t>
        </is>
      </c>
      <c r="D247" t="n">
        <v>1.95</v>
      </c>
      <c r="E247" t="n">
        <v>51.28</v>
      </c>
      <c r="F247" t="n">
        <v>48.36</v>
      </c>
      <c r="G247" t="n">
        <v>138.18</v>
      </c>
      <c r="H247" t="n">
        <v>1.74</v>
      </c>
      <c r="I247" t="n">
        <v>21</v>
      </c>
      <c r="J247" t="n">
        <v>173.28</v>
      </c>
      <c r="K247" t="n">
        <v>49.1</v>
      </c>
      <c r="L247" t="n">
        <v>17</v>
      </c>
      <c r="M247" t="n">
        <v>19</v>
      </c>
      <c r="N247" t="n">
        <v>32.18</v>
      </c>
      <c r="O247" t="n">
        <v>21604.83</v>
      </c>
      <c r="P247" t="n">
        <v>474.35</v>
      </c>
      <c r="Q247" t="n">
        <v>1206.64</v>
      </c>
      <c r="R247" t="n">
        <v>200.49</v>
      </c>
      <c r="S247" t="n">
        <v>133.29</v>
      </c>
      <c r="T247" t="n">
        <v>16852.58</v>
      </c>
      <c r="U247" t="n">
        <v>0.66</v>
      </c>
      <c r="V247" t="n">
        <v>0.77</v>
      </c>
      <c r="W247" t="n">
        <v>0.31</v>
      </c>
      <c r="X247" t="n">
        <v>0.95</v>
      </c>
      <c r="Y247" t="n">
        <v>1</v>
      </c>
      <c r="Z247" t="n">
        <v>10</v>
      </c>
    </row>
    <row r="248">
      <c r="A248" t="n">
        <v>17</v>
      </c>
      <c r="B248" t="n">
        <v>75</v>
      </c>
      <c r="C248" t="inlineStr">
        <is>
          <t xml:space="preserve">CONCLUIDO	</t>
        </is>
      </c>
      <c r="D248" t="n">
        <v>1.9545</v>
      </c>
      <c r="E248" t="n">
        <v>51.16</v>
      </c>
      <c r="F248" t="n">
        <v>48.28</v>
      </c>
      <c r="G248" t="n">
        <v>144.83</v>
      </c>
      <c r="H248" t="n">
        <v>1.83</v>
      </c>
      <c r="I248" t="n">
        <v>20</v>
      </c>
      <c r="J248" t="n">
        <v>174.75</v>
      </c>
      <c r="K248" t="n">
        <v>49.1</v>
      </c>
      <c r="L248" t="n">
        <v>18</v>
      </c>
      <c r="M248" t="n">
        <v>18</v>
      </c>
      <c r="N248" t="n">
        <v>32.65</v>
      </c>
      <c r="O248" t="n">
        <v>21786.02</v>
      </c>
      <c r="P248" t="n">
        <v>468.96</v>
      </c>
      <c r="Q248" t="n">
        <v>1206.59</v>
      </c>
      <c r="R248" t="n">
        <v>197.43</v>
      </c>
      <c r="S248" t="n">
        <v>133.29</v>
      </c>
      <c r="T248" t="n">
        <v>15329.58</v>
      </c>
      <c r="U248" t="n">
        <v>0.68</v>
      </c>
      <c r="V248" t="n">
        <v>0.77</v>
      </c>
      <c r="W248" t="n">
        <v>0.31</v>
      </c>
      <c r="X248" t="n">
        <v>0.87</v>
      </c>
      <c r="Y248" t="n">
        <v>1</v>
      </c>
      <c r="Z248" t="n">
        <v>10</v>
      </c>
    </row>
    <row r="249">
      <c r="A249" t="n">
        <v>18</v>
      </c>
      <c r="B249" t="n">
        <v>75</v>
      </c>
      <c r="C249" t="inlineStr">
        <is>
          <t xml:space="preserve">CONCLUIDO	</t>
        </is>
      </c>
      <c r="D249" t="n">
        <v>1.9571</v>
      </c>
      <c r="E249" t="n">
        <v>51.1</v>
      </c>
      <c r="F249" t="n">
        <v>48.24</v>
      </c>
      <c r="G249" t="n">
        <v>152.33</v>
      </c>
      <c r="H249" t="n">
        <v>1.91</v>
      </c>
      <c r="I249" t="n">
        <v>19</v>
      </c>
      <c r="J249" t="n">
        <v>176.22</v>
      </c>
      <c r="K249" t="n">
        <v>49.1</v>
      </c>
      <c r="L249" t="n">
        <v>19</v>
      </c>
      <c r="M249" t="n">
        <v>13</v>
      </c>
      <c r="N249" t="n">
        <v>33.13</v>
      </c>
      <c r="O249" t="n">
        <v>21967.84</v>
      </c>
      <c r="P249" t="n">
        <v>462.84</v>
      </c>
      <c r="Q249" t="n">
        <v>1206.59</v>
      </c>
      <c r="R249" t="n">
        <v>195.94</v>
      </c>
      <c r="S249" t="n">
        <v>133.29</v>
      </c>
      <c r="T249" t="n">
        <v>14586.73</v>
      </c>
      <c r="U249" t="n">
        <v>0.68</v>
      </c>
      <c r="V249" t="n">
        <v>0.78</v>
      </c>
      <c r="W249" t="n">
        <v>0.31</v>
      </c>
      <c r="X249" t="n">
        <v>0.83</v>
      </c>
      <c r="Y249" t="n">
        <v>1</v>
      </c>
      <c r="Z249" t="n">
        <v>10</v>
      </c>
    </row>
    <row r="250">
      <c r="A250" t="n">
        <v>19</v>
      </c>
      <c r="B250" t="n">
        <v>75</v>
      </c>
      <c r="C250" t="inlineStr">
        <is>
          <t xml:space="preserve">CONCLUIDO	</t>
        </is>
      </c>
      <c r="D250" t="n">
        <v>1.9586</v>
      </c>
      <c r="E250" t="n">
        <v>51.06</v>
      </c>
      <c r="F250" t="n">
        <v>48.23</v>
      </c>
      <c r="G250" t="n">
        <v>160.77</v>
      </c>
      <c r="H250" t="n">
        <v>2</v>
      </c>
      <c r="I250" t="n">
        <v>18</v>
      </c>
      <c r="J250" t="n">
        <v>177.7</v>
      </c>
      <c r="K250" t="n">
        <v>49.1</v>
      </c>
      <c r="L250" t="n">
        <v>20</v>
      </c>
      <c r="M250" t="n">
        <v>8</v>
      </c>
      <c r="N250" t="n">
        <v>33.61</v>
      </c>
      <c r="O250" t="n">
        <v>22150.3</v>
      </c>
      <c r="P250" t="n">
        <v>456.14</v>
      </c>
      <c r="Q250" t="n">
        <v>1206.64</v>
      </c>
      <c r="R250" t="n">
        <v>195.67</v>
      </c>
      <c r="S250" t="n">
        <v>133.29</v>
      </c>
      <c r="T250" t="n">
        <v>14457.81</v>
      </c>
      <c r="U250" t="n">
        <v>0.68</v>
      </c>
      <c r="V250" t="n">
        <v>0.78</v>
      </c>
      <c r="W250" t="n">
        <v>0.31</v>
      </c>
      <c r="X250" t="n">
        <v>0.82</v>
      </c>
      <c r="Y250" t="n">
        <v>1</v>
      </c>
      <c r="Z250" t="n">
        <v>10</v>
      </c>
    </row>
    <row r="251">
      <c r="A251" t="n">
        <v>20</v>
      </c>
      <c r="B251" t="n">
        <v>75</v>
      </c>
      <c r="C251" t="inlineStr">
        <is>
          <t xml:space="preserve">CONCLUIDO	</t>
        </is>
      </c>
      <c r="D251" t="n">
        <v>1.9572</v>
      </c>
      <c r="E251" t="n">
        <v>51.09</v>
      </c>
      <c r="F251" t="n">
        <v>48.27</v>
      </c>
      <c r="G251" t="n">
        <v>160.89</v>
      </c>
      <c r="H251" t="n">
        <v>2.08</v>
      </c>
      <c r="I251" t="n">
        <v>18</v>
      </c>
      <c r="J251" t="n">
        <v>179.18</v>
      </c>
      <c r="K251" t="n">
        <v>49.1</v>
      </c>
      <c r="L251" t="n">
        <v>21</v>
      </c>
      <c r="M251" t="n">
        <v>1</v>
      </c>
      <c r="N251" t="n">
        <v>34.09</v>
      </c>
      <c r="O251" t="n">
        <v>22333.43</v>
      </c>
      <c r="P251" t="n">
        <v>457.21</v>
      </c>
      <c r="Q251" t="n">
        <v>1206.61</v>
      </c>
      <c r="R251" t="n">
        <v>196.48</v>
      </c>
      <c r="S251" t="n">
        <v>133.29</v>
      </c>
      <c r="T251" t="n">
        <v>14862.63</v>
      </c>
      <c r="U251" t="n">
        <v>0.68</v>
      </c>
      <c r="V251" t="n">
        <v>0.78</v>
      </c>
      <c r="W251" t="n">
        <v>0.33</v>
      </c>
      <c r="X251" t="n">
        <v>0.86</v>
      </c>
      <c r="Y251" t="n">
        <v>1</v>
      </c>
      <c r="Z251" t="n">
        <v>10</v>
      </c>
    </row>
    <row r="252">
      <c r="A252" t="n">
        <v>21</v>
      </c>
      <c r="B252" t="n">
        <v>75</v>
      </c>
      <c r="C252" t="inlineStr">
        <is>
          <t xml:space="preserve">CONCLUIDO	</t>
        </is>
      </c>
      <c r="D252" t="n">
        <v>1.9585</v>
      </c>
      <c r="E252" t="n">
        <v>51.06</v>
      </c>
      <c r="F252" t="n">
        <v>48.23</v>
      </c>
      <c r="G252" t="n">
        <v>160.78</v>
      </c>
      <c r="H252" t="n">
        <v>2.16</v>
      </c>
      <c r="I252" t="n">
        <v>18</v>
      </c>
      <c r="J252" t="n">
        <v>180.67</v>
      </c>
      <c r="K252" t="n">
        <v>49.1</v>
      </c>
      <c r="L252" t="n">
        <v>22</v>
      </c>
      <c r="M252" t="n">
        <v>0</v>
      </c>
      <c r="N252" t="n">
        <v>34.58</v>
      </c>
      <c r="O252" t="n">
        <v>22517.21</v>
      </c>
      <c r="P252" t="n">
        <v>460.44</v>
      </c>
      <c r="Q252" t="n">
        <v>1206.67</v>
      </c>
      <c r="R252" t="n">
        <v>195.2</v>
      </c>
      <c r="S252" t="n">
        <v>133.29</v>
      </c>
      <c r="T252" t="n">
        <v>14223.16</v>
      </c>
      <c r="U252" t="n">
        <v>0.68</v>
      </c>
      <c r="V252" t="n">
        <v>0.78</v>
      </c>
      <c r="W252" t="n">
        <v>0.33</v>
      </c>
      <c r="X252" t="n">
        <v>0.82</v>
      </c>
      <c r="Y252" t="n">
        <v>1</v>
      </c>
      <c r="Z252" t="n">
        <v>10</v>
      </c>
    </row>
    <row r="253">
      <c r="A253" t="n">
        <v>0</v>
      </c>
      <c r="B253" t="n">
        <v>95</v>
      </c>
      <c r="C253" t="inlineStr">
        <is>
          <t xml:space="preserve">CONCLUIDO	</t>
        </is>
      </c>
      <c r="D253" t="n">
        <v>0.7432</v>
      </c>
      <c r="E253" t="n">
        <v>134.56</v>
      </c>
      <c r="F253" t="n">
        <v>96.31999999999999</v>
      </c>
      <c r="G253" t="n">
        <v>6.01</v>
      </c>
      <c r="H253" t="n">
        <v>0.1</v>
      </c>
      <c r="I253" t="n">
        <v>961</v>
      </c>
      <c r="J253" t="n">
        <v>185.69</v>
      </c>
      <c r="K253" t="n">
        <v>53.44</v>
      </c>
      <c r="L253" t="n">
        <v>1</v>
      </c>
      <c r="M253" t="n">
        <v>959</v>
      </c>
      <c r="N253" t="n">
        <v>36.26</v>
      </c>
      <c r="O253" t="n">
        <v>23136.14</v>
      </c>
      <c r="P253" t="n">
        <v>1301.24</v>
      </c>
      <c r="Q253" t="n">
        <v>1207.25</v>
      </c>
      <c r="R253" t="n">
        <v>1833.89</v>
      </c>
      <c r="S253" t="n">
        <v>133.29</v>
      </c>
      <c r="T253" t="n">
        <v>828851.47</v>
      </c>
      <c r="U253" t="n">
        <v>0.07000000000000001</v>
      </c>
      <c r="V253" t="n">
        <v>0.39</v>
      </c>
      <c r="W253" t="n">
        <v>1.82</v>
      </c>
      <c r="X253" t="n">
        <v>48.88</v>
      </c>
      <c r="Y253" t="n">
        <v>1</v>
      </c>
      <c r="Z253" t="n">
        <v>10</v>
      </c>
    </row>
    <row r="254">
      <c r="A254" t="n">
        <v>1</v>
      </c>
      <c r="B254" t="n">
        <v>95</v>
      </c>
      <c r="C254" t="inlineStr">
        <is>
          <t xml:space="preserve">CONCLUIDO	</t>
        </is>
      </c>
      <c r="D254" t="n">
        <v>1.3311</v>
      </c>
      <c r="E254" t="n">
        <v>75.12</v>
      </c>
      <c r="F254" t="n">
        <v>61.49</v>
      </c>
      <c r="G254" t="n">
        <v>12.3</v>
      </c>
      <c r="H254" t="n">
        <v>0.19</v>
      </c>
      <c r="I254" t="n">
        <v>300</v>
      </c>
      <c r="J254" t="n">
        <v>187.21</v>
      </c>
      <c r="K254" t="n">
        <v>53.44</v>
      </c>
      <c r="L254" t="n">
        <v>2</v>
      </c>
      <c r="M254" t="n">
        <v>298</v>
      </c>
      <c r="N254" t="n">
        <v>36.77</v>
      </c>
      <c r="O254" t="n">
        <v>23322.88</v>
      </c>
      <c r="P254" t="n">
        <v>824.22</v>
      </c>
      <c r="Q254" t="n">
        <v>1206.83</v>
      </c>
      <c r="R254" t="n">
        <v>645.55</v>
      </c>
      <c r="S254" t="n">
        <v>133.29</v>
      </c>
      <c r="T254" t="n">
        <v>237988.13</v>
      </c>
      <c r="U254" t="n">
        <v>0.21</v>
      </c>
      <c r="V254" t="n">
        <v>0.61</v>
      </c>
      <c r="W254" t="n">
        <v>0.76</v>
      </c>
      <c r="X254" t="n">
        <v>14.07</v>
      </c>
      <c r="Y254" t="n">
        <v>1</v>
      </c>
      <c r="Z254" t="n">
        <v>10</v>
      </c>
    </row>
    <row r="255">
      <c r="A255" t="n">
        <v>2</v>
      </c>
      <c r="B255" t="n">
        <v>95</v>
      </c>
      <c r="C255" t="inlineStr">
        <is>
          <t xml:space="preserve">CONCLUIDO	</t>
        </is>
      </c>
      <c r="D255" t="n">
        <v>1.5419</v>
      </c>
      <c r="E255" t="n">
        <v>64.86</v>
      </c>
      <c r="F255" t="n">
        <v>55.69</v>
      </c>
      <c r="G255" t="n">
        <v>18.56</v>
      </c>
      <c r="H255" t="n">
        <v>0.28</v>
      </c>
      <c r="I255" t="n">
        <v>180</v>
      </c>
      <c r="J255" t="n">
        <v>188.73</v>
      </c>
      <c r="K255" t="n">
        <v>53.44</v>
      </c>
      <c r="L255" t="n">
        <v>3</v>
      </c>
      <c r="M255" t="n">
        <v>178</v>
      </c>
      <c r="N255" t="n">
        <v>37.29</v>
      </c>
      <c r="O255" t="n">
        <v>23510.33</v>
      </c>
      <c r="P255" t="n">
        <v>741.77</v>
      </c>
      <c r="Q255" t="n">
        <v>1206.72</v>
      </c>
      <c r="R255" t="n">
        <v>448.51</v>
      </c>
      <c r="S255" t="n">
        <v>133.29</v>
      </c>
      <c r="T255" t="n">
        <v>140067.18</v>
      </c>
      <c r="U255" t="n">
        <v>0.3</v>
      </c>
      <c r="V255" t="n">
        <v>0.67</v>
      </c>
      <c r="W255" t="n">
        <v>0.5600000000000001</v>
      </c>
      <c r="X255" t="n">
        <v>8.27</v>
      </c>
      <c r="Y255" t="n">
        <v>1</v>
      </c>
      <c r="Z255" t="n">
        <v>10</v>
      </c>
    </row>
    <row r="256">
      <c r="A256" t="n">
        <v>3</v>
      </c>
      <c r="B256" t="n">
        <v>95</v>
      </c>
      <c r="C256" t="inlineStr">
        <is>
          <t xml:space="preserve">CONCLUIDO	</t>
        </is>
      </c>
      <c r="D256" t="n">
        <v>1.6546</v>
      </c>
      <c r="E256" t="n">
        <v>60.44</v>
      </c>
      <c r="F256" t="n">
        <v>53.2</v>
      </c>
      <c r="G256" t="n">
        <v>24.94</v>
      </c>
      <c r="H256" t="n">
        <v>0.37</v>
      </c>
      <c r="I256" t="n">
        <v>128</v>
      </c>
      <c r="J256" t="n">
        <v>190.25</v>
      </c>
      <c r="K256" t="n">
        <v>53.44</v>
      </c>
      <c r="L256" t="n">
        <v>4</v>
      </c>
      <c r="M256" t="n">
        <v>126</v>
      </c>
      <c r="N256" t="n">
        <v>37.82</v>
      </c>
      <c r="O256" t="n">
        <v>23698.48</v>
      </c>
      <c r="P256" t="n">
        <v>704.51</v>
      </c>
      <c r="Q256" t="n">
        <v>1206.69</v>
      </c>
      <c r="R256" t="n">
        <v>364.3</v>
      </c>
      <c r="S256" t="n">
        <v>133.29</v>
      </c>
      <c r="T256" t="n">
        <v>98222</v>
      </c>
      <c r="U256" t="n">
        <v>0.37</v>
      </c>
      <c r="V256" t="n">
        <v>0.7</v>
      </c>
      <c r="W256" t="n">
        <v>0.48</v>
      </c>
      <c r="X256" t="n">
        <v>5.79</v>
      </c>
      <c r="Y256" t="n">
        <v>1</v>
      </c>
      <c r="Z256" t="n">
        <v>10</v>
      </c>
    </row>
    <row r="257">
      <c r="A257" t="n">
        <v>4</v>
      </c>
      <c r="B257" t="n">
        <v>95</v>
      </c>
      <c r="C257" t="inlineStr">
        <is>
          <t xml:space="preserve">CONCLUIDO	</t>
        </is>
      </c>
      <c r="D257" t="n">
        <v>1.7276</v>
      </c>
      <c r="E257" t="n">
        <v>57.88</v>
      </c>
      <c r="F257" t="n">
        <v>51.73</v>
      </c>
      <c r="G257" t="n">
        <v>31.35</v>
      </c>
      <c r="H257" t="n">
        <v>0.46</v>
      </c>
      <c r="I257" t="n">
        <v>99</v>
      </c>
      <c r="J257" t="n">
        <v>191.78</v>
      </c>
      <c r="K257" t="n">
        <v>53.44</v>
      </c>
      <c r="L257" t="n">
        <v>5</v>
      </c>
      <c r="M257" t="n">
        <v>97</v>
      </c>
      <c r="N257" t="n">
        <v>38.35</v>
      </c>
      <c r="O257" t="n">
        <v>23887.36</v>
      </c>
      <c r="P257" t="n">
        <v>680.86</v>
      </c>
      <c r="Q257" t="n">
        <v>1206.63</v>
      </c>
      <c r="R257" t="n">
        <v>314.21</v>
      </c>
      <c r="S257" t="n">
        <v>133.29</v>
      </c>
      <c r="T257" t="n">
        <v>73321.66</v>
      </c>
      <c r="U257" t="n">
        <v>0.42</v>
      </c>
      <c r="V257" t="n">
        <v>0.72</v>
      </c>
      <c r="W257" t="n">
        <v>0.43</v>
      </c>
      <c r="X257" t="n">
        <v>4.32</v>
      </c>
      <c r="Y257" t="n">
        <v>1</v>
      </c>
      <c r="Z257" t="n">
        <v>10</v>
      </c>
    </row>
    <row r="258">
      <c r="A258" t="n">
        <v>5</v>
      </c>
      <c r="B258" t="n">
        <v>95</v>
      </c>
      <c r="C258" t="inlineStr">
        <is>
          <t xml:space="preserve">CONCLUIDO	</t>
        </is>
      </c>
      <c r="D258" t="n">
        <v>1.7434</v>
      </c>
      <c r="E258" t="n">
        <v>57.36</v>
      </c>
      <c r="F258" t="n">
        <v>51.8</v>
      </c>
      <c r="G258" t="n">
        <v>37.45</v>
      </c>
      <c r="H258" t="n">
        <v>0.55</v>
      </c>
      <c r="I258" t="n">
        <v>83</v>
      </c>
      <c r="J258" t="n">
        <v>193.32</v>
      </c>
      <c r="K258" t="n">
        <v>53.44</v>
      </c>
      <c r="L258" t="n">
        <v>6</v>
      </c>
      <c r="M258" t="n">
        <v>81</v>
      </c>
      <c r="N258" t="n">
        <v>38.89</v>
      </c>
      <c r="O258" t="n">
        <v>24076.95</v>
      </c>
      <c r="P258" t="n">
        <v>678.28</v>
      </c>
      <c r="Q258" t="n">
        <v>1206.66</v>
      </c>
      <c r="R258" t="n">
        <v>318.97</v>
      </c>
      <c r="S258" t="n">
        <v>133.29</v>
      </c>
      <c r="T258" t="n">
        <v>75780.17999999999</v>
      </c>
      <c r="U258" t="n">
        <v>0.42</v>
      </c>
      <c r="V258" t="n">
        <v>0.72</v>
      </c>
      <c r="W258" t="n">
        <v>0.39</v>
      </c>
      <c r="X258" t="n">
        <v>4.39</v>
      </c>
      <c r="Y258" t="n">
        <v>1</v>
      </c>
      <c r="Z258" t="n">
        <v>10</v>
      </c>
    </row>
    <row r="259">
      <c r="A259" t="n">
        <v>6</v>
      </c>
      <c r="B259" t="n">
        <v>95</v>
      </c>
      <c r="C259" t="inlineStr">
        <is>
          <t xml:space="preserve">CONCLUIDO	</t>
        </is>
      </c>
      <c r="D259" t="n">
        <v>1.7973</v>
      </c>
      <c r="E259" t="n">
        <v>55.64</v>
      </c>
      <c r="F259" t="n">
        <v>50.6</v>
      </c>
      <c r="G259" t="n">
        <v>44</v>
      </c>
      <c r="H259" t="n">
        <v>0.64</v>
      </c>
      <c r="I259" t="n">
        <v>69</v>
      </c>
      <c r="J259" t="n">
        <v>194.86</v>
      </c>
      <c r="K259" t="n">
        <v>53.44</v>
      </c>
      <c r="L259" t="n">
        <v>7</v>
      </c>
      <c r="M259" t="n">
        <v>67</v>
      </c>
      <c r="N259" t="n">
        <v>39.43</v>
      </c>
      <c r="O259" t="n">
        <v>24267.28</v>
      </c>
      <c r="P259" t="n">
        <v>658.08</v>
      </c>
      <c r="Q259" t="n">
        <v>1206.63</v>
      </c>
      <c r="R259" t="n">
        <v>276.42</v>
      </c>
      <c r="S259" t="n">
        <v>133.29</v>
      </c>
      <c r="T259" t="n">
        <v>54577.62</v>
      </c>
      <c r="U259" t="n">
        <v>0.48</v>
      </c>
      <c r="V259" t="n">
        <v>0.74</v>
      </c>
      <c r="W259" t="n">
        <v>0.38</v>
      </c>
      <c r="X259" t="n">
        <v>3.19</v>
      </c>
      <c r="Y259" t="n">
        <v>1</v>
      </c>
      <c r="Z259" t="n">
        <v>10</v>
      </c>
    </row>
    <row r="260">
      <c r="A260" t="n">
        <v>7</v>
      </c>
      <c r="B260" t="n">
        <v>95</v>
      </c>
      <c r="C260" t="inlineStr">
        <is>
          <t xml:space="preserve">CONCLUIDO	</t>
        </is>
      </c>
      <c r="D260" t="n">
        <v>1.8272</v>
      </c>
      <c r="E260" t="n">
        <v>54.73</v>
      </c>
      <c r="F260" t="n">
        <v>50.06</v>
      </c>
      <c r="G260" t="n">
        <v>50.91</v>
      </c>
      <c r="H260" t="n">
        <v>0.72</v>
      </c>
      <c r="I260" t="n">
        <v>59</v>
      </c>
      <c r="J260" t="n">
        <v>196.41</v>
      </c>
      <c r="K260" t="n">
        <v>53.44</v>
      </c>
      <c r="L260" t="n">
        <v>8</v>
      </c>
      <c r="M260" t="n">
        <v>57</v>
      </c>
      <c r="N260" t="n">
        <v>39.98</v>
      </c>
      <c r="O260" t="n">
        <v>24458.36</v>
      </c>
      <c r="P260" t="n">
        <v>646.6799999999999</v>
      </c>
      <c r="Q260" t="n">
        <v>1206.67</v>
      </c>
      <c r="R260" t="n">
        <v>257.91</v>
      </c>
      <c r="S260" t="n">
        <v>133.29</v>
      </c>
      <c r="T260" t="n">
        <v>45373.42</v>
      </c>
      <c r="U260" t="n">
        <v>0.52</v>
      </c>
      <c r="V260" t="n">
        <v>0.75</v>
      </c>
      <c r="W260" t="n">
        <v>0.37</v>
      </c>
      <c r="X260" t="n">
        <v>2.65</v>
      </c>
      <c r="Y260" t="n">
        <v>1</v>
      </c>
      <c r="Z260" t="n">
        <v>10</v>
      </c>
    </row>
    <row r="261">
      <c r="A261" t="n">
        <v>8</v>
      </c>
      <c r="B261" t="n">
        <v>95</v>
      </c>
      <c r="C261" t="inlineStr">
        <is>
          <t xml:space="preserve">CONCLUIDO	</t>
        </is>
      </c>
      <c r="D261" t="n">
        <v>1.848</v>
      </c>
      <c r="E261" t="n">
        <v>54.11</v>
      </c>
      <c r="F261" t="n">
        <v>49.71</v>
      </c>
      <c r="G261" t="n">
        <v>57.35</v>
      </c>
      <c r="H261" t="n">
        <v>0.8100000000000001</v>
      </c>
      <c r="I261" t="n">
        <v>52</v>
      </c>
      <c r="J261" t="n">
        <v>197.97</v>
      </c>
      <c r="K261" t="n">
        <v>53.44</v>
      </c>
      <c r="L261" t="n">
        <v>9</v>
      </c>
      <c r="M261" t="n">
        <v>50</v>
      </c>
      <c r="N261" t="n">
        <v>40.53</v>
      </c>
      <c r="O261" t="n">
        <v>24650.18</v>
      </c>
      <c r="P261" t="n">
        <v>638.21</v>
      </c>
      <c r="Q261" t="n">
        <v>1206.61</v>
      </c>
      <c r="R261" t="n">
        <v>245.87</v>
      </c>
      <c r="S261" t="n">
        <v>133.29</v>
      </c>
      <c r="T261" t="n">
        <v>39387.41</v>
      </c>
      <c r="U261" t="n">
        <v>0.54</v>
      </c>
      <c r="V261" t="n">
        <v>0.75</v>
      </c>
      <c r="W261" t="n">
        <v>0.36</v>
      </c>
      <c r="X261" t="n">
        <v>2.3</v>
      </c>
      <c r="Y261" t="n">
        <v>1</v>
      </c>
      <c r="Z261" t="n">
        <v>10</v>
      </c>
    </row>
    <row r="262">
      <c r="A262" t="n">
        <v>9</v>
      </c>
      <c r="B262" t="n">
        <v>95</v>
      </c>
      <c r="C262" t="inlineStr">
        <is>
          <t xml:space="preserve">CONCLUIDO	</t>
        </is>
      </c>
      <c r="D262" t="n">
        <v>1.8637</v>
      </c>
      <c r="E262" t="n">
        <v>53.66</v>
      </c>
      <c r="F262" t="n">
        <v>49.44</v>
      </c>
      <c r="G262" t="n">
        <v>63.11</v>
      </c>
      <c r="H262" t="n">
        <v>0.89</v>
      </c>
      <c r="I262" t="n">
        <v>47</v>
      </c>
      <c r="J262" t="n">
        <v>199.53</v>
      </c>
      <c r="K262" t="n">
        <v>53.44</v>
      </c>
      <c r="L262" t="n">
        <v>10</v>
      </c>
      <c r="M262" t="n">
        <v>45</v>
      </c>
      <c r="N262" t="n">
        <v>41.1</v>
      </c>
      <c r="O262" t="n">
        <v>24842.77</v>
      </c>
      <c r="P262" t="n">
        <v>631.33</v>
      </c>
      <c r="Q262" t="n">
        <v>1206.61</v>
      </c>
      <c r="R262" t="n">
        <v>236.66</v>
      </c>
      <c r="S262" t="n">
        <v>133.29</v>
      </c>
      <c r="T262" t="n">
        <v>34809.16</v>
      </c>
      <c r="U262" t="n">
        <v>0.5600000000000001</v>
      </c>
      <c r="V262" t="n">
        <v>0.76</v>
      </c>
      <c r="W262" t="n">
        <v>0.35</v>
      </c>
      <c r="X262" t="n">
        <v>2.03</v>
      </c>
      <c r="Y262" t="n">
        <v>1</v>
      </c>
      <c r="Z262" t="n">
        <v>10</v>
      </c>
    </row>
    <row r="263">
      <c r="A263" t="n">
        <v>10</v>
      </c>
      <c r="B263" t="n">
        <v>95</v>
      </c>
      <c r="C263" t="inlineStr">
        <is>
          <t xml:space="preserve">CONCLUIDO	</t>
        </is>
      </c>
      <c r="D263" t="n">
        <v>1.8594</v>
      </c>
      <c r="E263" t="n">
        <v>53.78</v>
      </c>
      <c r="F263" t="n">
        <v>49.71</v>
      </c>
      <c r="G263" t="n">
        <v>69.36</v>
      </c>
      <c r="H263" t="n">
        <v>0.97</v>
      </c>
      <c r="I263" t="n">
        <v>43</v>
      </c>
      <c r="J263" t="n">
        <v>201.1</v>
      </c>
      <c r="K263" t="n">
        <v>53.44</v>
      </c>
      <c r="L263" t="n">
        <v>11</v>
      </c>
      <c r="M263" t="n">
        <v>41</v>
      </c>
      <c r="N263" t="n">
        <v>41.66</v>
      </c>
      <c r="O263" t="n">
        <v>25036.12</v>
      </c>
      <c r="P263" t="n">
        <v>630.77</v>
      </c>
      <c r="Q263" t="n">
        <v>1206.59</v>
      </c>
      <c r="R263" t="n">
        <v>246.86</v>
      </c>
      <c r="S263" t="n">
        <v>133.29</v>
      </c>
      <c r="T263" t="n">
        <v>39929.08</v>
      </c>
      <c r="U263" t="n">
        <v>0.54</v>
      </c>
      <c r="V263" t="n">
        <v>0.75</v>
      </c>
      <c r="W263" t="n">
        <v>0.34</v>
      </c>
      <c r="X263" t="n">
        <v>2.3</v>
      </c>
      <c r="Y263" t="n">
        <v>1</v>
      </c>
      <c r="Z263" t="n">
        <v>10</v>
      </c>
    </row>
    <row r="264">
      <c r="A264" t="n">
        <v>11</v>
      </c>
      <c r="B264" t="n">
        <v>95</v>
      </c>
      <c r="C264" t="inlineStr">
        <is>
          <t xml:space="preserve">CONCLUIDO	</t>
        </is>
      </c>
      <c r="D264" t="n">
        <v>1.8864</v>
      </c>
      <c r="E264" t="n">
        <v>53.01</v>
      </c>
      <c r="F264" t="n">
        <v>49.13</v>
      </c>
      <c r="G264" t="n">
        <v>77.56999999999999</v>
      </c>
      <c r="H264" t="n">
        <v>1.05</v>
      </c>
      <c r="I264" t="n">
        <v>38</v>
      </c>
      <c r="J264" t="n">
        <v>202.67</v>
      </c>
      <c r="K264" t="n">
        <v>53.44</v>
      </c>
      <c r="L264" t="n">
        <v>12</v>
      </c>
      <c r="M264" t="n">
        <v>36</v>
      </c>
      <c r="N264" t="n">
        <v>42.24</v>
      </c>
      <c r="O264" t="n">
        <v>25230.25</v>
      </c>
      <c r="P264" t="n">
        <v>619.05</v>
      </c>
      <c r="Q264" t="n">
        <v>1206.63</v>
      </c>
      <c r="R264" t="n">
        <v>226.33</v>
      </c>
      <c r="S264" t="n">
        <v>133.29</v>
      </c>
      <c r="T264" t="n">
        <v>29684.93</v>
      </c>
      <c r="U264" t="n">
        <v>0.59</v>
      </c>
      <c r="V264" t="n">
        <v>0.76</v>
      </c>
      <c r="W264" t="n">
        <v>0.34</v>
      </c>
      <c r="X264" t="n">
        <v>1.72</v>
      </c>
      <c r="Y264" t="n">
        <v>1</v>
      </c>
      <c r="Z264" t="n">
        <v>10</v>
      </c>
    </row>
    <row r="265">
      <c r="A265" t="n">
        <v>12</v>
      </c>
      <c r="B265" t="n">
        <v>95</v>
      </c>
      <c r="C265" t="inlineStr">
        <is>
          <t xml:space="preserve">CONCLUIDO	</t>
        </is>
      </c>
      <c r="D265" t="n">
        <v>1.8954</v>
      </c>
      <c r="E265" t="n">
        <v>52.76</v>
      </c>
      <c r="F265" t="n">
        <v>48.99</v>
      </c>
      <c r="G265" t="n">
        <v>83.98</v>
      </c>
      <c r="H265" t="n">
        <v>1.13</v>
      </c>
      <c r="I265" t="n">
        <v>35</v>
      </c>
      <c r="J265" t="n">
        <v>204.25</v>
      </c>
      <c r="K265" t="n">
        <v>53.44</v>
      </c>
      <c r="L265" t="n">
        <v>13</v>
      </c>
      <c r="M265" t="n">
        <v>33</v>
      </c>
      <c r="N265" t="n">
        <v>42.82</v>
      </c>
      <c r="O265" t="n">
        <v>25425.3</v>
      </c>
      <c r="P265" t="n">
        <v>612.9299999999999</v>
      </c>
      <c r="Q265" t="n">
        <v>1206.63</v>
      </c>
      <c r="R265" t="n">
        <v>221.61</v>
      </c>
      <c r="S265" t="n">
        <v>133.29</v>
      </c>
      <c r="T265" t="n">
        <v>27341.67</v>
      </c>
      <c r="U265" t="n">
        <v>0.6</v>
      </c>
      <c r="V265" t="n">
        <v>0.76</v>
      </c>
      <c r="W265" t="n">
        <v>0.33</v>
      </c>
      <c r="X265" t="n">
        <v>1.58</v>
      </c>
      <c r="Y265" t="n">
        <v>1</v>
      </c>
      <c r="Z265" t="n">
        <v>10</v>
      </c>
    </row>
    <row r="266">
      <c r="A266" t="n">
        <v>13</v>
      </c>
      <c r="B266" t="n">
        <v>95</v>
      </c>
      <c r="C266" t="inlineStr">
        <is>
          <t xml:space="preserve">CONCLUIDO	</t>
        </is>
      </c>
      <c r="D266" t="n">
        <v>1.9017</v>
      </c>
      <c r="E266" t="n">
        <v>52.58</v>
      </c>
      <c r="F266" t="n">
        <v>48.89</v>
      </c>
      <c r="G266" t="n">
        <v>88.89</v>
      </c>
      <c r="H266" t="n">
        <v>1.21</v>
      </c>
      <c r="I266" t="n">
        <v>33</v>
      </c>
      <c r="J266" t="n">
        <v>205.84</v>
      </c>
      <c r="K266" t="n">
        <v>53.44</v>
      </c>
      <c r="L266" t="n">
        <v>14</v>
      </c>
      <c r="M266" t="n">
        <v>31</v>
      </c>
      <c r="N266" t="n">
        <v>43.4</v>
      </c>
      <c r="O266" t="n">
        <v>25621.03</v>
      </c>
      <c r="P266" t="n">
        <v>608.74</v>
      </c>
      <c r="Q266" t="n">
        <v>1206.62</v>
      </c>
      <c r="R266" t="n">
        <v>218.27</v>
      </c>
      <c r="S266" t="n">
        <v>133.29</v>
      </c>
      <c r="T266" t="n">
        <v>25680.43</v>
      </c>
      <c r="U266" t="n">
        <v>0.61</v>
      </c>
      <c r="V266" t="n">
        <v>0.77</v>
      </c>
      <c r="W266" t="n">
        <v>0.33</v>
      </c>
      <c r="X266" t="n">
        <v>1.48</v>
      </c>
      <c r="Y266" t="n">
        <v>1</v>
      </c>
      <c r="Z266" t="n">
        <v>10</v>
      </c>
    </row>
    <row r="267">
      <c r="A267" t="n">
        <v>14</v>
      </c>
      <c r="B267" t="n">
        <v>95</v>
      </c>
      <c r="C267" t="inlineStr">
        <is>
          <t xml:space="preserve">CONCLUIDO	</t>
        </is>
      </c>
      <c r="D267" t="n">
        <v>1.9166</v>
      </c>
      <c r="E267" t="n">
        <v>52.18</v>
      </c>
      <c r="F267" t="n">
        <v>48.59</v>
      </c>
      <c r="G267" t="n">
        <v>97.18000000000001</v>
      </c>
      <c r="H267" t="n">
        <v>1.28</v>
      </c>
      <c r="I267" t="n">
        <v>30</v>
      </c>
      <c r="J267" t="n">
        <v>207.43</v>
      </c>
      <c r="K267" t="n">
        <v>53.44</v>
      </c>
      <c r="L267" t="n">
        <v>15</v>
      </c>
      <c r="M267" t="n">
        <v>28</v>
      </c>
      <c r="N267" t="n">
        <v>44</v>
      </c>
      <c r="O267" t="n">
        <v>25817.56</v>
      </c>
      <c r="P267" t="n">
        <v>601.05</v>
      </c>
      <c r="Q267" t="n">
        <v>1206.6</v>
      </c>
      <c r="R267" t="n">
        <v>207.53</v>
      </c>
      <c r="S267" t="n">
        <v>133.29</v>
      </c>
      <c r="T267" t="n">
        <v>20325.29</v>
      </c>
      <c r="U267" t="n">
        <v>0.64</v>
      </c>
      <c r="V267" t="n">
        <v>0.77</v>
      </c>
      <c r="W267" t="n">
        <v>0.33</v>
      </c>
      <c r="X267" t="n">
        <v>1.18</v>
      </c>
      <c r="Y267" t="n">
        <v>1</v>
      </c>
      <c r="Z267" t="n">
        <v>10</v>
      </c>
    </row>
    <row r="268">
      <c r="A268" t="n">
        <v>15</v>
      </c>
      <c r="B268" t="n">
        <v>95</v>
      </c>
      <c r="C268" t="inlineStr">
        <is>
          <t xml:space="preserve">CONCLUIDO	</t>
        </is>
      </c>
      <c r="D268" t="n">
        <v>1.9155</v>
      </c>
      <c r="E268" t="n">
        <v>52.21</v>
      </c>
      <c r="F268" t="n">
        <v>48.7</v>
      </c>
      <c r="G268" t="n">
        <v>104.35</v>
      </c>
      <c r="H268" t="n">
        <v>1.36</v>
      </c>
      <c r="I268" t="n">
        <v>28</v>
      </c>
      <c r="J268" t="n">
        <v>209.03</v>
      </c>
      <c r="K268" t="n">
        <v>53.44</v>
      </c>
      <c r="L268" t="n">
        <v>16</v>
      </c>
      <c r="M268" t="n">
        <v>26</v>
      </c>
      <c r="N268" t="n">
        <v>44.6</v>
      </c>
      <c r="O268" t="n">
        <v>26014.91</v>
      </c>
      <c r="P268" t="n">
        <v>598.95</v>
      </c>
      <c r="Q268" t="n">
        <v>1206.61</v>
      </c>
      <c r="R268" t="n">
        <v>211.72</v>
      </c>
      <c r="S268" t="n">
        <v>133.29</v>
      </c>
      <c r="T268" t="n">
        <v>22432.66</v>
      </c>
      <c r="U268" t="n">
        <v>0.63</v>
      </c>
      <c r="V268" t="n">
        <v>0.77</v>
      </c>
      <c r="W268" t="n">
        <v>0.32</v>
      </c>
      <c r="X268" t="n">
        <v>1.29</v>
      </c>
      <c r="Y268" t="n">
        <v>1</v>
      </c>
      <c r="Z268" t="n">
        <v>10</v>
      </c>
    </row>
    <row r="269">
      <c r="A269" t="n">
        <v>16</v>
      </c>
      <c r="B269" t="n">
        <v>95</v>
      </c>
      <c r="C269" t="inlineStr">
        <is>
          <t xml:space="preserve">CONCLUIDO	</t>
        </is>
      </c>
      <c r="D269" t="n">
        <v>1.9229</v>
      </c>
      <c r="E269" t="n">
        <v>52</v>
      </c>
      <c r="F269" t="n">
        <v>48.57</v>
      </c>
      <c r="G269" t="n">
        <v>112.08</v>
      </c>
      <c r="H269" t="n">
        <v>1.43</v>
      </c>
      <c r="I269" t="n">
        <v>26</v>
      </c>
      <c r="J269" t="n">
        <v>210.64</v>
      </c>
      <c r="K269" t="n">
        <v>53.44</v>
      </c>
      <c r="L269" t="n">
        <v>17</v>
      </c>
      <c r="M269" t="n">
        <v>24</v>
      </c>
      <c r="N269" t="n">
        <v>45.21</v>
      </c>
      <c r="O269" t="n">
        <v>26213.09</v>
      </c>
      <c r="P269" t="n">
        <v>591.04</v>
      </c>
      <c r="Q269" t="n">
        <v>1206.6</v>
      </c>
      <c r="R269" t="n">
        <v>207.36</v>
      </c>
      <c r="S269" t="n">
        <v>133.29</v>
      </c>
      <c r="T269" t="n">
        <v>20260.22</v>
      </c>
      <c r="U269" t="n">
        <v>0.64</v>
      </c>
      <c r="V269" t="n">
        <v>0.77</v>
      </c>
      <c r="W269" t="n">
        <v>0.32</v>
      </c>
      <c r="X269" t="n">
        <v>1.16</v>
      </c>
      <c r="Y269" t="n">
        <v>1</v>
      </c>
      <c r="Z269" t="n">
        <v>10</v>
      </c>
    </row>
    <row r="270">
      <c r="A270" t="n">
        <v>17</v>
      </c>
      <c r="B270" t="n">
        <v>95</v>
      </c>
      <c r="C270" t="inlineStr">
        <is>
          <t xml:space="preserve">CONCLUIDO	</t>
        </is>
      </c>
      <c r="D270" t="n">
        <v>1.9261</v>
      </c>
      <c r="E270" t="n">
        <v>51.92</v>
      </c>
      <c r="F270" t="n">
        <v>48.52</v>
      </c>
      <c r="G270" t="n">
        <v>116.45</v>
      </c>
      <c r="H270" t="n">
        <v>1.51</v>
      </c>
      <c r="I270" t="n">
        <v>25</v>
      </c>
      <c r="J270" t="n">
        <v>212.25</v>
      </c>
      <c r="K270" t="n">
        <v>53.44</v>
      </c>
      <c r="L270" t="n">
        <v>18</v>
      </c>
      <c r="M270" t="n">
        <v>23</v>
      </c>
      <c r="N270" t="n">
        <v>45.82</v>
      </c>
      <c r="O270" t="n">
        <v>26412.11</v>
      </c>
      <c r="P270" t="n">
        <v>587.62</v>
      </c>
      <c r="Q270" t="n">
        <v>1206.64</v>
      </c>
      <c r="R270" t="n">
        <v>205.64</v>
      </c>
      <c r="S270" t="n">
        <v>133.29</v>
      </c>
      <c r="T270" t="n">
        <v>19409.11</v>
      </c>
      <c r="U270" t="n">
        <v>0.65</v>
      </c>
      <c r="V270" t="n">
        <v>0.77</v>
      </c>
      <c r="W270" t="n">
        <v>0.31</v>
      </c>
      <c r="X270" t="n">
        <v>1.11</v>
      </c>
      <c r="Y270" t="n">
        <v>1</v>
      </c>
      <c r="Z270" t="n">
        <v>10</v>
      </c>
    </row>
    <row r="271">
      <c r="A271" t="n">
        <v>18</v>
      </c>
      <c r="B271" t="n">
        <v>95</v>
      </c>
      <c r="C271" t="inlineStr">
        <is>
          <t xml:space="preserve">CONCLUIDO	</t>
        </is>
      </c>
      <c r="D271" t="n">
        <v>1.9332</v>
      </c>
      <c r="E271" t="n">
        <v>51.73</v>
      </c>
      <c r="F271" t="n">
        <v>48.4</v>
      </c>
      <c r="G271" t="n">
        <v>126.27</v>
      </c>
      <c r="H271" t="n">
        <v>1.58</v>
      </c>
      <c r="I271" t="n">
        <v>23</v>
      </c>
      <c r="J271" t="n">
        <v>213.87</v>
      </c>
      <c r="K271" t="n">
        <v>53.44</v>
      </c>
      <c r="L271" t="n">
        <v>19</v>
      </c>
      <c r="M271" t="n">
        <v>21</v>
      </c>
      <c r="N271" t="n">
        <v>46.44</v>
      </c>
      <c r="O271" t="n">
        <v>26611.98</v>
      </c>
      <c r="P271" t="n">
        <v>582.42</v>
      </c>
      <c r="Q271" t="n">
        <v>1206.62</v>
      </c>
      <c r="R271" t="n">
        <v>201.71</v>
      </c>
      <c r="S271" t="n">
        <v>133.29</v>
      </c>
      <c r="T271" t="n">
        <v>17453.96</v>
      </c>
      <c r="U271" t="n">
        <v>0.66</v>
      </c>
      <c r="V271" t="n">
        <v>0.77</v>
      </c>
      <c r="W271" t="n">
        <v>0.31</v>
      </c>
      <c r="X271" t="n">
        <v>0.99</v>
      </c>
      <c r="Y271" t="n">
        <v>1</v>
      </c>
      <c r="Z271" t="n">
        <v>10</v>
      </c>
    </row>
    <row r="272">
      <c r="A272" t="n">
        <v>19</v>
      </c>
      <c r="B272" t="n">
        <v>95</v>
      </c>
      <c r="C272" t="inlineStr">
        <is>
          <t xml:space="preserve">CONCLUIDO	</t>
        </is>
      </c>
      <c r="D272" t="n">
        <v>1.9332</v>
      </c>
      <c r="E272" t="n">
        <v>51.73</v>
      </c>
      <c r="F272" t="n">
        <v>48.44</v>
      </c>
      <c r="G272" t="n">
        <v>132.11</v>
      </c>
      <c r="H272" t="n">
        <v>1.65</v>
      </c>
      <c r="I272" t="n">
        <v>22</v>
      </c>
      <c r="J272" t="n">
        <v>215.5</v>
      </c>
      <c r="K272" t="n">
        <v>53.44</v>
      </c>
      <c r="L272" t="n">
        <v>20</v>
      </c>
      <c r="M272" t="n">
        <v>20</v>
      </c>
      <c r="N272" t="n">
        <v>47.07</v>
      </c>
      <c r="O272" t="n">
        <v>26812.71</v>
      </c>
      <c r="P272" t="n">
        <v>578.73</v>
      </c>
      <c r="Q272" t="n">
        <v>1206.59</v>
      </c>
      <c r="R272" t="n">
        <v>203.07</v>
      </c>
      <c r="S272" t="n">
        <v>133.29</v>
      </c>
      <c r="T272" t="n">
        <v>18137.15</v>
      </c>
      <c r="U272" t="n">
        <v>0.66</v>
      </c>
      <c r="V272" t="n">
        <v>0.77</v>
      </c>
      <c r="W272" t="n">
        <v>0.31</v>
      </c>
      <c r="X272" t="n">
        <v>1.03</v>
      </c>
      <c r="Y272" t="n">
        <v>1</v>
      </c>
      <c r="Z272" t="n">
        <v>10</v>
      </c>
    </row>
    <row r="273">
      <c r="A273" t="n">
        <v>20</v>
      </c>
      <c r="B273" t="n">
        <v>95</v>
      </c>
      <c r="C273" t="inlineStr">
        <is>
          <t xml:space="preserve">CONCLUIDO	</t>
        </is>
      </c>
      <c r="D273" t="n">
        <v>1.9372</v>
      </c>
      <c r="E273" t="n">
        <v>51.62</v>
      </c>
      <c r="F273" t="n">
        <v>48.37</v>
      </c>
      <c r="G273" t="n">
        <v>138.2</v>
      </c>
      <c r="H273" t="n">
        <v>1.72</v>
      </c>
      <c r="I273" t="n">
        <v>21</v>
      </c>
      <c r="J273" t="n">
        <v>217.14</v>
      </c>
      <c r="K273" t="n">
        <v>53.44</v>
      </c>
      <c r="L273" t="n">
        <v>21</v>
      </c>
      <c r="M273" t="n">
        <v>19</v>
      </c>
      <c r="N273" t="n">
        <v>47.7</v>
      </c>
      <c r="O273" t="n">
        <v>27014.3</v>
      </c>
      <c r="P273" t="n">
        <v>572.47</v>
      </c>
      <c r="Q273" t="n">
        <v>1206.61</v>
      </c>
      <c r="R273" t="n">
        <v>200.77</v>
      </c>
      <c r="S273" t="n">
        <v>133.29</v>
      </c>
      <c r="T273" t="n">
        <v>16990.01</v>
      </c>
      <c r="U273" t="n">
        <v>0.66</v>
      </c>
      <c r="V273" t="n">
        <v>0.77</v>
      </c>
      <c r="W273" t="n">
        <v>0.31</v>
      </c>
      <c r="X273" t="n">
        <v>0.96</v>
      </c>
      <c r="Y273" t="n">
        <v>1</v>
      </c>
      <c r="Z273" t="n">
        <v>10</v>
      </c>
    </row>
    <row r="274">
      <c r="A274" t="n">
        <v>21</v>
      </c>
      <c r="B274" t="n">
        <v>95</v>
      </c>
      <c r="C274" t="inlineStr">
        <is>
          <t xml:space="preserve">CONCLUIDO	</t>
        </is>
      </c>
      <c r="D274" t="n">
        <v>1.9426</v>
      </c>
      <c r="E274" t="n">
        <v>51.48</v>
      </c>
      <c r="F274" t="n">
        <v>48.27</v>
      </c>
      <c r="G274" t="n">
        <v>144.8</v>
      </c>
      <c r="H274" t="n">
        <v>1.79</v>
      </c>
      <c r="I274" t="n">
        <v>20</v>
      </c>
      <c r="J274" t="n">
        <v>218.78</v>
      </c>
      <c r="K274" t="n">
        <v>53.44</v>
      </c>
      <c r="L274" t="n">
        <v>22</v>
      </c>
      <c r="M274" t="n">
        <v>18</v>
      </c>
      <c r="N274" t="n">
        <v>48.34</v>
      </c>
      <c r="O274" t="n">
        <v>27216.79</v>
      </c>
      <c r="P274" t="n">
        <v>568.21</v>
      </c>
      <c r="Q274" t="n">
        <v>1206.61</v>
      </c>
      <c r="R274" t="n">
        <v>196.99</v>
      </c>
      <c r="S274" t="n">
        <v>133.29</v>
      </c>
      <c r="T274" t="n">
        <v>15107.62</v>
      </c>
      <c r="U274" t="n">
        <v>0.68</v>
      </c>
      <c r="V274" t="n">
        <v>0.78</v>
      </c>
      <c r="W274" t="n">
        <v>0.31</v>
      </c>
      <c r="X274" t="n">
        <v>0.86</v>
      </c>
      <c r="Y274" t="n">
        <v>1</v>
      </c>
      <c r="Z274" t="n">
        <v>10</v>
      </c>
    </row>
    <row r="275">
      <c r="A275" t="n">
        <v>22</v>
      </c>
      <c r="B275" t="n">
        <v>95</v>
      </c>
      <c r="C275" t="inlineStr">
        <is>
          <t xml:space="preserve">CONCLUIDO	</t>
        </is>
      </c>
      <c r="D275" t="n">
        <v>1.9453</v>
      </c>
      <c r="E275" t="n">
        <v>51.41</v>
      </c>
      <c r="F275" t="n">
        <v>48.23</v>
      </c>
      <c r="G275" t="n">
        <v>152.31</v>
      </c>
      <c r="H275" t="n">
        <v>1.85</v>
      </c>
      <c r="I275" t="n">
        <v>19</v>
      </c>
      <c r="J275" t="n">
        <v>220.43</v>
      </c>
      <c r="K275" t="n">
        <v>53.44</v>
      </c>
      <c r="L275" t="n">
        <v>23</v>
      </c>
      <c r="M275" t="n">
        <v>17</v>
      </c>
      <c r="N275" t="n">
        <v>48.99</v>
      </c>
      <c r="O275" t="n">
        <v>27420.16</v>
      </c>
      <c r="P275" t="n">
        <v>563.9400000000001</v>
      </c>
      <c r="Q275" t="n">
        <v>1206.6</v>
      </c>
      <c r="R275" t="n">
        <v>195.93</v>
      </c>
      <c r="S275" t="n">
        <v>133.29</v>
      </c>
      <c r="T275" t="n">
        <v>14581.29</v>
      </c>
      <c r="U275" t="n">
        <v>0.68</v>
      </c>
      <c r="V275" t="n">
        <v>0.78</v>
      </c>
      <c r="W275" t="n">
        <v>0.3</v>
      </c>
      <c r="X275" t="n">
        <v>0.82</v>
      </c>
      <c r="Y275" t="n">
        <v>1</v>
      </c>
      <c r="Z275" t="n">
        <v>10</v>
      </c>
    </row>
    <row r="276">
      <c r="A276" t="n">
        <v>23</v>
      </c>
      <c r="B276" t="n">
        <v>95</v>
      </c>
      <c r="C276" t="inlineStr">
        <is>
          <t xml:space="preserve">CONCLUIDO	</t>
        </is>
      </c>
      <c r="D276" t="n">
        <v>1.9442</v>
      </c>
      <c r="E276" t="n">
        <v>51.44</v>
      </c>
      <c r="F276" t="n">
        <v>48.3</v>
      </c>
      <c r="G276" t="n">
        <v>160.99</v>
      </c>
      <c r="H276" t="n">
        <v>1.92</v>
      </c>
      <c r="I276" t="n">
        <v>18</v>
      </c>
      <c r="J276" t="n">
        <v>222.08</v>
      </c>
      <c r="K276" t="n">
        <v>53.44</v>
      </c>
      <c r="L276" t="n">
        <v>24</v>
      </c>
      <c r="M276" t="n">
        <v>16</v>
      </c>
      <c r="N276" t="n">
        <v>49.65</v>
      </c>
      <c r="O276" t="n">
        <v>27624.44</v>
      </c>
      <c r="P276" t="n">
        <v>558.71</v>
      </c>
      <c r="Q276" t="n">
        <v>1206.59</v>
      </c>
      <c r="R276" t="n">
        <v>198.38</v>
      </c>
      <c r="S276" t="n">
        <v>133.29</v>
      </c>
      <c r="T276" t="n">
        <v>15810.85</v>
      </c>
      <c r="U276" t="n">
        <v>0.67</v>
      </c>
      <c r="V276" t="n">
        <v>0.77</v>
      </c>
      <c r="W276" t="n">
        <v>0.3</v>
      </c>
      <c r="X276" t="n">
        <v>0.89</v>
      </c>
      <c r="Y276" t="n">
        <v>1</v>
      </c>
      <c r="Z276" t="n">
        <v>10</v>
      </c>
    </row>
    <row r="277">
      <c r="A277" t="n">
        <v>24</v>
      </c>
      <c r="B277" t="n">
        <v>95</v>
      </c>
      <c r="C277" t="inlineStr">
        <is>
          <t xml:space="preserve">CONCLUIDO	</t>
        </is>
      </c>
      <c r="D277" t="n">
        <v>1.95</v>
      </c>
      <c r="E277" t="n">
        <v>51.28</v>
      </c>
      <c r="F277" t="n">
        <v>48.18</v>
      </c>
      <c r="G277" t="n">
        <v>170.05</v>
      </c>
      <c r="H277" t="n">
        <v>1.99</v>
      </c>
      <c r="I277" t="n">
        <v>17</v>
      </c>
      <c r="J277" t="n">
        <v>223.75</v>
      </c>
      <c r="K277" t="n">
        <v>53.44</v>
      </c>
      <c r="L277" t="n">
        <v>25</v>
      </c>
      <c r="M277" t="n">
        <v>15</v>
      </c>
      <c r="N277" t="n">
        <v>50.31</v>
      </c>
      <c r="O277" t="n">
        <v>27829.77</v>
      </c>
      <c r="P277" t="n">
        <v>553.3200000000001</v>
      </c>
      <c r="Q277" t="n">
        <v>1206.59</v>
      </c>
      <c r="R277" t="n">
        <v>194.2</v>
      </c>
      <c r="S277" t="n">
        <v>133.29</v>
      </c>
      <c r="T277" t="n">
        <v>13727.26</v>
      </c>
      <c r="U277" t="n">
        <v>0.6899999999999999</v>
      </c>
      <c r="V277" t="n">
        <v>0.78</v>
      </c>
      <c r="W277" t="n">
        <v>0.3</v>
      </c>
      <c r="X277" t="n">
        <v>0.77</v>
      </c>
      <c r="Y277" t="n">
        <v>1</v>
      </c>
      <c r="Z277" t="n">
        <v>10</v>
      </c>
    </row>
    <row r="278">
      <c r="A278" t="n">
        <v>25</v>
      </c>
      <c r="B278" t="n">
        <v>95</v>
      </c>
      <c r="C278" t="inlineStr">
        <is>
          <t xml:space="preserve">CONCLUIDO	</t>
        </is>
      </c>
      <c r="D278" t="n">
        <v>1.9504</v>
      </c>
      <c r="E278" t="n">
        <v>51.27</v>
      </c>
      <c r="F278" t="n">
        <v>48.17</v>
      </c>
      <c r="G278" t="n">
        <v>170.02</v>
      </c>
      <c r="H278" t="n">
        <v>2.05</v>
      </c>
      <c r="I278" t="n">
        <v>17</v>
      </c>
      <c r="J278" t="n">
        <v>225.42</v>
      </c>
      <c r="K278" t="n">
        <v>53.44</v>
      </c>
      <c r="L278" t="n">
        <v>26</v>
      </c>
      <c r="M278" t="n">
        <v>15</v>
      </c>
      <c r="N278" t="n">
        <v>50.98</v>
      </c>
      <c r="O278" t="n">
        <v>28035.92</v>
      </c>
      <c r="P278" t="n">
        <v>547.37</v>
      </c>
      <c r="Q278" t="n">
        <v>1206.61</v>
      </c>
      <c r="R278" t="n">
        <v>193.81</v>
      </c>
      <c r="S278" t="n">
        <v>133.29</v>
      </c>
      <c r="T278" t="n">
        <v>13534.11</v>
      </c>
      <c r="U278" t="n">
        <v>0.6899999999999999</v>
      </c>
      <c r="V278" t="n">
        <v>0.78</v>
      </c>
      <c r="W278" t="n">
        <v>0.3</v>
      </c>
      <c r="X278" t="n">
        <v>0.76</v>
      </c>
      <c r="Y278" t="n">
        <v>1</v>
      </c>
      <c r="Z278" t="n">
        <v>10</v>
      </c>
    </row>
    <row r="279">
      <c r="A279" t="n">
        <v>26</v>
      </c>
      <c r="B279" t="n">
        <v>95</v>
      </c>
      <c r="C279" t="inlineStr">
        <is>
          <t xml:space="preserve">CONCLUIDO	</t>
        </is>
      </c>
      <c r="D279" t="n">
        <v>1.9541</v>
      </c>
      <c r="E279" t="n">
        <v>51.17</v>
      </c>
      <c r="F279" t="n">
        <v>48.11</v>
      </c>
      <c r="G279" t="n">
        <v>180.41</v>
      </c>
      <c r="H279" t="n">
        <v>2.11</v>
      </c>
      <c r="I279" t="n">
        <v>16</v>
      </c>
      <c r="J279" t="n">
        <v>227.1</v>
      </c>
      <c r="K279" t="n">
        <v>53.44</v>
      </c>
      <c r="L279" t="n">
        <v>27</v>
      </c>
      <c r="M279" t="n">
        <v>14</v>
      </c>
      <c r="N279" t="n">
        <v>51.66</v>
      </c>
      <c r="O279" t="n">
        <v>28243</v>
      </c>
      <c r="P279" t="n">
        <v>543.48</v>
      </c>
      <c r="Q279" t="n">
        <v>1206.6</v>
      </c>
      <c r="R279" t="n">
        <v>191.63</v>
      </c>
      <c r="S279" t="n">
        <v>133.29</v>
      </c>
      <c r="T279" t="n">
        <v>12445.3</v>
      </c>
      <c r="U279" t="n">
        <v>0.7</v>
      </c>
      <c r="V279" t="n">
        <v>0.78</v>
      </c>
      <c r="W279" t="n">
        <v>0.31</v>
      </c>
      <c r="X279" t="n">
        <v>0.7</v>
      </c>
      <c r="Y279" t="n">
        <v>1</v>
      </c>
      <c r="Z279" t="n">
        <v>10</v>
      </c>
    </row>
    <row r="280">
      <c r="A280" t="n">
        <v>27</v>
      </c>
      <c r="B280" t="n">
        <v>95</v>
      </c>
      <c r="C280" t="inlineStr">
        <is>
          <t xml:space="preserve">CONCLUIDO	</t>
        </is>
      </c>
      <c r="D280" t="n">
        <v>1.9565</v>
      </c>
      <c r="E280" t="n">
        <v>51.11</v>
      </c>
      <c r="F280" t="n">
        <v>48.08</v>
      </c>
      <c r="G280" t="n">
        <v>192.34</v>
      </c>
      <c r="H280" t="n">
        <v>2.18</v>
      </c>
      <c r="I280" t="n">
        <v>15</v>
      </c>
      <c r="J280" t="n">
        <v>228.79</v>
      </c>
      <c r="K280" t="n">
        <v>53.44</v>
      </c>
      <c r="L280" t="n">
        <v>28</v>
      </c>
      <c r="M280" t="n">
        <v>11</v>
      </c>
      <c r="N280" t="n">
        <v>52.35</v>
      </c>
      <c r="O280" t="n">
        <v>28451.04</v>
      </c>
      <c r="P280" t="n">
        <v>538.51</v>
      </c>
      <c r="Q280" t="n">
        <v>1206.59</v>
      </c>
      <c r="R280" t="n">
        <v>191.08</v>
      </c>
      <c r="S280" t="n">
        <v>133.29</v>
      </c>
      <c r="T280" t="n">
        <v>12178</v>
      </c>
      <c r="U280" t="n">
        <v>0.7</v>
      </c>
      <c r="V280" t="n">
        <v>0.78</v>
      </c>
      <c r="W280" t="n">
        <v>0.3</v>
      </c>
      <c r="X280" t="n">
        <v>0.68</v>
      </c>
      <c r="Y280" t="n">
        <v>1</v>
      </c>
      <c r="Z280" t="n">
        <v>10</v>
      </c>
    </row>
    <row r="281">
      <c r="A281" t="n">
        <v>28</v>
      </c>
      <c r="B281" t="n">
        <v>95</v>
      </c>
      <c r="C281" t="inlineStr">
        <is>
          <t xml:space="preserve">CONCLUIDO	</t>
        </is>
      </c>
      <c r="D281" t="n">
        <v>1.9565</v>
      </c>
      <c r="E281" t="n">
        <v>51.11</v>
      </c>
      <c r="F281" t="n">
        <v>48.08</v>
      </c>
      <c r="G281" t="n">
        <v>192.34</v>
      </c>
      <c r="H281" t="n">
        <v>2.24</v>
      </c>
      <c r="I281" t="n">
        <v>15</v>
      </c>
      <c r="J281" t="n">
        <v>230.48</v>
      </c>
      <c r="K281" t="n">
        <v>53.44</v>
      </c>
      <c r="L281" t="n">
        <v>29</v>
      </c>
      <c r="M281" t="n">
        <v>9</v>
      </c>
      <c r="N281" t="n">
        <v>53.05</v>
      </c>
      <c r="O281" t="n">
        <v>28660.06</v>
      </c>
      <c r="P281" t="n">
        <v>537.26</v>
      </c>
      <c r="Q281" t="n">
        <v>1206.59</v>
      </c>
      <c r="R281" t="n">
        <v>190.96</v>
      </c>
      <c r="S281" t="n">
        <v>133.29</v>
      </c>
      <c r="T281" t="n">
        <v>12114.92</v>
      </c>
      <c r="U281" t="n">
        <v>0.7</v>
      </c>
      <c r="V281" t="n">
        <v>0.78</v>
      </c>
      <c r="W281" t="n">
        <v>0.3</v>
      </c>
      <c r="X281" t="n">
        <v>0.68</v>
      </c>
      <c r="Y281" t="n">
        <v>1</v>
      </c>
      <c r="Z281" t="n">
        <v>10</v>
      </c>
    </row>
    <row r="282">
      <c r="A282" t="n">
        <v>29</v>
      </c>
      <c r="B282" t="n">
        <v>95</v>
      </c>
      <c r="C282" t="inlineStr">
        <is>
          <t xml:space="preserve">CONCLUIDO	</t>
        </is>
      </c>
      <c r="D282" t="n">
        <v>1.9602</v>
      </c>
      <c r="E282" t="n">
        <v>51.02</v>
      </c>
      <c r="F282" t="n">
        <v>48.03</v>
      </c>
      <c r="G282" t="n">
        <v>205.82</v>
      </c>
      <c r="H282" t="n">
        <v>2.3</v>
      </c>
      <c r="I282" t="n">
        <v>14</v>
      </c>
      <c r="J282" t="n">
        <v>232.18</v>
      </c>
      <c r="K282" t="n">
        <v>53.44</v>
      </c>
      <c r="L282" t="n">
        <v>30</v>
      </c>
      <c r="M282" t="n">
        <v>4</v>
      </c>
      <c r="N282" t="n">
        <v>53.75</v>
      </c>
      <c r="O282" t="n">
        <v>28870.05</v>
      </c>
      <c r="P282" t="n">
        <v>531.63</v>
      </c>
      <c r="Q282" t="n">
        <v>1206.6</v>
      </c>
      <c r="R282" t="n">
        <v>188.62</v>
      </c>
      <c r="S282" t="n">
        <v>133.29</v>
      </c>
      <c r="T282" t="n">
        <v>10951.15</v>
      </c>
      <c r="U282" t="n">
        <v>0.71</v>
      </c>
      <c r="V282" t="n">
        <v>0.78</v>
      </c>
      <c r="W282" t="n">
        <v>0.31</v>
      </c>
      <c r="X282" t="n">
        <v>0.62</v>
      </c>
      <c r="Y282" t="n">
        <v>1</v>
      </c>
      <c r="Z282" t="n">
        <v>10</v>
      </c>
    </row>
    <row r="283">
      <c r="A283" t="n">
        <v>30</v>
      </c>
      <c r="B283" t="n">
        <v>95</v>
      </c>
      <c r="C283" t="inlineStr">
        <is>
          <t xml:space="preserve">CONCLUIDO	</t>
        </is>
      </c>
      <c r="D283" t="n">
        <v>1.9601</v>
      </c>
      <c r="E283" t="n">
        <v>51.02</v>
      </c>
      <c r="F283" t="n">
        <v>48.03</v>
      </c>
      <c r="G283" t="n">
        <v>205.84</v>
      </c>
      <c r="H283" t="n">
        <v>2.36</v>
      </c>
      <c r="I283" t="n">
        <v>14</v>
      </c>
      <c r="J283" t="n">
        <v>233.89</v>
      </c>
      <c r="K283" t="n">
        <v>53.44</v>
      </c>
      <c r="L283" t="n">
        <v>31</v>
      </c>
      <c r="M283" t="n">
        <v>2</v>
      </c>
      <c r="N283" t="n">
        <v>54.46</v>
      </c>
      <c r="O283" t="n">
        <v>29081.05</v>
      </c>
      <c r="P283" t="n">
        <v>535.55</v>
      </c>
      <c r="Q283" t="n">
        <v>1206.61</v>
      </c>
      <c r="R283" t="n">
        <v>188.72</v>
      </c>
      <c r="S283" t="n">
        <v>133.29</v>
      </c>
      <c r="T283" t="n">
        <v>11000.13</v>
      </c>
      <c r="U283" t="n">
        <v>0.71</v>
      </c>
      <c r="V283" t="n">
        <v>0.78</v>
      </c>
      <c r="W283" t="n">
        <v>0.31</v>
      </c>
      <c r="X283" t="n">
        <v>0.62</v>
      </c>
      <c r="Y283" t="n">
        <v>1</v>
      </c>
      <c r="Z283" t="n">
        <v>10</v>
      </c>
    </row>
    <row r="284">
      <c r="A284" t="n">
        <v>31</v>
      </c>
      <c r="B284" t="n">
        <v>95</v>
      </c>
      <c r="C284" t="inlineStr">
        <is>
          <t xml:space="preserve">CONCLUIDO	</t>
        </is>
      </c>
      <c r="D284" t="n">
        <v>1.9597</v>
      </c>
      <c r="E284" t="n">
        <v>51.03</v>
      </c>
      <c r="F284" t="n">
        <v>48.04</v>
      </c>
      <c r="G284" t="n">
        <v>205.88</v>
      </c>
      <c r="H284" t="n">
        <v>2.41</v>
      </c>
      <c r="I284" t="n">
        <v>14</v>
      </c>
      <c r="J284" t="n">
        <v>235.61</v>
      </c>
      <c r="K284" t="n">
        <v>53.44</v>
      </c>
      <c r="L284" t="n">
        <v>32</v>
      </c>
      <c r="M284" t="n">
        <v>0</v>
      </c>
      <c r="N284" t="n">
        <v>55.18</v>
      </c>
      <c r="O284" t="n">
        <v>29293.06</v>
      </c>
      <c r="P284" t="n">
        <v>539.42</v>
      </c>
      <c r="Q284" t="n">
        <v>1206.6</v>
      </c>
      <c r="R284" t="n">
        <v>188.84</v>
      </c>
      <c r="S284" t="n">
        <v>133.29</v>
      </c>
      <c r="T284" t="n">
        <v>11059.98</v>
      </c>
      <c r="U284" t="n">
        <v>0.71</v>
      </c>
      <c r="V284" t="n">
        <v>0.78</v>
      </c>
      <c r="W284" t="n">
        <v>0.31</v>
      </c>
      <c r="X284" t="n">
        <v>0.63</v>
      </c>
      <c r="Y284" t="n">
        <v>1</v>
      </c>
      <c r="Z284" t="n">
        <v>10</v>
      </c>
    </row>
    <row r="285">
      <c r="A285" t="n">
        <v>0</v>
      </c>
      <c r="B285" t="n">
        <v>55</v>
      </c>
      <c r="C285" t="inlineStr">
        <is>
          <t xml:space="preserve">CONCLUIDO	</t>
        </is>
      </c>
      <c r="D285" t="n">
        <v>1.141</v>
      </c>
      <c r="E285" t="n">
        <v>87.64</v>
      </c>
      <c r="F285" t="n">
        <v>72.94</v>
      </c>
      <c r="G285" t="n">
        <v>8.289999999999999</v>
      </c>
      <c r="H285" t="n">
        <v>0.15</v>
      </c>
      <c r="I285" t="n">
        <v>528</v>
      </c>
      <c r="J285" t="n">
        <v>116.05</v>
      </c>
      <c r="K285" t="n">
        <v>43.4</v>
      </c>
      <c r="L285" t="n">
        <v>1</v>
      </c>
      <c r="M285" t="n">
        <v>526</v>
      </c>
      <c r="N285" t="n">
        <v>16.65</v>
      </c>
      <c r="O285" t="n">
        <v>14546.17</v>
      </c>
      <c r="P285" t="n">
        <v>721.51</v>
      </c>
      <c r="Q285" t="n">
        <v>1207.02</v>
      </c>
      <c r="R285" t="n">
        <v>1035.34</v>
      </c>
      <c r="S285" t="n">
        <v>133.29</v>
      </c>
      <c r="T285" t="n">
        <v>431740.69</v>
      </c>
      <c r="U285" t="n">
        <v>0.13</v>
      </c>
      <c r="V285" t="n">
        <v>0.51</v>
      </c>
      <c r="W285" t="n">
        <v>1.12</v>
      </c>
      <c r="X285" t="n">
        <v>25.52</v>
      </c>
      <c r="Y285" t="n">
        <v>1</v>
      </c>
      <c r="Z285" t="n">
        <v>10</v>
      </c>
    </row>
    <row r="286">
      <c r="A286" t="n">
        <v>1</v>
      </c>
      <c r="B286" t="n">
        <v>55</v>
      </c>
      <c r="C286" t="inlineStr">
        <is>
          <t xml:space="preserve">CONCLUIDO	</t>
        </is>
      </c>
      <c r="D286" t="n">
        <v>1.5749</v>
      </c>
      <c r="E286" t="n">
        <v>63.5</v>
      </c>
      <c r="F286" t="n">
        <v>56.63</v>
      </c>
      <c r="G286" t="n">
        <v>16.99</v>
      </c>
      <c r="H286" t="n">
        <v>0.3</v>
      </c>
      <c r="I286" t="n">
        <v>200</v>
      </c>
      <c r="J286" t="n">
        <v>117.34</v>
      </c>
      <c r="K286" t="n">
        <v>43.4</v>
      </c>
      <c r="L286" t="n">
        <v>2</v>
      </c>
      <c r="M286" t="n">
        <v>198</v>
      </c>
      <c r="N286" t="n">
        <v>16.94</v>
      </c>
      <c r="O286" t="n">
        <v>14705.49</v>
      </c>
      <c r="P286" t="n">
        <v>551.28</v>
      </c>
      <c r="Q286" t="n">
        <v>1206.73</v>
      </c>
      <c r="R286" t="n">
        <v>480.67</v>
      </c>
      <c r="S286" t="n">
        <v>133.29</v>
      </c>
      <c r="T286" t="n">
        <v>156045.22</v>
      </c>
      <c r="U286" t="n">
        <v>0.28</v>
      </c>
      <c r="V286" t="n">
        <v>0.66</v>
      </c>
      <c r="W286" t="n">
        <v>0.59</v>
      </c>
      <c r="X286" t="n">
        <v>9.220000000000001</v>
      </c>
      <c r="Y286" t="n">
        <v>1</v>
      </c>
      <c r="Z286" t="n">
        <v>10</v>
      </c>
    </row>
    <row r="287">
      <c r="A287" t="n">
        <v>2</v>
      </c>
      <c r="B287" t="n">
        <v>55</v>
      </c>
      <c r="C287" t="inlineStr">
        <is>
          <t xml:space="preserve">CONCLUIDO	</t>
        </is>
      </c>
      <c r="D287" t="n">
        <v>1.7238</v>
      </c>
      <c r="E287" t="n">
        <v>58.01</v>
      </c>
      <c r="F287" t="n">
        <v>52.99</v>
      </c>
      <c r="G287" t="n">
        <v>25.85</v>
      </c>
      <c r="H287" t="n">
        <v>0.45</v>
      </c>
      <c r="I287" t="n">
        <v>123</v>
      </c>
      <c r="J287" t="n">
        <v>118.63</v>
      </c>
      <c r="K287" t="n">
        <v>43.4</v>
      </c>
      <c r="L287" t="n">
        <v>3</v>
      </c>
      <c r="M287" t="n">
        <v>121</v>
      </c>
      <c r="N287" t="n">
        <v>17.23</v>
      </c>
      <c r="O287" t="n">
        <v>14865.24</v>
      </c>
      <c r="P287" t="n">
        <v>507.33</v>
      </c>
      <c r="Q287" t="n">
        <v>1206.7</v>
      </c>
      <c r="R287" t="n">
        <v>356.94</v>
      </c>
      <c r="S287" t="n">
        <v>133.29</v>
      </c>
      <c r="T287" t="n">
        <v>94567.42</v>
      </c>
      <c r="U287" t="n">
        <v>0.37</v>
      </c>
      <c r="V287" t="n">
        <v>0.71</v>
      </c>
      <c r="W287" t="n">
        <v>0.47</v>
      </c>
      <c r="X287" t="n">
        <v>5.57</v>
      </c>
      <c r="Y287" t="n">
        <v>1</v>
      </c>
      <c r="Z287" t="n">
        <v>10</v>
      </c>
    </row>
    <row r="288">
      <c r="A288" t="n">
        <v>3</v>
      </c>
      <c r="B288" t="n">
        <v>55</v>
      </c>
      <c r="C288" t="inlineStr">
        <is>
          <t xml:space="preserve">CONCLUIDO	</t>
        </is>
      </c>
      <c r="D288" t="n">
        <v>1.8211</v>
      </c>
      <c r="E288" t="n">
        <v>54.91</v>
      </c>
      <c r="F288" t="n">
        <v>50.75</v>
      </c>
      <c r="G288" t="n">
        <v>35</v>
      </c>
      <c r="H288" t="n">
        <v>0.59</v>
      </c>
      <c r="I288" t="n">
        <v>87</v>
      </c>
      <c r="J288" t="n">
        <v>119.93</v>
      </c>
      <c r="K288" t="n">
        <v>43.4</v>
      </c>
      <c r="L288" t="n">
        <v>4</v>
      </c>
      <c r="M288" t="n">
        <v>85</v>
      </c>
      <c r="N288" t="n">
        <v>17.53</v>
      </c>
      <c r="O288" t="n">
        <v>15025.44</v>
      </c>
      <c r="P288" t="n">
        <v>477.62</v>
      </c>
      <c r="Q288" t="n">
        <v>1206.64</v>
      </c>
      <c r="R288" t="n">
        <v>280.8</v>
      </c>
      <c r="S288" t="n">
        <v>133.29</v>
      </c>
      <c r="T288" t="n">
        <v>56674.99</v>
      </c>
      <c r="U288" t="n">
        <v>0.47</v>
      </c>
      <c r="V288" t="n">
        <v>0.74</v>
      </c>
      <c r="W288" t="n">
        <v>0.39</v>
      </c>
      <c r="X288" t="n">
        <v>3.34</v>
      </c>
      <c r="Y288" t="n">
        <v>1</v>
      </c>
      <c r="Z288" t="n">
        <v>10</v>
      </c>
    </row>
    <row r="289">
      <c r="A289" t="n">
        <v>4</v>
      </c>
      <c r="B289" t="n">
        <v>55</v>
      </c>
      <c r="C289" t="inlineStr">
        <is>
          <t xml:space="preserve">CONCLUIDO	</t>
        </is>
      </c>
      <c r="D289" t="n">
        <v>1.8409</v>
      </c>
      <c r="E289" t="n">
        <v>54.32</v>
      </c>
      <c r="F289" t="n">
        <v>50.59</v>
      </c>
      <c r="G289" t="n">
        <v>43.99</v>
      </c>
      <c r="H289" t="n">
        <v>0.73</v>
      </c>
      <c r="I289" t="n">
        <v>69</v>
      </c>
      <c r="J289" t="n">
        <v>121.23</v>
      </c>
      <c r="K289" t="n">
        <v>43.4</v>
      </c>
      <c r="L289" t="n">
        <v>5</v>
      </c>
      <c r="M289" t="n">
        <v>67</v>
      </c>
      <c r="N289" t="n">
        <v>17.83</v>
      </c>
      <c r="O289" t="n">
        <v>15186.08</v>
      </c>
      <c r="P289" t="n">
        <v>468.38</v>
      </c>
      <c r="Q289" t="n">
        <v>1206.66</v>
      </c>
      <c r="R289" t="n">
        <v>275.79</v>
      </c>
      <c r="S289" t="n">
        <v>133.29</v>
      </c>
      <c r="T289" t="n">
        <v>54261.6</v>
      </c>
      <c r="U289" t="n">
        <v>0.48</v>
      </c>
      <c r="V289" t="n">
        <v>0.74</v>
      </c>
      <c r="W289" t="n">
        <v>0.39</v>
      </c>
      <c r="X289" t="n">
        <v>3.18</v>
      </c>
      <c r="Y289" t="n">
        <v>1</v>
      </c>
      <c r="Z289" t="n">
        <v>10</v>
      </c>
    </row>
    <row r="290">
      <c r="A290" t="n">
        <v>5</v>
      </c>
      <c r="B290" t="n">
        <v>55</v>
      </c>
      <c r="C290" t="inlineStr">
        <is>
          <t xml:space="preserve">CONCLUIDO	</t>
        </is>
      </c>
      <c r="D290" t="n">
        <v>1.874</v>
      </c>
      <c r="E290" t="n">
        <v>53.36</v>
      </c>
      <c r="F290" t="n">
        <v>49.94</v>
      </c>
      <c r="G290" t="n">
        <v>53.51</v>
      </c>
      <c r="H290" t="n">
        <v>0.86</v>
      </c>
      <c r="I290" t="n">
        <v>56</v>
      </c>
      <c r="J290" t="n">
        <v>122.54</v>
      </c>
      <c r="K290" t="n">
        <v>43.4</v>
      </c>
      <c r="L290" t="n">
        <v>6</v>
      </c>
      <c r="M290" t="n">
        <v>54</v>
      </c>
      <c r="N290" t="n">
        <v>18.14</v>
      </c>
      <c r="O290" t="n">
        <v>15347.16</v>
      </c>
      <c r="P290" t="n">
        <v>454.67</v>
      </c>
      <c r="Q290" t="n">
        <v>1206.62</v>
      </c>
      <c r="R290" t="n">
        <v>253.68</v>
      </c>
      <c r="S290" t="n">
        <v>133.29</v>
      </c>
      <c r="T290" t="n">
        <v>43270.94</v>
      </c>
      <c r="U290" t="n">
        <v>0.53</v>
      </c>
      <c r="V290" t="n">
        <v>0.75</v>
      </c>
      <c r="W290" t="n">
        <v>0.36</v>
      </c>
      <c r="X290" t="n">
        <v>2.53</v>
      </c>
      <c r="Y290" t="n">
        <v>1</v>
      </c>
      <c r="Z290" t="n">
        <v>10</v>
      </c>
    </row>
    <row r="291">
      <c r="A291" t="n">
        <v>6</v>
      </c>
      <c r="B291" t="n">
        <v>55</v>
      </c>
      <c r="C291" t="inlineStr">
        <is>
          <t xml:space="preserve">CONCLUIDO	</t>
        </is>
      </c>
      <c r="D291" t="n">
        <v>1.8997</v>
      </c>
      <c r="E291" t="n">
        <v>52.64</v>
      </c>
      <c r="F291" t="n">
        <v>49.43</v>
      </c>
      <c r="G291" t="n">
        <v>63.1</v>
      </c>
      <c r="H291" t="n">
        <v>1</v>
      </c>
      <c r="I291" t="n">
        <v>47</v>
      </c>
      <c r="J291" t="n">
        <v>123.85</v>
      </c>
      <c r="K291" t="n">
        <v>43.4</v>
      </c>
      <c r="L291" t="n">
        <v>7</v>
      </c>
      <c r="M291" t="n">
        <v>45</v>
      </c>
      <c r="N291" t="n">
        <v>18.45</v>
      </c>
      <c r="O291" t="n">
        <v>15508.69</v>
      </c>
      <c r="P291" t="n">
        <v>440.94</v>
      </c>
      <c r="Q291" t="n">
        <v>1206.63</v>
      </c>
      <c r="R291" t="n">
        <v>236.38</v>
      </c>
      <c r="S291" t="n">
        <v>133.29</v>
      </c>
      <c r="T291" t="n">
        <v>34669.66</v>
      </c>
      <c r="U291" t="n">
        <v>0.5600000000000001</v>
      </c>
      <c r="V291" t="n">
        <v>0.76</v>
      </c>
      <c r="W291" t="n">
        <v>0.35</v>
      </c>
      <c r="X291" t="n">
        <v>2.02</v>
      </c>
      <c r="Y291" t="n">
        <v>1</v>
      </c>
      <c r="Z291" t="n">
        <v>10</v>
      </c>
    </row>
    <row r="292">
      <c r="A292" t="n">
        <v>7</v>
      </c>
      <c r="B292" t="n">
        <v>55</v>
      </c>
      <c r="C292" t="inlineStr">
        <is>
          <t xml:space="preserve">CONCLUIDO	</t>
        </is>
      </c>
      <c r="D292" t="n">
        <v>1.9124</v>
      </c>
      <c r="E292" t="n">
        <v>52.29</v>
      </c>
      <c r="F292" t="n">
        <v>49.25</v>
      </c>
      <c r="G292" t="n">
        <v>73.88</v>
      </c>
      <c r="H292" t="n">
        <v>1.13</v>
      </c>
      <c r="I292" t="n">
        <v>40</v>
      </c>
      <c r="J292" t="n">
        <v>125.16</v>
      </c>
      <c r="K292" t="n">
        <v>43.4</v>
      </c>
      <c r="L292" t="n">
        <v>8</v>
      </c>
      <c r="M292" t="n">
        <v>38</v>
      </c>
      <c r="N292" t="n">
        <v>18.76</v>
      </c>
      <c r="O292" t="n">
        <v>15670.68</v>
      </c>
      <c r="P292" t="n">
        <v>430.62</v>
      </c>
      <c r="Q292" t="n">
        <v>1206.63</v>
      </c>
      <c r="R292" t="n">
        <v>230.46</v>
      </c>
      <c r="S292" t="n">
        <v>133.29</v>
      </c>
      <c r="T292" t="n">
        <v>31741.27</v>
      </c>
      <c r="U292" t="n">
        <v>0.58</v>
      </c>
      <c r="V292" t="n">
        <v>0.76</v>
      </c>
      <c r="W292" t="n">
        <v>0.34</v>
      </c>
      <c r="X292" t="n">
        <v>1.84</v>
      </c>
      <c r="Y292" t="n">
        <v>1</v>
      </c>
      <c r="Z292" t="n">
        <v>10</v>
      </c>
    </row>
    <row r="293">
      <c r="A293" t="n">
        <v>8</v>
      </c>
      <c r="B293" t="n">
        <v>55</v>
      </c>
      <c r="C293" t="inlineStr">
        <is>
          <t xml:space="preserve">CONCLUIDO	</t>
        </is>
      </c>
      <c r="D293" t="n">
        <v>1.9264</v>
      </c>
      <c r="E293" t="n">
        <v>51.91</v>
      </c>
      <c r="F293" t="n">
        <v>48.99</v>
      </c>
      <c r="G293" t="n">
        <v>83.98</v>
      </c>
      <c r="H293" t="n">
        <v>1.26</v>
      </c>
      <c r="I293" t="n">
        <v>35</v>
      </c>
      <c r="J293" t="n">
        <v>126.48</v>
      </c>
      <c r="K293" t="n">
        <v>43.4</v>
      </c>
      <c r="L293" t="n">
        <v>9</v>
      </c>
      <c r="M293" t="n">
        <v>33</v>
      </c>
      <c r="N293" t="n">
        <v>19.08</v>
      </c>
      <c r="O293" t="n">
        <v>15833.12</v>
      </c>
      <c r="P293" t="n">
        <v>419.19</v>
      </c>
      <c r="Q293" t="n">
        <v>1206.65</v>
      </c>
      <c r="R293" t="n">
        <v>221.53</v>
      </c>
      <c r="S293" t="n">
        <v>133.29</v>
      </c>
      <c r="T293" t="n">
        <v>27303.69</v>
      </c>
      <c r="U293" t="n">
        <v>0.6</v>
      </c>
      <c r="V293" t="n">
        <v>0.76</v>
      </c>
      <c r="W293" t="n">
        <v>0.33</v>
      </c>
      <c r="X293" t="n">
        <v>1.58</v>
      </c>
      <c r="Y293" t="n">
        <v>1</v>
      </c>
      <c r="Z293" t="n">
        <v>10</v>
      </c>
    </row>
    <row r="294">
      <c r="A294" t="n">
        <v>9</v>
      </c>
      <c r="B294" t="n">
        <v>55</v>
      </c>
      <c r="C294" t="inlineStr">
        <is>
          <t xml:space="preserve">CONCLUIDO	</t>
        </is>
      </c>
      <c r="D294" t="n">
        <v>1.9389</v>
      </c>
      <c r="E294" t="n">
        <v>51.58</v>
      </c>
      <c r="F294" t="n">
        <v>48.75</v>
      </c>
      <c r="G294" t="n">
        <v>94.36</v>
      </c>
      <c r="H294" t="n">
        <v>1.38</v>
      </c>
      <c r="I294" t="n">
        <v>31</v>
      </c>
      <c r="J294" t="n">
        <v>127.8</v>
      </c>
      <c r="K294" t="n">
        <v>43.4</v>
      </c>
      <c r="L294" t="n">
        <v>10</v>
      </c>
      <c r="M294" t="n">
        <v>29</v>
      </c>
      <c r="N294" t="n">
        <v>19.4</v>
      </c>
      <c r="O294" t="n">
        <v>15996.02</v>
      </c>
      <c r="P294" t="n">
        <v>407.58</v>
      </c>
      <c r="Q294" t="n">
        <v>1206.63</v>
      </c>
      <c r="R294" t="n">
        <v>213.47</v>
      </c>
      <c r="S294" t="n">
        <v>133.29</v>
      </c>
      <c r="T294" t="n">
        <v>23290.36</v>
      </c>
      <c r="U294" t="n">
        <v>0.62</v>
      </c>
      <c r="V294" t="n">
        <v>0.77</v>
      </c>
      <c r="W294" t="n">
        <v>0.32</v>
      </c>
      <c r="X294" t="n">
        <v>1.34</v>
      </c>
      <c r="Y294" t="n">
        <v>1</v>
      </c>
      <c r="Z294" t="n">
        <v>10</v>
      </c>
    </row>
    <row r="295">
      <c r="A295" t="n">
        <v>10</v>
      </c>
      <c r="B295" t="n">
        <v>55</v>
      </c>
      <c r="C295" t="inlineStr">
        <is>
          <t xml:space="preserve">CONCLUIDO	</t>
        </is>
      </c>
      <c r="D295" t="n">
        <v>1.9485</v>
      </c>
      <c r="E295" t="n">
        <v>51.32</v>
      </c>
      <c r="F295" t="n">
        <v>48.59</v>
      </c>
      <c r="G295" t="n">
        <v>107.98</v>
      </c>
      <c r="H295" t="n">
        <v>1.5</v>
      </c>
      <c r="I295" t="n">
        <v>27</v>
      </c>
      <c r="J295" t="n">
        <v>129.13</v>
      </c>
      <c r="K295" t="n">
        <v>43.4</v>
      </c>
      <c r="L295" t="n">
        <v>11</v>
      </c>
      <c r="M295" t="n">
        <v>25</v>
      </c>
      <c r="N295" t="n">
        <v>19.73</v>
      </c>
      <c r="O295" t="n">
        <v>16159.39</v>
      </c>
      <c r="P295" t="n">
        <v>395.99</v>
      </c>
      <c r="Q295" t="n">
        <v>1206.6</v>
      </c>
      <c r="R295" t="n">
        <v>208.28</v>
      </c>
      <c r="S295" t="n">
        <v>133.29</v>
      </c>
      <c r="T295" t="n">
        <v>20718.81</v>
      </c>
      <c r="U295" t="n">
        <v>0.64</v>
      </c>
      <c r="V295" t="n">
        <v>0.77</v>
      </c>
      <c r="W295" t="n">
        <v>0.31</v>
      </c>
      <c r="X295" t="n">
        <v>1.18</v>
      </c>
      <c r="Y295" t="n">
        <v>1</v>
      </c>
      <c r="Z295" t="n">
        <v>10</v>
      </c>
    </row>
    <row r="296">
      <c r="A296" t="n">
        <v>11</v>
      </c>
      <c r="B296" t="n">
        <v>55</v>
      </c>
      <c r="C296" t="inlineStr">
        <is>
          <t xml:space="preserve">CONCLUIDO	</t>
        </is>
      </c>
      <c r="D296" t="n">
        <v>1.9532</v>
      </c>
      <c r="E296" t="n">
        <v>51.2</v>
      </c>
      <c r="F296" t="n">
        <v>48.52</v>
      </c>
      <c r="G296" t="n">
        <v>116.44</v>
      </c>
      <c r="H296" t="n">
        <v>1.63</v>
      </c>
      <c r="I296" t="n">
        <v>25</v>
      </c>
      <c r="J296" t="n">
        <v>130.45</v>
      </c>
      <c r="K296" t="n">
        <v>43.4</v>
      </c>
      <c r="L296" t="n">
        <v>12</v>
      </c>
      <c r="M296" t="n">
        <v>18</v>
      </c>
      <c r="N296" t="n">
        <v>20.05</v>
      </c>
      <c r="O296" t="n">
        <v>16323.22</v>
      </c>
      <c r="P296" t="n">
        <v>385.84</v>
      </c>
      <c r="Q296" t="n">
        <v>1206.61</v>
      </c>
      <c r="R296" t="n">
        <v>205.48</v>
      </c>
      <c r="S296" t="n">
        <v>133.29</v>
      </c>
      <c r="T296" t="n">
        <v>19326.1</v>
      </c>
      <c r="U296" t="n">
        <v>0.65</v>
      </c>
      <c r="V296" t="n">
        <v>0.77</v>
      </c>
      <c r="W296" t="n">
        <v>0.32</v>
      </c>
      <c r="X296" t="n">
        <v>1.11</v>
      </c>
      <c r="Y296" t="n">
        <v>1</v>
      </c>
      <c r="Z296" t="n">
        <v>10</v>
      </c>
    </row>
    <row r="297">
      <c r="A297" t="n">
        <v>12</v>
      </c>
      <c r="B297" t="n">
        <v>55</v>
      </c>
      <c r="C297" t="inlineStr">
        <is>
          <t xml:space="preserve">CONCLUIDO	</t>
        </is>
      </c>
      <c r="D297" t="n">
        <v>1.9542</v>
      </c>
      <c r="E297" t="n">
        <v>51.17</v>
      </c>
      <c r="F297" t="n">
        <v>48.51</v>
      </c>
      <c r="G297" t="n">
        <v>121.28</v>
      </c>
      <c r="H297" t="n">
        <v>1.74</v>
      </c>
      <c r="I297" t="n">
        <v>24</v>
      </c>
      <c r="J297" t="n">
        <v>131.79</v>
      </c>
      <c r="K297" t="n">
        <v>43.4</v>
      </c>
      <c r="L297" t="n">
        <v>13</v>
      </c>
      <c r="M297" t="n">
        <v>2</v>
      </c>
      <c r="N297" t="n">
        <v>20.39</v>
      </c>
      <c r="O297" t="n">
        <v>16487.53</v>
      </c>
      <c r="P297" t="n">
        <v>382.78</v>
      </c>
      <c r="Q297" t="n">
        <v>1206.63</v>
      </c>
      <c r="R297" t="n">
        <v>204.59</v>
      </c>
      <c r="S297" t="n">
        <v>133.29</v>
      </c>
      <c r="T297" t="n">
        <v>18885.77</v>
      </c>
      <c r="U297" t="n">
        <v>0.65</v>
      </c>
      <c r="V297" t="n">
        <v>0.77</v>
      </c>
      <c r="W297" t="n">
        <v>0.34</v>
      </c>
      <c r="X297" t="n">
        <v>1.1</v>
      </c>
      <c r="Y297" t="n">
        <v>1</v>
      </c>
      <c r="Z297" t="n">
        <v>10</v>
      </c>
    </row>
    <row r="298">
      <c r="A298" t="n">
        <v>13</v>
      </c>
      <c r="B298" t="n">
        <v>55</v>
      </c>
      <c r="C298" t="inlineStr">
        <is>
          <t xml:space="preserve">CONCLUIDO	</t>
        </is>
      </c>
      <c r="D298" t="n">
        <v>1.9582</v>
      </c>
      <c r="E298" t="n">
        <v>51.07</v>
      </c>
      <c r="F298" t="n">
        <v>48.43</v>
      </c>
      <c r="G298" t="n">
        <v>126.35</v>
      </c>
      <c r="H298" t="n">
        <v>1.86</v>
      </c>
      <c r="I298" t="n">
        <v>23</v>
      </c>
      <c r="J298" t="n">
        <v>133.12</v>
      </c>
      <c r="K298" t="n">
        <v>43.4</v>
      </c>
      <c r="L298" t="n">
        <v>14</v>
      </c>
      <c r="M298" t="n">
        <v>0</v>
      </c>
      <c r="N298" t="n">
        <v>20.72</v>
      </c>
      <c r="O298" t="n">
        <v>16652.31</v>
      </c>
      <c r="P298" t="n">
        <v>385.1</v>
      </c>
      <c r="Q298" t="n">
        <v>1206.69</v>
      </c>
      <c r="R298" t="n">
        <v>201.61</v>
      </c>
      <c r="S298" t="n">
        <v>133.29</v>
      </c>
      <c r="T298" t="n">
        <v>17402.11</v>
      </c>
      <c r="U298" t="n">
        <v>0.66</v>
      </c>
      <c r="V298" t="n">
        <v>0.77</v>
      </c>
      <c r="W298" t="n">
        <v>0.34</v>
      </c>
      <c r="X298" t="n">
        <v>1.02</v>
      </c>
      <c r="Y298" t="n">
        <v>1</v>
      </c>
      <c r="Z29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INDEX(resultados!$A$2:$ZZ$298, 1, MATCH($B$1, resultados!$A$1:$ZZ$1, 0))</f>
        <v/>
      </c>
      <c r="B7">
        <f>INDEX(resultados!$A$2:$ZZ$298, 1, MATCH($B$2, resultados!$A$1:$ZZ$1, 0))</f>
        <v/>
      </c>
      <c r="C7">
        <f>INDEX(resultados!$A$2:$ZZ$298, 1, MATCH($B$3, resultados!$A$1:$ZZ$1, 0))</f>
        <v/>
      </c>
    </row>
    <row r="8">
      <c r="A8">
        <f>INDEX(resultados!$A$2:$ZZ$298, 2, MATCH($B$1, resultados!$A$1:$ZZ$1, 0))</f>
        <v/>
      </c>
      <c r="B8">
        <f>INDEX(resultados!$A$2:$ZZ$298, 2, MATCH($B$2, resultados!$A$1:$ZZ$1, 0))</f>
        <v/>
      </c>
      <c r="C8">
        <f>INDEX(resultados!$A$2:$ZZ$298, 2, MATCH($B$3, resultados!$A$1:$ZZ$1, 0))</f>
        <v/>
      </c>
    </row>
    <row r="9">
      <c r="A9">
        <f>INDEX(resultados!$A$2:$ZZ$298, 3, MATCH($B$1, resultados!$A$1:$ZZ$1, 0))</f>
        <v/>
      </c>
      <c r="B9">
        <f>INDEX(resultados!$A$2:$ZZ$298, 3, MATCH($B$2, resultados!$A$1:$ZZ$1, 0))</f>
        <v/>
      </c>
      <c r="C9">
        <f>INDEX(resultados!$A$2:$ZZ$298, 3, MATCH($B$3, resultados!$A$1:$ZZ$1, 0))</f>
        <v/>
      </c>
    </row>
    <row r="10">
      <c r="A10">
        <f>INDEX(resultados!$A$2:$ZZ$298, 4, MATCH($B$1, resultados!$A$1:$ZZ$1, 0))</f>
        <v/>
      </c>
      <c r="B10">
        <f>INDEX(resultados!$A$2:$ZZ$298, 4, MATCH($B$2, resultados!$A$1:$ZZ$1, 0))</f>
        <v/>
      </c>
      <c r="C10">
        <f>INDEX(resultados!$A$2:$ZZ$298, 4, MATCH($B$3, resultados!$A$1:$ZZ$1, 0))</f>
        <v/>
      </c>
    </row>
    <row r="11">
      <c r="A11">
        <f>INDEX(resultados!$A$2:$ZZ$298, 5, MATCH($B$1, resultados!$A$1:$ZZ$1, 0))</f>
        <v/>
      </c>
      <c r="B11">
        <f>INDEX(resultados!$A$2:$ZZ$298, 5, MATCH($B$2, resultados!$A$1:$ZZ$1, 0))</f>
        <v/>
      </c>
      <c r="C11">
        <f>INDEX(resultados!$A$2:$ZZ$298, 5, MATCH($B$3, resultados!$A$1:$ZZ$1, 0))</f>
        <v/>
      </c>
    </row>
    <row r="12">
      <c r="A12">
        <f>INDEX(resultados!$A$2:$ZZ$298, 6, MATCH($B$1, resultados!$A$1:$ZZ$1, 0))</f>
        <v/>
      </c>
      <c r="B12">
        <f>INDEX(resultados!$A$2:$ZZ$298, 6, MATCH($B$2, resultados!$A$1:$ZZ$1, 0))</f>
        <v/>
      </c>
      <c r="C12">
        <f>INDEX(resultados!$A$2:$ZZ$298, 6, MATCH($B$3, resultados!$A$1:$ZZ$1, 0))</f>
        <v/>
      </c>
    </row>
    <row r="13">
      <c r="A13">
        <f>INDEX(resultados!$A$2:$ZZ$298, 7, MATCH($B$1, resultados!$A$1:$ZZ$1, 0))</f>
        <v/>
      </c>
      <c r="B13">
        <f>INDEX(resultados!$A$2:$ZZ$298, 7, MATCH($B$2, resultados!$A$1:$ZZ$1, 0))</f>
        <v/>
      </c>
      <c r="C13">
        <f>INDEX(resultados!$A$2:$ZZ$298, 7, MATCH($B$3, resultados!$A$1:$ZZ$1, 0))</f>
        <v/>
      </c>
    </row>
    <row r="14">
      <c r="A14">
        <f>INDEX(resultados!$A$2:$ZZ$298, 8, MATCH($B$1, resultados!$A$1:$ZZ$1, 0))</f>
        <v/>
      </c>
      <c r="B14">
        <f>INDEX(resultados!$A$2:$ZZ$298, 8, MATCH($B$2, resultados!$A$1:$ZZ$1, 0))</f>
        <v/>
      </c>
      <c r="C14">
        <f>INDEX(resultados!$A$2:$ZZ$298, 8, MATCH($B$3, resultados!$A$1:$ZZ$1, 0))</f>
        <v/>
      </c>
    </row>
    <row r="15">
      <c r="A15">
        <f>INDEX(resultados!$A$2:$ZZ$298, 9, MATCH($B$1, resultados!$A$1:$ZZ$1, 0))</f>
        <v/>
      </c>
      <c r="B15">
        <f>INDEX(resultados!$A$2:$ZZ$298, 9, MATCH($B$2, resultados!$A$1:$ZZ$1, 0))</f>
        <v/>
      </c>
      <c r="C15">
        <f>INDEX(resultados!$A$2:$ZZ$298, 9, MATCH($B$3, resultados!$A$1:$ZZ$1, 0))</f>
        <v/>
      </c>
    </row>
    <row r="16">
      <c r="A16">
        <f>INDEX(resultados!$A$2:$ZZ$298, 10, MATCH($B$1, resultados!$A$1:$ZZ$1, 0))</f>
        <v/>
      </c>
      <c r="B16">
        <f>INDEX(resultados!$A$2:$ZZ$298, 10, MATCH($B$2, resultados!$A$1:$ZZ$1, 0))</f>
        <v/>
      </c>
      <c r="C16">
        <f>INDEX(resultados!$A$2:$ZZ$298, 10, MATCH($B$3, resultados!$A$1:$ZZ$1, 0))</f>
        <v/>
      </c>
    </row>
    <row r="17">
      <c r="A17">
        <f>INDEX(resultados!$A$2:$ZZ$298, 11, MATCH($B$1, resultados!$A$1:$ZZ$1, 0))</f>
        <v/>
      </c>
      <c r="B17">
        <f>INDEX(resultados!$A$2:$ZZ$298, 11, MATCH($B$2, resultados!$A$1:$ZZ$1, 0))</f>
        <v/>
      </c>
      <c r="C17">
        <f>INDEX(resultados!$A$2:$ZZ$298, 11, MATCH($B$3, resultados!$A$1:$ZZ$1, 0))</f>
        <v/>
      </c>
    </row>
    <row r="18">
      <c r="A18">
        <f>INDEX(resultados!$A$2:$ZZ$298, 12, MATCH($B$1, resultados!$A$1:$ZZ$1, 0))</f>
        <v/>
      </c>
      <c r="B18">
        <f>INDEX(resultados!$A$2:$ZZ$298, 12, MATCH($B$2, resultados!$A$1:$ZZ$1, 0))</f>
        <v/>
      </c>
      <c r="C18">
        <f>INDEX(resultados!$A$2:$ZZ$298, 12, MATCH($B$3, resultados!$A$1:$ZZ$1, 0))</f>
        <v/>
      </c>
    </row>
    <row r="19">
      <c r="A19">
        <f>INDEX(resultados!$A$2:$ZZ$298, 13, MATCH($B$1, resultados!$A$1:$ZZ$1, 0))</f>
        <v/>
      </c>
      <c r="B19">
        <f>INDEX(resultados!$A$2:$ZZ$298, 13, MATCH($B$2, resultados!$A$1:$ZZ$1, 0))</f>
        <v/>
      </c>
      <c r="C19">
        <f>INDEX(resultados!$A$2:$ZZ$298, 13, MATCH($B$3, resultados!$A$1:$ZZ$1, 0))</f>
        <v/>
      </c>
    </row>
    <row r="20">
      <c r="A20">
        <f>INDEX(resultados!$A$2:$ZZ$298, 14, MATCH($B$1, resultados!$A$1:$ZZ$1, 0))</f>
        <v/>
      </c>
      <c r="B20">
        <f>INDEX(resultados!$A$2:$ZZ$298, 14, MATCH($B$2, resultados!$A$1:$ZZ$1, 0))</f>
        <v/>
      </c>
      <c r="C20">
        <f>INDEX(resultados!$A$2:$ZZ$298, 14, MATCH($B$3, resultados!$A$1:$ZZ$1, 0))</f>
        <v/>
      </c>
    </row>
    <row r="21">
      <c r="A21">
        <f>INDEX(resultados!$A$2:$ZZ$298, 15, MATCH($B$1, resultados!$A$1:$ZZ$1, 0))</f>
        <v/>
      </c>
      <c r="B21">
        <f>INDEX(resultados!$A$2:$ZZ$298, 15, MATCH($B$2, resultados!$A$1:$ZZ$1, 0))</f>
        <v/>
      </c>
      <c r="C21">
        <f>INDEX(resultados!$A$2:$ZZ$298, 15, MATCH($B$3, resultados!$A$1:$ZZ$1, 0))</f>
        <v/>
      </c>
    </row>
    <row r="22">
      <c r="A22">
        <f>INDEX(resultados!$A$2:$ZZ$298, 16, MATCH($B$1, resultados!$A$1:$ZZ$1, 0))</f>
        <v/>
      </c>
      <c r="B22">
        <f>INDEX(resultados!$A$2:$ZZ$298, 16, MATCH($B$2, resultados!$A$1:$ZZ$1, 0))</f>
        <v/>
      </c>
      <c r="C22">
        <f>INDEX(resultados!$A$2:$ZZ$298, 16, MATCH($B$3, resultados!$A$1:$ZZ$1, 0))</f>
        <v/>
      </c>
    </row>
    <row r="23">
      <c r="A23">
        <f>INDEX(resultados!$A$2:$ZZ$298, 17, MATCH($B$1, resultados!$A$1:$ZZ$1, 0))</f>
        <v/>
      </c>
      <c r="B23">
        <f>INDEX(resultados!$A$2:$ZZ$298, 17, MATCH($B$2, resultados!$A$1:$ZZ$1, 0))</f>
        <v/>
      </c>
      <c r="C23">
        <f>INDEX(resultados!$A$2:$ZZ$298, 17, MATCH($B$3, resultados!$A$1:$ZZ$1, 0))</f>
        <v/>
      </c>
    </row>
    <row r="24">
      <c r="A24">
        <f>INDEX(resultados!$A$2:$ZZ$298, 18, MATCH($B$1, resultados!$A$1:$ZZ$1, 0))</f>
        <v/>
      </c>
      <c r="B24">
        <f>INDEX(resultados!$A$2:$ZZ$298, 18, MATCH($B$2, resultados!$A$1:$ZZ$1, 0))</f>
        <v/>
      </c>
      <c r="C24">
        <f>INDEX(resultados!$A$2:$ZZ$298, 18, MATCH($B$3, resultados!$A$1:$ZZ$1, 0))</f>
        <v/>
      </c>
    </row>
    <row r="25">
      <c r="A25">
        <f>INDEX(resultados!$A$2:$ZZ$298, 19, MATCH($B$1, resultados!$A$1:$ZZ$1, 0))</f>
        <v/>
      </c>
      <c r="B25">
        <f>INDEX(resultados!$A$2:$ZZ$298, 19, MATCH($B$2, resultados!$A$1:$ZZ$1, 0))</f>
        <v/>
      </c>
      <c r="C25">
        <f>INDEX(resultados!$A$2:$ZZ$298, 19, MATCH($B$3, resultados!$A$1:$ZZ$1, 0))</f>
        <v/>
      </c>
    </row>
    <row r="26">
      <c r="A26">
        <f>INDEX(resultados!$A$2:$ZZ$298, 20, MATCH($B$1, resultados!$A$1:$ZZ$1, 0))</f>
        <v/>
      </c>
      <c r="B26">
        <f>INDEX(resultados!$A$2:$ZZ$298, 20, MATCH($B$2, resultados!$A$1:$ZZ$1, 0))</f>
        <v/>
      </c>
      <c r="C26">
        <f>INDEX(resultados!$A$2:$ZZ$298, 20, MATCH($B$3, resultados!$A$1:$ZZ$1, 0))</f>
        <v/>
      </c>
    </row>
    <row r="27">
      <c r="A27">
        <f>INDEX(resultados!$A$2:$ZZ$298, 21, MATCH($B$1, resultados!$A$1:$ZZ$1, 0))</f>
        <v/>
      </c>
      <c r="B27">
        <f>INDEX(resultados!$A$2:$ZZ$298, 21, MATCH($B$2, resultados!$A$1:$ZZ$1, 0))</f>
        <v/>
      </c>
      <c r="C27">
        <f>INDEX(resultados!$A$2:$ZZ$298, 21, MATCH($B$3, resultados!$A$1:$ZZ$1, 0))</f>
        <v/>
      </c>
    </row>
    <row r="28">
      <c r="A28">
        <f>INDEX(resultados!$A$2:$ZZ$298, 22, MATCH($B$1, resultados!$A$1:$ZZ$1, 0))</f>
        <v/>
      </c>
      <c r="B28">
        <f>INDEX(resultados!$A$2:$ZZ$298, 22, MATCH($B$2, resultados!$A$1:$ZZ$1, 0))</f>
        <v/>
      </c>
      <c r="C28">
        <f>INDEX(resultados!$A$2:$ZZ$298, 22, MATCH($B$3, resultados!$A$1:$ZZ$1, 0))</f>
        <v/>
      </c>
    </row>
    <row r="29">
      <c r="A29">
        <f>INDEX(resultados!$A$2:$ZZ$298, 23, MATCH($B$1, resultados!$A$1:$ZZ$1, 0))</f>
        <v/>
      </c>
      <c r="B29">
        <f>INDEX(resultados!$A$2:$ZZ$298, 23, MATCH($B$2, resultados!$A$1:$ZZ$1, 0))</f>
        <v/>
      </c>
      <c r="C29">
        <f>INDEX(resultados!$A$2:$ZZ$298, 23, MATCH($B$3, resultados!$A$1:$ZZ$1, 0))</f>
        <v/>
      </c>
    </row>
    <row r="30">
      <c r="A30">
        <f>INDEX(resultados!$A$2:$ZZ$298, 24, MATCH($B$1, resultados!$A$1:$ZZ$1, 0))</f>
        <v/>
      </c>
      <c r="B30">
        <f>INDEX(resultados!$A$2:$ZZ$298, 24, MATCH($B$2, resultados!$A$1:$ZZ$1, 0))</f>
        <v/>
      </c>
      <c r="C30">
        <f>INDEX(resultados!$A$2:$ZZ$298, 24, MATCH($B$3, resultados!$A$1:$ZZ$1, 0))</f>
        <v/>
      </c>
    </row>
    <row r="31">
      <c r="A31">
        <f>INDEX(resultados!$A$2:$ZZ$298, 25, MATCH($B$1, resultados!$A$1:$ZZ$1, 0))</f>
        <v/>
      </c>
      <c r="B31">
        <f>INDEX(resultados!$A$2:$ZZ$298, 25, MATCH($B$2, resultados!$A$1:$ZZ$1, 0))</f>
        <v/>
      </c>
      <c r="C31">
        <f>INDEX(resultados!$A$2:$ZZ$298, 25, MATCH($B$3, resultados!$A$1:$ZZ$1, 0))</f>
        <v/>
      </c>
    </row>
    <row r="32">
      <c r="A32">
        <f>INDEX(resultados!$A$2:$ZZ$298, 26, MATCH($B$1, resultados!$A$1:$ZZ$1, 0))</f>
        <v/>
      </c>
      <c r="B32">
        <f>INDEX(resultados!$A$2:$ZZ$298, 26, MATCH($B$2, resultados!$A$1:$ZZ$1, 0))</f>
        <v/>
      </c>
      <c r="C32">
        <f>INDEX(resultados!$A$2:$ZZ$298, 26, MATCH($B$3, resultados!$A$1:$ZZ$1, 0))</f>
        <v/>
      </c>
    </row>
    <row r="33">
      <c r="A33">
        <f>INDEX(resultados!$A$2:$ZZ$298, 27, MATCH($B$1, resultados!$A$1:$ZZ$1, 0))</f>
        <v/>
      </c>
      <c r="B33">
        <f>INDEX(resultados!$A$2:$ZZ$298, 27, MATCH($B$2, resultados!$A$1:$ZZ$1, 0))</f>
        <v/>
      </c>
      <c r="C33">
        <f>INDEX(resultados!$A$2:$ZZ$298, 27, MATCH($B$3, resultados!$A$1:$ZZ$1, 0))</f>
        <v/>
      </c>
    </row>
    <row r="34">
      <c r="A34">
        <f>INDEX(resultados!$A$2:$ZZ$298, 28, MATCH($B$1, resultados!$A$1:$ZZ$1, 0))</f>
        <v/>
      </c>
      <c r="B34">
        <f>INDEX(resultados!$A$2:$ZZ$298, 28, MATCH($B$2, resultados!$A$1:$ZZ$1, 0))</f>
        <v/>
      </c>
      <c r="C34">
        <f>INDEX(resultados!$A$2:$ZZ$298, 28, MATCH($B$3, resultados!$A$1:$ZZ$1, 0))</f>
        <v/>
      </c>
    </row>
    <row r="35">
      <c r="A35">
        <f>INDEX(resultados!$A$2:$ZZ$298, 29, MATCH($B$1, resultados!$A$1:$ZZ$1, 0))</f>
        <v/>
      </c>
      <c r="B35">
        <f>INDEX(resultados!$A$2:$ZZ$298, 29, MATCH($B$2, resultados!$A$1:$ZZ$1, 0))</f>
        <v/>
      </c>
      <c r="C35">
        <f>INDEX(resultados!$A$2:$ZZ$298, 29, MATCH($B$3, resultados!$A$1:$ZZ$1, 0))</f>
        <v/>
      </c>
    </row>
    <row r="36">
      <c r="A36">
        <f>INDEX(resultados!$A$2:$ZZ$298, 30, MATCH($B$1, resultados!$A$1:$ZZ$1, 0))</f>
        <v/>
      </c>
      <c r="B36">
        <f>INDEX(resultados!$A$2:$ZZ$298, 30, MATCH($B$2, resultados!$A$1:$ZZ$1, 0))</f>
        <v/>
      </c>
      <c r="C36">
        <f>INDEX(resultados!$A$2:$ZZ$298, 30, MATCH($B$3, resultados!$A$1:$ZZ$1, 0))</f>
        <v/>
      </c>
    </row>
    <row r="37">
      <c r="A37">
        <f>INDEX(resultados!$A$2:$ZZ$298, 31, MATCH($B$1, resultados!$A$1:$ZZ$1, 0))</f>
        <v/>
      </c>
      <c r="B37">
        <f>INDEX(resultados!$A$2:$ZZ$298, 31, MATCH($B$2, resultados!$A$1:$ZZ$1, 0))</f>
        <v/>
      </c>
      <c r="C37">
        <f>INDEX(resultados!$A$2:$ZZ$298, 31, MATCH($B$3, resultados!$A$1:$ZZ$1, 0))</f>
        <v/>
      </c>
    </row>
    <row r="38">
      <c r="A38">
        <f>INDEX(resultados!$A$2:$ZZ$298, 32, MATCH($B$1, resultados!$A$1:$ZZ$1, 0))</f>
        <v/>
      </c>
      <c r="B38">
        <f>INDEX(resultados!$A$2:$ZZ$298, 32, MATCH($B$2, resultados!$A$1:$ZZ$1, 0))</f>
        <v/>
      </c>
      <c r="C38">
        <f>INDEX(resultados!$A$2:$ZZ$298, 32, MATCH($B$3, resultados!$A$1:$ZZ$1, 0))</f>
        <v/>
      </c>
    </row>
    <row r="39">
      <c r="A39">
        <f>INDEX(resultados!$A$2:$ZZ$298, 33, MATCH($B$1, resultados!$A$1:$ZZ$1, 0))</f>
        <v/>
      </c>
      <c r="B39">
        <f>INDEX(resultados!$A$2:$ZZ$298, 33, MATCH($B$2, resultados!$A$1:$ZZ$1, 0))</f>
        <v/>
      </c>
      <c r="C39">
        <f>INDEX(resultados!$A$2:$ZZ$298, 33, MATCH($B$3, resultados!$A$1:$ZZ$1, 0))</f>
        <v/>
      </c>
    </row>
    <row r="40">
      <c r="A40">
        <f>INDEX(resultados!$A$2:$ZZ$298, 34, MATCH($B$1, resultados!$A$1:$ZZ$1, 0))</f>
        <v/>
      </c>
      <c r="B40">
        <f>INDEX(resultados!$A$2:$ZZ$298, 34, MATCH($B$2, resultados!$A$1:$ZZ$1, 0))</f>
        <v/>
      </c>
      <c r="C40">
        <f>INDEX(resultados!$A$2:$ZZ$298, 34, MATCH($B$3, resultados!$A$1:$ZZ$1, 0))</f>
        <v/>
      </c>
    </row>
    <row r="41">
      <c r="A41">
        <f>INDEX(resultados!$A$2:$ZZ$298, 35, MATCH($B$1, resultados!$A$1:$ZZ$1, 0))</f>
        <v/>
      </c>
      <c r="B41">
        <f>INDEX(resultados!$A$2:$ZZ$298, 35, MATCH($B$2, resultados!$A$1:$ZZ$1, 0))</f>
        <v/>
      </c>
      <c r="C41">
        <f>INDEX(resultados!$A$2:$ZZ$298, 35, MATCH($B$3, resultados!$A$1:$ZZ$1, 0))</f>
        <v/>
      </c>
    </row>
    <row r="42">
      <c r="A42">
        <f>INDEX(resultados!$A$2:$ZZ$298, 36, MATCH($B$1, resultados!$A$1:$ZZ$1, 0))</f>
        <v/>
      </c>
      <c r="B42">
        <f>INDEX(resultados!$A$2:$ZZ$298, 36, MATCH($B$2, resultados!$A$1:$ZZ$1, 0))</f>
        <v/>
      </c>
      <c r="C42">
        <f>INDEX(resultados!$A$2:$ZZ$298, 36, MATCH($B$3, resultados!$A$1:$ZZ$1, 0))</f>
        <v/>
      </c>
    </row>
    <row r="43">
      <c r="A43">
        <f>INDEX(resultados!$A$2:$ZZ$298, 37, MATCH($B$1, resultados!$A$1:$ZZ$1, 0))</f>
        <v/>
      </c>
      <c r="B43">
        <f>INDEX(resultados!$A$2:$ZZ$298, 37, MATCH($B$2, resultados!$A$1:$ZZ$1, 0))</f>
        <v/>
      </c>
      <c r="C43">
        <f>INDEX(resultados!$A$2:$ZZ$298, 37, MATCH($B$3, resultados!$A$1:$ZZ$1, 0))</f>
        <v/>
      </c>
    </row>
    <row r="44">
      <c r="A44">
        <f>INDEX(resultados!$A$2:$ZZ$298, 38, MATCH($B$1, resultados!$A$1:$ZZ$1, 0))</f>
        <v/>
      </c>
      <c r="B44">
        <f>INDEX(resultados!$A$2:$ZZ$298, 38, MATCH($B$2, resultados!$A$1:$ZZ$1, 0))</f>
        <v/>
      </c>
      <c r="C44">
        <f>INDEX(resultados!$A$2:$ZZ$298, 38, MATCH($B$3, resultados!$A$1:$ZZ$1, 0))</f>
        <v/>
      </c>
    </row>
    <row r="45">
      <c r="A45">
        <f>INDEX(resultados!$A$2:$ZZ$298, 39, MATCH($B$1, resultados!$A$1:$ZZ$1, 0))</f>
        <v/>
      </c>
      <c r="B45">
        <f>INDEX(resultados!$A$2:$ZZ$298, 39, MATCH($B$2, resultados!$A$1:$ZZ$1, 0))</f>
        <v/>
      </c>
      <c r="C45">
        <f>INDEX(resultados!$A$2:$ZZ$298, 39, MATCH($B$3, resultados!$A$1:$ZZ$1, 0))</f>
        <v/>
      </c>
    </row>
    <row r="46">
      <c r="A46">
        <f>INDEX(resultados!$A$2:$ZZ$298, 40, MATCH($B$1, resultados!$A$1:$ZZ$1, 0))</f>
        <v/>
      </c>
      <c r="B46">
        <f>INDEX(resultados!$A$2:$ZZ$298, 40, MATCH($B$2, resultados!$A$1:$ZZ$1, 0))</f>
        <v/>
      </c>
      <c r="C46">
        <f>INDEX(resultados!$A$2:$ZZ$298, 40, MATCH($B$3, resultados!$A$1:$ZZ$1, 0))</f>
        <v/>
      </c>
    </row>
    <row r="47">
      <c r="A47">
        <f>INDEX(resultados!$A$2:$ZZ$298, 41, MATCH($B$1, resultados!$A$1:$ZZ$1, 0))</f>
        <v/>
      </c>
      <c r="B47">
        <f>INDEX(resultados!$A$2:$ZZ$298, 41, MATCH($B$2, resultados!$A$1:$ZZ$1, 0))</f>
        <v/>
      </c>
      <c r="C47">
        <f>INDEX(resultados!$A$2:$ZZ$298, 41, MATCH($B$3, resultados!$A$1:$ZZ$1, 0))</f>
        <v/>
      </c>
    </row>
    <row r="48">
      <c r="A48">
        <f>INDEX(resultados!$A$2:$ZZ$298, 42, MATCH($B$1, resultados!$A$1:$ZZ$1, 0))</f>
        <v/>
      </c>
      <c r="B48">
        <f>INDEX(resultados!$A$2:$ZZ$298, 42, MATCH($B$2, resultados!$A$1:$ZZ$1, 0))</f>
        <v/>
      </c>
      <c r="C48">
        <f>INDEX(resultados!$A$2:$ZZ$298, 42, MATCH($B$3, resultados!$A$1:$ZZ$1, 0))</f>
        <v/>
      </c>
    </row>
    <row r="49">
      <c r="A49">
        <f>INDEX(resultados!$A$2:$ZZ$298, 43, MATCH($B$1, resultados!$A$1:$ZZ$1, 0))</f>
        <v/>
      </c>
      <c r="B49">
        <f>INDEX(resultados!$A$2:$ZZ$298, 43, MATCH($B$2, resultados!$A$1:$ZZ$1, 0))</f>
        <v/>
      </c>
      <c r="C49">
        <f>INDEX(resultados!$A$2:$ZZ$298, 43, MATCH($B$3, resultados!$A$1:$ZZ$1, 0))</f>
        <v/>
      </c>
    </row>
    <row r="50">
      <c r="A50">
        <f>INDEX(resultados!$A$2:$ZZ$298, 44, MATCH($B$1, resultados!$A$1:$ZZ$1, 0))</f>
        <v/>
      </c>
      <c r="B50">
        <f>INDEX(resultados!$A$2:$ZZ$298, 44, MATCH($B$2, resultados!$A$1:$ZZ$1, 0))</f>
        <v/>
      </c>
      <c r="C50">
        <f>INDEX(resultados!$A$2:$ZZ$298, 44, MATCH($B$3, resultados!$A$1:$ZZ$1, 0))</f>
        <v/>
      </c>
    </row>
    <row r="51">
      <c r="A51">
        <f>INDEX(resultados!$A$2:$ZZ$298, 45, MATCH($B$1, resultados!$A$1:$ZZ$1, 0))</f>
        <v/>
      </c>
      <c r="B51">
        <f>INDEX(resultados!$A$2:$ZZ$298, 45, MATCH($B$2, resultados!$A$1:$ZZ$1, 0))</f>
        <v/>
      </c>
      <c r="C51">
        <f>INDEX(resultados!$A$2:$ZZ$298, 45, MATCH($B$3, resultados!$A$1:$ZZ$1, 0))</f>
        <v/>
      </c>
    </row>
    <row r="52">
      <c r="A52">
        <f>INDEX(resultados!$A$2:$ZZ$298, 46, MATCH($B$1, resultados!$A$1:$ZZ$1, 0))</f>
        <v/>
      </c>
      <c r="B52">
        <f>INDEX(resultados!$A$2:$ZZ$298, 46, MATCH($B$2, resultados!$A$1:$ZZ$1, 0))</f>
        <v/>
      </c>
      <c r="C52">
        <f>INDEX(resultados!$A$2:$ZZ$298, 46, MATCH($B$3, resultados!$A$1:$ZZ$1, 0))</f>
        <v/>
      </c>
    </row>
    <row r="53">
      <c r="A53">
        <f>INDEX(resultados!$A$2:$ZZ$298, 47, MATCH($B$1, resultados!$A$1:$ZZ$1, 0))</f>
        <v/>
      </c>
      <c r="B53">
        <f>INDEX(resultados!$A$2:$ZZ$298, 47, MATCH($B$2, resultados!$A$1:$ZZ$1, 0))</f>
        <v/>
      </c>
      <c r="C53">
        <f>INDEX(resultados!$A$2:$ZZ$298, 47, MATCH($B$3, resultados!$A$1:$ZZ$1, 0))</f>
        <v/>
      </c>
    </row>
    <row r="54">
      <c r="A54">
        <f>INDEX(resultados!$A$2:$ZZ$298, 48, MATCH($B$1, resultados!$A$1:$ZZ$1, 0))</f>
        <v/>
      </c>
      <c r="B54">
        <f>INDEX(resultados!$A$2:$ZZ$298, 48, MATCH($B$2, resultados!$A$1:$ZZ$1, 0))</f>
        <v/>
      </c>
      <c r="C54">
        <f>INDEX(resultados!$A$2:$ZZ$298, 48, MATCH($B$3, resultados!$A$1:$ZZ$1, 0))</f>
        <v/>
      </c>
    </row>
    <row r="55">
      <c r="A55">
        <f>INDEX(resultados!$A$2:$ZZ$298, 49, MATCH($B$1, resultados!$A$1:$ZZ$1, 0))</f>
        <v/>
      </c>
      <c r="B55">
        <f>INDEX(resultados!$A$2:$ZZ$298, 49, MATCH($B$2, resultados!$A$1:$ZZ$1, 0))</f>
        <v/>
      </c>
      <c r="C55">
        <f>INDEX(resultados!$A$2:$ZZ$298, 49, MATCH($B$3, resultados!$A$1:$ZZ$1, 0))</f>
        <v/>
      </c>
    </row>
    <row r="56">
      <c r="A56">
        <f>INDEX(resultados!$A$2:$ZZ$298, 50, MATCH($B$1, resultados!$A$1:$ZZ$1, 0))</f>
        <v/>
      </c>
      <c r="B56">
        <f>INDEX(resultados!$A$2:$ZZ$298, 50, MATCH($B$2, resultados!$A$1:$ZZ$1, 0))</f>
        <v/>
      </c>
      <c r="C56">
        <f>INDEX(resultados!$A$2:$ZZ$298, 50, MATCH($B$3, resultados!$A$1:$ZZ$1, 0))</f>
        <v/>
      </c>
    </row>
    <row r="57">
      <c r="A57">
        <f>INDEX(resultados!$A$2:$ZZ$298, 51, MATCH($B$1, resultados!$A$1:$ZZ$1, 0))</f>
        <v/>
      </c>
      <c r="B57">
        <f>INDEX(resultados!$A$2:$ZZ$298, 51, MATCH($B$2, resultados!$A$1:$ZZ$1, 0))</f>
        <v/>
      </c>
      <c r="C57">
        <f>INDEX(resultados!$A$2:$ZZ$298, 51, MATCH($B$3, resultados!$A$1:$ZZ$1, 0))</f>
        <v/>
      </c>
    </row>
    <row r="58">
      <c r="A58">
        <f>INDEX(resultados!$A$2:$ZZ$298, 52, MATCH($B$1, resultados!$A$1:$ZZ$1, 0))</f>
        <v/>
      </c>
      <c r="B58">
        <f>INDEX(resultados!$A$2:$ZZ$298, 52, MATCH($B$2, resultados!$A$1:$ZZ$1, 0))</f>
        <v/>
      </c>
      <c r="C58">
        <f>INDEX(resultados!$A$2:$ZZ$298, 52, MATCH($B$3, resultados!$A$1:$ZZ$1, 0))</f>
        <v/>
      </c>
    </row>
    <row r="59">
      <c r="A59">
        <f>INDEX(resultados!$A$2:$ZZ$298, 53, MATCH($B$1, resultados!$A$1:$ZZ$1, 0))</f>
        <v/>
      </c>
      <c r="B59">
        <f>INDEX(resultados!$A$2:$ZZ$298, 53, MATCH($B$2, resultados!$A$1:$ZZ$1, 0))</f>
        <v/>
      </c>
      <c r="C59">
        <f>INDEX(resultados!$A$2:$ZZ$298, 53, MATCH($B$3, resultados!$A$1:$ZZ$1, 0))</f>
        <v/>
      </c>
    </row>
    <row r="60">
      <c r="A60">
        <f>INDEX(resultados!$A$2:$ZZ$298, 54, MATCH($B$1, resultados!$A$1:$ZZ$1, 0))</f>
        <v/>
      </c>
      <c r="B60">
        <f>INDEX(resultados!$A$2:$ZZ$298, 54, MATCH($B$2, resultados!$A$1:$ZZ$1, 0))</f>
        <v/>
      </c>
      <c r="C60">
        <f>INDEX(resultados!$A$2:$ZZ$298, 54, MATCH($B$3, resultados!$A$1:$ZZ$1, 0))</f>
        <v/>
      </c>
    </row>
    <row r="61">
      <c r="A61">
        <f>INDEX(resultados!$A$2:$ZZ$298, 55, MATCH($B$1, resultados!$A$1:$ZZ$1, 0))</f>
        <v/>
      </c>
      <c r="B61">
        <f>INDEX(resultados!$A$2:$ZZ$298, 55, MATCH($B$2, resultados!$A$1:$ZZ$1, 0))</f>
        <v/>
      </c>
      <c r="C61">
        <f>INDEX(resultados!$A$2:$ZZ$298, 55, MATCH($B$3, resultados!$A$1:$ZZ$1, 0))</f>
        <v/>
      </c>
    </row>
    <row r="62">
      <c r="A62">
        <f>INDEX(resultados!$A$2:$ZZ$298, 56, MATCH($B$1, resultados!$A$1:$ZZ$1, 0))</f>
        <v/>
      </c>
      <c r="B62">
        <f>INDEX(resultados!$A$2:$ZZ$298, 56, MATCH($B$2, resultados!$A$1:$ZZ$1, 0))</f>
        <v/>
      </c>
      <c r="C62">
        <f>INDEX(resultados!$A$2:$ZZ$298, 56, MATCH($B$3, resultados!$A$1:$ZZ$1, 0))</f>
        <v/>
      </c>
    </row>
    <row r="63">
      <c r="A63">
        <f>INDEX(resultados!$A$2:$ZZ$298, 57, MATCH($B$1, resultados!$A$1:$ZZ$1, 0))</f>
        <v/>
      </c>
      <c r="B63">
        <f>INDEX(resultados!$A$2:$ZZ$298, 57, MATCH($B$2, resultados!$A$1:$ZZ$1, 0))</f>
        <v/>
      </c>
      <c r="C63">
        <f>INDEX(resultados!$A$2:$ZZ$298, 57, MATCH($B$3, resultados!$A$1:$ZZ$1, 0))</f>
        <v/>
      </c>
    </row>
    <row r="64">
      <c r="A64">
        <f>INDEX(resultados!$A$2:$ZZ$298, 58, MATCH($B$1, resultados!$A$1:$ZZ$1, 0))</f>
        <v/>
      </c>
      <c r="B64">
        <f>INDEX(resultados!$A$2:$ZZ$298, 58, MATCH($B$2, resultados!$A$1:$ZZ$1, 0))</f>
        <v/>
      </c>
      <c r="C64">
        <f>INDEX(resultados!$A$2:$ZZ$298, 58, MATCH($B$3, resultados!$A$1:$ZZ$1, 0))</f>
        <v/>
      </c>
    </row>
    <row r="65">
      <c r="A65">
        <f>INDEX(resultados!$A$2:$ZZ$298, 59, MATCH($B$1, resultados!$A$1:$ZZ$1, 0))</f>
        <v/>
      </c>
      <c r="B65">
        <f>INDEX(resultados!$A$2:$ZZ$298, 59, MATCH($B$2, resultados!$A$1:$ZZ$1, 0))</f>
        <v/>
      </c>
      <c r="C65">
        <f>INDEX(resultados!$A$2:$ZZ$298, 59, MATCH($B$3, resultados!$A$1:$ZZ$1, 0))</f>
        <v/>
      </c>
    </row>
    <row r="66">
      <c r="A66">
        <f>INDEX(resultados!$A$2:$ZZ$298, 60, MATCH($B$1, resultados!$A$1:$ZZ$1, 0))</f>
        <v/>
      </c>
      <c r="B66">
        <f>INDEX(resultados!$A$2:$ZZ$298, 60, MATCH($B$2, resultados!$A$1:$ZZ$1, 0))</f>
        <v/>
      </c>
      <c r="C66">
        <f>INDEX(resultados!$A$2:$ZZ$298, 60, MATCH($B$3, resultados!$A$1:$ZZ$1, 0))</f>
        <v/>
      </c>
    </row>
    <row r="67">
      <c r="A67">
        <f>INDEX(resultados!$A$2:$ZZ$298, 61, MATCH($B$1, resultados!$A$1:$ZZ$1, 0))</f>
        <v/>
      </c>
      <c r="B67">
        <f>INDEX(resultados!$A$2:$ZZ$298, 61, MATCH($B$2, resultados!$A$1:$ZZ$1, 0))</f>
        <v/>
      </c>
      <c r="C67">
        <f>INDEX(resultados!$A$2:$ZZ$298, 61, MATCH($B$3, resultados!$A$1:$ZZ$1, 0))</f>
        <v/>
      </c>
    </row>
    <row r="68">
      <c r="A68">
        <f>INDEX(resultados!$A$2:$ZZ$298, 62, MATCH($B$1, resultados!$A$1:$ZZ$1, 0))</f>
        <v/>
      </c>
      <c r="B68">
        <f>INDEX(resultados!$A$2:$ZZ$298, 62, MATCH($B$2, resultados!$A$1:$ZZ$1, 0))</f>
        <v/>
      </c>
      <c r="C68">
        <f>INDEX(resultados!$A$2:$ZZ$298, 62, MATCH($B$3, resultados!$A$1:$ZZ$1, 0))</f>
        <v/>
      </c>
    </row>
    <row r="69">
      <c r="A69">
        <f>INDEX(resultados!$A$2:$ZZ$298, 63, MATCH($B$1, resultados!$A$1:$ZZ$1, 0))</f>
        <v/>
      </c>
      <c r="B69">
        <f>INDEX(resultados!$A$2:$ZZ$298, 63, MATCH($B$2, resultados!$A$1:$ZZ$1, 0))</f>
        <v/>
      </c>
      <c r="C69">
        <f>INDEX(resultados!$A$2:$ZZ$298, 63, MATCH($B$3, resultados!$A$1:$ZZ$1, 0))</f>
        <v/>
      </c>
    </row>
    <row r="70">
      <c r="A70">
        <f>INDEX(resultados!$A$2:$ZZ$298, 64, MATCH($B$1, resultados!$A$1:$ZZ$1, 0))</f>
        <v/>
      </c>
      <c r="B70">
        <f>INDEX(resultados!$A$2:$ZZ$298, 64, MATCH($B$2, resultados!$A$1:$ZZ$1, 0))</f>
        <v/>
      </c>
      <c r="C70">
        <f>INDEX(resultados!$A$2:$ZZ$298, 64, MATCH($B$3, resultados!$A$1:$ZZ$1, 0))</f>
        <v/>
      </c>
    </row>
    <row r="71">
      <c r="A71">
        <f>INDEX(resultados!$A$2:$ZZ$298, 65, MATCH($B$1, resultados!$A$1:$ZZ$1, 0))</f>
        <v/>
      </c>
      <c r="B71">
        <f>INDEX(resultados!$A$2:$ZZ$298, 65, MATCH($B$2, resultados!$A$1:$ZZ$1, 0))</f>
        <v/>
      </c>
      <c r="C71">
        <f>INDEX(resultados!$A$2:$ZZ$298, 65, MATCH($B$3, resultados!$A$1:$ZZ$1, 0))</f>
        <v/>
      </c>
    </row>
    <row r="72">
      <c r="A72">
        <f>INDEX(resultados!$A$2:$ZZ$298, 66, MATCH($B$1, resultados!$A$1:$ZZ$1, 0))</f>
        <v/>
      </c>
      <c r="B72">
        <f>INDEX(resultados!$A$2:$ZZ$298, 66, MATCH($B$2, resultados!$A$1:$ZZ$1, 0))</f>
        <v/>
      </c>
      <c r="C72">
        <f>INDEX(resultados!$A$2:$ZZ$298, 66, MATCH($B$3, resultados!$A$1:$ZZ$1, 0))</f>
        <v/>
      </c>
    </row>
    <row r="73">
      <c r="A73">
        <f>INDEX(resultados!$A$2:$ZZ$298, 67, MATCH($B$1, resultados!$A$1:$ZZ$1, 0))</f>
        <v/>
      </c>
      <c r="B73">
        <f>INDEX(resultados!$A$2:$ZZ$298, 67, MATCH($B$2, resultados!$A$1:$ZZ$1, 0))</f>
        <v/>
      </c>
      <c r="C73">
        <f>INDEX(resultados!$A$2:$ZZ$298, 67, MATCH($B$3, resultados!$A$1:$ZZ$1, 0))</f>
        <v/>
      </c>
    </row>
    <row r="74">
      <c r="A74">
        <f>INDEX(resultados!$A$2:$ZZ$298, 68, MATCH($B$1, resultados!$A$1:$ZZ$1, 0))</f>
        <v/>
      </c>
      <c r="B74">
        <f>INDEX(resultados!$A$2:$ZZ$298, 68, MATCH($B$2, resultados!$A$1:$ZZ$1, 0))</f>
        <v/>
      </c>
      <c r="C74">
        <f>INDEX(resultados!$A$2:$ZZ$298, 68, MATCH($B$3, resultados!$A$1:$ZZ$1, 0))</f>
        <v/>
      </c>
    </row>
    <row r="75">
      <c r="A75">
        <f>INDEX(resultados!$A$2:$ZZ$298, 69, MATCH($B$1, resultados!$A$1:$ZZ$1, 0))</f>
        <v/>
      </c>
      <c r="B75">
        <f>INDEX(resultados!$A$2:$ZZ$298, 69, MATCH($B$2, resultados!$A$1:$ZZ$1, 0))</f>
        <v/>
      </c>
      <c r="C75">
        <f>INDEX(resultados!$A$2:$ZZ$298, 69, MATCH($B$3, resultados!$A$1:$ZZ$1, 0))</f>
        <v/>
      </c>
    </row>
    <row r="76">
      <c r="A76">
        <f>INDEX(resultados!$A$2:$ZZ$298, 70, MATCH($B$1, resultados!$A$1:$ZZ$1, 0))</f>
        <v/>
      </c>
      <c r="B76">
        <f>INDEX(resultados!$A$2:$ZZ$298, 70, MATCH($B$2, resultados!$A$1:$ZZ$1, 0))</f>
        <v/>
      </c>
      <c r="C76">
        <f>INDEX(resultados!$A$2:$ZZ$298, 70, MATCH($B$3, resultados!$A$1:$ZZ$1, 0))</f>
        <v/>
      </c>
    </row>
    <row r="77">
      <c r="A77">
        <f>INDEX(resultados!$A$2:$ZZ$298, 71, MATCH($B$1, resultados!$A$1:$ZZ$1, 0))</f>
        <v/>
      </c>
      <c r="B77">
        <f>INDEX(resultados!$A$2:$ZZ$298, 71, MATCH($B$2, resultados!$A$1:$ZZ$1, 0))</f>
        <v/>
      </c>
      <c r="C77">
        <f>INDEX(resultados!$A$2:$ZZ$298, 71, MATCH($B$3, resultados!$A$1:$ZZ$1, 0))</f>
        <v/>
      </c>
    </row>
    <row r="78">
      <c r="A78">
        <f>INDEX(resultados!$A$2:$ZZ$298, 72, MATCH($B$1, resultados!$A$1:$ZZ$1, 0))</f>
        <v/>
      </c>
      <c r="B78">
        <f>INDEX(resultados!$A$2:$ZZ$298, 72, MATCH($B$2, resultados!$A$1:$ZZ$1, 0))</f>
        <v/>
      </c>
      <c r="C78">
        <f>INDEX(resultados!$A$2:$ZZ$298, 72, MATCH($B$3, resultados!$A$1:$ZZ$1, 0))</f>
        <v/>
      </c>
    </row>
    <row r="79">
      <c r="A79">
        <f>INDEX(resultados!$A$2:$ZZ$298, 73, MATCH($B$1, resultados!$A$1:$ZZ$1, 0))</f>
        <v/>
      </c>
      <c r="B79">
        <f>INDEX(resultados!$A$2:$ZZ$298, 73, MATCH($B$2, resultados!$A$1:$ZZ$1, 0))</f>
        <v/>
      </c>
      <c r="C79">
        <f>INDEX(resultados!$A$2:$ZZ$298, 73, MATCH($B$3, resultados!$A$1:$ZZ$1, 0))</f>
        <v/>
      </c>
    </row>
    <row r="80">
      <c r="A80">
        <f>INDEX(resultados!$A$2:$ZZ$298, 74, MATCH($B$1, resultados!$A$1:$ZZ$1, 0))</f>
        <v/>
      </c>
      <c r="B80">
        <f>INDEX(resultados!$A$2:$ZZ$298, 74, MATCH($B$2, resultados!$A$1:$ZZ$1, 0))</f>
        <v/>
      </c>
      <c r="C80">
        <f>INDEX(resultados!$A$2:$ZZ$298, 74, MATCH($B$3, resultados!$A$1:$ZZ$1, 0))</f>
        <v/>
      </c>
    </row>
    <row r="81">
      <c r="A81">
        <f>INDEX(resultados!$A$2:$ZZ$298, 75, MATCH($B$1, resultados!$A$1:$ZZ$1, 0))</f>
        <v/>
      </c>
      <c r="B81">
        <f>INDEX(resultados!$A$2:$ZZ$298, 75, MATCH($B$2, resultados!$A$1:$ZZ$1, 0))</f>
        <v/>
      </c>
      <c r="C81">
        <f>INDEX(resultados!$A$2:$ZZ$298, 75, MATCH($B$3, resultados!$A$1:$ZZ$1, 0))</f>
        <v/>
      </c>
    </row>
    <row r="82">
      <c r="A82">
        <f>INDEX(resultados!$A$2:$ZZ$298, 76, MATCH($B$1, resultados!$A$1:$ZZ$1, 0))</f>
        <v/>
      </c>
      <c r="B82">
        <f>INDEX(resultados!$A$2:$ZZ$298, 76, MATCH($B$2, resultados!$A$1:$ZZ$1, 0))</f>
        <v/>
      </c>
      <c r="C82">
        <f>INDEX(resultados!$A$2:$ZZ$298, 76, MATCH($B$3, resultados!$A$1:$ZZ$1, 0))</f>
        <v/>
      </c>
    </row>
    <row r="83">
      <c r="A83">
        <f>INDEX(resultados!$A$2:$ZZ$298, 77, MATCH($B$1, resultados!$A$1:$ZZ$1, 0))</f>
        <v/>
      </c>
      <c r="B83">
        <f>INDEX(resultados!$A$2:$ZZ$298, 77, MATCH($B$2, resultados!$A$1:$ZZ$1, 0))</f>
        <v/>
      </c>
      <c r="C83">
        <f>INDEX(resultados!$A$2:$ZZ$298, 77, MATCH($B$3, resultados!$A$1:$ZZ$1, 0))</f>
        <v/>
      </c>
    </row>
    <row r="84">
      <c r="A84">
        <f>INDEX(resultados!$A$2:$ZZ$298, 78, MATCH($B$1, resultados!$A$1:$ZZ$1, 0))</f>
        <v/>
      </c>
      <c r="B84">
        <f>INDEX(resultados!$A$2:$ZZ$298, 78, MATCH($B$2, resultados!$A$1:$ZZ$1, 0))</f>
        <v/>
      </c>
      <c r="C84">
        <f>INDEX(resultados!$A$2:$ZZ$298, 78, MATCH($B$3, resultados!$A$1:$ZZ$1, 0))</f>
        <v/>
      </c>
    </row>
    <row r="85">
      <c r="A85">
        <f>INDEX(resultados!$A$2:$ZZ$298, 79, MATCH($B$1, resultados!$A$1:$ZZ$1, 0))</f>
        <v/>
      </c>
      <c r="B85">
        <f>INDEX(resultados!$A$2:$ZZ$298, 79, MATCH($B$2, resultados!$A$1:$ZZ$1, 0))</f>
        <v/>
      </c>
      <c r="C85">
        <f>INDEX(resultados!$A$2:$ZZ$298, 79, MATCH($B$3, resultados!$A$1:$ZZ$1, 0))</f>
        <v/>
      </c>
    </row>
    <row r="86">
      <c r="A86">
        <f>INDEX(resultados!$A$2:$ZZ$298, 80, MATCH($B$1, resultados!$A$1:$ZZ$1, 0))</f>
        <v/>
      </c>
      <c r="B86">
        <f>INDEX(resultados!$A$2:$ZZ$298, 80, MATCH($B$2, resultados!$A$1:$ZZ$1, 0))</f>
        <v/>
      </c>
      <c r="C86">
        <f>INDEX(resultados!$A$2:$ZZ$298, 80, MATCH($B$3, resultados!$A$1:$ZZ$1, 0))</f>
        <v/>
      </c>
    </row>
    <row r="87">
      <c r="A87">
        <f>INDEX(resultados!$A$2:$ZZ$298, 81, MATCH($B$1, resultados!$A$1:$ZZ$1, 0))</f>
        <v/>
      </c>
      <c r="B87">
        <f>INDEX(resultados!$A$2:$ZZ$298, 81, MATCH($B$2, resultados!$A$1:$ZZ$1, 0))</f>
        <v/>
      </c>
      <c r="C87">
        <f>INDEX(resultados!$A$2:$ZZ$298, 81, MATCH($B$3, resultados!$A$1:$ZZ$1, 0))</f>
        <v/>
      </c>
    </row>
    <row r="88">
      <c r="A88">
        <f>INDEX(resultados!$A$2:$ZZ$298, 82, MATCH($B$1, resultados!$A$1:$ZZ$1, 0))</f>
        <v/>
      </c>
      <c r="B88">
        <f>INDEX(resultados!$A$2:$ZZ$298, 82, MATCH($B$2, resultados!$A$1:$ZZ$1, 0))</f>
        <v/>
      </c>
      <c r="C88">
        <f>INDEX(resultados!$A$2:$ZZ$298, 82, MATCH($B$3, resultados!$A$1:$ZZ$1, 0))</f>
        <v/>
      </c>
    </row>
    <row r="89">
      <c r="A89">
        <f>INDEX(resultados!$A$2:$ZZ$298, 83, MATCH($B$1, resultados!$A$1:$ZZ$1, 0))</f>
        <v/>
      </c>
      <c r="B89">
        <f>INDEX(resultados!$A$2:$ZZ$298, 83, MATCH($B$2, resultados!$A$1:$ZZ$1, 0))</f>
        <v/>
      </c>
      <c r="C89">
        <f>INDEX(resultados!$A$2:$ZZ$298, 83, MATCH($B$3, resultados!$A$1:$ZZ$1, 0))</f>
        <v/>
      </c>
    </row>
    <row r="90">
      <c r="A90">
        <f>INDEX(resultados!$A$2:$ZZ$298, 84, MATCH($B$1, resultados!$A$1:$ZZ$1, 0))</f>
        <v/>
      </c>
      <c r="B90">
        <f>INDEX(resultados!$A$2:$ZZ$298, 84, MATCH($B$2, resultados!$A$1:$ZZ$1, 0))</f>
        <v/>
      </c>
      <c r="C90">
        <f>INDEX(resultados!$A$2:$ZZ$298, 84, MATCH($B$3, resultados!$A$1:$ZZ$1, 0))</f>
        <v/>
      </c>
    </row>
    <row r="91">
      <c r="A91">
        <f>INDEX(resultados!$A$2:$ZZ$298, 85, MATCH($B$1, resultados!$A$1:$ZZ$1, 0))</f>
        <v/>
      </c>
      <c r="B91">
        <f>INDEX(resultados!$A$2:$ZZ$298, 85, MATCH($B$2, resultados!$A$1:$ZZ$1, 0))</f>
        <v/>
      </c>
      <c r="C91">
        <f>INDEX(resultados!$A$2:$ZZ$298, 85, MATCH($B$3, resultados!$A$1:$ZZ$1, 0))</f>
        <v/>
      </c>
    </row>
    <row r="92">
      <c r="A92">
        <f>INDEX(resultados!$A$2:$ZZ$298, 86, MATCH($B$1, resultados!$A$1:$ZZ$1, 0))</f>
        <v/>
      </c>
      <c r="B92">
        <f>INDEX(resultados!$A$2:$ZZ$298, 86, MATCH($B$2, resultados!$A$1:$ZZ$1, 0))</f>
        <v/>
      </c>
      <c r="C92">
        <f>INDEX(resultados!$A$2:$ZZ$298, 86, MATCH($B$3, resultados!$A$1:$ZZ$1, 0))</f>
        <v/>
      </c>
    </row>
    <row r="93">
      <c r="A93">
        <f>INDEX(resultados!$A$2:$ZZ$298, 87, MATCH($B$1, resultados!$A$1:$ZZ$1, 0))</f>
        <v/>
      </c>
      <c r="B93">
        <f>INDEX(resultados!$A$2:$ZZ$298, 87, MATCH($B$2, resultados!$A$1:$ZZ$1, 0))</f>
        <v/>
      </c>
      <c r="C93">
        <f>INDEX(resultados!$A$2:$ZZ$298, 87, MATCH($B$3, resultados!$A$1:$ZZ$1, 0))</f>
        <v/>
      </c>
    </row>
    <row r="94">
      <c r="A94">
        <f>INDEX(resultados!$A$2:$ZZ$298, 88, MATCH($B$1, resultados!$A$1:$ZZ$1, 0))</f>
        <v/>
      </c>
      <c r="B94">
        <f>INDEX(resultados!$A$2:$ZZ$298, 88, MATCH($B$2, resultados!$A$1:$ZZ$1, 0))</f>
        <v/>
      </c>
      <c r="C94">
        <f>INDEX(resultados!$A$2:$ZZ$298, 88, MATCH($B$3, resultados!$A$1:$ZZ$1, 0))</f>
        <v/>
      </c>
    </row>
    <row r="95">
      <c r="A95">
        <f>INDEX(resultados!$A$2:$ZZ$298, 89, MATCH($B$1, resultados!$A$1:$ZZ$1, 0))</f>
        <v/>
      </c>
      <c r="B95">
        <f>INDEX(resultados!$A$2:$ZZ$298, 89, MATCH($B$2, resultados!$A$1:$ZZ$1, 0))</f>
        <v/>
      </c>
      <c r="C95">
        <f>INDEX(resultados!$A$2:$ZZ$298, 89, MATCH($B$3, resultados!$A$1:$ZZ$1, 0))</f>
        <v/>
      </c>
    </row>
    <row r="96">
      <c r="A96">
        <f>INDEX(resultados!$A$2:$ZZ$298, 90, MATCH($B$1, resultados!$A$1:$ZZ$1, 0))</f>
        <v/>
      </c>
      <c r="B96">
        <f>INDEX(resultados!$A$2:$ZZ$298, 90, MATCH($B$2, resultados!$A$1:$ZZ$1, 0))</f>
        <v/>
      </c>
      <c r="C96">
        <f>INDEX(resultados!$A$2:$ZZ$298, 90, MATCH($B$3, resultados!$A$1:$ZZ$1, 0))</f>
        <v/>
      </c>
    </row>
    <row r="97">
      <c r="A97">
        <f>INDEX(resultados!$A$2:$ZZ$298, 91, MATCH($B$1, resultados!$A$1:$ZZ$1, 0))</f>
        <v/>
      </c>
      <c r="B97">
        <f>INDEX(resultados!$A$2:$ZZ$298, 91, MATCH($B$2, resultados!$A$1:$ZZ$1, 0))</f>
        <v/>
      </c>
      <c r="C97">
        <f>INDEX(resultados!$A$2:$ZZ$298, 91, MATCH($B$3, resultados!$A$1:$ZZ$1, 0))</f>
        <v/>
      </c>
    </row>
    <row r="98">
      <c r="A98">
        <f>INDEX(resultados!$A$2:$ZZ$298, 92, MATCH($B$1, resultados!$A$1:$ZZ$1, 0))</f>
        <v/>
      </c>
      <c r="B98">
        <f>INDEX(resultados!$A$2:$ZZ$298, 92, MATCH($B$2, resultados!$A$1:$ZZ$1, 0))</f>
        <v/>
      </c>
      <c r="C98">
        <f>INDEX(resultados!$A$2:$ZZ$298, 92, MATCH($B$3, resultados!$A$1:$ZZ$1, 0))</f>
        <v/>
      </c>
    </row>
    <row r="99">
      <c r="A99">
        <f>INDEX(resultados!$A$2:$ZZ$298, 93, MATCH($B$1, resultados!$A$1:$ZZ$1, 0))</f>
        <v/>
      </c>
      <c r="B99">
        <f>INDEX(resultados!$A$2:$ZZ$298, 93, MATCH($B$2, resultados!$A$1:$ZZ$1, 0))</f>
        <v/>
      </c>
      <c r="C99">
        <f>INDEX(resultados!$A$2:$ZZ$298, 93, MATCH($B$3, resultados!$A$1:$ZZ$1, 0))</f>
        <v/>
      </c>
    </row>
    <row r="100">
      <c r="A100">
        <f>INDEX(resultados!$A$2:$ZZ$298, 94, MATCH($B$1, resultados!$A$1:$ZZ$1, 0))</f>
        <v/>
      </c>
      <c r="B100">
        <f>INDEX(resultados!$A$2:$ZZ$298, 94, MATCH($B$2, resultados!$A$1:$ZZ$1, 0))</f>
        <v/>
      </c>
      <c r="C100">
        <f>INDEX(resultados!$A$2:$ZZ$298, 94, MATCH($B$3, resultados!$A$1:$ZZ$1, 0))</f>
        <v/>
      </c>
    </row>
    <row r="101">
      <c r="A101">
        <f>INDEX(resultados!$A$2:$ZZ$298, 95, MATCH($B$1, resultados!$A$1:$ZZ$1, 0))</f>
        <v/>
      </c>
      <c r="B101">
        <f>INDEX(resultados!$A$2:$ZZ$298, 95, MATCH($B$2, resultados!$A$1:$ZZ$1, 0))</f>
        <v/>
      </c>
      <c r="C101">
        <f>INDEX(resultados!$A$2:$ZZ$298, 95, MATCH($B$3, resultados!$A$1:$ZZ$1, 0))</f>
        <v/>
      </c>
    </row>
    <row r="102">
      <c r="A102">
        <f>INDEX(resultados!$A$2:$ZZ$298, 96, MATCH($B$1, resultados!$A$1:$ZZ$1, 0))</f>
        <v/>
      </c>
      <c r="B102">
        <f>INDEX(resultados!$A$2:$ZZ$298, 96, MATCH($B$2, resultados!$A$1:$ZZ$1, 0))</f>
        <v/>
      </c>
      <c r="C102">
        <f>INDEX(resultados!$A$2:$ZZ$298, 96, MATCH($B$3, resultados!$A$1:$ZZ$1, 0))</f>
        <v/>
      </c>
    </row>
    <row r="103">
      <c r="A103">
        <f>INDEX(resultados!$A$2:$ZZ$298, 97, MATCH($B$1, resultados!$A$1:$ZZ$1, 0))</f>
        <v/>
      </c>
      <c r="B103">
        <f>INDEX(resultados!$A$2:$ZZ$298, 97, MATCH($B$2, resultados!$A$1:$ZZ$1, 0))</f>
        <v/>
      </c>
      <c r="C103">
        <f>INDEX(resultados!$A$2:$ZZ$298, 97, MATCH($B$3, resultados!$A$1:$ZZ$1, 0))</f>
        <v/>
      </c>
    </row>
    <row r="104">
      <c r="A104">
        <f>INDEX(resultados!$A$2:$ZZ$298, 98, MATCH($B$1, resultados!$A$1:$ZZ$1, 0))</f>
        <v/>
      </c>
      <c r="B104">
        <f>INDEX(resultados!$A$2:$ZZ$298, 98, MATCH($B$2, resultados!$A$1:$ZZ$1, 0))</f>
        <v/>
      </c>
      <c r="C104">
        <f>INDEX(resultados!$A$2:$ZZ$298, 98, MATCH($B$3, resultados!$A$1:$ZZ$1, 0))</f>
        <v/>
      </c>
    </row>
    <row r="105">
      <c r="A105">
        <f>INDEX(resultados!$A$2:$ZZ$298, 99, MATCH($B$1, resultados!$A$1:$ZZ$1, 0))</f>
        <v/>
      </c>
      <c r="B105">
        <f>INDEX(resultados!$A$2:$ZZ$298, 99, MATCH($B$2, resultados!$A$1:$ZZ$1, 0))</f>
        <v/>
      </c>
      <c r="C105">
        <f>INDEX(resultados!$A$2:$ZZ$298, 99, MATCH($B$3, resultados!$A$1:$ZZ$1, 0))</f>
        <v/>
      </c>
    </row>
    <row r="106">
      <c r="A106">
        <f>INDEX(resultados!$A$2:$ZZ$298, 100, MATCH($B$1, resultados!$A$1:$ZZ$1, 0))</f>
        <v/>
      </c>
      <c r="B106">
        <f>INDEX(resultados!$A$2:$ZZ$298, 100, MATCH($B$2, resultados!$A$1:$ZZ$1, 0))</f>
        <v/>
      </c>
      <c r="C106">
        <f>INDEX(resultados!$A$2:$ZZ$298, 100, MATCH($B$3, resultados!$A$1:$ZZ$1, 0))</f>
        <v/>
      </c>
    </row>
    <row r="107">
      <c r="A107">
        <f>INDEX(resultados!$A$2:$ZZ$298, 101, MATCH($B$1, resultados!$A$1:$ZZ$1, 0))</f>
        <v/>
      </c>
      <c r="B107">
        <f>INDEX(resultados!$A$2:$ZZ$298, 101, MATCH($B$2, resultados!$A$1:$ZZ$1, 0))</f>
        <v/>
      </c>
      <c r="C107">
        <f>INDEX(resultados!$A$2:$ZZ$298, 101, MATCH($B$3, resultados!$A$1:$ZZ$1, 0))</f>
        <v/>
      </c>
    </row>
    <row r="108">
      <c r="A108">
        <f>INDEX(resultados!$A$2:$ZZ$298, 102, MATCH($B$1, resultados!$A$1:$ZZ$1, 0))</f>
        <v/>
      </c>
      <c r="B108">
        <f>INDEX(resultados!$A$2:$ZZ$298, 102, MATCH($B$2, resultados!$A$1:$ZZ$1, 0))</f>
        <v/>
      </c>
      <c r="C108">
        <f>INDEX(resultados!$A$2:$ZZ$298, 102, MATCH($B$3, resultados!$A$1:$ZZ$1, 0))</f>
        <v/>
      </c>
    </row>
    <row r="109">
      <c r="A109">
        <f>INDEX(resultados!$A$2:$ZZ$298, 103, MATCH($B$1, resultados!$A$1:$ZZ$1, 0))</f>
        <v/>
      </c>
      <c r="B109">
        <f>INDEX(resultados!$A$2:$ZZ$298, 103, MATCH($B$2, resultados!$A$1:$ZZ$1, 0))</f>
        <v/>
      </c>
      <c r="C109">
        <f>INDEX(resultados!$A$2:$ZZ$298, 103, MATCH($B$3, resultados!$A$1:$ZZ$1, 0))</f>
        <v/>
      </c>
    </row>
    <row r="110">
      <c r="A110">
        <f>INDEX(resultados!$A$2:$ZZ$298, 104, MATCH($B$1, resultados!$A$1:$ZZ$1, 0))</f>
        <v/>
      </c>
      <c r="B110">
        <f>INDEX(resultados!$A$2:$ZZ$298, 104, MATCH($B$2, resultados!$A$1:$ZZ$1, 0))</f>
        <v/>
      </c>
      <c r="C110">
        <f>INDEX(resultados!$A$2:$ZZ$298, 104, MATCH($B$3, resultados!$A$1:$ZZ$1, 0))</f>
        <v/>
      </c>
    </row>
    <row r="111">
      <c r="A111">
        <f>INDEX(resultados!$A$2:$ZZ$298, 105, MATCH($B$1, resultados!$A$1:$ZZ$1, 0))</f>
        <v/>
      </c>
      <c r="B111">
        <f>INDEX(resultados!$A$2:$ZZ$298, 105, MATCH($B$2, resultados!$A$1:$ZZ$1, 0))</f>
        <v/>
      </c>
      <c r="C111">
        <f>INDEX(resultados!$A$2:$ZZ$298, 105, MATCH($B$3, resultados!$A$1:$ZZ$1, 0))</f>
        <v/>
      </c>
    </row>
    <row r="112">
      <c r="A112">
        <f>INDEX(resultados!$A$2:$ZZ$298, 106, MATCH($B$1, resultados!$A$1:$ZZ$1, 0))</f>
        <v/>
      </c>
      <c r="B112">
        <f>INDEX(resultados!$A$2:$ZZ$298, 106, MATCH($B$2, resultados!$A$1:$ZZ$1, 0))</f>
        <v/>
      </c>
      <c r="C112">
        <f>INDEX(resultados!$A$2:$ZZ$298, 106, MATCH($B$3, resultados!$A$1:$ZZ$1, 0))</f>
        <v/>
      </c>
    </row>
    <row r="113">
      <c r="A113">
        <f>INDEX(resultados!$A$2:$ZZ$298, 107, MATCH($B$1, resultados!$A$1:$ZZ$1, 0))</f>
        <v/>
      </c>
      <c r="B113">
        <f>INDEX(resultados!$A$2:$ZZ$298, 107, MATCH($B$2, resultados!$A$1:$ZZ$1, 0))</f>
        <v/>
      </c>
      <c r="C113">
        <f>INDEX(resultados!$A$2:$ZZ$298, 107, MATCH($B$3, resultados!$A$1:$ZZ$1, 0))</f>
        <v/>
      </c>
    </row>
    <row r="114">
      <c r="A114">
        <f>INDEX(resultados!$A$2:$ZZ$298, 108, MATCH($B$1, resultados!$A$1:$ZZ$1, 0))</f>
        <v/>
      </c>
      <c r="B114">
        <f>INDEX(resultados!$A$2:$ZZ$298, 108, MATCH($B$2, resultados!$A$1:$ZZ$1, 0))</f>
        <v/>
      </c>
      <c r="C114">
        <f>INDEX(resultados!$A$2:$ZZ$298, 108, MATCH($B$3, resultados!$A$1:$ZZ$1, 0))</f>
        <v/>
      </c>
    </row>
    <row r="115">
      <c r="A115">
        <f>INDEX(resultados!$A$2:$ZZ$298, 109, MATCH($B$1, resultados!$A$1:$ZZ$1, 0))</f>
        <v/>
      </c>
      <c r="B115">
        <f>INDEX(resultados!$A$2:$ZZ$298, 109, MATCH($B$2, resultados!$A$1:$ZZ$1, 0))</f>
        <v/>
      </c>
      <c r="C115">
        <f>INDEX(resultados!$A$2:$ZZ$298, 109, MATCH($B$3, resultados!$A$1:$ZZ$1, 0))</f>
        <v/>
      </c>
    </row>
    <row r="116">
      <c r="A116">
        <f>INDEX(resultados!$A$2:$ZZ$298, 110, MATCH($B$1, resultados!$A$1:$ZZ$1, 0))</f>
        <v/>
      </c>
      <c r="B116">
        <f>INDEX(resultados!$A$2:$ZZ$298, 110, MATCH($B$2, resultados!$A$1:$ZZ$1, 0))</f>
        <v/>
      </c>
      <c r="C116">
        <f>INDEX(resultados!$A$2:$ZZ$298, 110, MATCH($B$3, resultados!$A$1:$ZZ$1, 0))</f>
        <v/>
      </c>
    </row>
    <row r="117">
      <c r="A117">
        <f>INDEX(resultados!$A$2:$ZZ$298, 111, MATCH($B$1, resultados!$A$1:$ZZ$1, 0))</f>
        <v/>
      </c>
      <c r="B117">
        <f>INDEX(resultados!$A$2:$ZZ$298, 111, MATCH($B$2, resultados!$A$1:$ZZ$1, 0))</f>
        <v/>
      </c>
      <c r="C117">
        <f>INDEX(resultados!$A$2:$ZZ$298, 111, MATCH($B$3, resultados!$A$1:$ZZ$1, 0))</f>
        <v/>
      </c>
    </row>
    <row r="118">
      <c r="A118">
        <f>INDEX(resultados!$A$2:$ZZ$298, 112, MATCH($B$1, resultados!$A$1:$ZZ$1, 0))</f>
        <v/>
      </c>
      <c r="B118">
        <f>INDEX(resultados!$A$2:$ZZ$298, 112, MATCH($B$2, resultados!$A$1:$ZZ$1, 0))</f>
        <v/>
      </c>
      <c r="C118">
        <f>INDEX(resultados!$A$2:$ZZ$298, 112, MATCH($B$3, resultados!$A$1:$ZZ$1, 0))</f>
        <v/>
      </c>
    </row>
    <row r="119">
      <c r="A119">
        <f>INDEX(resultados!$A$2:$ZZ$298, 113, MATCH($B$1, resultados!$A$1:$ZZ$1, 0))</f>
        <v/>
      </c>
      <c r="B119">
        <f>INDEX(resultados!$A$2:$ZZ$298, 113, MATCH($B$2, resultados!$A$1:$ZZ$1, 0))</f>
        <v/>
      </c>
      <c r="C119">
        <f>INDEX(resultados!$A$2:$ZZ$298, 113, MATCH($B$3, resultados!$A$1:$ZZ$1, 0))</f>
        <v/>
      </c>
    </row>
    <row r="120">
      <c r="A120">
        <f>INDEX(resultados!$A$2:$ZZ$298, 114, MATCH($B$1, resultados!$A$1:$ZZ$1, 0))</f>
        <v/>
      </c>
      <c r="B120">
        <f>INDEX(resultados!$A$2:$ZZ$298, 114, MATCH($B$2, resultados!$A$1:$ZZ$1, 0))</f>
        <v/>
      </c>
      <c r="C120">
        <f>INDEX(resultados!$A$2:$ZZ$298, 114, MATCH($B$3, resultados!$A$1:$ZZ$1, 0))</f>
        <v/>
      </c>
    </row>
    <row r="121">
      <c r="A121">
        <f>INDEX(resultados!$A$2:$ZZ$298, 115, MATCH($B$1, resultados!$A$1:$ZZ$1, 0))</f>
        <v/>
      </c>
      <c r="B121">
        <f>INDEX(resultados!$A$2:$ZZ$298, 115, MATCH($B$2, resultados!$A$1:$ZZ$1, 0))</f>
        <v/>
      </c>
      <c r="C121">
        <f>INDEX(resultados!$A$2:$ZZ$298, 115, MATCH($B$3, resultados!$A$1:$ZZ$1, 0))</f>
        <v/>
      </c>
    </row>
    <row r="122">
      <c r="A122">
        <f>INDEX(resultados!$A$2:$ZZ$298, 116, MATCH($B$1, resultados!$A$1:$ZZ$1, 0))</f>
        <v/>
      </c>
      <c r="B122">
        <f>INDEX(resultados!$A$2:$ZZ$298, 116, MATCH($B$2, resultados!$A$1:$ZZ$1, 0))</f>
        <v/>
      </c>
      <c r="C122">
        <f>INDEX(resultados!$A$2:$ZZ$298, 116, MATCH($B$3, resultados!$A$1:$ZZ$1, 0))</f>
        <v/>
      </c>
    </row>
    <row r="123">
      <c r="A123">
        <f>INDEX(resultados!$A$2:$ZZ$298, 117, MATCH($B$1, resultados!$A$1:$ZZ$1, 0))</f>
        <v/>
      </c>
      <c r="B123">
        <f>INDEX(resultados!$A$2:$ZZ$298, 117, MATCH($B$2, resultados!$A$1:$ZZ$1, 0))</f>
        <v/>
      </c>
      <c r="C123">
        <f>INDEX(resultados!$A$2:$ZZ$298, 117, MATCH($B$3, resultados!$A$1:$ZZ$1, 0))</f>
        <v/>
      </c>
    </row>
    <row r="124">
      <c r="A124">
        <f>INDEX(resultados!$A$2:$ZZ$298, 118, MATCH($B$1, resultados!$A$1:$ZZ$1, 0))</f>
        <v/>
      </c>
      <c r="B124">
        <f>INDEX(resultados!$A$2:$ZZ$298, 118, MATCH($B$2, resultados!$A$1:$ZZ$1, 0))</f>
        <v/>
      </c>
      <c r="C124">
        <f>INDEX(resultados!$A$2:$ZZ$298, 118, MATCH($B$3, resultados!$A$1:$ZZ$1, 0))</f>
        <v/>
      </c>
    </row>
    <row r="125">
      <c r="A125">
        <f>INDEX(resultados!$A$2:$ZZ$298, 119, MATCH($B$1, resultados!$A$1:$ZZ$1, 0))</f>
        <v/>
      </c>
      <c r="B125">
        <f>INDEX(resultados!$A$2:$ZZ$298, 119, MATCH($B$2, resultados!$A$1:$ZZ$1, 0))</f>
        <v/>
      </c>
      <c r="C125">
        <f>INDEX(resultados!$A$2:$ZZ$298, 119, MATCH($B$3, resultados!$A$1:$ZZ$1, 0))</f>
        <v/>
      </c>
    </row>
    <row r="126">
      <c r="A126">
        <f>INDEX(resultados!$A$2:$ZZ$298, 120, MATCH($B$1, resultados!$A$1:$ZZ$1, 0))</f>
        <v/>
      </c>
      <c r="B126">
        <f>INDEX(resultados!$A$2:$ZZ$298, 120, MATCH($B$2, resultados!$A$1:$ZZ$1, 0))</f>
        <v/>
      </c>
      <c r="C126">
        <f>INDEX(resultados!$A$2:$ZZ$298, 120, MATCH($B$3, resultados!$A$1:$ZZ$1, 0))</f>
        <v/>
      </c>
    </row>
    <row r="127">
      <c r="A127">
        <f>INDEX(resultados!$A$2:$ZZ$298, 121, MATCH($B$1, resultados!$A$1:$ZZ$1, 0))</f>
        <v/>
      </c>
      <c r="B127">
        <f>INDEX(resultados!$A$2:$ZZ$298, 121, MATCH($B$2, resultados!$A$1:$ZZ$1, 0))</f>
        <v/>
      </c>
      <c r="C127">
        <f>INDEX(resultados!$A$2:$ZZ$298, 121, MATCH($B$3, resultados!$A$1:$ZZ$1, 0))</f>
        <v/>
      </c>
    </row>
    <row r="128">
      <c r="A128">
        <f>INDEX(resultados!$A$2:$ZZ$298, 122, MATCH($B$1, resultados!$A$1:$ZZ$1, 0))</f>
        <v/>
      </c>
      <c r="B128">
        <f>INDEX(resultados!$A$2:$ZZ$298, 122, MATCH($B$2, resultados!$A$1:$ZZ$1, 0))</f>
        <v/>
      </c>
      <c r="C128">
        <f>INDEX(resultados!$A$2:$ZZ$298, 122, MATCH($B$3, resultados!$A$1:$ZZ$1, 0))</f>
        <v/>
      </c>
    </row>
    <row r="129">
      <c r="A129">
        <f>INDEX(resultados!$A$2:$ZZ$298, 123, MATCH($B$1, resultados!$A$1:$ZZ$1, 0))</f>
        <v/>
      </c>
      <c r="B129">
        <f>INDEX(resultados!$A$2:$ZZ$298, 123, MATCH($B$2, resultados!$A$1:$ZZ$1, 0))</f>
        <v/>
      </c>
      <c r="C129">
        <f>INDEX(resultados!$A$2:$ZZ$298, 123, MATCH($B$3, resultados!$A$1:$ZZ$1, 0))</f>
        <v/>
      </c>
    </row>
    <row r="130">
      <c r="A130">
        <f>INDEX(resultados!$A$2:$ZZ$298, 124, MATCH($B$1, resultados!$A$1:$ZZ$1, 0))</f>
        <v/>
      </c>
      <c r="B130">
        <f>INDEX(resultados!$A$2:$ZZ$298, 124, MATCH($B$2, resultados!$A$1:$ZZ$1, 0))</f>
        <v/>
      </c>
      <c r="C130">
        <f>INDEX(resultados!$A$2:$ZZ$298, 124, MATCH($B$3, resultados!$A$1:$ZZ$1, 0))</f>
        <v/>
      </c>
    </row>
    <row r="131">
      <c r="A131">
        <f>INDEX(resultados!$A$2:$ZZ$298, 125, MATCH($B$1, resultados!$A$1:$ZZ$1, 0))</f>
        <v/>
      </c>
      <c r="B131">
        <f>INDEX(resultados!$A$2:$ZZ$298, 125, MATCH($B$2, resultados!$A$1:$ZZ$1, 0))</f>
        <v/>
      </c>
      <c r="C131">
        <f>INDEX(resultados!$A$2:$ZZ$298, 125, MATCH($B$3, resultados!$A$1:$ZZ$1, 0))</f>
        <v/>
      </c>
    </row>
    <row r="132">
      <c r="A132">
        <f>INDEX(resultados!$A$2:$ZZ$298, 126, MATCH($B$1, resultados!$A$1:$ZZ$1, 0))</f>
        <v/>
      </c>
      <c r="B132">
        <f>INDEX(resultados!$A$2:$ZZ$298, 126, MATCH($B$2, resultados!$A$1:$ZZ$1, 0))</f>
        <v/>
      </c>
      <c r="C132">
        <f>INDEX(resultados!$A$2:$ZZ$298, 126, MATCH($B$3, resultados!$A$1:$ZZ$1, 0))</f>
        <v/>
      </c>
    </row>
    <row r="133">
      <c r="A133">
        <f>INDEX(resultados!$A$2:$ZZ$298, 127, MATCH($B$1, resultados!$A$1:$ZZ$1, 0))</f>
        <v/>
      </c>
      <c r="B133">
        <f>INDEX(resultados!$A$2:$ZZ$298, 127, MATCH($B$2, resultados!$A$1:$ZZ$1, 0))</f>
        <v/>
      </c>
      <c r="C133">
        <f>INDEX(resultados!$A$2:$ZZ$298, 127, MATCH($B$3, resultados!$A$1:$ZZ$1, 0))</f>
        <v/>
      </c>
    </row>
    <row r="134">
      <c r="A134">
        <f>INDEX(resultados!$A$2:$ZZ$298, 128, MATCH($B$1, resultados!$A$1:$ZZ$1, 0))</f>
        <v/>
      </c>
      <c r="B134">
        <f>INDEX(resultados!$A$2:$ZZ$298, 128, MATCH($B$2, resultados!$A$1:$ZZ$1, 0))</f>
        <v/>
      </c>
      <c r="C134">
        <f>INDEX(resultados!$A$2:$ZZ$298, 128, MATCH($B$3, resultados!$A$1:$ZZ$1, 0))</f>
        <v/>
      </c>
    </row>
    <row r="135">
      <c r="A135">
        <f>INDEX(resultados!$A$2:$ZZ$298, 129, MATCH($B$1, resultados!$A$1:$ZZ$1, 0))</f>
        <v/>
      </c>
      <c r="B135">
        <f>INDEX(resultados!$A$2:$ZZ$298, 129, MATCH($B$2, resultados!$A$1:$ZZ$1, 0))</f>
        <v/>
      </c>
      <c r="C135">
        <f>INDEX(resultados!$A$2:$ZZ$298, 129, MATCH($B$3, resultados!$A$1:$ZZ$1, 0))</f>
        <v/>
      </c>
    </row>
    <row r="136">
      <c r="A136">
        <f>INDEX(resultados!$A$2:$ZZ$298, 130, MATCH($B$1, resultados!$A$1:$ZZ$1, 0))</f>
        <v/>
      </c>
      <c r="B136">
        <f>INDEX(resultados!$A$2:$ZZ$298, 130, MATCH($B$2, resultados!$A$1:$ZZ$1, 0))</f>
        <v/>
      </c>
      <c r="C136">
        <f>INDEX(resultados!$A$2:$ZZ$298, 130, MATCH($B$3, resultados!$A$1:$ZZ$1, 0))</f>
        <v/>
      </c>
    </row>
    <row r="137">
      <c r="A137">
        <f>INDEX(resultados!$A$2:$ZZ$298, 131, MATCH($B$1, resultados!$A$1:$ZZ$1, 0))</f>
        <v/>
      </c>
      <c r="B137">
        <f>INDEX(resultados!$A$2:$ZZ$298, 131, MATCH($B$2, resultados!$A$1:$ZZ$1, 0))</f>
        <v/>
      </c>
      <c r="C137">
        <f>INDEX(resultados!$A$2:$ZZ$298, 131, MATCH($B$3, resultados!$A$1:$ZZ$1, 0))</f>
        <v/>
      </c>
    </row>
    <row r="138">
      <c r="A138">
        <f>INDEX(resultados!$A$2:$ZZ$298, 132, MATCH($B$1, resultados!$A$1:$ZZ$1, 0))</f>
        <v/>
      </c>
      <c r="B138">
        <f>INDEX(resultados!$A$2:$ZZ$298, 132, MATCH($B$2, resultados!$A$1:$ZZ$1, 0))</f>
        <v/>
      </c>
      <c r="C138">
        <f>INDEX(resultados!$A$2:$ZZ$298, 132, MATCH($B$3, resultados!$A$1:$ZZ$1, 0))</f>
        <v/>
      </c>
    </row>
    <row r="139">
      <c r="A139">
        <f>INDEX(resultados!$A$2:$ZZ$298, 133, MATCH($B$1, resultados!$A$1:$ZZ$1, 0))</f>
        <v/>
      </c>
      <c r="B139">
        <f>INDEX(resultados!$A$2:$ZZ$298, 133, MATCH($B$2, resultados!$A$1:$ZZ$1, 0))</f>
        <v/>
      </c>
      <c r="C139">
        <f>INDEX(resultados!$A$2:$ZZ$298, 133, MATCH($B$3, resultados!$A$1:$ZZ$1, 0))</f>
        <v/>
      </c>
    </row>
    <row r="140">
      <c r="A140">
        <f>INDEX(resultados!$A$2:$ZZ$298, 134, MATCH($B$1, resultados!$A$1:$ZZ$1, 0))</f>
        <v/>
      </c>
      <c r="B140">
        <f>INDEX(resultados!$A$2:$ZZ$298, 134, MATCH($B$2, resultados!$A$1:$ZZ$1, 0))</f>
        <v/>
      </c>
      <c r="C140">
        <f>INDEX(resultados!$A$2:$ZZ$298, 134, MATCH($B$3, resultados!$A$1:$ZZ$1, 0))</f>
        <v/>
      </c>
    </row>
    <row r="141">
      <c r="A141">
        <f>INDEX(resultados!$A$2:$ZZ$298, 135, MATCH($B$1, resultados!$A$1:$ZZ$1, 0))</f>
        <v/>
      </c>
      <c r="B141">
        <f>INDEX(resultados!$A$2:$ZZ$298, 135, MATCH($B$2, resultados!$A$1:$ZZ$1, 0))</f>
        <v/>
      </c>
      <c r="C141">
        <f>INDEX(resultados!$A$2:$ZZ$298, 135, MATCH($B$3, resultados!$A$1:$ZZ$1, 0))</f>
        <v/>
      </c>
    </row>
    <row r="142">
      <c r="A142">
        <f>INDEX(resultados!$A$2:$ZZ$298, 136, MATCH($B$1, resultados!$A$1:$ZZ$1, 0))</f>
        <v/>
      </c>
      <c r="B142">
        <f>INDEX(resultados!$A$2:$ZZ$298, 136, MATCH($B$2, resultados!$A$1:$ZZ$1, 0))</f>
        <v/>
      </c>
      <c r="C142">
        <f>INDEX(resultados!$A$2:$ZZ$298, 136, MATCH($B$3, resultados!$A$1:$ZZ$1, 0))</f>
        <v/>
      </c>
    </row>
    <row r="143">
      <c r="A143">
        <f>INDEX(resultados!$A$2:$ZZ$298, 137, MATCH($B$1, resultados!$A$1:$ZZ$1, 0))</f>
        <v/>
      </c>
      <c r="B143">
        <f>INDEX(resultados!$A$2:$ZZ$298, 137, MATCH($B$2, resultados!$A$1:$ZZ$1, 0))</f>
        <v/>
      </c>
      <c r="C143">
        <f>INDEX(resultados!$A$2:$ZZ$298, 137, MATCH($B$3, resultados!$A$1:$ZZ$1, 0))</f>
        <v/>
      </c>
    </row>
    <row r="144">
      <c r="A144">
        <f>INDEX(resultados!$A$2:$ZZ$298, 138, MATCH($B$1, resultados!$A$1:$ZZ$1, 0))</f>
        <v/>
      </c>
      <c r="B144">
        <f>INDEX(resultados!$A$2:$ZZ$298, 138, MATCH($B$2, resultados!$A$1:$ZZ$1, 0))</f>
        <v/>
      </c>
      <c r="C144">
        <f>INDEX(resultados!$A$2:$ZZ$298, 138, MATCH($B$3, resultados!$A$1:$ZZ$1, 0))</f>
        <v/>
      </c>
    </row>
    <row r="145">
      <c r="A145">
        <f>INDEX(resultados!$A$2:$ZZ$298, 139, MATCH($B$1, resultados!$A$1:$ZZ$1, 0))</f>
        <v/>
      </c>
      <c r="B145">
        <f>INDEX(resultados!$A$2:$ZZ$298, 139, MATCH($B$2, resultados!$A$1:$ZZ$1, 0))</f>
        <v/>
      </c>
      <c r="C145">
        <f>INDEX(resultados!$A$2:$ZZ$298, 139, MATCH($B$3, resultados!$A$1:$ZZ$1, 0))</f>
        <v/>
      </c>
    </row>
    <row r="146">
      <c r="A146">
        <f>INDEX(resultados!$A$2:$ZZ$298, 140, MATCH($B$1, resultados!$A$1:$ZZ$1, 0))</f>
        <v/>
      </c>
      <c r="B146">
        <f>INDEX(resultados!$A$2:$ZZ$298, 140, MATCH($B$2, resultados!$A$1:$ZZ$1, 0))</f>
        <v/>
      </c>
      <c r="C146">
        <f>INDEX(resultados!$A$2:$ZZ$298, 140, MATCH($B$3, resultados!$A$1:$ZZ$1, 0))</f>
        <v/>
      </c>
    </row>
    <row r="147">
      <c r="A147">
        <f>INDEX(resultados!$A$2:$ZZ$298, 141, MATCH($B$1, resultados!$A$1:$ZZ$1, 0))</f>
        <v/>
      </c>
      <c r="B147">
        <f>INDEX(resultados!$A$2:$ZZ$298, 141, MATCH($B$2, resultados!$A$1:$ZZ$1, 0))</f>
        <v/>
      </c>
      <c r="C147">
        <f>INDEX(resultados!$A$2:$ZZ$298, 141, MATCH($B$3, resultados!$A$1:$ZZ$1, 0))</f>
        <v/>
      </c>
    </row>
    <row r="148">
      <c r="A148">
        <f>INDEX(resultados!$A$2:$ZZ$298, 142, MATCH($B$1, resultados!$A$1:$ZZ$1, 0))</f>
        <v/>
      </c>
      <c r="B148">
        <f>INDEX(resultados!$A$2:$ZZ$298, 142, MATCH($B$2, resultados!$A$1:$ZZ$1, 0))</f>
        <v/>
      </c>
      <c r="C148">
        <f>INDEX(resultados!$A$2:$ZZ$298, 142, MATCH($B$3, resultados!$A$1:$ZZ$1, 0))</f>
        <v/>
      </c>
    </row>
    <row r="149">
      <c r="A149">
        <f>INDEX(resultados!$A$2:$ZZ$298, 143, MATCH($B$1, resultados!$A$1:$ZZ$1, 0))</f>
        <v/>
      </c>
      <c r="B149">
        <f>INDEX(resultados!$A$2:$ZZ$298, 143, MATCH($B$2, resultados!$A$1:$ZZ$1, 0))</f>
        <v/>
      </c>
      <c r="C149">
        <f>INDEX(resultados!$A$2:$ZZ$298, 143, MATCH($B$3, resultados!$A$1:$ZZ$1, 0))</f>
        <v/>
      </c>
    </row>
    <row r="150">
      <c r="A150">
        <f>INDEX(resultados!$A$2:$ZZ$298, 144, MATCH($B$1, resultados!$A$1:$ZZ$1, 0))</f>
        <v/>
      </c>
      <c r="B150">
        <f>INDEX(resultados!$A$2:$ZZ$298, 144, MATCH($B$2, resultados!$A$1:$ZZ$1, 0))</f>
        <v/>
      </c>
      <c r="C150">
        <f>INDEX(resultados!$A$2:$ZZ$298, 144, MATCH($B$3, resultados!$A$1:$ZZ$1, 0))</f>
        <v/>
      </c>
    </row>
    <row r="151">
      <c r="A151">
        <f>INDEX(resultados!$A$2:$ZZ$298, 145, MATCH($B$1, resultados!$A$1:$ZZ$1, 0))</f>
        <v/>
      </c>
      <c r="B151">
        <f>INDEX(resultados!$A$2:$ZZ$298, 145, MATCH($B$2, resultados!$A$1:$ZZ$1, 0))</f>
        <v/>
      </c>
      <c r="C151">
        <f>INDEX(resultados!$A$2:$ZZ$298, 145, MATCH($B$3, resultados!$A$1:$ZZ$1, 0))</f>
        <v/>
      </c>
    </row>
    <row r="152">
      <c r="A152">
        <f>INDEX(resultados!$A$2:$ZZ$298, 146, MATCH($B$1, resultados!$A$1:$ZZ$1, 0))</f>
        <v/>
      </c>
      <c r="B152">
        <f>INDEX(resultados!$A$2:$ZZ$298, 146, MATCH($B$2, resultados!$A$1:$ZZ$1, 0))</f>
        <v/>
      </c>
      <c r="C152">
        <f>INDEX(resultados!$A$2:$ZZ$298, 146, MATCH($B$3, resultados!$A$1:$ZZ$1, 0))</f>
        <v/>
      </c>
    </row>
    <row r="153">
      <c r="A153">
        <f>INDEX(resultados!$A$2:$ZZ$298, 147, MATCH($B$1, resultados!$A$1:$ZZ$1, 0))</f>
        <v/>
      </c>
      <c r="B153">
        <f>INDEX(resultados!$A$2:$ZZ$298, 147, MATCH($B$2, resultados!$A$1:$ZZ$1, 0))</f>
        <v/>
      </c>
      <c r="C153">
        <f>INDEX(resultados!$A$2:$ZZ$298, 147, MATCH($B$3, resultados!$A$1:$ZZ$1, 0))</f>
        <v/>
      </c>
    </row>
    <row r="154">
      <c r="A154">
        <f>INDEX(resultados!$A$2:$ZZ$298, 148, MATCH($B$1, resultados!$A$1:$ZZ$1, 0))</f>
        <v/>
      </c>
      <c r="B154">
        <f>INDEX(resultados!$A$2:$ZZ$298, 148, MATCH($B$2, resultados!$A$1:$ZZ$1, 0))</f>
        <v/>
      </c>
      <c r="C154">
        <f>INDEX(resultados!$A$2:$ZZ$298, 148, MATCH($B$3, resultados!$A$1:$ZZ$1, 0))</f>
        <v/>
      </c>
    </row>
    <row r="155">
      <c r="A155">
        <f>INDEX(resultados!$A$2:$ZZ$298, 149, MATCH($B$1, resultados!$A$1:$ZZ$1, 0))</f>
        <v/>
      </c>
      <c r="B155">
        <f>INDEX(resultados!$A$2:$ZZ$298, 149, MATCH($B$2, resultados!$A$1:$ZZ$1, 0))</f>
        <v/>
      </c>
      <c r="C155">
        <f>INDEX(resultados!$A$2:$ZZ$298, 149, MATCH($B$3, resultados!$A$1:$ZZ$1, 0))</f>
        <v/>
      </c>
    </row>
    <row r="156">
      <c r="A156">
        <f>INDEX(resultados!$A$2:$ZZ$298, 150, MATCH($B$1, resultados!$A$1:$ZZ$1, 0))</f>
        <v/>
      </c>
      <c r="B156">
        <f>INDEX(resultados!$A$2:$ZZ$298, 150, MATCH($B$2, resultados!$A$1:$ZZ$1, 0))</f>
        <v/>
      </c>
      <c r="C156">
        <f>INDEX(resultados!$A$2:$ZZ$298, 150, MATCH($B$3, resultados!$A$1:$ZZ$1, 0))</f>
        <v/>
      </c>
    </row>
    <row r="157">
      <c r="A157">
        <f>INDEX(resultados!$A$2:$ZZ$298, 151, MATCH($B$1, resultados!$A$1:$ZZ$1, 0))</f>
        <v/>
      </c>
      <c r="B157">
        <f>INDEX(resultados!$A$2:$ZZ$298, 151, MATCH($B$2, resultados!$A$1:$ZZ$1, 0))</f>
        <v/>
      </c>
      <c r="C157">
        <f>INDEX(resultados!$A$2:$ZZ$298, 151, MATCH($B$3, resultados!$A$1:$ZZ$1, 0))</f>
        <v/>
      </c>
    </row>
    <row r="158">
      <c r="A158">
        <f>INDEX(resultados!$A$2:$ZZ$298, 152, MATCH($B$1, resultados!$A$1:$ZZ$1, 0))</f>
        <v/>
      </c>
      <c r="B158">
        <f>INDEX(resultados!$A$2:$ZZ$298, 152, MATCH($B$2, resultados!$A$1:$ZZ$1, 0))</f>
        <v/>
      </c>
      <c r="C158">
        <f>INDEX(resultados!$A$2:$ZZ$298, 152, MATCH($B$3, resultados!$A$1:$ZZ$1, 0))</f>
        <v/>
      </c>
    </row>
    <row r="159">
      <c r="A159">
        <f>INDEX(resultados!$A$2:$ZZ$298, 153, MATCH($B$1, resultados!$A$1:$ZZ$1, 0))</f>
        <v/>
      </c>
      <c r="B159">
        <f>INDEX(resultados!$A$2:$ZZ$298, 153, MATCH($B$2, resultados!$A$1:$ZZ$1, 0))</f>
        <v/>
      </c>
      <c r="C159">
        <f>INDEX(resultados!$A$2:$ZZ$298, 153, MATCH($B$3, resultados!$A$1:$ZZ$1, 0))</f>
        <v/>
      </c>
    </row>
    <row r="160">
      <c r="A160">
        <f>INDEX(resultados!$A$2:$ZZ$298, 154, MATCH($B$1, resultados!$A$1:$ZZ$1, 0))</f>
        <v/>
      </c>
      <c r="B160">
        <f>INDEX(resultados!$A$2:$ZZ$298, 154, MATCH($B$2, resultados!$A$1:$ZZ$1, 0))</f>
        <v/>
      </c>
      <c r="C160">
        <f>INDEX(resultados!$A$2:$ZZ$298, 154, MATCH($B$3, resultados!$A$1:$ZZ$1, 0))</f>
        <v/>
      </c>
    </row>
    <row r="161">
      <c r="A161">
        <f>INDEX(resultados!$A$2:$ZZ$298, 155, MATCH($B$1, resultados!$A$1:$ZZ$1, 0))</f>
        <v/>
      </c>
      <c r="B161">
        <f>INDEX(resultados!$A$2:$ZZ$298, 155, MATCH($B$2, resultados!$A$1:$ZZ$1, 0))</f>
        <v/>
      </c>
      <c r="C161">
        <f>INDEX(resultados!$A$2:$ZZ$298, 155, MATCH($B$3, resultados!$A$1:$ZZ$1, 0))</f>
        <v/>
      </c>
    </row>
    <row r="162">
      <c r="A162">
        <f>INDEX(resultados!$A$2:$ZZ$298, 156, MATCH($B$1, resultados!$A$1:$ZZ$1, 0))</f>
        <v/>
      </c>
      <c r="B162">
        <f>INDEX(resultados!$A$2:$ZZ$298, 156, MATCH($B$2, resultados!$A$1:$ZZ$1, 0))</f>
        <v/>
      </c>
      <c r="C162">
        <f>INDEX(resultados!$A$2:$ZZ$298, 156, MATCH($B$3, resultados!$A$1:$ZZ$1, 0))</f>
        <v/>
      </c>
    </row>
    <row r="163">
      <c r="A163">
        <f>INDEX(resultados!$A$2:$ZZ$298, 157, MATCH($B$1, resultados!$A$1:$ZZ$1, 0))</f>
        <v/>
      </c>
      <c r="B163">
        <f>INDEX(resultados!$A$2:$ZZ$298, 157, MATCH($B$2, resultados!$A$1:$ZZ$1, 0))</f>
        <v/>
      </c>
      <c r="C163">
        <f>INDEX(resultados!$A$2:$ZZ$298, 157, MATCH($B$3, resultados!$A$1:$ZZ$1, 0))</f>
        <v/>
      </c>
    </row>
    <row r="164">
      <c r="A164">
        <f>INDEX(resultados!$A$2:$ZZ$298, 158, MATCH($B$1, resultados!$A$1:$ZZ$1, 0))</f>
        <v/>
      </c>
      <c r="B164">
        <f>INDEX(resultados!$A$2:$ZZ$298, 158, MATCH($B$2, resultados!$A$1:$ZZ$1, 0))</f>
        <v/>
      </c>
      <c r="C164">
        <f>INDEX(resultados!$A$2:$ZZ$298, 158, MATCH($B$3, resultados!$A$1:$ZZ$1, 0))</f>
        <v/>
      </c>
    </row>
    <row r="165">
      <c r="A165">
        <f>INDEX(resultados!$A$2:$ZZ$298, 159, MATCH($B$1, resultados!$A$1:$ZZ$1, 0))</f>
        <v/>
      </c>
      <c r="B165">
        <f>INDEX(resultados!$A$2:$ZZ$298, 159, MATCH($B$2, resultados!$A$1:$ZZ$1, 0))</f>
        <v/>
      </c>
      <c r="C165">
        <f>INDEX(resultados!$A$2:$ZZ$298, 159, MATCH($B$3, resultados!$A$1:$ZZ$1, 0))</f>
        <v/>
      </c>
    </row>
    <row r="166">
      <c r="A166">
        <f>INDEX(resultados!$A$2:$ZZ$298, 160, MATCH($B$1, resultados!$A$1:$ZZ$1, 0))</f>
        <v/>
      </c>
      <c r="B166">
        <f>INDEX(resultados!$A$2:$ZZ$298, 160, MATCH($B$2, resultados!$A$1:$ZZ$1, 0))</f>
        <v/>
      </c>
      <c r="C166">
        <f>INDEX(resultados!$A$2:$ZZ$298, 160, MATCH($B$3, resultados!$A$1:$ZZ$1, 0))</f>
        <v/>
      </c>
    </row>
    <row r="167">
      <c r="A167">
        <f>INDEX(resultados!$A$2:$ZZ$298, 161, MATCH($B$1, resultados!$A$1:$ZZ$1, 0))</f>
        <v/>
      </c>
      <c r="B167">
        <f>INDEX(resultados!$A$2:$ZZ$298, 161, MATCH($B$2, resultados!$A$1:$ZZ$1, 0))</f>
        <v/>
      </c>
      <c r="C167">
        <f>INDEX(resultados!$A$2:$ZZ$298, 161, MATCH($B$3, resultados!$A$1:$ZZ$1, 0))</f>
        <v/>
      </c>
    </row>
    <row r="168">
      <c r="A168">
        <f>INDEX(resultados!$A$2:$ZZ$298, 162, MATCH($B$1, resultados!$A$1:$ZZ$1, 0))</f>
        <v/>
      </c>
      <c r="B168">
        <f>INDEX(resultados!$A$2:$ZZ$298, 162, MATCH($B$2, resultados!$A$1:$ZZ$1, 0))</f>
        <v/>
      </c>
      <c r="C168">
        <f>INDEX(resultados!$A$2:$ZZ$298, 162, MATCH($B$3, resultados!$A$1:$ZZ$1, 0))</f>
        <v/>
      </c>
    </row>
    <row r="169">
      <c r="A169">
        <f>INDEX(resultados!$A$2:$ZZ$298, 163, MATCH($B$1, resultados!$A$1:$ZZ$1, 0))</f>
        <v/>
      </c>
      <c r="B169">
        <f>INDEX(resultados!$A$2:$ZZ$298, 163, MATCH($B$2, resultados!$A$1:$ZZ$1, 0))</f>
        <v/>
      </c>
      <c r="C169">
        <f>INDEX(resultados!$A$2:$ZZ$298, 163, MATCH($B$3, resultados!$A$1:$ZZ$1, 0))</f>
        <v/>
      </c>
    </row>
    <row r="170">
      <c r="A170">
        <f>INDEX(resultados!$A$2:$ZZ$298, 164, MATCH($B$1, resultados!$A$1:$ZZ$1, 0))</f>
        <v/>
      </c>
      <c r="B170">
        <f>INDEX(resultados!$A$2:$ZZ$298, 164, MATCH($B$2, resultados!$A$1:$ZZ$1, 0))</f>
        <v/>
      </c>
      <c r="C170">
        <f>INDEX(resultados!$A$2:$ZZ$298, 164, MATCH($B$3, resultados!$A$1:$ZZ$1, 0))</f>
        <v/>
      </c>
    </row>
    <row r="171">
      <c r="A171">
        <f>INDEX(resultados!$A$2:$ZZ$298, 165, MATCH($B$1, resultados!$A$1:$ZZ$1, 0))</f>
        <v/>
      </c>
      <c r="B171">
        <f>INDEX(resultados!$A$2:$ZZ$298, 165, MATCH($B$2, resultados!$A$1:$ZZ$1, 0))</f>
        <v/>
      </c>
      <c r="C171">
        <f>INDEX(resultados!$A$2:$ZZ$298, 165, MATCH($B$3, resultados!$A$1:$ZZ$1, 0))</f>
        <v/>
      </c>
    </row>
    <row r="172">
      <c r="A172">
        <f>INDEX(resultados!$A$2:$ZZ$298, 166, MATCH($B$1, resultados!$A$1:$ZZ$1, 0))</f>
        <v/>
      </c>
      <c r="B172">
        <f>INDEX(resultados!$A$2:$ZZ$298, 166, MATCH($B$2, resultados!$A$1:$ZZ$1, 0))</f>
        <v/>
      </c>
      <c r="C172">
        <f>INDEX(resultados!$A$2:$ZZ$298, 166, MATCH($B$3, resultados!$A$1:$ZZ$1, 0))</f>
        <v/>
      </c>
    </row>
    <row r="173">
      <c r="A173">
        <f>INDEX(resultados!$A$2:$ZZ$298, 167, MATCH($B$1, resultados!$A$1:$ZZ$1, 0))</f>
        <v/>
      </c>
      <c r="B173">
        <f>INDEX(resultados!$A$2:$ZZ$298, 167, MATCH($B$2, resultados!$A$1:$ZZ$1, 0))</f>
        <v/>
      </c>
      <c r="C173">
        <f>INDEX(resultados!$A$2:$ZZ$298, 167, MATCH($B$3, resultados!$A$1:$ZZ$1, 0))</f>
        <v/>
      </c>
    </row>
    <row r="174">
      <c r="A174">
        <f>INDEX(resultados!$A$2:$ZZ$298, 168, MATCH($B$1, resultados!$A$1:$ZZ$1, 0))</f>
        <v/>
      </c>
      <c r="B174">
        <f>INDEX(resultados!$A$2:$ZZ$298, 168, MATCH($B$2, resultados!$A$1:$ZZ$1, 0))</f>
        <v/>
      </c>
      <c r="C174">
        <f>INDEX(resultados!$A$2:$ZZ$298, 168, MATCH($B$3, resultados!$A$1:$ZZ$1, 0))</f>
        <v/>
      </c>
    </row>
    <row r="175">
      <c r="A175">
        <f>INDEX(resultados!$A$2:$ZZ$298, 169, MATCH($B$1, resultados!$A$1:$ZZ$1, 0))</f>
        <v/>
      </c>
      <c r="B175">
        <f>INDEX(resultados!$A$2:$ZZ$298, 169, MATCH($B$2, resultados!$A$1:$ZZ$1, 0))</f>
        <v/>
      </c>
      <c r="C175">
        <f>INDEX(resultados!$A$2:$ZZ$298, 169, MATCH($B$3, resultados!$A$1:$ZZ$1, 0))</f>
        <v/>
      </c>
    </row>
    <row r="176">
      <c r="A176">
        <f>INDEX(resultados!$A$2:$ZZ$298, 170, MATCH($B$1, resultados!$A$1:$ZZ$1, 0))</f>
        <v/>
      </c>
      <c r="B176">
        <f>INDEX(resultados!$A$2:$ZZ$298, 170, MATCH($B$2, resultados!$A$1:$ZZ$1, 0))</f>
        <v/>
      </c>
      <c r="C176">
        <f>INDEX(resultados!$A$2:$ZZ$298, 170, MATCH($B$3, resultados!$A$1:$ZZ$1, 0))</f>
        <v/>
      </c>
    </row>
    <row r="177">
      <c r="A177">
        <f>INDEX(resultados!$A$2:$ZZ$298, 171, MATCH($B$1, resultados!$A$1:$ZZ$1, 0))</f>
        <v/>
      </c>
      <c r="B177">
        <f>INDEX(resultados!$A$2:$ZZ$298, 171, MATCH($B$2, resultados!$A$1:$ZZ$1, 0))</f>
        <v/>
      </c>
      <c r="C177">
        <f>INDEX(resultados!$A$2:$ZZ$298, 171, MATCH($B$3, resultados!$A$1:$ZZ$1, 0))</f>
        <v/>
      </c>
    </row>
    <row r="178">
      <c r="A178">
        <f>INDEX(resultados!$A$2:$ZZ$298, 172, MATCH($B$1, resultados!$A$1:$ZZ$1, 0))</f>
        <v/>
      </c>
      <c r="B178">
        <f>INDEX(resultados!$A$2:$ZZ$298, 172, MATCH($B$2, resultados!$A$1:$ZZ$1, 0))</f>
        <v/>
      </c>
      <c r="C178">
        <f>INDEX(resultados!$A$2:$ZZ$298, 172, MATCH($B$3, resultados!$A$1:$ZZ$1, 0))</f>
        <v/>
      </c>
    </row>
    <row r="179">
      <c r="A179">
        <f>INDEX(resultados!$A$2:$ZZ$298, 173, MATCH($B$1, resultados!$A$1:$ZZ$1, 0))</f>
        <v/>
      </c>
      <c r="B179">
        <f>INDEX(resultados!$A$2:$ZZ$298, 173, MATCH($B$2, resultados!$A$1:$ZZ$1, 0))</f>
        <v/>
      </c>
      <c r="C179">
        <f>INDEX(resultados!$A$2:$ZZ$298, 173, MATCH($B$3, resultados!$A$1:$ZZ$1, 0))</f>
        <v/>
      </c>
    </row>
    <row r="180">
      <c r="A180">
        <f>INDEX(resultados!$A$2:$ZZ$298, 174, MATCH($B$1, resultados!$A$1:$ZZ$1, 0))</f>
        <v/>
      </c>
      <c r="B180">
        <f>INDEX(resultados!$A$2:$ZZ$298, 174, MATCH($B$2, resultados!$A$1:$ZZ$1, 0))</f>
        <v/>
      </c>
      <c r="C180">
        <f>INDEX(resultados!$A$2:$ZZ$298, 174, MATCH($B$3, resultados!$A$1:$ZZ$1, 0))</f>
        <v/>
      </c>
    </row>
    <row r="181">
      <c r="A181">
        <f>INDEX(resultados!$A$2:$ZZ$298, 175, MATCH($B$1, resultados!$A$1:$ZZ$1, 0))</f>
        <v/>
      </c>
      <c r="B181">
        <f>INDEX(resultados!$A$2:$ZZ$298, 175, MATCH($B$2, resultados!$A$1:$ZZ$1, 0))</f>
        <v/>
      </c>
      <c r="C181">
        <f>INDEX(resultados!$A$2:$ZZ$298, 175, MATCH($B$3, resultados!$A$1:$ZZ$1, 0))</f>
        <v/>
      </c>
    </row>
    <row r="182">
      <c r="A182">
        <f>INDEX(resultados!$A$2:$ZZ$298, 176, MATCH($B$1, resultados!$A$1:$ZZ$1, 0))</f>
        <v/>
      </c>
      <c r="B182">
        <f>INDEX(resultados!$A$2:$ZZ$298, 176, MATCH($B$2, resultados!$A$1:$ZZ$1, 0))</f>
        <v/>
      </c>
      <c r="C182">
        <f>INDEX(resultados!$A$2:$ZZ$298, 176, MATCH($B$3, resultados!$A$1:$ZZ$1, 0))</f>
        <v/>
      </c>
    </row>
    <row r="183">
      <c r="A183">
        <f>INDEX(resultados!$A$2:$ZZ$298, 177, MATCH($B$1, resultados!$A$1:$ZZ$1, 0))</f>
        <v/>
      </c>
      <c r="B183">
        <f>INDEX(resultados!$A$2:$ZZ$298, 177, MATCH($B$2, resultados!$A$1:$ZZ$1, 0))</f>
        <v/>
      </c>
      <c r="C183">
        <f>INDEX(resultados!$A$2:$ZZ$298, 177, MATCH($B$3, resultados!$A$1:$ZZ$1, 0))</f>
        <v/>
      </c>
    </row>
    <row r="184">
      <c r="A184">
        <f>INDEX(resultados!$A$2:$ZZ$298, 178, MATCH($B$1, resultados!$A$1:$ZZ$1, 0))</f>
        <v/>
      </c>
      <c r="B184">
        <f>INDEX(resultados!$A$2:$ZZ$298, 178, MATCH($B$2, resultados!$A$1:$ZZ$1, 0))</f>
        <v/>
      </c>
      <c r="C184">
        <f>INDEX(resultados!$A$2:$ZZ$298, 178, MATCH($B$3, resultados!$A$1:$ZZ$1, 0))</f>
        <v/>
      </c>
    </row>
    <row r="185">
      <c r="A185">
        <f>INDEX(resultados!$A$2:$ZZ$298, 179, MATCH($B$1, resultados!$A$1:$ZZ$1, 0))</f>
        <v/>
      </c>
      <c r="B185">
        <f>INDEX(resultados!$A$2:$ZZ$298, 179, MATCH($B$2, resultados!$A$1:$ZZ$1, 0))</f>
        <v/>
      </c>
      <c r="C185">
        <f>INDEX(resultados!$A$2:$ZZ$298, 179, MATCH($B$3, resultados!$A$1:$ZZ$1, 0))</f>
        <v/>
      </c>
    </row>
    <row r="186">
      <c r="A186">
        <f>INDEX(resultados!$A$2:$ZZ$298, 180, MATCH($B$1, resultados!$A$1:$ZZ$1, 0))</f>
        <v/>
      </c>
      <c r="B186">
        <f>INDEX(resultados!$A$2:$ZZ$298, 180, MATCH($B$2, resultados!$A$1:$ZZ$1, 0))</f>
        <v/>
      </c>
      <c r="C186">
        <f>INDEX(resultados!$A$2:$ZZ$298, 180, MATCH($B$3, resultados!$A$1:$ZZ$1, 0))</f>
        <v/>
      </c>
    </row>
    <row r="187">
      <c r="A187">
        <f>INDEX(resultados!$A$2:$ZZ$298, 181, MATCH($B$1, resultados!$A$1:$ZZ$1, 0))</f>
        <v/>
      </c>
      <c r="B187">
        <f>INDEX(resultados!$A$2:$ZZ$298, 181, MATCH($B$2, resultados!$A$1:$ZZ$1, 0))</f>
        <v/>
      </c>
      <c r="C187">
        <f>INDEX(resultados!$A$2:$ZZ$298, 181, MATCH($B$3, resultados!$A$1:$ZZ$1, 0))</f>
        <v/>
      </c>
    </row>
    <row r="188">
      <c r="A188">
        <f>INDEX(resultados!$A$2:$ZZ$298, 182, MATCH($B$1, resultados!$A$1:$ZZ$1, 0))</f>
        <v/>
      </c>
      <c r="B188">
        <f>INDEX(resultados!$A$2:$ZZ$298, 182, MATCH($B$2, resultados!$A$1:$ZZ$1, 0))</f>
        <v/>
      </c>
      <c r="C188">
        <f>INDEX(resultados!$A$2:$ZZ$298, 182, MATCH($B$3, resultados!$A$1:$ZZ$1, 0))</f>
        <v/>
      </c>
    </row>
    <row r="189">
      <c r="A189">
        <f>INDEX(resultados!$A$2:$ZZ$298, 183, MATCH($B$1, resultados!$A$1:$ZZ$1, 0))</f>
        <v/>
      </c>
      <c r="B189">
        <f>INDEX(resultados!$A$2:$ZZ$298, 183, MATCH($B$2, resultados!$A$1:$ZZ$1, 0))</f>
        <v/>
      </c>
      <c r="C189">
        <f>INDEX(resultados!$A$2:$ZZ$298, 183, MATCH($B$3, resultados!$A$1:$ZZ$1, 0))</f>
        <v/>
      </c>
    </row>
    <row r="190">
      <c r="A190">
        <f>INDEX(resultados!$A$2:$ZZ$298, 184, MATCH($B$1, resultados!$A$1:$ZZ$1, 0))</f>
        <v/>
      </c>
      <c r="B190">
        <f>INDEX(resultados!$A$2:$ZZ$298, 184, MATCH($B$2, resultados!$A$1:$ZZ$1, 0))</f>
        <v/>
      </c>
      <c r="C190">
        <f>INDEX(resultados!$A$2:$ZZ$298, 184, MATCH($B$3, resultados!$A$1:$ZZ$1, 0))</f>
        <v/>
      </c>
    </row>
    <row r="191">
      <c r="A191">
        <f>INDEX(resultados!$A$2:$ZZ$298, 185, MATCH($B$1, resultados!$A$1:$ZZ$1, 0))</f>
        <v/>
      </c>
      <c r="B191">
        <f>INDEX(resultados!$A$2:$ZZ$298, 185, MATCH($B$2, resultados!$A$1:$ZZ$1, 0))</f>
        <v/>
      </c>
      <c r="C191">
        <f>INDEX(resultados!$A$2:$ZZ$298, 185, MATCH($B$3, resultados!$A$1:$ZZ$1, 0))</f>
        <v/>
      </c>
    </row>
    <row r="192">
      <c r="A192">
        <f>INDEX(resultados!$A$2:$ZZ$298, 186, MATCH($B$1, resultados!$A$1:$ZZ$1, 0))</f>
        <v/>
      </c>
      <c r="B192">
        <f>INDEX(resultados!$A$2:$ZZ$298, 186, MATCH($B$2, resultados!$A$1:$ZZ$1, 0))</f>
        <v/>
      </c>
      <c r="C192">
        <f>INDEX(resultados!$A$2:$ZZ$298, 186, MATCH($B$3, resultados!$A$1:$ZZ$1, 0))</f>
        <v/>
      </c>
    </row>
    <row r="193">
      <c r="A193">
        <f>INDEX(resultados!$A$2:$ZZ$298, 187, MATCH($B$1, resultados!$A$1:$ZZ$1, 0))</f>
        <v/>
      </c>
      <c r="B193">
        <f>INDEX(resultados!$A$2:$ZZ$298, 187, MATCH($B$2, resultados!$A$1:$ZZ$1, 0))</f>
        <v/>
      </c>
      <c r="C193">
        <f>INDEX(resultados!$A$2:$ZZ$298, 187, MATCH($B$3, resultados!$A$1:$ZZ$1, 0))</f>
        <v/>
      </c>
    </row>
    <row r="194">
      <c r="A194">
        <f>INDEX(resultados!$A$2:$ZZ$298, 188, MATCH($B$1, resultados!$A$1:$ZZ$1, 0))</f>
        <v/>
      </c>
      <c r="B194">
        <f>INDEX(resultados!$A$2:$ZZ$298, 188, MATCH($B$2, resultados!$A$1:$ZZ$1, 0))</f>
        <v/>
      </c>
      <c r="C194">
        <f>INDEX(resultados!$A$2:$ZZ$298, 188, MATCH($B$3, resultados!$A$1:$ZZ$1, 0))</f>
        <v/>
      </c>
    </row>
    <row r="195">
      <c r="A195">
        <f>INDEX(resultados!$A$2:$ZZ$298, 189, MATCH($B$1, resultados!$A$1:$ZZ$1, 0))</f>
        <v/>
      </c>
      <c r="B195">
        <f>INDEX(resultados!$A$2:$ZZ$298, 189, MATCH($B$2, resultados!$A$1:$ZZ$1, 0))</f>
        <v/>
      </c>
      <c r="C195">
        <f>INDEX(resultados!$A$2:$ZZ$298, 189, MATCH($B$3, resultados!$A$1:$ZZ$1, 0))</f>
        <v/>
      </c>
    </row>
    <row r="196">
      <c r="A196">
        <f>INDEX(resultados!$A$2:$ZZ$298, 190, MATCH($B$1, resultados!$A$1:$ZZ$1, 0))</f>
        <v/>
      </c>
      <c r="B196">
        <f>INDEX(resultados!$A$2:$ZZ$298, 190, MATCH($B$2, resultados!$A$1:$ZZ$1, 0))</f>
        <v/>
      </c>
      <c r="C196">
        <f>INDEX(resultados!$A$2:$ZZ$298, 190, MATCH($B$3, resultados!$A$1:$ZZ$1, 0))</f>
        <v/>
      </c>
    </row>
    <row r="197">
      <c r="A197">
        <f>INDEX(resultados!$A$2:$ZZ$298, 191, MATCH($B$1, resultados!$A$1:$ZZ$1, 0))</f>
        <v/>
      </c>
      <c r="B197">
        <f>INDEX(resultados!$A$2:$ZZ$298, 191, MATCH($B$2, resultados!$A$1:$ZZ$1, 0))</f>
        <v/>
      </c>
      <c r="C197">
        <f>INDEX(resultados!$A$2:$ZZ$298, 191, MATCH($B$3, resultados!$A$1:$ZZ$1, 0))</f>
        <v/>
      </c>
    </row>
    <row r="198">
      <c r="A198">
        <f>INDEX(resultados!$A$2:$ZZ$298, 192, MATCH($B$1, resultados!$A$1:$ZZ$1, 0))</f>
        <v/>
      </c>
      <c r="B198">
        <f>INDEX(resultados!$A$2:$ZZ$298, 192, MATCH($B$2, resultados!$A$1:$ZZ$1, 0))</f>
        <v/>
      </c>
      <c r="C198">
        <f>INDEX(resultados!$A$2:$ZZ$298, 192, MATCH($B$3, resultados!$A$1:$ZZ$1, 0))</f>
        <v/>
      </c>
    </row>
    <row r="199">
      <c r="A199">
        <f>INDEX(resultados!$A$2:$ZZ$298, 193, MATCH($B$1, resultados!$A$1:$ZZ$1, 0))</f>
        <v/>
      </c>
      <c r="B199">
        <f>INDEX(resultados!$A$2:$ZZ$298, 193, MATCH($B$2, resultados!$A$1:$ZZ$1, 0))</f>
        <v/>
      </c>
      <c r="C199">
        <f>INDEX(resultados!$A$2:$ZZ$298, 193, MATCH($B$3, resultados!$A$1:$ZZ$1, 0))</f>
        <v/>
      </c>
    </row>
    <row r="200">
      <c r="A200">
        <f>INDEX(resultados!$A$2:$ZZ$298, 194, MATCH($B$1, resultados!$A$1:$ZZ$1, 0))</f>
        <v/>
      </c>
      <c r="B200">
        <f>INDEX(resultados!$A$2:$ZZ$298, 194, MATCH($B$2, resultados!$A$1:$ZZ$1, 0))</f>
        <v/>
      </c>
      <c r="C200">
        <f>INDEX(resultados!$A$2:$ZZ$298, 194, MATCH($B$3, resultados!$A$1:$ZZ$1, 0))</f>
        <v/>
      </c>
    </row>
    <row r="201">
      <c r="A201">
        <f>INDEX(resultados!$A$2:$ZZ$298, 195, MATCH($B$1, resultados!$A$1:$ZZ$1, 0))</f>
        <v/>
      </c>
      <c r="B201">
        <f>INDEX(resultados!$A$2:$ZZ$298, 195, MATCH($B$2, resultados!$A$1:$ZZ$1, 0))</f>
        <v/>
      </c>
      <c r="C201">
        <f>INDEX(resultados!$A$2:$ZZ$298, 195, MATCH($B$3, resultados!$A$1:$ZZ$1, 0))</f>
        <v/>
      </c>
    </row>
    <row r="202">
      <c r="A202">
        <f>INDEX(resultados!$A$2:$ZZ$298, 196, MATCH($B$1, resultados!$A$1:$ZZ$1, 0))</f>
        <v/>
      </c>
      <c r="B202">
        <f>INDEX(resultados!$A$2:$ZZ$298, 196, MATCH($B$2, resultados!$A$1:$ZZ$1, 0))</f>
        <v/>
      </c>
      <c r="C202">
        <f>INDEX(resultados!$A$2:$ZZ$298, 196, MATCH($B$3, resultados!$A$1:$ZZ$1, 0))</f>
        <v/>
      </c>
    </row>
    <row r="203">
      <c r="A203">
        <f>INDEX(resultados!$A$2:$ZZ$298, 197, MATCH($B$1, resultados!$A$1:$ZZ$1, 0))</f>
        <v/>
      </c>
      <c r="B203">
        <f>INDEX(resultados!$A$2:$ZZ$298, 197, MATCH($B$2, resultados!$A$1:$ZZ$1, 0))</f>
        <v/>
      </c>
      <c r="C203">
        <f>INDEX(resultados!$A$2:$ZZ$298, 197, MATCH($B$3, resultados!$A$1:$ZZ$1, 0))</f>
        <v/>
      </c>
    </row>
    <row r="204">
      <c r="A204">
        <f>INDEX(resultados!$A$2:$ZZ$298, 198, MATCH($B$1, resultados!$A$1:$ZZ$1, 0))</f>
        <v/>
      </c>
      <c r="B204">
        <f>INDEX(resultados!$A$2:$ZZ$298, 198, MATCH($B$2, resultados!$A$1:$ZZ$1, 0))</f>
        <v/>
      </c>
      <c r="C204">
        <f>INDEX(resultados!$A$2:$ZZ$298, 198, MATCH($B$3, resultados!$A$1:$ZZ$1, 0))</f>
        <v/>
      </c>
    </row>
    <row r="205">
      <c r="A205">
        <f>INDEX(resultados!$A$2:$ZZ$298, 199, MATCH($B$1, resultados!$A$1:$ZZ$1, 0))</f>
        <v/>
      </c>
      <c r="B205">
        <f>INDEX(resultados!$A$2:$ZZ$298, 199, MATCH($B$2, resultados!$A$1:$ZZ$1, 0))</f>
        <v/>
      </c>
      <c r="C205">
        <f>INDEX(resultados!$A$2:$ZZ$298, 199, MATCH($B$3, resultados!$A$1:$ZZ$1, 0))</f>
        <v/>
      </c>
    </row>
    <row r="206">
      <c r="A206">
        <f>INDEX(resultados!$A$2:$ZZ$298, 200, MATCH($B$1, resultados!$A$1:$ZZ$1, 0))</f>
        <v/>
      </c>
      <c r="B206">
        <f>INDEX(resultados!$A$2:$ZZ$298, 200, MATCH($B$2, resultados!$A$1:$ZZ$1, 0))</f>
        <v/>
      </c>
      <c r="C206">
        <f>INDEX(resultados!$A$2:$ZZ$298, 200, MATCH($B$3, resultados!$A$1:$ZZ$1, 0))</f>
        <v/>
      </c>
    </row>
    <row r="207">
      <c r="A207">
        <f>INDEX(resultados!$A$2:$ZZ$298, 201, MATCH($B$1, resultados!$A$1:$ZZ$1, 0))</f>
        <v/>
      </c>
      <c r="B207">
        <f>INDEX(resultados!$A$2:$ZZ$298, 201, MATCH($B$2, resultados!$A$1:$ZZ$1, 0))</f>
        <v/>
      </c>
      <c r="C207">
        <f>INDEX(resultados!$A$2:$ZZ$298, 201, MATCH($B$3, resultados!$A$1:$ZZ$1, 0))</f>
        <v/>
      </c>
    </row>
    <row r="208">
      <c r="A208">
        <f>INDEX(resultados!$A$2:$ZZ$298, 202, MATCH($B$1, resultados!$A$1:$ZZ$1, 0))</f>
        <v/>
      </c>
      <c r="B208">
        <f>INDEX(resultados!$A$2:$ZZ$298, 202, MATCH($B$2, resultados!$A$1:$ZZ$1, 0))</f>
        <v/>
      </c>
      <c r="C208">
        <f>INDEX(resultados!$A$2:$ZZ$298, 202, MATCH($B$3, resultados!$A$1:$ZZ$1, 0))</f>
        <v/>
      </c>
    </row>
    <row r="209">
      <c r="A209">
        <f>INDEX(resultados!$A$2:$ZZ$298, 203, MATCH($B$1, resultados!$A$1:$ZZ$1, 0))</f>
        <v/>
      </c>
      <c r="B209">
        <f>INDEX(resultados!$A$2:$ZZ$298, 203, MATCH($B$2, resultados!$A$1:$ZZ$1, 0))</f>
        <v/>
      </c>
      <c r="C209">
        <f>INDEX(resultados!$A$2:$ZZ$298, 203, MATCH($B$3, resultados!$A$1:$ZZ$1, 0))</f>
        <v/>
      </c>
    </row>
    <row r="210">
      <c r="A210">
        <f>INDEX(resultados!$A$2:$ZZ$298, 204, MATCH($B$1, resultados!$A$1:$ZZ$1, 0))</f>
        <v/>
      </c>
      <c r="B210">
        <f>INDEX(resultados!$A$2:$ZZ$298, 204, MATCH($B$2, resultados!$A$1:$ZZ$1, 0))</f>
        <v/>
      </c>
      <c r="C210">
        <f>INDEX(resultados!$A$2:$ZZ$298, 204, MATCH($B$3, resultados!$A$1:$ZZ$1, 0))</f>
        <v/>
      </c>
    </row>
    <row r="211">
      <c r="A211">
        <f>INDEX(resultados!$A$2:$ZZ$298, 205, MATCH($B$1, resultados!$A$1:$ZZ$1, 0))</f>
        <v/>
      </c>
      <c r="B211">
        <f>INDEX(resultados!$A$2:$ZZ$298, 205, MATCH($B$2, resultados!$A$1:$ZZ$1, 0))</f>
        <v/>
      </c>
      <c r="C211">
        <f>INDEX(resultados!$A$2:$ZZ$298, 205, MATCH($B$3, resultados!$A$1:$ZZ$1, 0))</f>
        <v/>
      </c>
    </row>
    <row r="212">
      <c r="A212">
        <f>INDEX(resultados!$A$2:$ZZ$298, 206, MATCH($B$1, resultados!$A$1:$ZZ$1, 0))</f>
        <v/>
      </c>
      <c r="B212">
        <f>INDEX(resultados!$A$2:$ZZ$298, 206, MATCH($B$2, resultados!$A$1:$ZZ$1, 0))</f>
        <v/>
      </c>
      <c r="C212">
        <f>INDEX(resultados!$A$2:$ZZ$298, 206, MATCH($B$3, resultados!$A$1:$ZZ$1, 0))</f>
        <v/>
      </c>
    </row>
    <row r="213">
      <c r="A213">
        <f>INDEX(resultados!$A$2:$ZZ$298, 207, MATCH($B$1, resultados!$A$1:$ZZ$1, 0))</f>
        <v/>
      </c>
      <c r="B213">
        <f>INDEX(resultados!$A$2:$ZZ$298, 207, MATCH($B$2, resultados!$A$1:$ZZ$1, 0))</f>
        <v/>
      </c>
      <c r="C213">
        <f>INDEX(resultados!$A$2:$ZZ$298, 207, MATCH($B$3, resultados!$A$1:$ZZ$1, 0))</f>
        <v/>
      </c>
    </row>
    <row r="214">
      <c r="A214">
        <f>INDEX(resultados!$A$2:$ZZ$298, 208, MATCH($B$1, resultados!$A$1:$ZZ$1, 0))</f>
        <v/>
      </c>
      <c r="B214">
        <f>INDEX(resultados!$A$2:$ZZ$298, 208, MATCH($B$2, resultados!$A$1:$ZZ$1, 0))</f>
        <v/>
      </c>
      <c r="C214">
        <f>INDEX(resultados!$A$2:$ZZ$298, 208, MATCH($B$3, resultados!$A$1:$ZZ$1, 0))</f>
        <v/>
      </c>
    </row>
    <row r="215">
      <c r="A215">
        <f>INDEX(resultados!$A$2:$ZZ$298, 209, MATCH($B$1, resultados!$A$1:$ZZ$1, 0))</f>
        <v/>
      </c>
      <c r="B215">
        <f>INDEX(resultados!$A$2:$ZZ$298, 209, MATCH($B$2, resultados!$A$1:$ZZ$1, 0))</f>
        <v/>
      </c>
      <c r="C215">
        <f>INDEX(resultados!$A$2:$ZZ$298, 209, MATCH($B$3, resultados!$A$1:$ZZ$1, 0))</f>
        <v/>
      </c>
    </row>
    <row r="216">
      <c r="A216">
        <f>INDEX(resultados!$A$2:$ZZ$298, 210, MATCH($B$1, resultados!$A$1:$ZZ$1, 0))</f>
        <v/>
      </c>
      <c r="B216">
        <f>INDEX(resultados!$A$2:$ZZ$298, 210, MATCH($B$2, resultados!$A$1:$ZZ$1, 0))</f>
        <v/>
      </c>
      <c r="C216">
        <f>INDEX(resultados!$A$2:$ZZ$298, 210, MATCH($B$3, resultados!$A$1:$ZZ$1, 0))</f>
        <v/>
      </c>
    </row>
    <row r="217">
      <c r="A217">
        <f>INDEX(resultados!$A$2:$ZZ$298, 211, MATCH($B$1, resultados!$A$1:$ZZ$1, 0))</f>
        <v/>
      </c>
      <c r="B217">
        <f>INDEX(resultados!$A$2:$ZZ$298, 211, MATCH($B$2, resultados!$A$1:$ZZ$1, 0))</f>
        <v/>
      </c>
      <c r="C217">
        <f>INDEX(resultados!$A$2:$ZZ$298, 211, MATCH($B$3, resultados!$A$1:$ZZ$1, 0))</f>
        <v/>
      </c>
    </row>
    <row r="218">
      <c r="A218">
        <f>INDEX(resultados!$A$2:$ZZ$298, 212, MATCH($B$1, resultados!$A$1:$ZZ$1, 0))</f>
        <v/>
      </c>
      <c r="B218">
        <f>INDEX(resultados!$A$2:$ZZ$298, 212, MATCH($B$2, resultados!$A$1:$ZZ$1, 0))</f>
        <v/>
      </c>
      <c r="C218">
        <f>INDEX(resultados!$A$2:$ZZ$298, 212, MATCH($B$3, resultados!$A$1:$ZZ$1, 0))</f>
        <v/>
      </c>
    </row>
    <row r="219">
      <c r="A219">
        <f>INDEX(resultados!$A$2:$ZZ$298, 213, MATCH($B$1, resultados!$A$1:$ZZ$1, 0))</f>
        <v/>
      </c>
      <c r="B219">
        <f>INDEX(resultados!$A$2:$ZZ$298, 213, MATCH($B$2, resultados!$A$1:$ZZ$1, 0))</f>
        <v/>
      </c>
      <c r="C219">
        <f>INDEX(resultados!$A$2:$ZZ$298, 213, MATCH($B$3, resultados!$A$1:$ZZ$1, 0))</f>
        <v/>
      </c>
    </row>
    <row r="220">
      <c r="A220">
        <f>INDEX(resultados!$A$2:$ZZ$298, 214, MATCH($B$1, resultados!$A$1:$ZZ$1, 0))</f>
        <v/>
      </c>
      <c r="B220">
        <f>INDEX(resultados!$A$2:$ZZ$298, 214, MATCH($B$2, resultados!$A$1:$ZZ$1, 0))</f>
        <v/>
      </c>
      <c r="C220">
        <f>INDEX(resultados!$A$2:$ZZ$298, 214, MATCH($B$3, resultados!$A$1:$ZZ$1, 0))</f>
        <v/>
      </c>
    </row>
    <row r="221">
      <c r="A221">
        <f>INDEX(resultados!$A$2:$ZZ$298, 215, MATCH($B$1, resultados!$A$1:$ZZ$1, 0))</f>
        <v/>
      </c>
      <c r="B221">
        <f>INDEX(resultados!$A$2:$ZZ$298, 215, MATCH($B$2, resultados!$A$1:$ZZ$1, 0))</f>
        <v/>
      </c>
      <c r="C221">
        <f>INDEX(resultados!$A$2:$ZZ$298, 215, MATCH($B$3, resultados!$A$1:$ZZ$1, 0))</f>
        <v/>
      </c>
    </row>
    <row r="222">
      <c r="A222">
        <f>INDEX(resultados!$A$2:$ZZ$298, 216, MATCH($B$1, resultados!$A$1:$ZZ$1, 0))</f>
        <v/>
      </c>
      <c r="B222">
        <f>INDEX(resultados!$A$2:$ZZ$298, 216, MATCH($B$2, resultados!$A$1:$ZZ$1, 0))</f>
        <v/>
      </c>
      <c r="C222">
        <f>INDEX(resultados!$A$2:$ZZ$298, 216, MATCH($B$3, resultados!$A$1:$ZZ$1, 0))</f>
        <v/>
      </c>
    </row>
    <row r="223">
      <c r="A223">
        <f>INDEX(resultados!$A$2:$ZZ$298, 217, MATCH($B$1, resultados!$A$1:$ZZ$1, 0))</f>
        <v/>
      </c>
      <c r="B223">
        <f>INDEX(resultados!$A$2:$ZZ$298, 217, MATCH($B$2, resultados!$A$1:$ZZ$1, 0))</f>
        <v/>
      </c>
      <c r="C223">
        <f>INDEX(resultados!$A$2:$ZZ$298, 217, MATCH($B$3, resultados!$A$1:$ZZ$1, 0))</f>
        <v/>
      </c>
    </row>
    <row r="224">
      <c r="A224">
        <f>INDEX(resultados!$A$2:$ZZ$298, 218, MATCH($B$1, resultados!$A$1:$ZZ$1, 0))</f>
        <v/>
      </c>
      <c r="B224">
        <f>INDEX(resultados!$A$2:$ZZ$298, 218, MATCH($B$2, resultados!$A$1:$ZZ$1, 0))</f>
        <v/>
      </c>
      <c r="C224">
        <f>INDEX(resultados!$A$2:$ZZ$298, 218, MATCH($B$3, resultados!$A$1:$ZZ$1, 0))</f>
        <v/>
      </c>
    </row>
    <row r="225">
      <c r="A225">
        <f>INDEX(resultados!$A$2:$ZZ$298, 219, MATCH($B$1, resultados!$A$1:$ZZ$1, 0))</f>
        <v/>
      </c>
      <c r="B225">
        <f>INDEX(resultados!$A$2:$ZZ$298, 219, MATCH($B$2, resultados!$A$1:$ZZ$1, 0))</f>
        <v/>
      </c>
      <c r="C225">
        <f>INDEX(resultados!$A$2:$ZZ$298, 219, MATCH($B$3, resultados!$A$1:$ZZ$1, 0))</f>
        <v/>
      </c>
    </row>
    <row r="226">
      <c r="A226">
        <f>INDEX(resultados!$A$2:$ZZ$298, 220, MATCH($B$1, resultados!$A$1:$ZZ$1, 0))</f>
        <v/>
      </c>
      <c r="B226">
        <f>INDEX(resultados!$A$2:$ZZ$298, 220, MATCH($B$2, resultados!$A$1:$ZZ$1, 0))</f>
        <v/>
      </c>
      <c r="C226">
        <f>INDEX(resultados!$A$2:$ZZ$298, 220, MATCH($B$3, resultados!$A$1:$ZZ$1, 0))</f>
        <v/>
      </c>
    </row>
    <row r="227">
      <c r="A227">
        <f>INDEX(resultados!$A$2:$ZZ$298, 221, MATCH($B$1, resultados!$A$1:$ZZ$1, 0))</f>
        <v/>
      </c>
      <c r="B227">
        <f>INDEX(resultados!$A$2:$ZZ$298, 221, MATCH($B$2, resultados!$A$1:$ZZ$1, 0))</f>
        <v/>
      </c>
      <c r="C227">
        <f>INDEX(resultados!$A$2:$ZZ$298, 221, MATCH($B$3, resultados!$A$1:$ZZ$1, 0))</f>
        <v/>
      </c>
    </row>
    <row r="228">
      <c r="A228">
        <f>INDEX(resultados!$A$2:$ZZ$298, 222, MATCH($B$1, resultados!$A$1:$ZZ$1, 0))</f>
        <v/>
      </c>
      <c r="B228">
        <f>INDEX(resultados!$A$2:$ZZ$298, 222, MATCH($B$2, resultados!$A$1:$ZZ$1, 0))</f>
        <v/>
      </c>
      <c r="C228">
        <f>INDEX(resultados!$A$2:$ZZ$298, 222, MATCH($B$3, resultados!$A$1:$ZZ$1, 0))</f>
        <v/>
      </c>
    </row>
    <row r="229">
      <c r="A229">
        <f>INDEX(resultados!$A$2:$ZZ$298, 223, MATCH($B$1, resultados!$A$1:$ZZ$1, 0))</f>
        <v/>
      </c>
      <c r="B229">
        <f>INDEX(resultados!$A$2:$ZZ$298, 223, MATCH($B$2, resultados!$A$1:$ZZ$1, 0))</f>
        <v/>
      </c>
      <c r="C229">
        <f>INDEX(resultados!$A$2:$ZZ$298, 223, MATCH($B$3, resultados!$A$1:$ZZ$1, 0))</f>
        <v/>
      </c>
    </row>
    <row r="230">
      <c r="A230">
        <f>INDEX(resultados!$A$2:$ZZ$298, 224, MATCH($B$1, resultados!$A$1:$ZZ$1, 0))</f>
        <v/>
      </c>
      <c r="B230">
        <f>INDEX(resultados!$A$2:$ZZ$298, 224, MATCH($B$2, resultados!$A$1:$ZZ$1, 0))</f>
        <v/>
      </c>
      <c r="C230">
        <f>INDEX(resultados!$A$2:$ZZ$298, 224, MATCH($B$3, resultados!$A$1:$ZZ$1, 0))</f>
        <v/>
      </c>
    </row>
    <row r="231">
      <c r="A231">
        <f>INDEX(resultados!$A$2:$ZZ$298, 225, MATCH($B$1, resultados!$A$1:$ZZ$1, 0))</f>
        <v/>
      </c>
      <c r="B231">
        <f>INDEX(resultados!$A$2:$ZZ$298, 225, MATCH($B$2, resultados!$A$1:$ZZ$1, 0))</f>
        <v/>
      </c>
      <c r="C231">
        <f>INDEX(resultados!$A$2:$ZZ$298, 225, MATCH($B$3, resultados!$A$1:$ZZ$1, 0))</f>
        <v/>
      </c>
    </row>
    <row r="232">
      <c r="A232">
        <f>INDEX(resultados!$A$2:$ZZ$298, 226, MATCH($B$1, resultados!$A$1:$ZZ$1, 0))</f>
        <v/>
      </c>
      <c r="B232">
        <f>INDEX(resultados!$A$2:$ZZ$298, 226, MATCH($B$2, resultados!$A$1:$ZZ$1, 0))</f>
        <v/>
      </c>
      <c r="C232">
        <f>INDEX(resultados!$A$2:$ZZ$298, 226, MATCH($B$3, resultados!$A$1:$ZZ$1, 0))</f>
        <v/>
      </c>
    </row>
    <row r="233">
      <c r="A233">
        <f>INDEX(resultados!$A$2:$ZZ$298, 227, MATCH($B$1, resultados!$A$1:$ZZ$1, 0))</f>
        <v/>
      </c>
      <c r="B233">
        <f>INDEX(resultados!$A$2:$ZZ$298, 227, MATCH($B$2, resultados!$A$1:$ZZ$1, 0))</f>
        <v/>
      </c>
      <c r="C233">
        <f>INDEX(resultados!$A$2:$ZZ$298, 227, MATCH($B$3, resultados!$A$1:$ZZ$1, 0))</f>
        <v/>
      </c>
    </row>
    <row r="234">
      <c r="A234">
        <f>INDEX(resultados!$A$2:$ZZ$298, 228, MATCH($B$1, resultados!$A$1:$ZZ$1, 0))</f>
        <v/>
      </c>
      <c r="B234">
        <f>INDEX(resultados!$A$2:$ZZ$298, 228, MATCH($B$2, resultados!$A$1:$ZZ$1, 0))</f>
        <v/>
      </c>
      <c r="C234">
        <f>INDEX(resultados!$A$2:$ZZ$298, 228, MATCH($B$3, resultados!$A$1:$ZZ$1, 0))</f>
        <v/>
      </c>
    </row>
    <row r="235">
      <c r="A235">
        <f>INDEX(resultados!$A$2:$ZZ$298, 229, MATCH($B$1, resultados!$A$1:$ZZ$1, 0))</f>
        <v/>
      </c>
      <c r="B235">
        <f>INDEX(resultados!$A$2:$ZZ$298, 229, MATCH($B$2, resultados!$A$1:$ZZ$1, 0))</f>
        <v/>
      </c>
      <c r="C235">
        <f>INDEX(resultados!$A$2:$ZZ$298, 229, MATCH($B$3, resultados!$A$1:$ZZ$1, 0))</f>
        <v/>
      </c>
    </row>
    <row r="236">
      <c r="A236">
        <f>INDEX(resultados!$A$2:$ZZ$298, 230, MATCH($B$1, resultados!$A$1:$ZZ$1, 0))</f>
        <v/>
      </c>
      <c r="B236">
        <f>INDEX(resultados!$A$2:$ZZ$298, 230, MATCH($B$2, resultados!$A$1:$ZZ$1, 0))</f>
        <v/>
      </c>
      <c r="C236">
        <f>INDEX(resultados!$A$2:$ZZ$298, 230, MATCH($B$3, resultados!$A$1:$ZZ$1, 0))</f>
        <v/>
      </c>
    </row>
    <row r="237">
      <c r="A237">
        <f>INDEX(resultados!$A$2:$ZZ$298, 231, MATCH($B$1, resultados!$A$1:$ZZ$1, 0))</f>
        <v/>
      </c>
      <c r="B237">
        <f>INDEX(resultados!$A$2:$ZZ$298, 231, MATCH($B$2, resultados!$A$1:$ZZ$1, 0))</f>
        <v/>
      </c>
      <c r="C237">
        <f>INDEX(resultados!$A$2:$ZZ$298, 231, MATCH($B$3, resultados!$A$1:$ZZ$1, 0))</f>
        <v/>
      </c>
    </row>
    <row r="238">
      <c r="A238">
        <f>INDEX(resultados!$A$2:$ZZ$298, 232, MATCH($B$1, resultados!$A$1:$ZZ$1, 0))</f>
        <v/>
      </c>
      <c r="B238">
        <f>INDEX(resultados!$A$2:$ZZ$298, 232, MATCH($B$2, resultados!$A$1:$ZZ$1, 0))</f>
        <v/>
      </c>
      <c r="C238">
        <f>INDEX(resultados!$A$2:$ZZ$298, 232, MATCH($B$3, resultados!$A$1:$ZZ$1, 0))</f>
        <v/>
      </c>
    </row>
    <row r="239">
      <c r="A239">
        <f>INDEX(resultados!$A$2:$ZZ$298, 233, MATCH($B$1, resultados!$A$1:$ZZ$1, 0))</f>
        <v/>
      </c>
      <c r="B239">
        <f>INDEX(resultados!$A$2:$ZZ$298, 233, MATCH($B$2, resultados!$A$1:$ZZ$1, 0))</f>
        <v/>
      </c>
      <c r="C239">
        <f>INDEX(resultados!$A$2:$ZZ$298, 233, MATCH($B$3, resultados!$A$1:$ZZ$1, 0))</f>
        <v/>
      </c>
    </row>
    <row r="240">
      <c r="A240">
        <f>INDEX(resultados!$A$2:$ZZ$298, 234, MATCH($B$1, resultados!$A$1:$ZZ$1, 0))</f>
        <v/>
      </c>
      <c r="B240">
        <f>INDEX(resultados!$A$2:$ZZ$298, 234, MATCH($B$2, resultados!$A$1:$ZZ$1, 0))</f>
        <v/>
      </c>
      <c r="C240">
        <f>INDEX(resultados!$A$2:$ZZ$298, 234, MATCH($B$3, resultados!$A$1:$ZZ$1, 0))</f>
        <v/>
      </c>
    </row>
    <row r="241">
      <c r="A241">
        <f>INDEX(resultados!$A$2:$ZZ$298, 235, MATCH($B$1, resultados!$A$1:$ZZ$1, 0))</f>
        <v/>
      </c>
      <c r="B241">
        <f>INDEX(resultados!$A$2:$ZZ$298, 235, MATCH($B$2, resultados!$A$1:$ZZ$1, 0))</f>
        <v/>
      </c>
      <c r="C241">
        <f>INDEX(resultados!$A$2:$ZZ$298, 235, MATCH($B$3, resultados!$A$1:$ZZ$1, 0))</f>
        <v/>
      </c>
    </row>
    <row r="242">
      <c r="A242">
        <f>INDEX(resultados!$A$2:$ZZ$298, 236, MATCH($B$1, resultados!$A$1:$ZZ$1, 0))</f>
        <v/>
      </c>
      <c r="B242">
        <f>INDEX(resultados!$A$2:$ZZ$298, 236, MATCH($B$2, resultados!$A$1:$ZZ$1, 0))</f>
        <v/>
      </c>
      <c r="C242">
        <f>INDEX(resultados!$A$2:$ZZ$298, 236, MATCH($B$3, resultados!$A$1:$ZZ$1, 0))</f>
        <v/>
      </c>
    </row>
    <row r="243">
      <c r="A243">
        <f>INDEX(resultados!$A$2:$ZZ$298, 237, MATCH($B$1, resultados!$A$1:$ZZ$1, 0))</f>
        <v/>
      </c>
      <c r="B243">
        <f>INDEX(resultados!$A$2:$ZZ$298, 237, MATCH($B$2, resultados!$A$1:$ZZ$1, 0))</f>
        <v/>
      </c>
      <c r="C243">
        <f>INDEX(resultados!$A$2:$ZZ$298, 237, MATCH($B$3, resultados!$A$1:$ZZ$1, 0))</f>
        <v/>
      </c>
    </row>
    <row r="244">
      <c r="A244">
        <f>INDEX(resultados!$A$2:$ZZ$298, 238, MATCH($B$1, resultados!$A$1:$ZZ$1, 0))</f>
        <v/>
      </c>
      <c r="B244">
        <f>INDEX(resultados!$A$2:$ZZ$298, 238, MATCH($B$2, resultados!$A$1:$ZZ$1, 0))</f>
        <v/>
      </c>
      <c r="C244">
        <f>INDEX(resultados!$A$2:$ZZ$298, 238, MATCH($B$3, resultados!$A$1:$ZZ$1, 0))</f>
        <v/>
      </c>
    </row>
    <row r="245">
      <c r="A245">
        <f>INDEX(resultados!$A$2:$ZZ$298, 239, MATCH($B$1, resultados!$A$1:$ZZ$1, 0))</f>
        <v/>
      </c>
      <c r="B245">
        <f>INDEX(resultados!$A$2:$ZZ$298, 239, MATCH($B$2, resultados!$A$1:$ZZ$1, 0))</f>
        <v/>
      </c>
      <c r="C245">
        <f>INDEX(resultados!$A$2:$ZZ$298, 239, MATCH($B$3, resultados!$A$1:$ZZ$1, 0))</f>
        <v/>
      </c>
    </row>
    <row r="246">
      <c r="A246">
        <f>INDEX(resultados!$A$2:$ZZ$298, 240, MATCH($B$1, resultados!$A$1:$ZZ$1, 0))</f>
        <v/>
      </c>
      <c r="B246">
        <f>INDEX(resultados!$A$2:$ZZ$298, 240, MATCH($B$2, resultados!$A$1:$ZZ$1, 0))</f>
        <v/>
      </c>
      <c r="C246">
        <f>INDEX(resultados!$A$2:$ZZ$298, 240, MATCH($B$3, resultados!$A$1:$ZZ$1, 0))</f>
        <v/>
      </c>
    </row>
    <row r="247">
      <c r="A247">
        <f>INDEX(resultados!$A$2:$ZZ$298, 241, MATCH($B$1, resultados!$A$1:$ZZ$1, 0))</f>
        <v/>
      </c>
      <c r="B247">
        <f>INDEX(resultados!$A$2:$ZZ$298, 241, MATCH($B$2, resultados!$A$1:$ZZ$1, 0))</f>
        <v/>
      </c>
      <c r="C247">
        <f>INDEX(resultados!$A$2:$ZZ$298, 241, MATCH($B$3, resultados!$A$1:$ZZ$1, 0))</f>
        <v/>
      </c>
    </row>
    <row r="248">
      <c r="A248">
        <f>INDEX(resultados!$A$2:$ZZ$298, 242, MATCH($B$1, resultados!$A$1:$ZZ$1, 0))</f>
        <v/>
      </c>
      <c r="B248">
        <f>INDEX(resultados!$A$2:$ZZ$298, 242, MATCH($B$2, resultados!$A$1:$ZZ$1, 0))</f>
        <v/>
      </c>
      <c r="C248">
        <f>INDEX(resultados!$A$2:$ZZ$298, 242, MATCH($B$3, resultados!$A$1:$ZZ$1, 0))</f>
        <v/>
      </c>
    </row>
    <row r="249">
      <c r="A249">
        <f>INDEX(resultados!$A$2:$ZZ$298, 243, MATCH($B$1, resultados!$A$1:$ZZ$1, 0))</f>
        <v/>
      </c>
      <c r="B249">
        <f>INDEX(resultados!$A$2:$ZZ$298, 243, MATCH($B$2, resultados!$A$1:$ZZ$1, 0))</f>
        <v/>
      </c>
      <c r="C249">
        <f>INDEX(resultados!$A$2:$ZZ$298, 243, MATCH($B$3, resultados!$A$1:$ZZ$1, 0))</f>
        <v/>
      </c>
    </row>
    <row r="250">
      <c r="A250">
        <f>INDEX(resultados!$A$2:$ZZ$298, 244, MATCH($B$1, resultados!$A$1:$ZZ$1, 0))</f>
        <v/>
      </c>
      <c r="B250">
        <f>INDEX(resultados!$A$2:$ZZ$298, 244, MATCH($B$2, resultados!$A$1:$ZZ$1, 0))</f>
        <v/>
      </c>
      <c r="C250">
        <f>INDEX(resultados!$A$2:$ZZ$298, 244, MATCH($B$3, resultados!$A$1:$ZZ$1, 0))</f>
        <v/>
      </c>
    </row>
    <row r="251">
      <c r="A251">
        <f>INDEX(resultados!$A$2:$ZZ$298, 245, MATCH($B$1, resultados!$A$1:$ZZ$1, 0))</f>
        <v/>
      </c>
      <c r="B251">
        <f>INDEX(resultados!$A$2:$ZZ$298, 245, MATCH($B$2, resultados!$A$1:$ZZ$1, 0))</f>
        <v/>
      </c>
      <c r="C251">
        <f>INDEX(resultados!$A$2:$ZZ$298, 245, MATCH($B$3, resultados!$A$1:$ZZ$1, 0))</f>
        <v/>
      </c>
    </row>
    <row r="252">
      <c r="A252">
        <f>INDEX(resultados!$A$2:$ZZ$298, 246, MATCH($B$1, resultados!$A$1:$ZZ$1, 0))</f>
        <v/>
      </c>
      <c r="B252">
        <f>INDEX(resultados!$A$2:$ZZ$298, 246, MATCH($B$2, resultados!$A$1:$ZZ$1, 0))</f>
        <v/>
      </c>
      <c r="C252">
        <f>INDEX(resultados!$A$2:$ZZ$298, 246, MATCH($B$3, resultados!$A$1:$ZZ$1, 0))</f>
        <v/>
      </c>
    </row>
    <row r="253">
      <c r="A253">
        <f>INDEX(resultados!$A$2:$ZZ$298, 247, MATCH($B$1, resultados!$A$1:$ZZ$1, 0))</f>
        <v/>
      </c>
      <c r="B253">
        <f>INDEX(resultados!$A$2:$ZZ$298, 247, MATCH($B$2, resultados!$A$1:$ZZ$1, 0))</f>
        <v/>
      </c>
      <c r="C253">
        <f>INDEX(resultados!$A$2:$ZZ$298, 247, MATCH($B$3, resultados!$A$1:$ZZ$1, 0))</f>
        <v/>
      </c>
    </row>
    <row r="254">
      <c r="A254">
        <f>INDEX(resultados!$A$2:$ZZ$298, 248, MATCH($B$1, resultados!$A$1:$ZZ$1, 0))</f>
        <v/>
      </c>
      <c r="B254">
        <f>INDEX(resultados!$A$2:$ZZ$298, 248, MATCH($B$2, resultados!$A$1:$ZZ$1, 0))</f>
        <v/>
      </c>
      <c r="C254">
        <f>INDEX(resultados!$A$2:$ZZ$298, 248, MATCH($B$3, resultados!$A$1:$ZZ$1, 0))</f>
        <v/>
      </c>
    </row>
    <row r="255">
      <c r="A255">
        <f>INDEX(resultados!$A$2:$ZZ$298, 249, MATCH($B$1, resultados!$A$1:$ZZ$1, 0))</f>
        <v/>
      </c>
      <c r="B255">
        <f>INDEX(resultados!$A$2:$ZZ$298, 249, MATCH($B$2, resultados!$A$1:$ZZ$1, 0))</f>
        <v/>
      </c>
      <c r="C255">
        <f>INDEX(resultados!$A$2:$ZZ$298, 249, MATCH($B$3, resultados!$A$1:$ZZ$1, 0))</f>
        <v/>
      </c>
    </row>
    <row r="256">
      <c r="A256">
        <f>INDEX(resultados!$A$2:$ZZ$298, 250, MATCH($B$1, resultados!$A$1:$ZZ$1, 0))</f>
        <v/>
      </c>
      <c r="B256">
        <f>INDEX(resultados!$A$2:$ZZ$298, 250, MATCH($B$2, resultados!$A$1:$ZZ$1, 0))</f>
        <v/>
      </c>
      <c r="C256">
        <f>INDEX(resultados!$A$2:$ZZ$298, 250, MATCH($B$3, resultados!$A$1:$ZZ$1, 0))</f>
        <v/>
      </c>
    </row>
    <row r="257">
      <c r="A257">
        <f>INDEX(resultados!$A$2:$ZZ$298, 251, MATCH($B$1, resultados!$A$1:$ZZ$1, 0))</f>
        <v/>
      </c>
      <c r="B257">
        <f>INDEX(resultados!$A$2:$ZZ$298, 251, MATCH($B$2, resultados!$A$1:$ZZ$1, 0))</f>
        <v/>
      </c>
      <c r="C257">
        <f>INDEX(resultados!$A$2:$ZZ$298, 251, MATCH($B$3, resultados!$A$1:$ZZ$1, 0))</f>
        <v/>
      </c>
    </row>
    <row r="258">
      <c r="A258">
        <f>INDEX(resultados!$A$2:$ZZ$298, 252, MATCH($B$1, resultados!$A$1:$ZZ$1, 0))</f>
        <v/>
      </c>
      <c r="B258">
        <f>INDEX(resultados!$A$2:$ZZ$298, 252, MATCH($B$2, resultados!$A$1:$ZZ$1, 0))</f>
        <v/>
      </c>
      <c r="C258">
        <f>INDEX(resultados!$A$2:$ZZ$298, 252, MATCH($B$3, resultados!$A$1:$ZZ$1, 0))</f>
        <v/>
      </c>
    </row>
    <row r="259">
      <c r="A259">
        <f>INDEX(resultados!$A$2:$ZZ$298, 253, MATCH($B$1, resultados!$A$1:$ZZ$1, 0))</f>
        <v/>
      </c>
      <c r="B259">
        <f>INDEX(resultados!$A$2:$ZZ$298, 253, MATCH($B$2, resultados!$A$1:$ZZ$1, 0))</f>
        <v/>
      </c>
      <c r="C259">
        <f>INDEX(resultados!$A$2:$ZZ$298, 253, MATCH($B$3, resultados!$A$1:$ZZ$1, 0))</f>
        <v/>
      </c>
    </row>
    <row r="260">
      <c r="A260">
        <f>INDEX(resultados!$A$2:$ZZ$298, 254, MATCH($B$1, resultados!$A$1:$ZZ$1, 0))</f>
        <v/>
      </c>
      <c r="B260">
        <f>INDEX(resultados!$A$2:$ZZ$298, 254, MATCH($B$2, resultados!$A$1:$ZZ$1, 0))</f>
        <v/>
      </c>
      <c r="C260">
        <f>INDEX(resultados!$A$2:$ZZ$298, 254, MATCH($B$3, resultados!$A$1:$ZZ$1, 0))</f>
        <v/>
      </c>
    </row>
    <row r="261">
      <c r="A261">
        <f>INDEX(resultados!$A$2:$ZZ$298, 255, MATCH($B$1, resultados!$A$1:$ZZ$1, 0))</f>
        <v/>
      </c>
      <c r="B261">
        <f>INDEX(resultados!$A$2:$ZZ$298, 255, MATCH($B$2, resultados!$A$1:$ZZ$1, 0))</f>
        <v/>
      </c>
      <c r="C261">
        <f>INDEX(resultados!$A$2:$ZZ$298, 255, MATCH($B$3, resultados!$A$1:$ZZ$1, 0))</f>
        <v/>
      </c>
    </row>
    <row r="262">
      <c r="A262">
        <f>INDEX(resultados!$A$2:$ZZ$298, 256, MATCH($B$1, resultados!$A$1:$ZZ$1, 0))</f>
        <v/>
      </c>
      <c r="B262">
        <f>INDEX(resultados!$A$2:$ZZ$298, 256, MATCH($B$2, resultados!$A$1:$ZZ$1, 0))</f>
        <v/>
      </c>
      <c r="C262">
        <f>INDEX(resultados!$A$2:$ZZ$298, 256, MATCH($B$3, resultados!$A$1:$ZZ$1, 0))</f>
        <v/>
      </c>
    </row>
    <row r="263">
      <c r="A263">
        <f>INDEX(resultados!$A$2:$ZZ$298, 257, MATCH($B$1, resultados!$A$1:$ZZ$1, 0))</f>
        <v/>
      </c>
      <c r="B263">
        <f>INDEX(resultados!$A$2:$ZZ$298, 257, MATCH($B$2, resultados!$A$1:$ZZ$1, 0))</f>
        <v/>
      </c>
      <c r="C263">
        <f>INDEX(resultados!$A$2:$ZZ$298, 257, MATCH($B$3, resultados!$A$1:$ZZ$1, 0))</f>
        <v/>
      </c>
    </row>
    <row r="264">
      <c r="A264">
        <f>INDEX(resultados!$A$2:$ZZ$298, 258, MATCH($B$1, resultados!$A$1:$ZZ$1, 0))</f>
        <v/>
      </c>
      <c r="B264">
        <f>INDEX(resultados!$A$2:$ZZ$298, 258, MATCH($B$2, resultados!$A$1:$ZZ$1, 0))</f>
        <v/>
      </c>
      <c r="C264">
        <f>INDEX(resultados!$A$2:$ZZ$298, 258, MATCH($B$3, resultados!$A$1:$ZZ$1, 0))</f>
        <v/>
      </c>
    </row>
    <row r="265">
      <c r="A265">
        <f>INDEX(resultados!$A$2:$ZZ$298, 259, MATCH($B$1, resultados!$A$1:$ZZ$1, 0))</f>
        <v/>
      </c>
      <c r="B265">
        <f>INDEX(resultados!$A$2:$ZZ$298, 259, MATCH($B$2, resultados!$A$1:$ZZ$1, 0))</f>
        <v/>
      </c>
      <c r="C265">
        <f>INDEX(resultados!$A$2:$ZZ$298, 259, MATCH($B$3, resultados!$A$1:$ZZ$1, 0))</f>
        <v/>
      </c>
    </row>
    <row r="266">
      <c r="A266">
        <f>INDEX(resultados!$A$2:$ZZ$298, 260, MATCH($B$1, resultados!$A$1:$ZZ$1, 0))</f>
        <v/>
      </c>
      <c r="B266">
        <f>INDEX(resultados!$A$2:$ZZ$298, 260, MATCH($B$2, resultados!$A$1:$ZZ$1, 0))</f>
        <v/>
      </c>
      <c r="C266">
        <f>INDEX(resultados!$A$2:$ZZ$298, 260, MATCH($B$3, resultados!$A$1:$ZZ$1, 0))</f>
        <v/>
      </c>
    </row>
    <row r="267">
      <c r="A267">
        <f>INDEX(resultados!$A$2:$ZZ$298, 261, MATCH($B$1, resultados!$A$1:$ZZ$1, 0))</f>
        <v/>
      </c>
      <c r="B267">
        <f>INDEX(resultados!$A$2:$ZZ$298, 261, MATCH($B$2, resultados!$A$1:$ZZ$1, 0))</f>
        <v/>
      </c>
      <c r="C267">
        <f>INDEX(resultados!$A$2:$ZZ$298, 261, MATCH($B$3, resultados!$A$1:$ZZ$1, 0))</f>
        <v/>
      </c>
    </row>
    <row r="268">
      <c r="A268">
        <f>INDEX(resultados!$A$2:$ZZ$298, 262, MATCH($B$1, resultados!$A$1:$ZZ$1, 0))</f>
        <v/>
      </c>
      <c r="B268">
        <f>INDEX(resultados!$A$2:$ZZ$298, 262, MATCH($B$2, resultados!$A$1:$ZZ$1, 0))</f>
        <v/>
      </c>
      <c r="C268">
        <f>INDEX(resultados!$A$2:$ZZ$298, 262, MATCH($B$3, resultados!$A$1:$ZZ$1, 0))</f>
        <v/>
      </c>
    </row>
    <row r="269">
      <c r="A269">
        <f>INDEX(resultados!$A$2:$ZZ$298, 263, MATCH($B$1, resultados!$A$1:$ZZ$1, 0))</f>
        <v/>
      </c>
      <c r="B269">
        <f>INDEX(resultados!$A$2:$ZZ$298, 263, MATCH($B$2, resultados!$A$1:$ZZ$1, 0))</f>
        <v/>
      </c>
      <c r="C269">
        <f>INDEX(resultados!$A$2:$ZZ$298, 263, MATCH($B$3, resultados!$A$1:$ZZ$1, 0))</f>
        <v/>
      </c>
    </row>
    <row r="270">
      <c r="A270">
        <f>INDEX(resultados!$A$2:$ZZ$298, 264, MATCH($B$1, resultados!$A$1:$ZZ$1, 0))</f>
        <v/>
      </c>
      <c r="B270">
        <f>INDEX(resultados!$A$2:$ZZ$298, 264, MATCH($B$2, resultados!$A$1:$ZZ$1, 0))</f>
        <v/>
      </c>
      <c r="C270">
        <f>INDEX(resultados!$A$2:$ZZ$298, 264, MATCH($B$3, resultados!$A$1:$ZZ$1, 0))</f>
        <v/>
      </c>
    </row>
    <row r="271">
      <c r="A271">
        <f>INDEX(resultados!$A$2:$ZZ$298, 265, MATCH($B$1, resultados!$A$1:$ZZ$1, 0))</f>
        <v/>
      </c>
      <c r="B271">
        <f>INDEX(resultados!$A$2:$ZZ$298, 265, MATCH($B$2, resultados!$A$1:$ZZ$1, 0))</f>
        <v/>
      </c>
      <c r="C271">
        <f>INDEX(resultados!$A$2:$ZZ$298, 265, MATCH($B$3, resultados!$A$1:$ZZ$1, 0))</f>
        <v/>
      </c>
    </row>
    <row r="272">
      <c r="A272">
        <f>INDEX(resultados!$A$2:$ZZ$298, 266, MATCH($B$1, resultados!$A$1:$ZZ$1, 0))</f>
        <v/>
      </c>
      <c r="B272">
        <f>INDEX(resultados!$A$2:$ZZ$298, 266, MATCH($B$2, resultados!$A$1:$ZZ$1, 0))</f>
        <v/>
      </c>
      <c r="C272">
        <f>INDEX(resultados!$A$2:$ZZ$298, 266, MATCH($B$3, resultados!$A$1:$ZZ$1, 0))</f>
        <v/>
      </c>
    </row>
    <row r="273">
      <c r="A273">
        <f>INDEX(resultados!$A$2:$ZZ$298, 267, MATCH($B$1, resultados!$A$1:$ZZ$1, 0))</f>
        <v/>
      </c>
      <c r="B273">
        <f>INDEX(resultados!$A$2:$ZZ$298, 267, MATCH($B$2, resultados!$A$1:$ZZ$1, 0))</f>
        <v/>
      </c>
      <c r="C273">
        <f>INDEX(resultados!$A$2:$ZZ$298, 267, MATCH($B$3, resultados!$A$1:$ZZ$1, 0))</f>
        <v/>
      </c>
    </row>
    <row r="274">
      <c r="A274">
        <f>INDEX(resultados!$A$2:$ZZ$298, 268, MATCH($B$1, resultados!$A$1:$ZZ$1, 0))</f>
        <v/>
      </c>
      <c r="B274">
        <f>INDEX(resultados!$A$2:$ZZ$298, 268, MATCH($B$2, resultados!$A$1:$ZZ$1, 0))</f>
        <v/>
      </c>
      <c r="C274">
        <f>INDEX(resultados!$A$2:$ZZ$298, 268, MATCH($B$3, resultados!$A$1:$ZZ$1, 0))</f>
        <v/>
      </c>
    </row>
    <row r="275">
      <c r="A275">
        <f>INDEX(resultados!$A$2:$ZZ$298, 269, MATCH($B$1, resultados!$A$1:$ZZ$1, 0))</f>
        <v/>
      </c>
      <c r="B275">
        <f>INDEX(resultados!$A$2:$ZZ$298, 269, MATCH($B$2, resultados!$A$1:$ZZ$1, 0))</f>
        <v/>
      </c>
      <c r="C275">
        <f>INDEX(resultados!$A$2:$ZZ$298, 269, MATCH($B$3, resultados!$A$1:$ZZ$1, 0))</f>
        <v/>
      </c>
    </row>
    <row r="276">
      <c r="A276">
        <f>INDEX(resultados!$A$2:$ZZ$298, 270, MATCH($B$1, resultados!$A$1:$ZZ$1, 0))</f>
        <v/>
      </c>
      <c r="B276">
        <f>INDEX(resultados!$A$2:$ZZ$298, 270, MATCH($B$2, resultados!$A$1:$ZZ$1, 0))</f>
        <v/>
      </c>
      <c r="C276">
        <f>INDEX(resultados!$A$2:$ZZ$298, 270, MATCH($B$3, resultados!$A$1:$ZZ$1, 0))</f>
        <v/>
      </c>
    </row>
    <row r="277">
      <c r="A277">
        <f>INDEX(resultados!$A$2:$ZZ$298, 271, MATCH($B$1, resultados!$A$1:$ZZ$1, 0))</f>
        <v/>
      </c>
      <c r="B277">
        <f>INDEX(resultados!$A$2:$ZZ$298, 271, MATCH($B$2, resultados!$A$1:$ZZ$1, 0))</f>
        <v/>
      </c>
      <c r="C277">
        <f>INDEX(resultados!$A$2:$ZZ$298, 271, MATCH($B$3, resultados!$A$1:$ZZ$1, 0))</f>
        <v/>
      </c>
    </row>
    <row r="278">
      <c r="A278">
        <f>INDEX(resultados!$A$2:$ZZ$298, 272, MATCH($B$1, resultados!$A$1:$ZZ$1, 0))</f>
        <v/>
      </c>
      <c r="B278">
        <f>INDEX(resultados!$A$2:$ZZ$298, 272, MATCH($B$2, resultados!$A$1:$ZZ$1, 0))</f>
        <v/>
      </c>
      <c r="C278">
        <f>INDEX(resultados!$A$2:$ZZ$298, 272, MATCH($B$3, resultados!$A$1:$ZZ$1, 0))</f>
        <v/>
      </c>
    </row>
    <row r="279">
      <c r="A279">
        <f>INDEX(resultados!$A$2:$ZZ$298, 273, MATCH($B$1, resultados!$A$1:$ZZ$1, 0))</f>
        <v/>
      </c>
      <c r="B279">
        <f>INDEX(resultados!$A$2:$ZZ$298, 273, MATCH($B$2, resultados!$A$1:$ZZ$1, 0))</f>
        <v/>
      </c>
      <c r="C279">
        <f>INDEX(resultados!$A$2:$ZZ$298, 273, MATCH($B$3, resultados!$A$1:$ZZ$1, 0))</f>
        <v/>
      </c>
    </row>
    <row r="280">
      <c r="A280">
        <f>INDEX(resultados!$A$2:$ZZ$298, 274, MATCH($B$1, resultados!$A$1:$ZZ$1, 0))</f>
        <v/>
      </c>
      <c r="B280">
        <f>INDEX(resultados!$A$2:$ZZ$298, 274, MATCH($B$2, resultados!$A$1:$ZZ$1, 0))</f>
        <v/>
      </c>
      <c r="C280">
        <f>INDEX(resultados!$A$2:$ZZ$298, 274, MATCH($B$3, resultados!$A$1:$ZZ$1, 0))</f>
        <v/>
      </c>
    </row>
    <row r="281">
      <c r="A281">
        <f>INDEX(resultados!$A$2:$ZZ$298, 275, MATCH($B$1, resultados!$A$1:$ZZ$1, 0))</f>
        <v/>
      </c>
      <c r="B281">
        <f>INDEX(resultados!$A$2:$ZZ$298, 275, MATCH($B$2, resultados!$A$1:$ZZ$1, 0))</f>
        <v/>
      </c>
      <c r="C281">
        <f>INDEX(resultados!$A$2:$ZZ$298, 275, MATCH($B$3, resultados!$A$1:$ZZ$1, 0))</f>
        <v/>
      </c>
    </row>
    <row r="282">
      <c r="A282">
        <f>INDEX(resultados!$A$2:$ZZ$298, 276, MATCH($B$1, resultados!$A$1:$ZZ$1, 0))</f>
        <v/>
      </c>
      <c r="B282">
        <f>INDEX(resultados!$A$2:$ZZ$298, 276, MATCH($B$2, resultados!$A$1:$ZZ$1, 0))</f>
        <v/>
      </c>
      <c r="C282">
        <f>INDEX(resultados!$A$2:$ZZ$298, 276, MATCH($B$3, resultados!$A$1:$ZZ$1, 0))</f>
        <v/>
      </c>
    </row>
    <row r="283">
      <c r="A283">
        <f>INDEX(resultados!$A$2:$ZZ$298, 277, MATCH($B$1, resultados!$A$1:$ZZ$1, 0))</f>
        <v/>
      </c>
      <c r="B283">
        <f>INDEX(resultados!$A$2:$ZZ$298, 277, MATCH($B$2, resultados!$A$1:$ZZ$1, 0))</f>
        <v/>
      </c>
      <c r="C283">
        <f>INDEX(resultados!$A$2:$ZZ$298, 277, MATCH($B$3, resultados!$A$1:$ZZ$1, 0))</f>
        <v/>
      </c>
    </row>
    <row r="284">
      <c r="A284">
        <f>INDEX(resultados!$A$2:$ZZ$298, 278, MATCH($B$1, resultados!$A$1:$ZZ$1, 0))</f>
        <v/>
      </c>
      <c r="B284">
        <f>INDEX(resultados!$A$2:$ZZ$298, 278, MATCH($B$2, resultados!$A$1:$ZZ$1, 0))</f>
        <v/>
      </c>
      <c r="C284">
        <f>INDEX(resultados!$A$2:$ZZ$298, 278, MATCH($B$3, resultados!$A$1:$ZZ$1, 0))</f>
        <v/>
      </c>
    </row>
    <row r="285">
      <c r="A285">
        <f>INDEX(resultados!$A$2:$ZZ$298, 279, MATCH($B$1, resultados!$A$1:$ZZ$1, 0))</f>
        <v/>
      </c>
      <c r="B285">
        <f>INDEX(resultados!$A$2:$ZZ$298, 279, MATCH($B$2, resultados!$A$1:$ZZ$1, 0))</f>
        <v/>
      </c>
      <c r="C285">
        <f>INDEX(resultados!$A$2:$ZZ$298, 279, MATCH($B$3, resultados!$A$1:$ZZ$1, 0))</f>
        <v/>
      </c>
    </row>
    <row r="286">
      <c r="A286">
        <f>INDEX(resultados!$A$2:$ZZ$298, 280, MATCH($B$1, resultados!$A$1:$ZZ$1, 0))</f>
        <v/>
      </c>
      <c r="B286">
        <f>INDEX(resultados!$A$2:$ZZ$298, 280, MATCH($B$2, resultados!$A$1:$ZZ$1, 0))</f>
        <v/>
      </c>
      <c r="C286">
        <f>INDEX(resultados!$A$2:$ZZ$298, 280, MATCH($B$3, resultados!$A$1:$ZZ$1, 0))</f>
        <v/>
      </c>
    </row>
    <row r="287">
      <c r="A287">
        <f>INDEX(resultados!$A$2:$ZZ$298, 281, MATCH($B$1, resultados!$A$1:$ZZ$1, 0))</f>
        <v/>
      </c>
      <c r="B287">
        <f>INDEX(resultados!$A$2:$ZZ$298, 281, MATCH($B$2, resultados!$A$1:$ZZ$1, 0))</f>
        <v/>
      </c>
      <c r="C287">
        <f>INDEX(resultados!$A$2:$ZZ$298, 281, MATCH($B$3, resultados!$A$1:$ZZ$1, 0))</f>
        <v/>
      </c>
    </row>
    <row r="288">
      <c r="A288">
        <f>INDEX(resultados!$A$2:$ZZ$298, 282, MATCH($B$1, resultados!$A$1:$ZZ$1, 0))</f>
        <v/>
      </c>
      <c r="B288">
        <f>INDEX(resultados!$A$2:$ZZ$298, 282, MATCH($B$2, resultados!$A$1:$ZZ$1, 0))</f>
        <v/>
      </c>
      <c r="C288">
        <f>INDEX(resultados!$A$2:$ZZ$298, 282, MATCH($B$3, resultados!$A$1:$ZZ$1, 0))</f>
        <v/>
      </c>
    </row>
    <row r="289">
      <c r="A289">
        <f>INDEX(resultados!$A$2:$ZZ$298, 283, MATCH($B$1, resultados!$A$1:$ZZ$1, 0))</f>
        <v/>
      </c>
      <c r="B289">
        <f>INDEX(resultados!$A$2:$ZZ$298, 283, MATCH($B$2, resultados!$A$1:$ZZ$1, 0))</f>
        <v/>
      </c>
      <c r="C289">
        <f>INDEX(resultados!$A$2:$ZZ$298, 283, MATCH($B$3, resultados!$A$1:$ZZ$1, 0))</f>
        <v/>
      </c>
    </row>
    <row r="290">
      <c r="A290">
        <f>INDEX(resultados!$A$2:$ZZ$298, 284, MATCH($B$1, resultados!$A$1:$ZZ$1, 0))</f>
        <v/>
      </c>
      <c r="B290">
        <f>INDEX(resultados!$A$2:$ZZ$298, 284, MATCH($B$2, resultados!$A$1:$ZZ$1, 0))</f>
        <v/>
      </c>
      <c r="C290">
        <f>INDEX(resultados!$A$2:$ZZ$298, 284, MATCH($B$3, resultados!$A$1:$ZZ$1, 0))</f>
        <v/>
      </c>
    </row>
    <row r="291">
      <c r="A291">
        <f>INDEX(resultados!$A$2:$ZZ$298, 285, MATCH($B$1, resultados!$A$1:$ZZ$1, 0))</f>
        <v/>
      </c>
      <c r="B291">
        <f>INDEX(resultados!$A$2:$ZZ$298, 285, MATCH($B$2, resultados!$A$1:$ZZ$1, 0))</f>
        <v/>
      </c>
      <c r="C291">
        <f>INDEX(resultados!$A$2:$ZZ$298, 285, MATCH($B$3, resultados!$A$1:$ZZ$1, 0))</f>
        <v/>
      </c>
    </row>
    <row r="292">
      <c r="A292">
        <f>INDEX(resultados!$A$2:$ZZ$298, 286, MATCH($B$1, resultados!$A$1:$ZZ$1, 0))</f>
        <v/>
      </c>
      <c r="B292">
        <f>INDEX(resultados!$A$2:$ZZ$298, 286, MATCH($B$2, resultados!$A$1:$ZZ$1, 0))</f>
        <v/>
      </c>
      <c r="C292">
        <f>INDEX(resultados!$A$2:$ZZ$298, 286, MATCH($B$3, resultados!$A$1:$ZZ$1, 0))</f>
        <v/>
      </c>
    </row>
    <row r="293">
      <c r="A293">
        <f>INDEX(resultados!$A$2:$ZZ$298, 287, MATCH($B$1, resultados!$A$1:$ZZ$1, 0))</f>
        <v/>
      </c>
      <c r="B293">
        <f>INDEX(resultados!$A$2:$ZZ$298, 287, MATCH($B$2, resultados!$A$1:$ZZ$1, 0))</f>
        <v/>
      </c>
      <c r="C293">
        <f>INDEX(resultados!$A$2:$ZZ$298, 287, MATCH($B$3, resultados!$A$1:$ZZ$1, 0))</f>
        <v/>
      </c>
    </row>
    <row r="294">
      <c r="A294">
        <f>INDEX(resultados!$A$2:$ZZ$298, 288, MATCH($B$1, resultados!$A$1:$ZZ$1, 0))</f>
        <v/>
      </c>
      <c r="B294">
        <f>INDEX(resultados!$A$2:$ZZ$298, 288, MATCH($B$2, resultados!$A$1:$ZZ$1, 0))</f>
        <v/>
      </c>
      <c r="C294">
        <f>INDEX(resultados!$A$2:$ZZ$298, 288, MATCH($B$3, resultados!$A$1:$ZZ$1, 0))</f>
        <v/>
      </c>
    </row>
    <row r="295">
      <c r="A295">
        <f>INDEX(resultados!$A$2:$ZZ$298, 289, MATCH($B$1, resultados!$A$1:$ZZ$1, 0))</f>
        <v/>
      </c>
      <c r="B295">
        <f>INDEX(resultados!$A$2:$ZZ$298, 289, MATCH($B$2, resultados!$A$1:$ZZ$1, 0))</f>
        <v/>
      </c>
      <c r="C295">
        <f>INDEX(resultados!$A$2:$ZZ$298, 289, MATCH($B$3, resultados!$A$1:$ZZ$1, 0))</f>
        <v/>
      </c>
    </row>
    <row r="296">
      <c r="A296">
        <f>INDEX(resultados!$A$2:$ZZ$298, 290, MATCH($B$1, resultados!$A$1:$ZZ$1, 0))</f>
        <v/>
      </c>
      <c r="B296">
        <f>INDEX(resultados!$A$2:$ZZ$298, 290, MATCH($B$2, resultados!$A$1:$ZZ$1, 0))</f>
        <v/>
      </c>
      <c r="C296">
        <f>INDEX(resultados!$A$2:$ZZ$298, 290, MATCH($B$3, resultados!$A$1:$ZZ$1, 0))</f>
        <v/>
      </c>
    </row>
    <row r="297">
      <c r="A297">
        <f>INDEX(resultados!$A$2:$ZZ$298, 291, MATCH($B$1, resultados!$A$1:$ZZ$1, 0))</f>
        <v/>
      </c>
      <c r="B297">
        <f>INDEX(resultados!$A$2:$ZZ$298, 291, MATCH($B$2, resultados!$A$1:$ZZ$1, 0))</f>
        <v/>
      </c>
      <c r="C297">
        <f>INDEX(resultados!$A$2:$ZZ$298, 291, MATCH($B$3, resultados!$A$1:$ZZ$1, 0))</f>
        <v/>
      </c>
    </row>
    <row r="298">
      <c r="A298">
        <f>INDEX(resultados!$A$2:$ZZ$298, 292, MATCH($B$1, resultados!$A$1:$ZZ$1, 0))</f>
        <v/>
      </c>
      <c r="B298">
        <f>INDEX(resultados!$A$2:$ZZ$298, 292, MATCH($B$2, resultados!$A$1:$ZZ$1, 0))</f>
        <v/>
      </c>
      <c r="C298">
        <f>INDEX(resultados!$A$2:$ZZ$298, 292, MATCH($B$3, resultados!$A$1:$ZZ$1, 0))</f>
        <v/>
      </c>
    </row>
    <row r="299">
      <c r="A299">
        <f>INDEX(resultados!$A$2:$ZZ$298, 293, MATCH($B$1, resultados!$A$1:$ZZ$1, 0))</f>
        <v/>
      </c>
      <c r="B299">
        <f>INDEX(resultados!$A$2:$ZZ$298, 293, MATCH($B$2, resultados!$A$1:$ZZ$1, 0))</f>
        <v/>
      </c>
      <c r="C299">
        <f>INDEX(resultados!$A$2:$ZZ$298, 293, MATCH($B$3, resultados!$A$1:$ZZ$1, 0))</f>
        <v/>
      </c>
    </row>
    <row r="300">
      <c r="A300">
        <f>INDEX(resultados!$A$2:$ZZ$298, 294, MATCH($B$1, resultados!$A$1:$ZZ$1, 0))</f>
        <v/>
      </c>
      <c r="B300">
        <f>INDEX(resultados!$A$2:$ZZ$298, 294, MATCH($B$2, resultados!$A$1:$ZZ$1, 0))</f>
        <v/>
      </c>
      <c r="C300">
        <f>INDEX(resultados!$A$2:$ZZ$298, 294, MATCH($B$3, resultados!$A$1:$ZZ$1, 0))</f>
        <v/>
      </c>
    </row>
    <row r="301">
      <c r="A301">
        <f>INDEX(resultados!$A$2:$ZZ$298, 295, MATCH($B$1, resultados!$A$1:$ZZ$1, 0))</f>
        <v/>
      </c>
      <c r="B301">
        <f>INDEX(resultados!$A$2:$ZZ$298, 295, MATCH($B$2, resultados!$A$1:$ZZ$1, 0))</f>
        <v/>
      </c>
      <c r="C301">
        <f>INDEX(resultados!$A$2:$ZZ$298, 295, MATCH($B$3, resultados!$A$1:$ZZ$1, 0))</f>
        <v/>
      </c>
    </row>
    <row r="302">
      <c r="A302">
        <f>INDEX(resultados!$A$2:$ZZ$298, 296, MATCH($B$1, resultados!$A$1:$ZZ$1, 0))</f>
        <v/>
      </c>
      <c r="B302">
        <f>INDEX(resultados!$A$2:$ZZ$298, 296, MATCH($B$2, resultados!$A$1:$ZZ$1, 0))</f>
        <v/>
      </c>
      <c r="C302">
        <f>INDEX(resultados!$A$2:$ZZ$298, 296, MATCH($B$3, resultados!$A$1:$ZZ$1, 0))</f>
        <v/>
      </c>
    </row>
    <row r="303">
      <c r="A303">
        <f>INDEX(resultados!$A$2:$ZZ$298, 297, MATCH($B$1, resultados!$A$1:$ZZ$1, 0))</f>
        <v/>
      </c>
      <c r="B303">
        <f>INDEX(resultados!$A$2:$ZZ$298, 297, MATCH($B$2, resultados!$A$1:$ZZ$1, 0))</f>
        <v/>
      </c>
      <c r="C303">
        <f>INDEX(resultados!$A$2:$ZZ$298, 297,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1.4443</v>
      </c>
      <c r="E2" t="n">
        <v>69.23999999999999</v>
      </c>
      <c r="F2" t="n">
        <v>62.43</v>
      </c>
      <c r="G2" t="n">
        <v>11.74</v>
      </c>
      <c r="H2" t="n">
        <v>0.24</v>
      </c>
      <c r="I2" t="n">
        <v>319</v>
      </c>
      <c r="J2" t="n">
        <v>71.52</v>
      </c>
      <c r="K2" t="n">
        <v>32.27</v>
      </c>
      <c r="L2" t="n">
        <v>1</v>
      </c>
      <c r="M2" t="n">
        <v>317</v>
      </c>
      <c r="N2" t="n">
        <v>8.25</v>
      </c>
      <c r="O2" t="n">
        <v>9054.6</v>
      </c>
      <c r="P2" t="n">
        <v>438.31</v>
      </c>
      <c r="Q2" t="n">
        <v>1206.88</v>
      </c>
      <c r="R2" t="n">
        <v>677.53</v>
      </c>
      <c r="S2" t="n">
        <v>133.29</v>
      </c>
      <c r="T2" t="n">
        <v>253883.02</v>
      </c>
      <c r="U2" t="n">
        <v>0.2</v>
      </c>
      <c r="V2" t="n">
        <v>0.6</v>
      </c>
      <c r="W2" t="n">
        <v>0.78</v>
      </c>
      <c r="X2" t="n">
        <v>15.01</v>
      </c>
      <c r="Y2" t="n">
        <v>1</v>
      </c>
      <c r="Z2" t="n">
        <v>10</v>
      </c>
      <c r="AA2" t="n">
        <v>384.3330089759169</v>
      </c>
      <c r="AB2" t="n">
        <v>525.8613784565421</v>
      </c>
      <c r="AC2" t="n">
        <v>475.6739065477288</v>
      </c>
      <c r="AD2" t="n">
        <v>384333.0089759169</v>
      </c>
      <c r="AE2" t="n">
        <v>525861.378456542</v>
      </c>
      <c r="AF2" t="n">
        <v>2.475887288651336e-06</v>
      </c>
      <c r="AG2" t="n">
        <v>0.9616666666666666</v>
      </c>
      <c r="AH2" t="n">
        <v>475673.9065477289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1.7461</v>
      </c>
      <c r="E3" t="n">
        <v>57.27</v>
      </c>
      <c r="F3" t="n">
        <v>53.39</v>
      </c>
      <c r="G3" t="n">
        <v>24.45</v>
      </c>
      <c r="H3" t="n">
        <v>0.48</v>
      </c>
      <c r="I3" t="n">
        <v>131</v>
      </c>
      <c r="J3" t="n">
        <v>72.7</v>
      </c>
      <c r="K3" t="n">
        <v>32.27</v>
      </c>
      <c r="L3" t="n">
        <v>2</v>
      </c>
      <c r="M3" t="n">
        <v>129</v>
      </c>
      <c r="N3" t="n">
        <v>8.43</v>
      </c>
      <c r="O3" t="n">
        <v>9200.25</v>
      </c>
      <c r="P3" t="n">
        <v>360.36</v>
      </c>
      <c r="Q3" t="n">
        <v>1206.68</v>
      </c>
      <c r="R3" t="n">
        <v>370.6</v>
      </c>
      <c r="S3" t="n">
        <v>133.29</v>
      </c>
      <c r="T3" t="n">
        <v>101356.31</v>
      </c>
      <c r="U3" t="n">
        <v>0.36</v>
      </c>
      <c r="V3" t="n">
        <v>0.7</v>
      </c>
      <c r="W3" t="n">
        <v>0.48</v>
      </c>
      <c r="X3" t="n">
        <v>5.98</v>
      </c>
      <c r="Y3" t="n">
        <v>1</v>
      </c>
      <c r="Z3" t="n">
        <v>10</v>
      </c>
      <c r="AA3" t="n">
        <v>265.4614404258512</v>
      </c>
      <c r="AB3" t="n">
        <v>363.2160541228581</v>
      </c>
      <c r="AC3" t="n">
        <v>328.5512236943053</v>
      </c>
      <c r="AD3" t="n">
        <v>265461.4404258512</v>
      </c>
      <c r="AE3" t="n">
        <v>363216.054122858</v>
      </c>
      <c r="AF3" t="n">
        <v>2.993247105666481e-06</v>
      </c>
      <c r="AG3" t="n">
        <v>0.7954166666666667</v>
      </c>
      <c r="AH3" t="n">
        <v>328551.2236943053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1.8264</v>
      </c>
      <c r="E4" t="n">
        <v>54.75</v>
      </c>
      <c r="F4" t="n">
        <v>51.65</v>
      </c>
      <c r="G4" t="n">
        <v>38.26</v>
      </c>
      <c r="H4" t="n">
        <v>0.71</v>
      </c>
      <c r="I4" t="n">
        <v>81</v>
      </c>
      <c r="J4" t="n">
        <v>73.88</v>
      </c>
      <c r="K4" t="n">
        <v>32.27</v>
      </c>
      <c r="L4" t="n">
        <v>3</v>
      </c>
      <c r="M4" t="n">
        <v>79</v>
      </c>
      <c r="N4" t="n">
        <v>8.609999999999999</v>
      </c>
      <c r="O4" t="n">
        <v>9346.23</v>
      </c>
      <c r="P4" t="n">
        <v>333.6</v>
      </c>
      <c r="Q4" t="n">
        <v>1206.64</v>
      </c>
      <c r="R4" t="n">
        <v>312.32</v>
      </c>
      <c r="S4" t="n">
        <v>133.29</v>
      </c>
      <c r="T4" t="n">
        <v>72466.91</v>
      </c>
      <c r="U4" t="n">
        <v>0.43</v>
      </c>
      <c r="V4" t="n">
        <v>0.72</v>
      </c>
      <c r="W4" t="n">
        <v>0.42</v>
      </c>
      <c r="X4" t="n">
        <v>4.24</v>
      </c>
      <c r="Y4" t="n">
        <v>1</v>
      </c>
      <c r="Z4" t="n">
        <v>10</v>
      </c>
      <c r="AA4" t="n">
        <v>238.554954276646</v>
      </c>
      <c r="AB4" t="n">
        <v>326.4014127429693</v>
      </c>
      <c r="AC4" t="n">
        <v>295.2501200181372</v>
      </c>
      <c r="AD4" t="n">
        <v>238554.954276646</v>
      </c>
      <c r="AE4" t="n">
        <v>326401.4127429693</v>
      </c>
      <c r="AF4" t="n">
        <v>3.130901159033996e-06</v>
      </c>
      <c r="AG4" t="n">
        <v>0.7604166666666666</v>
      </c>
      <c r="AH4" t="n">
        <v>295250.1200181372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1.899</v>
      </c>
      <c r="E5" t="n">
        <v>52.66</v>
      </c>
      <c r="F5" t="n">
        <v>49.94</v>
      </c>
      <c r="G5" t="n">
        <v>53.51</v>
      </c>
      <c r="H5" t="n">
        <v>0.93</v>
      </c>
      <c r="I5" t="n">
        <v>56</v>
      </c>
      <c r="J5" t="n">
        <v>75.06999999999999</v>
      </c>
      <c r="K5" t="n">
        <v>32.27</v>
      </c>
      <c r="L5" t="n">
        <v>4</v>
      </c>
      <c r="M5" t="n">
        <v>54</v>
      </c>
      <c r="N5" t="n">
        <v>8.800000000000001</v>
      </c>
      <c r="O5" t="n">
        <v>9492.549999999999</v>
      </c>
      <c r="P5" t="n">
        <v>305.74</v>
      </c>
      <c r="Q5" t="n">
        <v>1206.61</v>
      </c>
      <c r="R5" t="n">
        <v>253.83</v>
      </c>
      <c r="S5" t="n">
        <v>133.29</v>
      </c>
      <c r="T5" t="n">
        <v>43345.8</v>
      </c>
      <c r="U5" t="n">
        <v>0.53</v>
      </c>
      <c r="V5" t="n">
        <v>0.75</v>
      </c>
      <c r="W5" t="n">
        <v>0.36</v>
      </c>
      <c r="X5" t="n">
        <v>2.53</v>
      </c>
      <c r="Y5" t="n">
        <v>1</v>
      </c>
      <c r="Z5" t="n">
        <v>10</v>
      </c>
      <c r="AA5" t="n">
        <v>214.3136530799015</v>
      </c>
      <c r="AB5" t="n">
        <v>293.2333949948693</v>
      </c>
      <c r="AC5" t="n">
        <v>265.2476113323002</v>
      </c>
      <c r="AD5" t="n">
        <v>214313.6530799015</v>
      </c>
      <c r="AE5" t="n">
        <v>293233.3949948694</v>
      </c>
      <c r="AF5" t="n">
        <v>3.255355508653941e-06</v>
      </c>
      <c r="AG5" t="n">
        <v>0.7313888888888889</v>
      </c>
      <c r="AH5" t="n">
        <v>265247.6113323002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1.9267</v>
      </c>
      <c r="E6" t="n">
        <v>51.9</v>
      </c>
      <c r="F6" t="n">
        <v>49.37</v>
      </c>
      <c r="G6" t="n">
        <v>67.33</v>
      </c>
      <c r="H6" t="n">
        <v>1.15</v>
      </c>
      <c r="I6" t="n">
        <v>44</v>
      </c>
      <c r="J6" t="n">
        <v>76.26000000000001</v>
      </c>
      <c r="K6" t="n">
        <v>32.27</v>
      </c>
      <c r="L6" t="n">
        <v>5</v>
      </c>
      <c r="M6" t="n">
        <v>22</v>
      </c>
      <c r="N6" t="n">
        <v>8.99</v>
      </c>
      <c r="O6" t="n">
        <v>9639.200000000001</v>
      </c>
      <c r="P6" t="n">
        <v>287.47</v>
      </c>
      <c r="Q6" t="n">
        <v>1206.63</v>
      </c>
      <c r="R6" t="n">
        <v>234.11</v>
      </c>
      <c r="S6" t="n">
        <v>133.29</v>
      </c>
      <c r="T6" t="n">
        <v>33546.38</v>
      </c>
      <c r="U6" t="n">
        <v>0.57</v>
      </c>
      <c r="V6" t="n">
        <v>0.76</v>
      </c>
      <c r="W6" t="n">
        <v>0.36</v>
      </c>
      <c r="X6" t="n">
        <v>1.96</v>
      </c>
      <c r="Y6" t="n">
        <v>1</v>
      </c>
      <c r="Z6" t="n">
        <v>10</v>
      </c>
      <c r="AA6" t="n">
        <v>202.2076159955696</v>
      </c>
      <c r="AB6" t="n">
        <v>276.6693809754321</v>
      </c>
      <c r="AC6" t="n">
        <v>250.2644435631331</v>
      </c>
      <c r="AD6" t="n">
        <v>202207.6159955696</v>
      </c>
      <c r="AE6" t="n">
        <v>276669.3809754322</v>
      </c>
      <c r="AF6" t="n">
        <v>3.302840157200394e-06</v>
      </c>
      <c r="AG6" t="n">
        <v>0.7208333333333333</v>
      </c>
      <c r="AH6" t="n">
        <v>250264.4435631331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1.9258</v>
      </c>
      <c r="E7" t="n">
        <v>51.93</v>
      </c>
      <c r="F7" t="n">
        <v>49.43</v>
      </c>
      <c r="G7" t="n">
        <v>70.61</v>
      </c>
      <c r="H7" t="n">
        <v>1.36</v>
      </c>
      <c r="I7" t="n">
        <v>42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289.58</v>
      </c>
      <c r="Q7" t="n">
        <v>1206.68</v>
      </c>
      <c r="R7" t="n">
        <v>234.71</v>
      </c>
      <c r="S7" t="n">
        <v>133.29</v>
      </c>
      <c r="T7" t="n">
        <v>33858.48</v>
      </c>
      <c r="U7" t="n">
        <v>0.57</v>
      </c>
      <c r="V7" t="n">
        <v>0.76</v>
      </c>
      <c r="W7" t="n">
        <v>0.4</v>
      </c>
      <c r="X7" t="n">
        <v>2.02</v>
      </c>
      <c r="Y7" t="n">
        <v>1</v>
      </c>
      <c r="Z7" t="n">
        <v>10</v>
      </c>
      <c r="AA7" t="n">
        <v>203.3389509254126</v>
      </c>
      <c r="AB7" t="n">
        <v>278.217323337417</v>
      </c>
      <c r="AC7" t="n">
        <v>251.6646524786414</v>
      </c>
      <c r="AD7" t="n">
        <v>203338.9509254126</v>
      </c>
      <c r="AE7" t="n">
        <v>278217.323337417</v>
      </c>
      <c r="AF7" t="n">
        <v>3.301297334684444e-06</v>
      </c>
      <c r="AG7" t="n">
        <v>0.7212499999999999</v>
      </c>
      <c r="AH7" t="n">
        <v>251664.6524786414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1.6932</v>
      </c>
      <c r="E2" t="n">
        <v>59.06</v>
      </c>
      <c r="F2" t="n">
        <v>55.42</v>
      </c>
      <c r="G2" t="n">
        <v>19</v>
      </c>
      <c r="H2" t="n">
        <v>0.43</v>
      </c>
      <c r="I2" t="n">
        <v>175</v>
      </c>
      <c r="J2" t="n">
        <v>39.78</v>
      </c>
      <c r="K2" t="n">
        <v>19.54</v>
      </c>
      <c r="L2" t="n">
        <v>1</v>
      </c>
      <c r="M2" t="n">
        <v>173</v>
      </c>
      <c r="N2" t="n">
        <v>4.24</v>
      </c>
      <c r="O2" t="n">
        <v>5140</v>
      </c>
      <c r="P2" t="n">
        <v>240.91</v>
      </c>
      <c r="Q2" t="n">
        <v>1206.66</v>
      </c>
      <c r="R2" t="n">
        <v>439.05</v>
      </c>
      <c r="S2" t="n">
        <v>133.29</v>
      </c>
      <c r="T2" t="n">
        <v>135361.56</v>
      </c>
      <c r="U2" t="n">
        <v>0.3</v>
      </c>
      <c r="V2" t="n">
        <v>0.68</v>
      </c>
      <c r="W2" t="n">
        <v>0.5600000000000001</v>
      </c>
      <c r="X2" t="n">
        <v>8</v>
      </c>
      <c r="Y2" t="n">
        <v>1</v>
      </c>
      <c r="Z2" t="n">
        <v>10</v>
      </c>
      <c r="AA2" t="n">
        <v>193.9688790154339</v>
      </c>
      <c r="AB2" t="n">
        <v>265.3967775717928</v>
      </c>
      <c r="AC2" t="n">
        <v>240.0676816071352</v>
      </c>
      <c r="AD2" t="n">
        <v>193968.8790154339</v>
      </c>
      <c r="AE2" t="n">
        <v>265396.7775717928</v>
      </c>
      <c r="AF2" t="n">
        <v>3.115335988735881e-06</v>
      </c>
      <c r="AG2" t="n">
        <v>0.8202777777777778</v>
      </c>
      <c r="AH2" t="n">
        <v>240067.6816071352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1.8411</v>
      </c>
      <c r="E3" t="n">
        <v>54.32</v>
      </c>
      <c r="F3" t="n">
        <v>51.69</v>
      </c>
      <c r="G3" t="n">
        <v>37.37</v>
      </c>
      <c r="H3" t="n">
        <v>0.84</v>
      </c>
      <c r="I3" t="n">
        <v>83</v>
      </c>
      <c r="J3" t="n">
        <v>40.89</v>
      </c>
      <c r="K3" t="n">
        <v>19.54</v>
      </c>
      <c r="L3" t="n">
        <v>2</v>
      </c>
      <c r="M3" t="n">
        <v>10</v>
      </c>
      <c r="N3" t="n">
        <v>4.35</v>
      </c>
      <c r="O3" t="n">
        <v>5277.26</v>
      </c>
      <c r="P3" t="n">
        <v>202.36</v>
      </c>
      <c r="Q3" t="n">
        <v>1206.77</v>
      </c>
      <c r="R3" t="n">
        <v>310.93</v>
      </c>
      <c r="S3" t="n">
        <v>133.29</v>
      </c>
      <c r="T3" t="n">
        <v>71763.41</v>
      </c>
      <c r="U3" t="n">
        <v>0.43</v>
      </c>
      <c r="V3" t="n">
        <v>0.72</v>
      </c>
      <c r="W3" t="n">
        <v>0.5</v>
      </c>
      <c r="X3" t="n">
        <v>4.28</v>
      </c>
      <c r="Y3" t="n">
        <v>1</v>
      </c>
      <c r="Z3" t="n">
        <v>10</v>
      </c>
      <c r="AA3" t="n">
        <v>156.187703971415</v>
      </c>
      <c r="AB3" t="n">
        <v>213.7029070887851</v>
      </c>
      <c r="AC3" t="n">
        <v>193.3074015702065</v>
      </c>
      <c r="AD3" t="n">
        <v>156187.703971415</v>
      </c>
      <c r="AE3" t="n">
        <v>213702.9070887851</v>
      </c>
      <c r="AF3" t="n">
        <v>3.387458710643533e-06</v>
      </c>
      <c r="AG3" t="n">
        <v>0.7544444444444445</v>
      </c>
      <c r="AH3" t="n">
        <v>193307.4015702065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1.8538</v>
      </c>
      <c r="E4" t="n">
        <v>53.94</v>
      </c>
      <c r="F4" t="n">
        <v>51.33</v>
      </c>
      <c r="G4" t="n">
        <v>37.56</v>
      </c>
      <c r="H4" t="n">
        <v>1.22</v>
      </c>
      <c r="I4" t="n">
        <v>82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205.9</v>
      </c>
      <c r="Q4" t="n">
        <v>1206.74</v>
      </c>
      <c r="R4" t="n">
        <v>297.1</v>
      </c>
      <c r="S4" t="n">
        <v>133.29</v>
      </c>
      <c r="T4" t="n">
        <v>64850.96</v>
      </c>
      <c r="U4" t="n">
        <v>0.45</v>
      </c>
      <c r="V4" t="n">
        <v>0.73</v>
      </c>
      <c r="W4" t="n">
        <v>0.53</v>
      </c>
      <c r="X4" t="n">
        <v>3.92</v>
      </c>
      <c r="Y4" t="n">
        <v>1</v>
      </c>
      <c r="Z4" t="n">
        <v>10</v>
      </c>
      <c r="AA4" t="n">
        <v>156.3983837471323</v>
      </c>
      <c r="AB4" t="n">
        <v>213.991168452457</v>
      </c>
      <c r="AC4" t="n">
        <v>193.568151673907</v>
      </c>
      <c r="AD4" t="n">
        <v>156398.3837471323</v>
      </c>
      <c r="AE4" t="n">
        <v>213991.168452457</v>
      </c>
      <c r="AF4" t="n">
        <v>3.410825570469274e-06</v>
      </c>
      <c r="AG4" t="n">
        <v>0.7491666666666666</v>
      </c>
      <c r="AH4" t="n">
        <v>193568.151673907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0.9829</v>
      </c>
      <c r="E2" t="n">
        <v>101.74</v>
      </c>
      <c r="F2" t="n">
        <v>80.23999999999999</v>
      </c>
      <c r="G2" t="n">
        <v>7.22</v>
      </c>
      <c r="H2" t="n">
        <v>0.12</v>
      </c>
      <c r="I2" t="n">
        <v>667</v>
      </c>
      <c r="J2" t="n">
        <v>141.81</v>
      </c>
      <c r="K2" t="n">
        <v>47.83</v>
      </c>
      <c r="L2" t="n">
        <v>1</v>
      </c>
      <c r="M2" t="n">
        <v>665</v>
      </c>
      <c r="N2" t="n">
        <v>22.98</v>
      </c>
      <c r="O2" t="n">
        <v>17723.39</v>
      </c>
      <c r="P2" t="n">
        <v>908.33</v>
      </c>
      <c r="Q2" t="n">
        <v>1207.09</v>
      </c>
      <c r="R2" t="n">
        <v>1284.1</v>
      </c>
      <c r="S2" t="n">
        <v>133.29</v>
      </c>
      <c r="T2" t="n">
        <v>555426.91</v>
      </c>
      <c r="U2" t="n">
        <v>0.1</v>
      </c>
      <c r="V2" t="n">
        <v>0.47</v>
      </c>
      <c r="W2" t="n">
        <v>1.35</v>
      </c>
      <c r="X2" t="n">
        <v>32.82</v>
      </c>
      <c r="Y2" t="n">
        <v>1</v>
      </c>
      <c r="Z2" t="n">
        <v>10</v>
      </c>
      <c r="AA2" t="n">
        <v>1118.293760113901</v>
      </c>
      <c r="AB2" t="n">
        <v>1530.098858226602</v>
      </c>
      <c r="AC2" t="n">
        <v>1384.068370704689</v>
      </c>
      <c r="AD2" t="n">
        <v>1118293.760113901</v>
      </c>
      <c r="AE2" t="n">
        <v>1530098.858226602</v>
      </c>
      <c r="AF2" t="n">
        <v>1.512385624138006e-06</v>
      </c>
      <c r="AG2" t="n">
        <v>1.413055555555556</v>
      </c>
      <c r="AH2" t="n">
        <v>1384068.370704689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1.4798</v>
      </c>
      <c r="E3" t="n">
        <v>67.58</v>
      </c>
      <c r="F3" t="n">
        <v>58.47</v>
      </c>
      <c r="G3" t="n">
        <v>14.74</v>
      </c>
      <c r="H3" t="n">
        <v>0.25</v>
      </c>
      <c r="I3" t="n">
        <v>238</v>
      </c>
      <c r="J3" t="n">
        <v>143.17</v>
      </c>
      <c r="K3" t="n">
        <v>47.83</v>
      </c>
      <c r="L3" t="n">
        <v>2</v>
      </c>
      <c r="M3" t="n">
        <v>236</v>
      </c>
      <c r="N3" t="n">
        <v>23.34</v>
      </c>
      <c r="O3" t="n">
        <v>17891.86</v>
      </c>
      <c r="P3" t="n">
        <v>654.03</v>
      </c>
      <c r="Q3" t="n">
        <v>1206.73</v>
      </c>
      <c r="R3" t="n">
        <v>542.88</v>
      </c>
      <c r="S3" t="n">
        <v>133.29</v>
      </c>
      <c r="T3" t="n">
        <v>186961.76</v>
      </c>
      <c r="U3" t="n">
        <v>0.25</v>
      </c>
      <c r="V3" t="n">
        <v>0.64</v>
      </c>
      <c r="W3" t="n">
        <v>0.66</v>
      </c>
      <c r="X3" t="n">
        <v>11.06</v>
      </c>
      <c r="Y3" t="n">
        <v>1</v>
      </c>
      <c r="Z3" t="n">
        <v>10</v>
      </c>
      <c r="AA3" t="n">
        <v>538.2953694996675</v>
      </c>
      <c r="AB3" t="n">
        <v>736.5194724651044</v>
      </c>
      <c r="AC3" t="n">
        <v>666.2270877246061</v>
      </c>
      <c r="AD3" t="n">
        <v>538295.3694996674</v>
      </c>
      <c r="AE3" t="n">
        <v>736519.4724651044</v>
      </c>
      <c r="AF3" t="n">
        <v>2.276964336757982e-06</v>
      </c>
      <c r="AG3" t="n">
        <v>0.9386111111111111</v>
      </c>
      <c r="AH3" t="n">
        <v>666227.0877246062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1.6544</v>
      </c>
      <c r="E4" t="n">
        <v>60.45</v>
      </c>
      <c r="F4" t="n">
        <v>54.03</v>
      </c>
      <c r="G4" t="n">
        <v>22.36</v>
      </c>
      <c r="H4" t="n">
        <v>0.37</v>
      </c>
      <c r="I4" t="n">
        <v>145</v>
      </c>
      <c r="J4" t="n">
        <v>144.54</v>
      </c>
      <c r="K4" t="n">
        <v>47.83</v>
      </c>
      <c r="L4" t="n">
        <v>3</v>
      </c>
      <c r="M4" t="n">
        <v>143</v>
      </c>
      <c r="N4" t="n">
        <v>23.71</v>
      </c>
      <c r="O4" t="n">
        <v>18060.85</v>
      </c>
      <c r="P4" t="n">
        <v>597.75</v>
      </c>
      <c r="Q4" t="n">
        <v>1206.7</v>
      </c>
      <c r="R4" t="n">
        <v>391.88</v>
      </c>
      <c r="S4" t="n">
        <v>133.29</v>
      </c>
      <c r="T4" t="n">
        <v>111926.67</v>
      </c>
      <c r="U4" t="n">
        <v>0.34</v>
      </c>
      <c r="V4" t="n">
        <v>0.6899999999999999</v>
      </c>
      <c r="W4" t="n">
        <v>0.51</v>
      </c>
      <c r="X4" t="n">
        <v>6.62</v>
      </c>
      <c r="Y4" t="n">
        <v>1</v>
      </c>
      <c r="Z4" t="n">
        <v>10</v>
      </c>
      <c r="AA4" t="n">
        <v>441.9299903169322</v>
      </c>
      <c r="AB4" t="n">
        <v>604.6681093268013</v>
      </c>
      <c r="AC4" t="n">
        <v>546.9594336296722</v>
      </c>
      <c r="AD4" t="n">
        <v>441929.9903169322</v>
      </c>
      <c r="AE4" t="n">
        <v>604668.1093268013</v>
      </c>
      <c r="AF4" t="n">
        <v>2.545620893858904e-06</v>
      </c>
      <c r="AG4" t="n">
        <v>0.8395833333333333</v>
      </c>
      <c r="AH4" t="n">
        <v>546959.4336296722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1.746</v>
      </c>
      <c r="E5" t="n">
        <v>57.27</v>
      </c>
      <c r="F5" t="n">
        <v>52.04</v>
      </c>
      <c r="G5" t="n">
        <v>30.02</v>
      </c>
      <c r="H5" t="n">
        <v>0.49</v>
      </c>
      <c r="I5" t="n">
        <v>104</v>
      </c>
      <c r="J5" t="n">
        <v>145.92</v>
      </c>
      <c r="K5" t="n">
        <v>47.83</v>
      </c>
      <c r="L5" t="n">
        <v>4</v>
      </c>
      <c r="M5" t="n">
        <v>102</v>
      </c>
      <c r="N5" t="n">
        <v>24.09</v>
      </c>
      <c r="O5" t="n">
        <v>18230.35</v>
      </c>
      <c r="P5" t="n">
        <v>569.48</v>
      </c>
      <c r="Q5" t="n">
        <v>1206.62</v>
      </c>
      <c r="R5" t="n">
        <v>324.46</v>
      </c>
      <c r="S5" t="n">
        <v>133.29</v>
      </c>
      <c r="T5" t="n">
        <v>78422.81</v>
      </c>
      <c r="U5" t="n">
        <v>0.41</v>
      </c>
      <c r="V5" t="n">
        <v>0.72</v>
      </c>
      <c r="W5" t="n">
        <v>0.45</v>
      </c>
      <c r="X5" t="n">
        <v>4.63</v>
      </c>
      <c r="Y5" t="n">
        <v>1</v>
      </c>
      <c r="Z5" t="n">
        <v>10</v>
      </c>
      <c r="AA5" t="n">
        <v>400.4398770601368</v>
      </c>
      <c r="AB5" t="n">
        <v>547.899505954241</v>
      </c>
      <c r="AC5" t="n">
        <v>495.6087460877538</v>
      </c>
      <c r="AD5" t="n">
        <v>400439.8770601368</v>
      </c>
      <c r="AE5" t="n">
        <v>547899.505954241</v>
      </c>
      <c r="AF5" t="n">
        <v>2.686565571009216e-06</v>
      </c>
      <c r="AG5" t="n">
        <v>0.7954166666666667</v>
      </c>
      <c r="AH5" t="n">
        <v>495608.7460877538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1.7815</v>
      </c>
      <c r="E6" t="n">
        <v>56.13</v>
      </c>
      <c r="F6" t="n">
        <v>51.54</v>
      </c>
      <c r="G6" t="n">
        <v>37.71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80</v>
      </c>
      <c r="N6" t="n">
        <v>24.47</v>
      </c>
      <c r="O6" t="n">
        <v>18400.38</v>
      </c>
      <c r="P6" t="n">
        <v>558.52</v>
      </c>
      <c r="Q6" t="n">
        <v>1206.63</v>
      </c>
      <c r="R6" t="n">
        <v>309.14</v>
      </c>
      <c r="S6" t="n">
        <v>133.29</v>
      </c>
      <c r="T6" t="n">
        <v>70873.83</v>
      </c>
      <c r="U6" t="n">
        <v>0.43</v>
      </c>
      <c r="V6" t="n">
        <v>0.73</v>
      </c>
      <c r="W6" t="n">
        <v>0.39</v>
      </c>
      <c r="X6" t="n">
        <v>4.13</v>
      </c>
      <c r="Y6" t="n">
        <v>1</v>
      </c>
      <c r="Z6" t="n">
        <v>10</v>
      </c>
      <c r="AA6" t="n">
        <v>386.0791239154531</v>
      </c>
      <c r="AB6" t="n">
        <v>528.2504899499697</v>
      </c>
      <c r="AC6" t="n">
        <v>477.835004593363</v>
      </c>
      <c r="AD6" t="n">
        <v>386079.1239154531</v>
      </c>
      <c r="AE6" t="n">
        <v>528250.4899499697</v>
      </c>
      <c r="AF6" t="n">
        <v>2.741189326891706e-06</v>
      </c>
      <c r="AG6" t="n">
        <v>0.7795833333333334</v>
      </c>
      <c r="AH6" t="n">
        <v>477835.004593363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1.8325</v>
      </c>
      <c r="E7" t="n">
        <v>54.57</v>
      </c>
      <c r="F7" t="n">
        <v>50.43</v>
      </c>
      <c r="G7" t="n">
        <v>45.85</v>
      </c>
      <c r="H7" t="n">
        <v>0.71</v>
      </c>
      <c r="I7" t="n">
        <v>66</v>
      </c>
      <c r="J7" t="n">
        <v>148.68</v>
      </c>
      <c r="K7" t="n">
        <v>47.83</v>
      </c>
      <c r="L7" t="n">
        <v>6</v>
      </c>
      <c r="M7" t="n">
        <v>64</v>
      </c>
      <c r="N7" t="n">
        <v>24.85</v>
      </c>
      <c r="O7" t="n">
        <v>18570.94</v>
      </c>
      <c r="P7" t="n">
        <v>540.6900000000001</v>
      </c>
      <c r="Q7" t="n">
        <v>1206.78</v>
      </c>
      <c r="R7" t="n">
        <v>270.54</v>
      </c>
      <c r="S7" t="n">
        <v>133.29</v>
      </c>
      <c r="T7" t="n">
        <v>51653.81</v>
      </c>
      <c r="U7" t="n">
        <v>0.49</v>
      </c>
      <c r="V7" t="n">
        <v>0.74</v>
      </c>
      <c r="W7" t="n">
        <v>0.38</v>
      </c>
      <c r="X7" t="n">
        <v>3.02</v>
      </c>
      <c r="Y7" t="n">
        <v>1</v>
      </c>
      <c r="Z7" t="n">
        <v>10</v>
      </c>
      <c r="AA7" t="n">
        <v>364.6265133223496</v>
      </c>
      <c r="AB7" t="n">
        <v>498.8980817141014</v>
      </c>
      <c r="AC7" t="n">
        <v>451.2839490031622</v>
      </c>
      <c r="AD7" t="n">
        <v>364626.5133223496</v>
      </c>
      <c r="AE7" t="n">
        <v>498898.0817141014</v>
      </c>
      <c r="AF7" t="n">
        <v>2.819662891680635e-06</v>
      </c>
      <c r="AG7" t="n">
        <v>0.7579166666666667</v>
      </c>
      <c r="AH7" t="n">
        <v>451283.9490031622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1.8583</v>
      </c>
      <c r="E8" t="n">
        <v>53.81</v>
      </c>
      <c r="F8" t="n">
        <v>49.97</v>
      </c>
      <c r="G8" t="n">
        <v>53.53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54</v>
      </c>
      <c r="N8" t="n">
        <v>25.24</v>
      </c>
      <c r="O8" t="n">
        <v>18742.03</v>
      </c>
      <c r="P8" t="n">
        <v>528.5</v>
      </c>
      <c r="Q8" t="n">
        <v>1206.63</v>
      </c>
      <c r="R8" t="n">
        <v>254.76</v>
      </c>
      <c r="S8" t="n">
        <v>133.29</v>
      </c>
      <c r="T8" t="n">
        <v>43810.76</v>
      </c>
      <c r="U8" t="n">
        <v>0.52</v>
      </c>
      <c r="V8" t="n">
        <v>0.75</v>
      </c>
      <c r="W8" t="n">
        <v>0.36</v>
      </c>
      <c r="X8" t="n">
        <v>2.56</v>
      </c>
      <c r="Y8" t="n">
        <v>1</v>
      </c>
      <c r="Z8" t="n">
        <v>10</v>
      </c>
      <c r="AA8" t="n">
        <v>352.9427749346438</v>
      </c>
      <c r="AB8" t="n">
        <v>482.9118754018834</v>
      </c>
      <c r="AC8" t="n">
        <v>436.8234437846008</v>
      </c>
      <c r="AD8" t="n">
        <v>352942.7749346438</v>
      </c>
      <c r="AE8" t="n">
        <v>482911.8754018834</v>
      </c>
      <c r="AF8" t="n">
        <v>2.85936128327974e-06</v>
      </c>
      <c r="AG8" t="n">
        <v>0.7473611111111111</v>
      </c>
      <c r="AH8" t="n">
        <v>436823.4437846008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1.882</v>
      </c>
      <c r="E9" t="n">
        <v>53.13</v>
      </c>
      <c r="F9" t="n">
        <v>49.52</v>
      </c>
      <c r="G9" t="n">
        <v>61.9</v>
      </c>
      <c r="H9" t="n">
        <v>0.9399999999999999</v>
      </c>
      <c r="I9" t="n">
        <v>48</v>
      </c>
      <c r="J9" t="n">
        <v>151.46</v>
      </c>
      <c r="K9" t="n">
        <v>47.83</v>
      </c>
      <c r="L9" t="n">
        <v>8</v>
      </c>
      <c r="M9" t="n">
        <v>46</v>
      </c>
      <c r="N9" t="n">
        <v>25.63</v>
      </c>
      <c r="O9" t="n">
        <v>18913.66</v>
      </c>
      <c r="P9" t="n">
        <v>518.37</v>
      </c>
      <c r="Q9" t="n">
        <v>1206.62</v>
      </c>
      <c r="R9" t="n">
        <v>239.37</v>
      </c>
      <c r="S9" t="n">
        <v>133.29</v>
      </c>
      <c r="T9" t="n">
        <v>36154.99</v>
      </c>
      <c r="U9" t="n">
        <v>0.5600000000000001</v>
      </c>
      <c r="V9" t="n">
        <v>0.76</v>
      </c>
      <c r="W9" t="n">
        <v>0.35</v>
      </c>
      <c r="X9" t="n">
        <v>2.11</v>
      </c>
      <c r="Y9" t="n">
        <v>1</v>
      </c>
      <c r="Z9" t="n">
        <v>10</v>
      </c>
      <c r="AA9" t="n">
        <v>342.9314196408006</v>
      </c>
      <c r="AB9" t="n">
        <v>469.2138974190231</v>
      </c>
      <c r="AC9" t="n">
        <v>424.4327815951918</v>
      </c>
      <c r="AD9" t="n">
        <v>342931.4196408006</v>
      </c>
      <c r="AE9" t="n">
        <v>469213.897419023</v>
      </c>
      <c r="AF9" t="n">
        <v>2.895828410446359e-06</v>
      </c>
      <c r="AG9" t="n">
        <v>0.7379166666666667</v>
      </c>
      <c r="AH9" t="n">
        <v>424432.7815951918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1.8934</v>
      </c>
      <c r="E10" t="n">
        <v>52.82</v>
      </c>
      <c r="F10" t="n">
        <v>49.37</v>
      </c>
      <c r="G10" t="n">
        <v>70.53</v>
      </c>
      <c r="H10" t="n">
        <v>1.04</v>
      </c>
      <c r="I10" t="n">
        <v>42</v>
      </c>
      <c r="J10" t="n">
        <v>152.85</v>
      </c>
      <c r="K10" t="n">
        <v>47.83</v>
      </c>
      <c r="L10" t="n">
        <v>9</v>
      </c>
      <c r="M10" t="n">
        <v>40</v>
      </c>
      <c r="N10" t="n">
        <v>26.03</v>
      </c>
      <c r="O10" t="n">
        <v>19085.83</v>
      </c>
      <c r="P10" t="n">
        <v>510.73</v>
      </c>
      <c r="Q10" t="n">
        <v>1206.6</v>
      </c>
      <c r="R10" t="n">
        <v>234.9</v>
      </c>
      <c r="S10" t="n">
        <v>133.29</v>
      </c>
      <c r="T10" t="n">
        <v>33952.27</v>
      </c>
      <c r="U10" t="n">
        <v>0.57</v>
      </c>
      <c r="V10" t="n">
        <v>0.76</v>
      </c>
      <c r="W10" t="n">
        <v>0.34</v>
      </c>
      <c r="X10" t="n">
        <v>1.96</v>
      </c>
      <c r="Y10" t="n">
        <v>1</v>
      </c>
      <c r="Z10" t="n">
        <v>10</v>
      </c>
      <c r="AA10" t="n">
        <v>337.0651736806304</v>
      </c>
      <c r="AB10" t="n">
        <v>461.1874408958117</v>
      </c>
      <c r="AC10" t="n">
        <v>417.1723588173533</v>
      </c>
      <c r="AD10" t="n">
        <v>337065.1736806305</v>
      </c>
      <c r="AE10" t="n">
        <v>461187.4408958117</v>
      </c>
      <c r="AF10" t="n">
        <v>2.913369560222708e-06</v>
      </c>
      <c r="AG10" t="n">
        <v>0.7336111111111111</v>
      </c>
      <c r="AH10" t="n">
        <v>417172.3588173533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1.9096</v>
      </c>
      <c r="E11" t="n">
        <v>52.37</v>
      </c>
      <c r="F11" t="n">
        <v>49.07</v>
      </c>
      <c r="G11" t="n">
        <v>79.56999999999999</v>
      </c>
      <c r="H11" t="n">
        <v>1.15</v>
      </c>
      <c r="I11" t="n">
        <v>37</v>
      </c>
      <c r="J11" t="n">
        <v>154.25</v>
      </c>
      <c r="K11" t="n">
        <v>47.83</v>
      </c>
      <c r="L11" t="n">
        <v>10</v>
      </c>
      <c r="M11" t="n">
        <v>35</v>
      </c>
      <c r="N11" t="n">
        <v>26.43</v>
      </c>
      <c r="O11" t="n">
        <v>19258.55</v>
      </c>
      <c r="P11" t="n">
        <v>500.35</v>
      </c>
      <c r="Q11" t="n">
        <v>1206.6</v>
      </c>
      <c r="R11" t="n">
        <v>224.33</v>
      </c>
      <c r="S11" t="n">
        <v>133.29</v>
      </c>
      <c r="T11" t="n">
        <v>28691.58</v>
      </c>
      <c r="U11" t="n">
        <v>0.59</v>
      </c>
      <c r="V11" t="n">
        <v>0.76</v>
      </c>
      <c r="W11" t="n">
        <v>0.33</v>
      </c>
      <c r="X11" t="n">
        <v>1.66</v>
      </c>
      <c r="Y11" t="n">
        <v>1</v>
      </c>
      <c r="Z11" t="n">
        <v>10</v>
      </c>
      <c r="AA11" t="n">
        <v>328.8948566995272</v>
      </c>
      <c r="AB11" t="n">
        <v>450.0084527533203</v>
      </c>
      <c r="AC11" t="n">
        <v>407.0602776133729</v>
      </c>
      <c r="AD11" t="n">
        <v>328894.8566995272</v>
      </c>
      <c r="AE11" t="n">
        <v>450008.4527533203</v>
      </c>
      <c r="AF11" t="n">
        <v>2.938296457273309e-06</v>
      </c>
      <c r="AG11" t="n">
        <v>0.7273611111111111</v>
      </c>
      <c r="AH11" t="n">
        <v>407060.2776133729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1.9216</v>
      </c>
      <c r="E12" t="n">
        <v>52.04</v>
      </c>
      <c r="F12" t="n">
        <v>48.86</v>
      </c>
      <c r="G12" t="n">
        <v>88.83</v>
      </c>
      <c r="H12" t="n">
        <v>1.25</v>
      </c>
      <c r="I12" t="n">
        <v>33</v>
      </c>
      <c r="J12" t="n">
        <v>155.66</v>
      </c>
      <c r="K12" t="n">
        <v>47.83</v>
      </c>
      <c r="L12" t="n">
        <v>11</v>
      </c>
      <c r="M12" t="n">
        <v>31</v>
      </c>
      <c r="N12" t="n">
        <v>26.83</v>
      </c>
      <c r="O12" t="n">
        <v>19431.82</v>
      </c>
      <c r="P12" t="n">
        <v>491.47</v>
      </c>
      <c r="Q12" t="n">
        <v>1206.63</v>
      </c>
      <c r="R12" t="n">
        <v>217.12</v>
      </c>
      <c r="S12" t="n">
        <v>133.29</v>
      </c>
      <c r="T12" t="n">
        <v>25109.13</v>
      </c>
      <c r="U12" t="n">
        <v>0.61</v>
      </c>
      <c r="V12" t="n">
        <v>0.77</v>
      </c>
      <c r="W12" t="n">
        <v>0.33</v>
      </c>
      <c r="X12" t="n">
        <v>1.45</v>
      </c>
      <c r="Y12" t="n">
        <v>1</v>
      </c>
      <c r="Z12" t="n">
        <v>10</v>
      </c>
      <c r="AA12" t="n">
        <v>322.4157562001904</v>
      </c>
      <c r="AB12" t="n">
        <v>441.1434616123871</v>
      </c>
      <c r="AC12" t="n">
        <v>399.0413487848371</v>
      </c>
      <c r="AD12" t="n">
        <v>322415.7562001904</v>
      </c>
      <c r="AE12" t="n">
        <v>441143.461612387</v>
      </c>
      <c r="AF12" t="n">
        <v>2.95676082545894e-06</v>
      </c>
      <c r="AG12" t="n">
        <v>0.7227777777777777</v>
      </c>
      <c r="AH12" t="n">
        <v>399041.3487848371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1.9341</v>
      </c>
      <c r="E13" t="n">
        <v>51.7</v>
      </c>
      <c r="F13" t="n">
        <v>48.61</v>
      </c>
      <c r="G13" t="n">
        <v>97.22</v>
      </c>
      <c r="H13" t="n">
        <v>1.35</v>
      </c>
      <c r="I13" t="n">
        <v>30</v>
      </c>
      <c r="J13" t="n">
        <v>157.07</v>
      </c>
      <c r="K13" t="n">
        <v>47.83</v>
      </c>
      <c r="L13" t="n">
        <v>12</v>
      </c>
      <c r="M13" t="n">
        <v>28</v>
      </c>
      <c r="N13" t="n">
        <v>27.24</v>
      </c>
      <c r="O13" t="n">
        <v>19605.66</v>
      </c>
      <c r="P13" t="n">
        <v>482.22</v>
      </c>
      <c r="Q13" t="n">
        <v>1206.62</v>
      </c>
      <c r="R13" t="n">
        <v>208.17</v>
      </c>
      <c r="S13" t="n">
        <v>133.29</v>
      </c>
      <c r="T13" t="n">
        <v>20646.45</v>
      </c>
      <c r="U13" t="n">
        <v>0.64</v>
      </c>
      <c r="V13" t="n">
        <v>0.77</v>
      </c>
      <c r="W13" t="n">
        <v>0.33</v>
      </c>
      <c r="X13" t="n">
        <v>1.2</v>
      </c>
      <c r="Y13" t="n">
        <v>1</v>
      </c>
      <c r="Z13" t="n">
        <v>10</v>
      </c>
      <c r="AA13" t="n">
        <v>315.6913069269973</v>
      </c>
      <c r="AB13" t="n">
        <v>431.9427734550396</v>
      </c>
      <c r="AC13" t="n">
        <v>390.7187613919799</v>
      </c>
      <c r="AD13" t="n">
        <v>315691.3069269973</v>
      </c>
      <c r="AE13" t="n">
        <v>431942.7734550396</v>
      </c>
      <c r="AF13" t="n">
        <v>2.975994542318971e-06</v>
      </c>
      <c r="AG13" t="n">
        <v>0.7180555555555556</v>
      </c>
      <c r="AH13" t="n">
        <v>390718.7613919799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1.9331</v>
      </c>
      <c r="E14" t="n">
        <v>51.73</v>
      </c>
      <c r="F14" t="n">
        <v>48.69</v>
      </c>
      <c r="G14" t="n">
        <v>104.34</v>
      </c>
      <c r="H14" t="n">
        <v>1.45</v>
      </c>
      <c r="I14" t="n">
        <v>28</v>
      </c>
      <c r="J14" t="n">
        <v>158.48</v>
      </c>
      <c r="K14" t="n">
        <v>47.83</v>
      </c>
      <c r="L14" t="n">
        <v>13</v>
      </c>
      <c r="M14" t="n">
        <v>26</v>
      </c>
      <c r="N14" t="n">
        <v>27.65</v>
      </c>
      <c r="O14" t="n">
        <v>19780.06</v>
      </c>
      <c r="P14" t="n">
        <v>475.93</v>
      </c>
      <c r="Q14" t="n">
        <v>1206.64</v>
      </c>
      <c r="R14" t="n">
        <v>211.74</v>
      </c>
      <c r="S14" t="n">
        <v>133.29</v>
      </c>
      <c r="T14" t="n">
        <v>22443.25</v>
      </c>
      <c r="U14" t="n">
        <v>0.63</v>
      </c>
      <c r="V14" t="n">
        <v>0.77</v>
      </c>
      <c r="W14" t="n">
        <v>0.32</v>
      </c>
      <c r="X14" t="n">
        <v>1.28</v>
      </c>
      <c r="Y14" t="n">
        <v>1</v>
      </c>
      <c r="Z14" t="n">
        <v>10</v>
      </c>
      <c r="AA14" t="n">
        <v>313.1766155973968</v>
      </c>
      <c r="AB14" t="n">
        <v>428.5020618375286</v>
      </c>
      <c r="AC14" t="n">
        <v>387.606426462175</v>
      </c>
      <c r="AD14" t="n">
        <v>313176.6155973968</v>
      </c>
      <c r="AE14" t="n">
        <v>428502.0618375286</v>
      </c>
      <c r="AF14" t="n">
        <v>2.974455844970169e-06</v>
      </c>
      <c r="AG14" t="n">
        <v>0.7184722222222222</v>
      </c>
      <c r="AH14" t="n">
        <v>387606.426462175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1.9438</v>
      </c>
      <c r="E15" t="n">
        <v>51.45</v>
      </c>
      <c r="F15" t="n">
        <v>48.5</v>
      </c>
      <c r="G15" t="n">
        <v>116.39</v>
      </c>
      <c r="H15" t="n">
        <v>1.55</v>
      </c>
      <c r="I15" t="n">
        <v>25</v>
      </c>
      <c r="J15" t="n">
        <v>159.9</v>
      </c>
      <c r="K15" t="n">
        <v>47.83</v>
      </c>
      <c r="L15" t="n">
        <v>14</v>
      </c>
      <c r="M15" t="n">
        <v>23</v>
      </c>
      <c r="N15" t="n">
        <v>28.07</v>
      </c>
      <c r="O15" t="n">
        <v>19955.16</v>
      </c>
      <c r="P15" t="n">
        <v>466.31</v>
      </c>
      <c r="Q15" t="n">
        <v>1206.66</v>
      </c>
      <c r="R15" t="n">
        <v>204.81</v>
      </c>
      <c r="S15" t="n">
        <v>133.29</v>
      </c>
      <c r="T15" t="n">
        <v>18991.19</v>
      </c>
      <c r="U15" t="n">
        <v>0.65</v>
      </c>
      <c r="V15" t="n">
        <v>0.77</v>
      </c>
      <c r="W15" t="n">
        <v>0.32</v>
      </c>
      <c r="X15" t="n">
        <v>1.09</v>
      </c>
      <c r="Y15" t="n">
        <v>1</v>
      </c>
      <c r="Z15" t="n">
        <v>10</v>
      </c>
      <c r="AA15" t="n">
        <v>306.7845229608143</v>
      </c>
      <c r="AB15" t="n">
        <v>419.7561186929316</v>
      </c>
      <c r="AC15" t="n">
        <v>379.6951838562902</v>
      </c>
      <c r="AD15" t="n">
        <v>306784.5229608143</v>
      </c>
      <c r="AE15" t="n">
        <v>419756.1186929317</v>
      </c>
      <c r="AF15" t="n">
        <v>2.990919906602356e-06</v>
      </c>
      <c r="AG15" t="n">
        <v>0.7145833333333333</v>
      </c>
      <c r="AH15" t="n">
        <v>379695.1838562902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1.9496</v>
      </c>
      <c r="E16" t="n">
        <v>51.29</v>
      </c>
      <c r="F16" t="n">
        <v>48.4</v>
      </c>
      <c r="G16" t="n">
        <v>126.26</v>
      </c>
      <c r="H16" t="n">
        <v>1.65</v>
      </c>
      <c r="I16" t="n">
        <v>23</v>
      </c>
      <c r="J16" t="n">
        <v>161.32</v>
      </c>
      <c r="K16" t="n">
        <v>47.83</v>
      </c>
      <c r="L16" t="n">
        <v>15</v>
      </c>
      <c r="M16" t="n">
        <v>21</v>
      </c>
      <c r="N16" t="n">
        <v>28.5</v>
      </c>
      <c r="O16" t="n">
        <v>20130.71</v>
      </c>
      <c r="P16" t="n">
        <v>459.64</v>
      </c>
      <c r="Q16" t="n">
        <v>1206.59</v>
      </c>
      <c r="R16" t="n">
        <v>201.64</v>
      </c>
      <c r="S16" t="n">
        <v>133.29</v>
      </c>
      <c r="T16" t="n">
        <v>17417.53</v>
      </c>
      <c r="U16" t="n">
        <v>0.66</v>
      </c>
      <c r="V16" t="n">
        <v>0.77</v>
      </c>
      <c r="W16" t="n">
        <v>0.31</v>
      </c>
      <c r="X16" t="n">
        <v>0.99</v>
      </c>
      <c r="Y16" t="n">
        <v>1</v>
      </c>
      <c r="Z16" t="n">
        <v>10</v>
      </c>
      <c r="AA16" t="n">
        <v>302.7043195487202</v>
      </c>
      <c r="AB16" t="n">
        <v>414.1734043786342</v>
      </c>
      <c r="AC16" t="n">
        <v>374.6452759607606</v>
      </c>
      <c r="AD16" t="n">
        <v>302704.3195487202</v>
      </c>
      <c r="AE16" t="n">
        <v>414173.4043786342</v>
      </c>
      <c r="AF16" t="n">
        <v>2.99984435122541e-06</v>
      </c>
      <c r="AG16" t="n">
        <v>0.7123611111111111</v>
      </c>
      <c r="AH16" t="n">
        <v>374645.2759607605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1.9512</v>
      </c>
      <c r="E17" t="n">
        <v>51.25</v>
      </c>
      <c r="F17" t="n">
        <v>48.39</v>
      </c>
      <c r="G17" t="n">
        <v>131.97</v>
      </c>
      <c r="H17" t="n">
        <v>1.74</v>
      </c>
      <c r="I17" t="n">
        <v>22</v>
      </c>
      <c r="J17" t="n">
        <v>162.75</v>
      </c>
      <c r="K17" t="n">
        <v>47.83</v>
      </c>
      <c r="L17" t="n">
        <v>16</v>
      </c>
      <c r="M17" t="n">
        <v>20</v>
      </c>
      <c r="N17" t="n">
        <v>28.92</v>
      </c>
      <c r="O17" t="n">
        <v>20306.85</v>
      </c>
      <c r="P17" t="n">
        <v>449.57</v>
      </c>
      <c r="Q17" t="n">
        <v>1206.6</v>
      </c>
      <c r="R17" t="n">
        <v>201.39</v>
      </c>
      <c r="S17" t="n">
        <v>133.29</v>
      </c>
      <c r="T17" t="n">
        <v>17296.06</v>
      </c>
      <c r="U17" t="n">
        <v>0.66</v>
      </c>
      <c r="V17" t="n">
        <v>0.77</v>
      </c>
      <c r="W17" t="n">
        <v>0.31</v>
      </c>
      <c r="X17" t="n">
        <v>0.98</v>
      </c>
      <c r="Y17" t="n">
        <v>1</v>
      </c>
      <c r="Z17" t="n">
        <v>10</v>
      </c>
      <c r="AA17" t="n">
        <v>297.9445405660088</v>
      </c>
      <c r="AB17" t="n">
        <v>407.66086478786</v>
      </c>
      <c r="AC17" t="n">
        <v>368.7542840081231</v>
      </c>
      <c r="AD17" t="n">
        <v>297944.5405660088</v>
      </c>
      <c r="AE17" t="n">
        <v>407660.86478786</v>
      </c>
      <c r="AF17" t="n">
        <v>3.002306266983495e-06</v>
      </c>
      <c r="AG17" t="n">
        <v>0.7118055555555556</v>
      </c>
      <c r="AH17" t="n">
        <v>368754.2840081231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1.9562</v>
      </c>
      <c r="E18" t="n">
        <v>51.12</v>
      </c>
      <c r="F18" t="n">
        <v>48.31</v>
      </c>
      <c r="G18" t="n">
        <v>144.94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443.98</v>
      </c>
      <c r="Q18" t="n">
        <v>1206.63</v>
      </c>
      <c r="R18" t="n">
        <v>198.65</v>
      </c>
      <c r="S18" t="n">
        <v>133.29</v>
      </c>
      <c r="T18" t="n">
        <v>15937.19</v>
      </c>
      <c r="U18" t="n">
        <v>0.67</v>
      </c>
      <c r="V18" t="n">
        <v>0.77</v>
      </c>
      <c r="W18" t="n">
        <v>0.31</v>
      </c>
      <c r="X18" t="n">
        <v>0.91</v>
      </c>
      <c r="Y18" t="n">
        <v>1</v>
      </c>
      <c r="Z18" t="n">
        <v>10</v>
      </c>
      <c r="AA18" t="n">
        <v>294.5450635030397</v>
      </c>
      <c r="AB18" t="n">
        <v>403.0095502959622</v>
      </c>
      <c r="AC18" t="n">
        <v>364.5468844431712</v>
      </c>
      <c r="AD18" t="n">
        <v>294545.0635030397</v>
      </c>
      <c r="AE18" t="n">
        <v>403009.5502959623</v>
      </c>
      <c r="AF18" t="n">
        <v>3.009999753727507e-06</v>
      </c>
      <c r="AG18" t="n">
        <v>0.71</v>
      </c>
      <c r="AH18" t="n">
        <v>364546.8844431711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1.9608</v>
      </c>
      <c r="E19" t="n">
        <v>51</v>
      </c>
      <c r="F19" t="n">
        <v>48.22</v>
      </c>
      <c r="G19" t="n">
        <v>152.28</v>
      </c>
      <c r="H19" t="n">
        <v>1.93</v>
      </c>
      <c r="I19" t="n">
        <v>19</v>
      </c>
      <c r="J19" t="n">
        <v>165.62</v>
      </c>
      <c r="K19" t="n">
        <v>47.83</v>
      </c>
      <c r="L19" t="n">
        <v>18</v>
      </c>
      <c r="M19" t="n">
        <v>9</v>
      </c>
      <c r="N19" t="n">
        <v>29.8</v>
      </c>
      <c r="O19" t="n">
        <v>20660.89</v>
      </c>
      <c r="P19" t="n">
        <v>437.04</v>
      </c>
      <c r="Q19" t="n">
        <v>1206.59</v>
      </c>
      <c r="R19" t="n">
        <v>195.15</v>
      </c>
      <c r="S19" t="n">
        <v>133.29</v>
      </c>
      <c r="T19" t="n">
        <v>14190.07</v>
      </c>
      <c r="U19" t="n">
        <v>0.68</v>
      </c>
      <c r="V19" t="n">
        <v>0.78</v>
      </c>
      <c r="W19" t="n">
        <v>0.32</v>
      </c>
      <c r="X19" t="n">
        <v>0.8100000000000001</v>
      </c>
      <c r="Y19" t="n">
        <v>1</v>
      </c>
      <c r="Z19" t="n">
        <v>10</v>
      </c>
      <c r="AA19" t="n">
        <v>290.6032472495745</v>
      </c>
      <c r="AB19" t="n">
        <v>397.6161833973112</v>
      </c>
      <c r="AC19" t="n">
        <v>359.6682529116894</v>
      </c>
      <c r="AD19" t="n">
        <v>290603.2472495745</v>
      </c>
      <c r="AE19" t="n">
        <v>397616.1833973112</v>
      </c>
      <c r="AF19" t="n">
        <v>3.017077761531999e-06</v>
      </c>
      <c r="AG19" t="n">
        <v>0.7083333333333334</v>
      </c>
      <c r="AH19" t="n">
        <v>359668.2529116893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1.9601</v>
      </c>
      <c r="E20" t="n">
        <v>51.02</v>
      </c>
      <c r="F20" t="n">
        <v>48.24</v>
      </c>
      <c r="G20" t="n">
        <v>152.34</v>
      </c>
      <c r="H20" t="n">
        <v>2.02</v>
      </c>
      <c r="I20" t="n">
        <v>19</v>
      </c>
      <c r="J20" t="n">
        <v>167.07</v>
      </c>
      <c r="K20" t="n">
        <v>47.83</v>
      </c>
      <c r="L20" t="n">
        <v>19</v>
      </c>
      <c r="M20" t="n">
        <v>3</v>
      </c>
      <c r="N20" t="n">
        <v>30.24</v>
      </c>
      <c r="O20" t="n">
        <v>20838.81</v>
      </c>
      <c r="P20" t="n">
        <v>440.12</v>
      </c>
      <c r="Q20" t="n">
        <v>1206.67</v>
      </c>
      <c r="R20" t="n">
        <v>195.75</v>
      </c>
      <c r="S20" t="n">
        <v>133.29</v>
      </c>
      <c r="T20" t="n">
        <v>14492.43</v>
      </c>
      <c r="U20" t="n">
        <v>0.68</v>
      </c>
      <c r="V20" t="n">
        <v>0.78</v>
      </c>
      <c r="W20" t="n">
        <v>0.32</v>
      </c>
      <c r="X20" t="n">
        <v>0.83</v>
      </c>
      <c r="Y20" t="n">
        <v>1</v>
      </c>
      <c r="Z20" t="n">
        <v>10</v>
      </c>
      <c r="AA20" t="n">
        <v>292.1131484752884</v>
      </c>
      <c r="AB20" t="n">
        <v>399.682096866474</v>
      </c>
      <c r="AC20" t="n">
        <v>361.536998498883</v>
      </c>
      <c r="AD20" t="n">
        <v>292113.1484752884</v>
      </c>
      <c r="AE20" t="n">
        <v>399682.096866474</v>
      </c>
      <c r="AF20" t="n">
        <v>3.016000673387837e-06</v>
      </c>
      <c r="AG20" t="n">
        <v>0.7086111111111112</v>
      </c>
      <c r="AH20" t="n">
        <v>361536.998498883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1.9589</v>
      </c>
      <c r="E21" t="n">
        <v>51.05</v>
      </c>
      <c r="F21" t="n">
        <v>48.27</v>
      </c>
      <c r="G21" t="n">
        <v>152.44</v>
      </c>
      <c r="H21" t="n">
        <v>2.1</v>
      </c>
      <c r="I21" t="n">
        <v>19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443.32</v>
      </c>
      <c r="Q21" t="n">
        <v>1206.59</v>
      </c>
      <c r="R21" t="n">
        <v>196.72</v>
      </c>
      <c r="S21" t="n">
        <v>133.29</v>
      </c>
      <c r="T21" t="n">
        <v>14978.81</v>
      </c>
      <c r="U21" t="n">
        <v>0.68</v>
      </c>
      <c r="V21" t="n">
        <v>0.78</v>
      </c>
      <c r="W21" t="n">
        <v>0.32</v>
      </c>
      <c r="X21" t="n">
        <v>0.86</v>
      </c>
      <c r="Y21" t="n">
        <v>1</v>
      </c>
      <c r="Z21" t="n">
        <v>10</v>
      </c>
      <c r="AA21" t="n">
        <v>293.7710870876942</v>
      </c>
      <c r="AB21" t="n">
        <v>401.950561619057</v>
      </c>
      <c r="AC21" t="n">
        <v>363.5889641592897</v>
      </c>
      <c r="AD21" t="n">
        <v>293771.0870876943</v>
      </c>
      <c r="AE21" t="n">
        <v>401950.561619057</v>
      </c>
      <c r="AF21" t="n">
        <v>3.014154236569274e-06</v>
      </c>
      <c r="AG21" t="n">
        <v>0.7090277777777777</v>
      </c>
      <c r="AH21" t="n">
        <v>363588.9641592897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0.79</v>
      </c>
      <c r="E2" t="n">
        <v>126.59</v>
      </c>
      <c r="F2" t="n">
        <v>92.45</v>
      </c>
      <c r="G2" t="n">
        <v>6.22</v>
      </c>
      <c r="H2" t="n">
        <v>0.1</v>
      </c>
      <c r="I2" t="n">
        <v>892</v>
      </c>
      <c r="J2" t="n">
        <v>176.73</v>
      </c>
      <c r="K2" t="n">
        <v>52.44</v>
      </c>
      <c r="L2" t="n">
        <v>1</v>
      </c>
      <c r="M2" t="n">
        <v>890</v>
      </c>
      <c r="N2" t="n">
        <v>33.29</v>
      </c>
      <c r="O2" t="n">
        <v>22031.19</v>
      </c>
      <c r="P2" t="n">
        <v>1209.58</v>
      </c>
      <c r="Q2" t="n">
        <v>1207.25</v>
      </c>
      <c r="R2" t="n">
        <v>1701.2</v>
      </c>
      <c r="S2" t="n">
        <v>133.29</v>
      </c>
      <c r="T2" t="n">
        <v>762854.59</v>
      </c>
      <c r="U2" t="n">
        <v>0.08</v>
      </c>
      <c r="V2" t="n">
        <v>0.4</v>
      </c>
      <c r="W2" t="n">
        <v>1.71</v>
      </c>
      <c r="X2" t="n">
        <v>45.02</v>
      </c>
      <c r="Y2" t="n">
        <v>1</v>
      </c>
      <c r="Z2" t="n">
        <v>10</v>
      </c>
      <c r="AA2" t="n">
        <v>1828.591701327198</v>
      </c>
      <c r="AB2" t="n">
        <v>2501.959837528206</v>
      </c>
      <c r="AC2" t="n">
        <v>2263.1763021572</v>
      </c>
      <c r="AD2" t="n">
        <v>1828591.701327197</v>
      </c>
      <c r="AE2" t="n">
        <v>2501959.837528206</v>
      </c>
      <c r="AF2" t="n">
        <v>1.171362806100953e-06</v>
      </c>
      <c r="AG2" t="n">
        <v>1.758194444444444</v>
      </c>
      <c r="AH2" t="n">
        <v>2263176.3021572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1.3614</v>
      </c>
      <c r="E3" t="n">
        <v>73.45</v>
      </c>
      <c r="F3" t="n">
        <v>60.83</v>
      </c>
      <c r="G3" t="n">
        <v>12.72</v>
      </c>
      <c r="H3" t="n">
        <v>0.2</v>
      </c>
      <c r="I3" t="n">
        <v>287</v>
      </c>
      <c r="J3" t="n">
        <v>178.21</v>
      </c>
      <c r="K3" t="n">
        <v>52.44</v>
      </c>
      <c r="L3" t="n">
        <v>2</v>
      </c>
      <c r="M3" t="n">
        <v>285</v>
      </c>
      <c r="N3" t="n">
        <v>33.77</v>
      </c>
      <c r="O3" t="n">
        <v>22213.89</v>
      </c>
      <c r="P3" t="n">
        <v>789.1799999999999</v>
      </c>
      <c r="Q3" t="n">
        <v>1206.75</v>
      </c>
      <c r="R3" t="n">
        <v>623.21</v>
      </c>
      <c r="S3" t="n">
        <v>133.29</v>
      </c>
      <c r="T3" t="n">
        <v>226880.74</v>
      </c>
      <c r="U3" t="n">
        <v>0.21</v>
      </c>
      <c r="V3" t="n">
        <v>0.62</v>
      </c>
      <c r="W3" t="n">
        <v>0.73</v>
      </c>
      <c r="X3" t="n">
        <v>13.41</v>
      </c>
      <c r="Y3" t="n">
        <v>1</v>
      </c>
      <c r="Z3" t="n">
        <v>10</v>
      </c>
      <c r="AA3" t="n">
        <v>696.0071194191379</v>
      </c>
      <c r="AB3" t="n">
        <v>952.3076464562769</v>
      </c>
      <c r="AC3" t="n">
        <v>861.4207412506653</v>
      </c>
      <c r="AD3" t="n">
        <v>696007.1194191379</v>
      </c>
      <c r="AE3" t="n">
        <v>952307.6464562769</v>
      </c>
      <c r="AF3" t="n">
        <v>2.018599144589667e-06</v>
      </c>
      <c r="AG3" t="n">
        <v>1.020138888888889</v>
      </c>
      <c r="AH3" t="n">
        <v>861420.7412506653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1.5645</v>
      </c>
      <c r="E4" t="n">
        <v>63.92</v>
      </c>
      <c r="F4" t="n">
        <v>55.35</v>
      </c>
      <c r="G4" t="n">
        <v>19.2</v>
      </c>
      <c r="H4" t="n">
        <v>0.3</v>
      </c>
      <c r="I4" t="n">
        <v>173</v>
      </c>
      <c r="J4" t="n">
        <v>179.7</v>
      </c>
      <c r="K4" t="n">
        <v>52.44</v>
      </c>
      <c r="L4" t="n">
        <v>3</v>
      </c>
      <c r="M4" t="n">
        <v>171</v>
      </c>
      <c r="N4" t="n">
        <v>34.26</v>
      </c>
      <c r="O4" t="n">
        <v>22397.24</v>
      </c>
      <c r="P4" t="n">
        <v>713.0700000000001</v>
      </c>
      <c r="Q4" t="n">
        <v>1206.7</v>
      </c>
      <c r="R4" t="n">
        <v>436.68</v>
      </c>
      <c r="S4" t="n">
        <v>133.29</v>
      </c>
      <c r="T4" t="n">
        <v>134188.84</v>
      </c>
      <c r="U4" t="n">
        <v>0.31</v>
      </c>
      <c r="V4" t="n">
        <v>0.68</v>
      </c>
      <c r="W4" t="n">
        <v>0.5600000000000001</v>
      </c>
      <c r="X4" t="n">
        <v>7.94</v>
      </c>
      <c r="Y4" t="n">
        <v>1</v>
      </c>
      <c r="Z4" t="n">
        <v>10</v>
      </c>
      <c r="AA4" t="n">
        <v>548.9071787353242</v>
      </c>
      <c r="AB4" t="n">
        <v>751.0390180213124</v>
      </c>
      <c r="AC4" t="n">
        <v>679.3609082312397</v>
      </c>
      <c r="AD4" t="n">
        <v>548907.1787353242</v>
      </c>
      <c r="AE4" t="n">
        <v>751039.0180213123</v>
      </c>
      <c r="AF4" t="n">
        <v>2.319743177398659e-06</v>
      </c>
      <c r="AG4" t="n">
        <v>0.8877777777777778</v>
      </c>
      <c r="AH4" t="n">
        <v>679360.9082312396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1.6743</v>
      </c>
      <c r="E5" t="n">
        <v>59.73</v>
      </c>
      <c r="F5" t="n">
        <v>52.93</v>
      </c>
      <c r="G5" t="n">
        <v>25.82</v>
      </c>
      <c r="H5" t="n">
        <v>0.39</v>
      </c>
      <c r="I5" t="n">
        <v>123</v>
      </c>
      <c r="J5" t="n">
        <v>181.19</v>
      </c>
      <c r="K5" t="n">
        <v>52.44</v>
      </c>
      <c r="L5" t="n">
        <v>4</v>
      </c>
      <c r="M5" t="n">
        <v>121</v>
      </c>
      <c r="N5" t="n">
        <v>34.75</v>
      </c>
      <c r="O5" t="n">
        <v>22581.25</v>
      </c>
      <c r="P5" t="n">
        <v>677.21</v>
      </c>
      <c r="Q5" t="n">
        <v>1206.64</v>
      </c>
      <c r="R5" t="n">
        <v>355.2</v>
      </c>
      <c r="S5" t="n">
        <v>133.29</v>
      </c>
      <c r="T5" t="n">
        <v>93695.10000000001</v>
      </c>
      <c r="U5" t="n">
        <v>0.38</v>
      </c>
      <c r="V5" t="n">
        <v>0.71</v>
      </c>
      <c r="W5" t="n">
        <v>0.47</v>
      </c>
      <c r="X5" t="n">
        <v>5.52</v>
      </c>
      <c r="Y5" t="n">
        <v>1</v>
      </c>
      <c r="Z5" t="n">
        <v>10</v>
      </c>
      <c r="AA5" t="n">
        <v>488.3439587330303</v>
      </c>
      <c r="AB5" t="n">
        <v>668.1737485534782</v>
      </c>
      <c r="AC5" t="n">
        <v>604.4041837792793</v>
      </c>
      <c r="AD5" t="n">
        <v>488343.9587330303</v>
      </c>
      <c r="AE5" t="n">
        <v>668173.7485534782</v>
      </c>
      <c r="AF5" t="n">
        <v>2.482547780069398e-06</v>
      </c>
      <c r="AG5" t="n">
        <v>0.8295833333333333</v>
      </c>
      <c r="AH5" t="n">
        <v>604404.1837792792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1.7456</v>
      </c>
      <c r="E6" t="n">
        <v>57.29</v>
      </c>
      <c r="F6" t="n">
        <v>51.49</v>
      </c>
      <c r="G6" t="n">
        <v>32.52</v>
      </c>
      <c r="H6" t="n">
        <v>0.49</v>
      </c>
      <c r="I6" t="n">
        <v>95</v>
      </c>
      <c r="J6" t="n">
        <v>182.69</v>
      </c>
      <c r="K6" t="n">
        <v>52.44</v>
      </c>
      <c r="L6" t="n">
        <v>5</v>
      </c>
      <c r="M6" t="n">
        <v>93</v>
      </c>
      <c r="N6" t="n">
        <v>35.25</v>
      </c>
      <c r="O6" t="n">
        <v>22766.06</v>
      </c>
      <c r="P6" t="n">
        <v>654.4400000000001</v>
      </c>
      <c r="Q6" t="n">
        <v>1206.74</v>
      </c>
      <c r="R6" t="n">
        <v>305.56</v>
      </c>
      <c r="S6" t="n">
        <v>133.29</v>
      </c>
      <c r="T6" t="n">
        <v>69015.19</v>
      </c>
      <c r="U6" t="n">
        <v>0.44</v>
      </c>
      <c r="V6" t="n">
        <v>0.73</v>
      </c>
      <c r="W6" t="n">
        <v>0.43</v>
      </c>
      <c r="X6" t="n">
        <v>4.08</v>
      </c>
      <c r="Y6" t="n">
        <v>1</v>
      </c>
      <c r="Z6" t="n">
        <v>10</v>
      </c>
      <c r="AA6" t="n">
        <v>453.6678375284918</v>
      </c>
      <c r="AB6" t="n">
        <v>620.7283497189288</v>
      </c>
      <c r="AC6" t="n">
        <v>561.486907219464</v>
      </c>
      <c r="AD6" t="n">
        <v>453667.8375284918</v>
      </c>
      <c r="AE6" t="n">
        <v>620728.3497189288</v>
      </c>
      <c r="AF6" t="n">
        <v>2.588266980164333e-06</v>
      </c>
      <c r="AG6" t="n">
        <v>0.7956944444444445</v>
      </c>
      <c r="AH6" t="n">
        <v>561486.907219464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1.7719</v>
      </c>
      <c r="E7" t="n">
        <v>56.44</v>
      </c>
      <c r="F7" t="n">
        <v>51.21</v>
      </c>
      <c r="G7" t="n">
        <v>38.89</v>
      </c>
      <c r="H7" t="n">
        <v>0.58</v>
      </c>
      <c r="I7" t="n">
        <v>79</v>
      </c>
      <c r="J7" t="n">
        <v>184.19</v>
      </c>
      <c r="K7" t="n">
        <v>52.44</v>
      </c>
      <c r="L7" t="n">
        <v>6</v>
      </c>
      <c r="M7" t="n">
        <v>77</v>
      </c>
      <c r="N7" t="n">
        <v>35.75</v>
      </c>
      <c r="O7" t="n">
        <v>22951.43</v>
      </c>
      <c r="P7" t="n">
        <v>646.63</v>
      </c>
      <c r="Q7" t="n">
        <v>1206.68</v>
      </c>
      <c r="R7" t="n">
        <v>297.17</v>
      </c>
      <c r="S7" t="n">
        <v>133.29</v>
      </c>
      <c r="T7" t="n">
        <v>64903.96</v>
      </c>
      <c r="U7" t="n">
        <v>0.45</v>
      </c>
      <c r="V7" t="n">
        <v>0.73</v>
      </c>
      <c r="W7" t="n">
        <v>0.4</v>
      </c>
      <c r="X7" t="n">
        <v>3.8</v>
      </c>
      <c r="Y7" t="n">
        <v>1</v>
      </c>
      <c r="Z7" t="n">
        <v>10</v>
      </c>
      <c r="AA7" t="n">
        <v>442.4618930384596</v>
      </c>
      <c r="AB7" t="n">
        <v>605.3958820962869</v>
      </c>
      <c r="AC7" t="n">
        <v>547.6177487874735</v>
      </c>
      <c r="AD7" t="n">
        <v>442461.8930384595</v>
      </c>
      <c r="AE7" t="n">
        <v>605395.8820962869</v>
      </c>
      <c r="AF7" t="n">
        <v>2.62726298244339e-06</v>
      </c>
      <c r="AG7" t="n">
        <v>0.7838888888888889</v>
      </c>
      <c r="AH7" t="n">
        <v>547617.7487874735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1.8114</v>
      </c>
      <c r="E8" t="n">
        <v>55.21</v>
      </c>
      <c r="F8" t="n">
        <v>50.44</v>
      </c>
      <c r="G8" t="n">
        <v>45.85</v>
      </c>
      <c r="H8" t="n">
        <v>0.67</v>
      </c>
      <c r="I8" t="n">
        <v>66</v>
      </c>
      <c r="J8" t="n">
        <v>185.7</v>
      </c>
      <c r="K8" t="n">
        <v>52.44</v>
      </c>
      <c r="L8" t="n">
        <v>7</v>
      </c>
      <c r="M8" t="n">
        <v>64</v>
      </c>
      <c r="N8" t="n">
        <v>36.26</v>
      </c>
      <c r="O8" t="n">
        <v>23137.49</v>
      </c>
      <c r="P8" t="n">
        <v>632.74</v>
      </c>
      <c r="Q8" t="n">
        <v>1206.63</v>
      </c>
      <c r="R8" t="n">
        <v>270.87</v>
      </c>
      <c r="S8" t="n">
        <v>133.29</v>
      </c>
      <c r="T8" t="n">
        <v>51816.94</v>
      </c>
      <c r="U8" t="n">
        <v>0.49</v>
      </c>
      <c r="V8" t="n">
        <v>0.74</v>
      </c>
      <c r="W8" t="n">
        <v>0.38</v>
      </c>
      <c r="X8" t="n">
        <v>3.03</v>
      </c>
      <c r="Y8" t="n">
        <v>1</v>
      </c>
      <c r="Z8" t="n">
        <v>10</v>
      </c>
      <c r="AA8" t="n">
        <v>424.4005710427963</v>
      </c>
      <c r="AB8" t="n">
        <v>580.6835845325299</v>
      </c>
      <c r="AC8" t="n">
        <v>525.2639582192741</v>
      </c>
      <c r="AD8" t="n">
        <v>424400.5710427964</v>
      </c>
      <c r="AE8" t="n">
        <v>580683.5845325299</v>
      </c>
      <c r="AF8" t="n">
        <v>2.685831122748437e-06</v>
      </c>
      <c r="AG8" t="n">
        <v>0.7668055555555555</v>
      </c>
      <c r="AH8" t="n">
        <v>525263.9582192741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1.8363</v>
      </c>
      <c r="E9" t="n">
        <v>54.46</v>
      </c>
      <c r="F9" t="n">
        <v>50.01</v>
      </c>
      <c r="G9" t="n">
        <v>52.64</v>
      </c>
      <c r="H9" t="n">
        <v>0.76</v>
      </c>
      <c r="I9" t="n">
        <v>57</v>
      </c>
      <c r="J9" t="n">
        <v>187.22</v>
      </c>
      <c r="K9" t="n">
        <v>52.44</v>
      </c>
      <c r="L9" t="n">
        <v>8</v>
      </c>
      <c r="M9" t="n">
        <v>55</v>
      </c>
      <c r="N9" t="n">
        <v>36.78</v>
      </c>
      <c r="O9" t="n">
        <v>23324.24</v>
      </c>
      <c r="P9" t="n">
        <v>622.49</v>
      </c>
      <c r="Q9" t="n">
        <v>1206.63</v>
      </c>
      <c r="R9" t="n">
        <v>256.31</v>
      </c>
      <c r="S9" t="n">
        <v>133.29</v>
      </c>
      <c r="T9" t="n">
        <v>44583.37</v>
      </c>
      <c r="U9" t="n">
        <v>0.52</v>
      </c>
      <c r="V9" t="n">
        <v>0.75</v>
      </c>
      <c r="W9" t="n">
        <v>0.36</v>
      </c>
      <c r="X9" t="n">
        <v>2.6</v>
      </c>
      <c r="Y9" t="n">
        <v>1</v>
      </c>
      <c r="Z9" t="n">
        <v>10</v>
      </c>
      <c r="AA9" t="n">
        <v>412.8316017554606</v>
      </c>
      <c r="AB9" t="n">
        <v>564.8544103666934</v>
      </c>
      <c r="AC9" t="n">
        <v>510.9454982194395</v>
      </c>
      <c r="AD9" t="n">
        <v>412831.6017554606</v>
      </c>
      <c r="AE9" t="n">
        <v>564854.4103666934</v>
      </c>
      <c r="AF9" t="n">
        <v>2.722751292206556e-06</v>
      </c>
      <c r="AG9" t="n">
        <v>0.7563888888888889</v>
      </c>
      <c r="AH9" t="n">
        <v>510945.4982194395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1.8578</v>
      </c>
      <c r="E10" t="n">
        <v>53.83</v>
      </c>
      <c r="F10" t="n">
        <v>49.63</v>
      </c>
      <c r="G10" t="n">
        <v>59.55</v>
      </c>
      <c r="H10" t="n">
        <v>0.85</v>
      </c>
      <c r="I10" t="n">
        <v>50</v>
      </c>
      <c r="J10" t="n">
        <v>188.74</v>
      </c>
      <c r="K10" t="n">
        <v>52.44</v>
      </c>
      <c r="L10" t="n">
        <v>9</v>
      </c>
      <c r="M10" t="n">
        <v>48</v>
      </c>
      <c r="N10" t="n">
        <v>37.3</v>
      </c>
      <c r="O10" t="n">
        <v>23511.69</v>
      </c>
      <c r="P10" t="n">
        <v>613.51</v>
      </c>
      <c r="Q10" t="n">
        <v>1206.62</v>
      </c>
      <c r="R10" t="n">
        <v>243.12</v>
      </c>
      <c r="S10" t="n">
        <v>133.29</v>
      </c>
      <c r="T10" t="n">
        <v>38021.86</v>
      </c>
      <c r="U10" t="n">
        <v>0.55</v>
      </c>
      <c r="V10" t="n">
        <v>0.75</v>
      </c>
      <c r="W10" t="n">
        <v>0.35</v>
      </c>
      <c r="X10" t="n">
        <v>2.22</v>
      </c>
      <c r="Y10" t="n">
        <v>1</v>
      </c>
      <c r="Z10" t="n">
        <v>10</v>
      </c>
      <c r="AA10" t="n">
        <v>403.0115942652837</v>
      </c>
      <c r="AB10" t="n">
        <v>551.4182428904787</v>
      </c>
      <c r="AC10" t="n">
        <v>498.7916597093752</v>
      </c>
      <c r="AD10" t="n">
        <v>403011.5942652837</v>
      </c>
      <c r="AE10" t="n">
        <v>551418.2428904787</v>
      </c>
      <c r="AF10" t="n">
        <v>2.754630153385252e-06</v>
      </c>
      <c r="AG10" t="n">
        <v>0.7476388888888889</v>
      </c>
      <c r="AH10" t="n">
        <v>498791.6597093752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1.8808</v>
      </c>
      <c r="E11" t="n">
        <v>53.17</v>
      </c>
      <c r="F11" t="n">
        <v>49.15</v>
      </c>
      <c r="G11" t="n">
        <v>65.53</v>
      </c>
      <c r="H11" t="n">
        <v>0.93</v>
      </c>
      <c r="I11" t="n">
        <v>45</v>
      </c>
      <c r="J11" t="n">
        <v>190.26</v>
      </c>
      <c r="K11" t="n">
        <v>52.44</v>
      </c>
      <c r="L11" t="n">
        <v>10</v>
      </c>
      <c r="M11" t="n">
        <v>43</v>
      </c>
      <c r="N11" t="n">
        <v>37.82</v>
      </c>
      <c r="O11" t="n">
        <v>23699.85</v>
      </c>
      <c r="P11" t="n">
        <v>602.63</v>
      </c>
      <c r="Q11" t="n">
        <v>1206.62</v>
      </c>
      <c r="R11" t="n">
        <v>226.44</v>
      </c>
      <c r="S11" t="n">
        <v>133.29</v>
      </c>
      <c r="T11" t="n">
        <v>29707.06</v>
      </c>
      <c r="U11" t="n">
        <v>0.59</v>
      </c>
      <c r="V11" t="n">
        <v>0.76</v>
      </c>
      <c r="W11" t="n">
        <v>0.35</v>
      </c>
      <c r="X11" t="n">
        <v>1.74</v>
      </c>
      <c r="Y11" t="n">
        <v>1</v>
      </c>
      <c r="Z11" t="n">
        <v>10</v>
      </c>
      <c r="AA11" t="n">
        <v>392.0025138534835</v>
      </c>
      <c r="AB11" t="n">
        <v>536.3551333847038</v>
      </c>
      <c r="AC11" t="n">
        <v>485.1661522336246</v>
      </c>
      <c r="AD11" t="n">
        <v>392002.5138534835</v>
      </c>
      <c r="AE11" t="n">
        <v>536355.1333847038</v>
      </c>
      <c r="AF11" t="n">
        <v>2.788733121157812e-06</v>
      </c>
      <c r="AG11" t="n">
        <v>0.7384722222222222</v>
      </c>
      <c r="AH11" t="n">
        <v>485166.1522336246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1.8794</v>
      </c>
      <c r="E12" t="n">
        <v>53.21</v>
      </c>
      <c r="F12" t="n">
        <v>49.33</v>
      </c>
      <c r="G12" t="n">
        <v>72.19</v>
      </c>
      <c r="H12" t="n">
        <v>1.02</v>
      </c>
      <c r="I12" t="n">
        <v>41</v>
      </c>
      <c r="J12" t="n">
        <v>191.79</v>
      </c>
      <c r="K12" t="n">
        <v>52.44</v>
      </c>
      <c r="L12" t="n">
        <v>11</v>
      </c>
      <c r="M12" t="n">
        <v>39</v>
      </c>
      <c r="N12" t="n">
        <v>38.35</v>
      </c>
      <c r="O12" t="n">
        <v>23888.73</v>
      </c>
      <c r="P12" t="n">
        <v>600.4</v>
      </c>
      <c r="Q12" t="n">
        <v>1206.61</v>
      </c>
      <c r="R12" t="n">
        <v>233.42</v>
      </c>
      <c r="S12" t="n">
        <v>133.29</v>
      </c>
      <c r="T12" t="n">
        <v>33219.16</v>
      </c>
      <c r="U12" t="n">
        <v>0.57</v>
      </c>
      <c r="V12" t="n">
        <v>0.76</v>
      </c>
      <c r="W12" t="n">
        <v>0.34</v>
      </c>
      <c r="X12" t="n">
        <v>1.92</v>
      </c>
      <c r="Y12" t="n">
        <v>1</v>
      </c>
      <c r="Z12" t="n">
        <v>10</v>
      </c>
      <c r="AA12" t="n">
        <v>391.6593759218357</v>
      </c>
      <c r="AB12" t="n">
        <v>535.8856369284464</v>
      </c>
      <c r="AC12" t="n">
        <v>484.7414638602099</v>
      </c>
      <c r="AD12" t="n">
        <v>391659.3759218357</v>
      </c>
      <c r="AE12" t="n">
        <v>535885.6369284464</v>
      </c>
      <c r="AF12" t="n">
        <v>2.786657288336874e-06</v>
      </c>
      <c r="AG12" t="n">
        <v>0.7390277777777778</v>
      </c>
      <c r="AH12" t="n">
        <v>484741.4638602099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1.8934</v>
      </c>
      <c r="E13" t="n">
        <v>52.81</v>
      </c>
      <c r="F13" t="n">
        <v>49.08</v>
      </c>
      <c r="G13" t="n">
        <v>79.59</v>
      </c>
      <c r="H13" t="n">
        <v>1.1</v>
      </c>
      <c r="I13" t="n">
        <v>37</v>
      </c>
      <c r="J13" t="n">
        <v>193.33</v>
      </c>
      <c r="K13" t="n">
        <v>52.44</v>
      </c>
      <c r="L13" t="n">
        <v>12</v>
      </c>
      <c r="M13" t="n">
        <v>35</v>
      </c>
      <c r="N13" t="n">
        <v>38.89</v>
      </c>
      <c r="O13" t="n">
        <v>24078.33</v>
      </c>
      <c r="P13" t="n">
        <v>594.0599999999999</v>
      </c>
      <c r="Q13" t="n">
        <v>1206.62</v>
      </c>
      <c r="R13" t="n">
        <v>224.63</v>
      </c>
      <c r="S13" t="n">
        <v>133.29</v>
      </c>
      <c r="T13" t="n">
        <v>28839.93</v>
      </c>
      <c r="U13" t="n">
        <v>0.59</v>
      </c>
      <c r="V13" t="n">
        <v>0.76</v>
      </c>
      <c r="W13" t="n">
        <v>0.33</v>
      </c>
      <c r="X13" t="n">
        <v>1.67</v>
      </c>
      <c r="Y13" t="n">
        <v>1</v>
      </c>
      <c r="Z13" t="n">
        <v>10</v>
      </c>
      <c r="AA13" t="n">
        <v>385.3092768368866</v>
      </c>
      <c r="AB13" t="n">
        <v>527.1971512138193</v>
      </c>
      <c r="AC13" t="n">
        <v>476.8821950278204</v>
      </c>
      <c r="AD13" t="n">
        <v>385309.2768368867</v>
      </c>
      <c r="AE13" t="n">
        <v>527197.1512138193</v>
      </c>
      <c r="AF13" t="n">
        <v>2.807415616546258e-06</v>
      </c>
      <c r="AG13" t="n">
        <v>0.7334722222222223</v>
      </c>
      <c r="AH13" t="n">
        <v>476882.1950278204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1.9027</v>
      </c>
      <c r="E14" t="n">
        <v>52.56</v>
      </c>
      <c r="F14" t="n">
        <v>48.93</v>
      </c>
      <c r="G14" t="n">
        <v>86.34</v>
      </c>
      <c r="H14" t="n">
        <v>1.18</v>
      </c>
      <c r="I14" t="n">
        <v>34</v>
      </c>
      <c r="J14" t="n">
        <v>194.88</v>
      </c>
      <c r="K14" t="n">
        <v>52.44</v>
      </c>
      <c r="L14" t="n">
        <v>13</v>
      </c>
      <c r="M14" t="n">
        <v>32</v>
      </c>
      <c r="N14" t="n">
        <v>39.43</v>
      </c>
      <c r="O14" t="n">
        <v>24268.67</v>
      </c>
      <c r="P14" t="n">
        <v>588.28</v>
      </c>
      <c r="Q14" t="n">
        <v>1206.61</v>
      </c>
      <c r="R14" t="n">
        <v>219.45</v>
      </c>
      <c r="S14" t="n">
        <v>133.29</v>
      </c>
      <c r="T14" t="n">
        <v>26266.77</v>
      </c>
      <c r="U14" t="n">
        <v>0.61</v>
      </c>
      <c r="V14" t="n">
        <v>0.76</v>
      </c>
      <c r="W14" t="n">
        <v>0.33</v>
      </c>
      <c r="X14" t="n">
        <v>1.52</v>
      </c>
      <c r="Y14" t="n">
        <v>1</v>
      </c>
      <c r="Z14" t="n">
        <v>10</v>
      </c>
      <c r="AA14" t="n">
        <v>380.4606914982198</v>
      </c>
      <c r="AB14" t="n">
        <v>520.5631028489665</v>
      </c>
      <c r="AC14" t="n">
        <v>470.881290927964</v>
      </c>
      <c r="AD14" t="n">
        <v>380460.6914982198</v>
      </c>
      <c r="AE14" t="n">
        <v>520563.1028489665</v>
      </c>
      <c r="AF14" t="n">
        <v>2.821205077428206e-06</v>
      </c>
      <c r="AG14" t="n">
        <v>0.73</v>
      </c>
      <c r="AH14" t="n">
        <v>470881.290927964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1.9132</v>
      </c>
      <c r="E15" t="n">
        <v>52.27</v>
      </c>
      <c r="F15" t="n">
        <v>48.75</v>
      </c>
      <c r="G15" t="n">
        <v>94.34999999999999</v>
      </c>
      <c r="H15" t="n">
        <v>1.27</v>
      </c>
      <c r="I15" t="n">
        <v>31</v>
      </c>
      <c r="J15" t="n">
        <v>196.42</v>
      </c>
      <c r="K15" t="n">
        <v>52.44</v>
      </c>
      <c r="L15" t="n">
        <v>14</v>
      </c>
      <c r="M15" t="n">
        <v>29</v>
      </c>
      <c r="N15" t="n">
        <v>39.98</v>
      </c>
      <c r="O15" t="n">
        <v>24459.75</v>
      </c>
      <c r="P15" t="n">
        <v>582.04</v>
      </c>
      <c r="Q15" t="n">
        <v>1206.61</v>
      </c>
      <c r="R15" t="n">
        <v>213.17</v>
      </c>
      <c r="S15" t="n">
        <v>133.29</v>
      </c>
      <c r="T15" t="n">
        <v>23140.32</v>
      </c>
      <c r="U15" t="n">
        <v>0.63</v>
      </c>
      <c r="V15" t="n">
        <v>0.77</v>
      </c>
      <c r="W15" t="n">
        <v>0.33</v>
      </c>
      <c r="X15" t="n">
        <v>1.34</v>
      </c>
      <c r="Y15" t="n">
        <v>1</v>
      </c>
      <c r="Z15" t="n">
        <v>10</v>
      </c>
      <c r="AA15" t="n">
        <v>375.1495236558815</v>
      </c>
      <c r="AB15" t="n">
        <v>513.2961286948911</v>
      </c>
      <c r="AC15" t="n">
        <v>464.3078665878911</v>
      </c>
      <c r="AD15" t="n">
        <v>375149.5236558815</v>
      </c>
      <c r="AE15" t="n">
        <v>513296.1286948911</v>
      </c>
      <c r="AF15" t="n">
        <v>2.836773823585244e-06</v>
      </c>
      <c r="AG15" t="n">
        <v>0.7259722222222222</v>
      </c>
      <c r="AH15" t="n">
        <v>464307.8665878911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1.9147</v>
      </c>
      <c r="E16" t="n">
        <v>52.23</v>
      </c>
      <c r="F16" t="n">
        <v>48.78</v>
      </c>
      <c r="G16" t="n">
        <v>100.92</v>
      </c>
      <c r="H16" t="n">
        <v>1.35</v>
      </c>
      <c r="I16" t="n">
        <v>29</v>
      </c>
      <c r="J16" t="n">
        <v>197.98</v>
      </c>
      <c r="K16" t="n">
        <v>52.44</v>
      </c>
      <c r="L16" t="n">
        <v>15</v>
      </c>
      <c r="M16" t="n">
        <v>27</v>
      </c>
      <c r="N16" t="n">
        <v>40.54</v>
      </c>
      <c r="O16" t="n">
        <v>24651.58</v>
      </c>
      <c r="P16" t="n">
        <v>576.63</v>
      </c>
      <c r="Q16" t="n">
        <v>1206.59</v>
      </c>
      <c r="R16" t="n">
        <v>214.7</v>
      </c>
      <c r="S16" t="n">
        <v>133.29</v>
      </c>
      <c r="T16" t="n">
        <v>23916.52</v>
      </c>
      <c r="U16" t="n">
        <v>0.62</v>
      </c>
      <c r="V16" t="n">
        <v>0.77</v>
      </c>
      <c r="W16" t="n">
        <v>0.32</v>
      </c>
      <c r="X16" t="n">
        <v>1.37</v>
      </c>
      <c r="Y16" t="n">
        <v>1</v>
      </c>
      <c r="Z16" t="n">
        <v>10</v>
      </c>
      <c r="AA16" t="n">
        <v>372.4620481611624</v>
      </c>
      <c r="AB16" t="n">
        <v>509.6190061599654</v>
      </c>
      <c r="AC16" t="n">
        <v>460.981683466825</v>
      </c>
      <c r="AD16" t="n">
        <v>372462.0481611624</v>
      </c>
      <c r="AE16" t="n">
        <v>509619.0061599654</v>
      </c>
      <c r="AF16" t="n">
        <v>2.838997930179107e-06</v>
      </c>
      <c r="AG16" t="n">
        <v>0.7254166666666666</v>
      </c>
      <c r="AH16" t="n">
        <v>460981.6834668249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1.9225</v>
      </c>
      <c r="E17" t="n">
        <v>52.02</v>
      </c>
      <c r="F17" t="n">
        <v>48.64</v>
      </c>
      <c r="G17" t="n">
        <v>108.08</v>
      </c>
      <c r="H17" t="n">
        <v>1.42</v>
      </c>
      <c r="I17" t="n">
        <v>27</v>
      </c>
      <c r="J17" t="n">
        <v>199.54</v>
      </c>
      <c r="K17" t="n">
        <v>52.44</v>
      </c>
      <c r="L17" t="n">
        <v>16</v>
      </c>
      <c r="M17" t="n">
        <v>25</v>
      </c>
      <c r="N17" t="n">
        <v>41.1</v>
      </c>
      <c r="O17" t="n">
        <v>24844.17</v>
      </c>
      <c r="P17" t="n">
        <v>571.39</v>
      </c>
      <c r="Q17" t="n">
        <v>1206.62</v>
      </c>
      <c r="R17" t="n">
        <v>209.61</v>
      </c>
      <c r="S17" t="n">
        <v>133.29</v>
      </c>
      <c r="T17" t="n">
        <v>21381.24</v>
      </c>
      <c r="U17" t="n">
        <v>0.64</v>
      </c>
      <c r="V17" t="n">
        <v>0.77</v>
      </c>
      <c r="W17" t="n">
        <v>0.32</v>
      </c>
      <c r="X17" t="n">
        <v>1.23</v>
      </c>
      <c r="Y17" t="n">
        <v>1</v>
      </c>
      <c r="Z17" t="n">
        <v>10</v>
      </c>
      <c r="AA17" t="n">
        <v>368.280846289428</v>
      </c>
      <c r="AB17" t="n">
        <v>503.8981012974505</v>
      </c>
      <c r="AC17" t="n">
        <v>455.8067737350481</v>
      </c>
      <c r="AD17" t="n">
        <v>368280.8462894281</v>
      </c>
      <c r="AE17" t="n">
        <v>503898.1012974505</v>
      </c>
      <c r="AF17" t="n">
        <v>2.850563284467192e-06</v>
      </c>
      <c r="AG17" t="n">
        <v>0.7225</v>
      </c>
      <c r="AH17" t="n">
        <v>455806.7737350481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1.9295</v>
      </c>
      <c r="E18" t="n">
        <v>51.83</v>
      </c>
      <c r="F18" t="n">
        <v>48.52</v>
      </c>
      <c r="G18" t="n">
        <v>116.44</v>
      </c>
      <c r="H18" t="n">
        <v>1.5</v>
      </c>
      <c r="I18" t="n">
        <v>25</v>
      </c>
      <c r="J18" t="n">
        <v>201.11</v>
      </c>
      <c r="K18" t="n">
        <v>52.44</v>
      </c>
      <c r="L18" t="n">
        <v>17</v>
      </c>
      <c r="M18" t="n">
        <v>23</v>
      </c>
      <c r="N18" t="n">
        <v>41.67</v>
      </c>
      <c r="O18" t="n">
        <v>25037.53</v>
      </c>
      <c r="P18" t="n">
        <v>564.8</v>
      </c>
      <c r="Q18" t="n">
        <v>1206.59</v>
      </c>
      <c r="R18" t="n">
        <v>205.62</v>
      </c>
      <c r="S18" t="n">
        <v>133.29</v>
      </c>
      <c r="T18" t="n">
        <v>19397.49</v>
      </c>
      <c r="U18" t="n">
        <v>0.65</v>
      </c>
      <c r="V18" t="n">
        <v>0.77</v>
      </c>
      <c r="W18" t="n">
        <v>0.32</v>
      </c>
      <c r="X18" t="n">
        <v>1.11</v>
      </c>
      <c r="Y18" t="n">
        <v>1</v>
      </c>
      <c r="Z18" t="n">
        <v>10</v>
      </c>
      <c r="AA18" t="n">
        <v>363.7175836538121</v>
      </c>
      <c r="AB18" t="n">
        <v>497.6544440424614</v>
      </c>
      <c r="AC18" t="n">
        <v>450.1590023654471</v>
      </c>
      <c r="AD18" t="n">
        <v>363717.5836538121</v>
      </c>
      <c r="AE18" t="n">
        <v>497654.4440424614</v>
      </c>
      <c r="AF18" t="n">
        <v>2.860942448571883e-06</v>
      </c>
      <c r="AG18" t="n">
        <v>0.7198611111111111</v>
      </c>
      <c r="AH18" t="n">
        <v>450159.0023654471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1.9338</v>
      </c>
      <c r="E19" t="n">
        <v>51.71</v>
      </c>
      <c r="F19" t="n">
        <v>48.44</v>
      </c>
      <c r="G19" t="n">
        <v>121.09</v>
      </c>
      <c r="H19" t="n">
        <v>1.58</v>
      </c>
      <c r="I19" t="n">
        <v>24</v>
      </c>
      <c r="J19" t="n">
        <v>202.68</v>
      </c>
      <c r="K19" t="n">
        <v>52.44</v>
      </c>
      <c r="L19" t="n">
        <v>18</v>
      </c>
      <c r="M19" t="n">
        <v>22</v>
      </c>
      <c r="N19" t="n">
        <v>42.24</v>
      </c>
      <c r="O19" t="n">
        <v>25231.66</v>
      </c>
      <c r="P19" t="n">
        <v>558.17</v>
      </c>
      <c r="Q19" t="n">
        <v>1206.59</v>
      </c>
      <c r="R19" t="n">
        <v>202.84</v>
      </c>
      <c r="S19" t="n">
        <v>133.29</v>
      </c>
      <c r="T19" t="n">
        <v>18014.25</v>
      </c>
      <c r="U19" t="n">
        <v>0.66</v>
      </c>
      <c r="V19" t="n">
        <v>0.77</v>
      </c>
      <c r="W19" t="n">
        <v>0.31</v>
      </c>
      <c r="X19" t="n">
        <v>1.03</v>
      </c>
      <c r="Y19" t="n">
        <v>1</v>
      </c>
      <c r="Z19" t="n">
        <v>10</v>
      </c>
      <c r="AA19" t="n">
        <v>359.7545770984158</v>
      </c>
      <c r="AB19" t="n">
        <v>492.2320836378584</v>
      </c>
      <c r="AC19" t="n">
        <v>445.2541444275287</v>
      </c>
      <c r="AD19" t="n">
        <v>359754.5770984158</v>
      </c>
      <c r="AE19" t="n">
        <v>492232.0836378583</v>
      </c>
      <c r="AF19" t="n">
        <v>2.867318220807623e-06</v>
      </c>
      <c r="AG19" t="n">
        <v>0.7181944444444445</v>
      </c>
      <c r="AH19" t="n">
        <v>445254.1444275287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1.9408</v>
      </c>
      <c r="E20" t="n">
        <v>51.53</v>
      </c>
      <c r="F20" t="n">
        <v>48.32</v>
      </c>
      <c r="G20" t="n">
        <v>131.79</v>
      </c>
      <c r="H20" t="n">
        <v>1.65</v>
      </c>
      <c r="I20" t="n">
        <v>22</v>
      </c>
      <c r="J20" t="n">
        <v>204.26</v>
      </c>
      <c r="K20" t="n">
        <v>52.44</v>
      </c>
      <c r="L20" t="n">
        <v>19</v>
      </c>
      <c r="M20" t="n">
        <v>20</v>
      </c>
      <c r="N20" t="n">
        <v>42.82</v>
      </c>
      <c r="O20" t="n">
        <v>25426.72</v>
      </c>
      <c r="P20" t="n">
        <v>554.33</v>
      </c>
      <c r="Q20" t="n">
        <v>1206.61</v>
      </c>
      <c r="R20" t="n">
        <v>199.35</v>
      </c>
      <c r="S20" t="n">
        <v>133.29</v>
      </c>
      <c r="T20" t="n">
        <v>16278.85</v>
      </c>
      <c r="U20" t="n">
        <v>0.67</v>
      </c>
      <c r="V20" t="n">
        <v>0.77</v>
      </c>
      <c r="W20" t="n">
        <v>0.3</v>
      </c>
      <c r="X20" t="n">
        <v>0.91</v>
      </c>
      <c r="Y20" t="n">
        <v>1</v>
      </c>
      <c r="Z20" t="n">
        <v>10</v>
      </c>
      <c r="AA20" t="n">
        <v>356.482745476109</v>
      </c>
      <c r="AB20" t="n">
        <v>487.7554192691942</v>
      </c>
      <c r="AC20" t="n">
        <v>441.204726623172</v>
      </c>
      <c r="AD20" t="n">
        <v>356482.745476109</v>
      </c>
      <c r="AE20" t="n">
        <v>487755.4192691942</v>
      </c>
      <c r="AF20" t="n">
        <v>2.877697384912315e-06</v>
      </c>
      <c r="AG20" t="n">
        <v>0.7156944444444444</v>
      </c>
      <c r="AH20" t="n">
        <v>441204.726623172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1.941</v>
      </c>
      <c r="E21" t="n">
        <v>51.52</v>
      </c>
      <c r="F21" t="n">
        <v>48.35</v>
      </c>
      <c r="G21" t="n">
        <v>138.15</v>
      </c>
      <c r="H21" t="n">
        <v>1.73</v>
      </c>
      <c r="I21" t="n">
        <v>21</v>
      </c>
      <c r="J21" t="n">
        <v>205.85</v>
      </c>
      <c r="K21" t="n">
        <v>52.44</v>
      </c>
      <c r="L21" t="n">
        <v>20</v>
      </c>
      <c r="M21" t="n">
        <v>19</v>
      </c>
      <c r="N21" t="n">
        <v>43.41</v>
      </c>
      <c r="O21" t="n">
        <v>25622.45</v>
      </c>
      <c r="P21" t="n">
        <v>548.96</v>
      </c>
      <c r="Q21" t="n">
        <v>1206.61</v>
      </c>
      <c r="R21" t="n">
        <v>200.22</v>
      </c>
      <c r="S21" t="n">
        <v>133.29</v>
      </c>
      <c r="T21" t="n">
        <v>16717.88</v>
      </c>
      <c r="U21" t="n">
        <v>0.67</v>
      </c>
      <c r="V21" t="n">
        <v>0.77</v>
      </c>
      <c r="W21" t="n">
        <v>0.31</v>
      </c>
      <c r="X21" t="n">
        <v>0.9399999999999999</v>
      </c>
      <c r="Y21" t="n">
        <v>1</v>
      </c>
      <c r="Z21" t="n">
        <v>10</v>
      </c>
      <c r="AA21" t="n">
        <v>354.1014567537902</v>
      </c>
      <c r="AB21" t="n">
        <v>484.4972349842736</v>
      </c>
      <c r="AC21" t="n">
        <v>438.2574988735138</v>
      </c>
      <c r="AD21" t="n">
        <v>354101.4567537901</v>
      </c>
      <c r="AE21" t="n">
        <v>484497.2349842736</v>
      </c>
      <c r="AF21" t="n">
        <v>2.877993932458163e-06</v>
      </c>
      <c r="AG21" t="n">
        <v>0.7155555555555556</v>
      </c>
      <c r="AH21" t="n">
        <v>438257.4988735138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1.9449</v>
      </c>
      <c r="E22" t="n">
        <v>51.42</v>
      </c>
      <c r="F22" t="n">
        <v>48.29</v>
      </c>
      <c r="G22" t="n">
        <v>144.86</v>
      </c>
      <c r="H22" t="n">
        <v>1.8</v>
      </c>
      <c r="I22" t="n">
        <v>20</v>
      </c>
      <c r="J22" t="n">
        <v>207.45</v>
      </c>
      <c r="K22" t="n">
        <v>52.44</v>
      </c>
      <c r="L22" t="n">
        <v>21</v>
      </c>
      <c r="M22" t="n">
        <v>18</v>
      </c>
      <c r="N22" t="n">
        <v>44</v>
      </c>
      <c r="O22" t="n">
        <v>25818.99</v>
      </c>
      <c r="P22" t="n">
        <v>543.9</v>
      </c>
      <c r="Q22" t="n">
        <v>1206.61</v>
      </c>
      <c r="R22" t="n">
        <v>197.65</v>
      </c>
      <c r="S22" t="n">
        <v>133.29</v>
      </c>
      <c r="T22" t="n">
        <v>15438.88</v>
      </c>
      <c r="U22" t="n">
        <v>0.67</v>
      </c>
      <c r="V22" t="n">
        <v>0.77</v>
      </c>
      <c r="W22" t="n">
        <v>0.31</v>
      </c>
      <c r="X22" t="n">
        <v>0.88</v>
      </c>
      <c r="Y22" t="n">
        <v>1</v>
      </c>
      <c r="Z22" t="n">
        <v>10</v>
      </c>
      <c r="AA22" t="n">
        <v>351.0009265778071</v>
      </c>
      <c r="AB22" t="n">
        <v>480.254952811756</v>
      </c>
      <c r="AC22" t="n">
        <v>434.4200941574609</v>
      </c>
      <c r="AD22" t="n">
        <v>351000.9265778072</v>
      </c>
      <c r="AE22" t="n">
        <v>480254.9528117561</v>
      </c>
      <c r="AF22" t="n">
        <v>2.883776609602206e-06</v>
      </c>
      <c r="AG22" t="n">
        <v>0.7141666666666667</v>
      </c>
      <c r="AH22" t="n">
        <v>434420.094157461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1.9479</v>
      </c>
      <c r="E23" t="n">
        <v>51.34</v>
      </c>
      <c r="F23" t="n">
        <v>48.24</v>
      </c>
      <c r="G23" t="n">
        <v>152.34</v>
      </c>
      <c r="H23" t="n">
        <v>1.87</v>
      </c>
      <c r="I23" t="n">
        <v>19</v>
      </c>
      <c r="J23" t="n">
        <v>209.05</v>
      </c>
      <c r="K23" t="n">
        <v>52.44</v>
      </c>
      <c r="L23" t="n">
        <v>22</v>
      </c>
      <c r="M23" t="n">
        <v>17</v>
      </c>
      <c r="N23" t="n">
        <v>44.6</v>
      </c>
      <c r="O23" t="n">
        <v>26016.35</v>
      </c>
      <c r="P23" t="n">
        <v>539.04</v>
      </c>
      <c r="Q23" t="n">
        <v>1206.59</v>
      </c>
      <c r="R23" t="n">
        <v>196.28</v>
      </c>
      <c r="S23" t="n">
        <v>133.29</v>
      </c>
      <c r="T23" t="n">
        <v>14758.99</v>
      </c>
      <c r="U23" t="n">
        <v>0.68</v>
      </c>
      <c r="V23" t="n">
        <v>0.78</v>
      </c>
      <c r="W23" t="n">
        <v>0.31</v>
      </c>
      <c r="X23" t="n">
        <v>0.83</v>
      </c>
      <c r="Y23" t="n">
        <v>1</v>
      </c>
      <c r="Z23" t="n">
        <v>10</v>
      </c>
      <c r="AA23" t="n">
        <v>348.1834073602637</v>
      </c>
      <c r="AB23" t="n">
        <v>476.3998987181379</v>
      </c>
      <c r="AC23" t="n">
        <v>430.9329610159353</v>
      </c>
      <c r="AD23" t="n">
        <v>348183.4073602637</v>
      </c>
      <c r="AE23" t="n">
        <v>476399.8987181379</v>
      </c>
      <c r="AF23" t="n">
        <v>2.888224822789931e-06</v>
      </c>
      <c r="AG23" t="n">
        <v>0.7130555555555556</v>
      </c>
      <c r="AH23" t="n">
        <v>430932.9610159353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1.9501</v>
      </c>
      <c r="E24" t="n">
        <v>51.28</v>
      </c>
      <c r="F24" t="n">
        <v>48.22</v>
      </c>
      <c r="G24" t="n">
        <v>160.73</v>
      </c>
      <c r="H24" t="n">
        <v>1.94</v>
      </c>
      <c r="I24" t="n">
        <v>18</v>
      </c>
      <c r="J24" t="n">
        <v>210.65</v>
      </c>
      <c r="K24" t="n">
        <v>52.44</v>
      </c>
      <c r="L24" t="n">
        <v>23</v>
      </c>
      <c r="M24" t="n">
        <v>16</v>
      </c>
      <c r="N24" t="n">
        <v>45.21</v>
      </c>
      <c r="O24" t="n">
        <v>26214.54</v>
      </c>
      <c r="P24" t="n">
        <v>532.1</v>
      </c>
      <c r="Q24" t="n">
        <v>1206.61</v>
      </c>
      <c r="R24" t="n">
        <v>195.64</v>
      </c>
      <c r="S24" t="n">
        <v>133.29</v>
      </c>
      <c r="T24" t="n">
        <v>14440.61</v>
      </c>
      <c r="U24" t="n">
        <v>0.68</v>
      </c>
      <c r="V24" t="n">
        <v>0.78</v>
      </c>
      <c r="W24" t="n">
        <v>0.3</v>
      </c>
      <c r="X24" t="n">
        <v>0.8100000000000001</v>
      </c>
      <c r="Y24" t="n">
        <v>1</v>
      </c>
      <c r="Z24" t="n">
        <v>10</v>
      </c>
      <c r="AA24" t="n">
        <v>344.6509163926036</v>
      </c>
      <c r="AB24" t="n">
        <v>471.5665887336826</v>
      </c>
      <c r="AC24" t="n">
        <v>426.5609353528033</v>
      </c>
      <c r="AD24" t="n">
        <v>344650.9163926035</v>
      </c>
      <c r="AE24" t="n">
        <v>471566.5887336826</v>
      </c>
      <c r="AF24" t="n">
        <v>2.891486845794263e-06</v>
      </c>
      <c r="AG24" t="n">
        <v>0.7122222222222222</v>
      </c>
      <c r="AH24" t="n">
        <v>426560.9353528033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1.9538</v>
      </c>
      <c r="E25" t="n">
        <v>51.18</v>
      </c>
      <c r="F25" t="n">
        <v>48.16</v>
      </c>
      <c r="G25" t="n">
        <v>169.97</v>
      </c>
      <c r="H25" t="n">
        <v>2.01</v>
      </c>
      <c r="I25" t="n">
        <v>17</v>
      </c>
      <c r="J25" t="n">
        <v>212.27</v>
      </c>
      <c r="K25" t="n">
        <v>52.44</v>
      </c>
      <c r="L25" t="n">
        <v>24</v>
      </c>
      <c r="M25" t="n">
        <v>15</v>
      </c>
      <c r="N25" t="n">
        <v>45.82</v>
      </c>
      <c r="O25" t="n">
        <v>26413.56</v>
      </c>
      <c r="P25" t="n">
        <v>526.1900000000001</v>
      </c>
      <c r="Q25" t="n">
        <v>1206.67</v>
      </c>
      <c r="R25" t="n">
        <v>193.44</v>
      </c>
      <c r="S25" t="n">
        <v>133.29</v>
      </c>
      <c r="T25" t="n">
        <v>13349.51</v>
      </c>
      <c r="U25" t="n">
        <v>0.6899999999999999</v>
      </c>
      <c r="V25" t="n">
        <v>0.78</v>
      </c>
      <c r="W25" t="n">
        <v>0.3</v>
      </c>
      <c r="X25" t="n">
        <v>0.75</v>
      </c>
      <c r="Y25" t="n">
        <v>1</v>
      </c>
      <c r="Z25" t="n">
        <v>10</v>
      </c>
      <c r="AA25" t="n">
        <v>341.2393971822715</v>
      </c>
      <c r="AB25" t="n">
        <v>466.898797644501</v>
      </c>
      <c r="AC25" t="n">
        <v>422.3386316938872</v>
      </c>
      <c r="AD25" t="n">
        <v>341239.3971822715</v>
      </c>
      <c r="AE25" t="n">
        <v>466898.797644501</v>
      </c>
      <c r="AF25" t="n">
        <v>2.896972975392457e-06</v>
      </c>
      <c r="AG25" t="n">
        <v>0.7108333333333333</v>
      </c>
      <c r="AH25" t="n">
        <v>422338.6316938872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1.9581</v>
      </c>
      <c r="E26" t="n">
        <v>51.07</v>
      </c>
      <c r="F26" t="n">
        <v>48.08</v>
      </c>
      <c r="G26" t="n">
        <v>180.3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13</v>
      </c>
      <c r="N26" t="n">
        <v>46.44</v>
      </c>
      <c r="O26" t="n">
        <v>26613.43</v>
      </c>
      <c r="P26" t="n">
        <v>520.25</v>
      </c>
      <c r="Q26" t="n">
        <v>1206.62</v>
      </c>
      <c r="R26" t="n">
        <v>190.65</v>
      </c>
      <c r="S26" t="n">
        <v>133.29</v>
      </c>
      <c r="T26" t="n">
        <v>11954.8</v>
      </c>
      <c r="U26" t="n">
        <v>0.7</v>
      </c>
      <c r="V26" t="n">
        <v>0.78</v>
      </c>
      <c r="W26" t="n">
        <v>0.3</v>
      </c>
      <c r="X26" t="n">
        <v>0.67</v>
      </c>
      <c r="Y26" t="n">
        <v>1</v>
      </c>
      <c r="Z26" t="n">
        <v>10</v>
      </c>
      <c r="AA26" t="n">
        <v>337.682085809724</v>
      </c>
      <c r="AB26" t="n">
        <v>462.0315272870797</v>
      </c>
      <c r="AC26" t="n">
        <v>417.9358867881214</v>
      </c>
      <c r="AD26" t="n">
        <v>337682.0858097239</v>
      </c>
      <c r="AE26" t="n">
        <v>462031.5272870797</v>
      </c>
      <c r="AF26" t="n">
        <v>2.903348747628197e-06</v>
      </c>
      <c r="AG26" t="n">
        <v>0.7093055555555555</v>
      </c>
      <c r="AH26" t="n">
        <v>417935.8867881214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1.9628</v>
      </c>
      <c r="E27" t="n">
        <v>50.95</v>
      </c>
      <c r="F27" t="n">
        <v>47.96</v>
      </c>
      <c r="G27" t="n">
        <v>179.85</v>
      </c>
      <c r="H27" t="n">
        <v>2.14</v>
      </c>
      <c r="I27" t="n">
        <v>16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512.16</v>
      </c>
      <c r="Q27" t="n">
        <v>1206.59</v>
      </c>
      <c r="R27" t="n">
        <v>186.39</v>
      </c>
      <c r="S27" t="n">
        <v>133.29</v>
      </c>
      <c r="T27" t="n">
        <v>9826.93</v>
      </c>
      <c r="U27" t="n">
        <v>0.72</v>
      </c>
      <c r="V27" t="n">
        <v>0.78</v>
      </c>
      <c r="W27" t="n">
        <v>0.3</v>
      </c>
      <c r="X27" t="n">
        <v>0.55</v>
      </c>
      <c r="Y27" t="n">
        <v>1</v>
      </c>
      <c r="Z27" t="n">
        <v>10</v>
      </c>
      <c r="AA27" t="n">
        <v>333.0339003267967</v>
      </c>
      <c r="AB27" t="n">
        <v>455.6716748458678</v>
      </c>
      <c r="AC27" t="n">
        <v>412.1830097377897</v>
      </c>
      <c r="AD27" t="n">
        <v>333033.9003267967</v>
      </c>
      <c r="AE27" t="n">
        <v>455671.6748458678</v>
      </c>
      <c r="AF27" t="n">
        <v>2.910317614955633e-06</v>
      </c>
      <c r="AG27" t="n">
        <v>0.7076388888888889</v>
      </c>
      <c r="AH27" t="n">
        <v>412183.0097377897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1.9604</v>
      </c>
      <c r="E28" t="n">
        <v>51.01</v>
      </c>
      <c r="F28" t="n">
        <v>48.06</v>
      </c>
      <c r="G28" t="n">
        <v>192.22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7</v>
      </c>
      <c r="N28" t="n">
        <v>47.71</v>
      </c>
      <c r="O28" t="n">
        <v>27015.77</v>
      </c>
      <c r="P28" t="n">
        <v>512.47</v>
      </c>
      <c r="Q28" t="n">
        <v>1206.59</v>
      </c>
      <c r="R28" t="n">
        <v>189.85</v>
      </c>
      <c r="S28" t="n">
        <v>133.29</v>
      </c>
      <c r="T28" t="n">
        <v>11562.29</v>
      </c>
      <c r="U28" t="n">
        <v>0.7</v>
      </c>
      <c r="V28" t="n">
        <v>0.78</v>
      </c>
      <c r="W28" t="n">
        <v>0.3</v>
      </c>
      <c r="X28" t="n">
        <v>0.65</v>
      </c>
      <c r="Y28" t="n">
        <v>1</v>
      </c>
      <c r="Z28" t="n">
        <v>10</v>
      </c>
      <c r="AA28" t="n">
        <v>333.7898028422449</v>
      </c>
      <c r="AB28" t="n">
        <v>456.7059340155694</v>
      </c>
      <c r="AC28" t="n">
        <v>413.1185606639269</v>
      </c>
      <c r="AD28" t="n">
        <v>333789.8028422449</v>
      </c>
      <c r="AE28" t="n">
        <v>456705.9340155694</v>
      </c>
      <c r="AF28" t="n">
        <v>2.906759044405453e-06</v>
      </c>
      <c r="AG28" t="n">
        <v>0.7084722222222222</v>
      </c>
      <c r="AH28" t="n">
        <v>413118.5606639269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1.9588</v>
      </c>
      <c r="E29" t="n">
        <v>51.05</v>
      </c>
      <c r="F29" t="n">
        <v>48.1</v>
      </c>
      <c r="G29" t="n">
        <v>192.39</v>
      </c>
      <c r="H29" t="n">
        <v>2.27</v>
      </c>
      <c r="I29" t="n">
        <v>15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514.71</v>
      </c>
      <c r="Q29" t="n">
        <v>1206.61</v>
      </c>
      <c r="R29" t="n">
        <v>190.98</v>
      </c>
      <c r="S29" t="n">
        <v>133.29</v>
      </c>
      <c r="T29" t="n">
        <v>12125.35</v>
      </c>
      <c r="U29" t="n">
        <v>0.7</v>
      </c>
      <c r="V29" t="n">
        <v>0.78</v>
      </c>
      <c r="W29" t="n">
        <v>0.31</v>
      </c>
      <c r="X29" t="n">
        <v>0.6899999999999999</v>
      </c>
      <c r="Y29" t="n">
        <v>1</v>
      </c>
      <c r="Z29" t="n">
        <v>10</v>
      </c>
      <c r="AA29" t="n">
        <v>335.1418649460746</v>
      </c>
      <c r="AB29" t="n">
        <v>458.5558850347995</v>
      </c>
      <c r="AC29" t="n">
        <v>414.7919549543042</v>
      </c>
      <c r="AD29" t="n">
        <v>335141.8649460746</v>
      </c>
      <c r="AE29" t="n">
        <v>458555.8850347995</v>
      </c>
      <c r="AF29" t="n">
        <v>2.904386664038666e-06</v>
      </c>
      <c r="AG29" t="n">
        <v>0.7090277777777777</v>
      </c>
      <c r="AH29" t="n">
        <v>414791.9549543042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1.9586</v>
      </c>
      <c r="E30" t="n">
        <v>51.06</v>
      </c>
      <c r="F30" t="n">
        <v>48.1</v>
      </c>
      <c r="G30" t="n">
        <v>192.42</v>
      </c>
      <c r="H30" t="n">
        <v>2.34</v>
      </c>
      <c r="I30" t="n">
        <v>15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518.7</v>
      </c>
      <c r="Q30" t="n">
        <v>1206.64</v>
      </c>
      <c r="R30" t="n">
        <v>191.08</v>
      </c>
      <c r="S30" t="n">
        <v>133.29</v>
      </c>
      <c r="T30" t="n">
        <v>12174.97</v>
      </c>
      <c r="U30" t="n">
        <v>0.7</v>
      </c>
      <c r="V30" t="n">
        <v>0.78</v>
      </c>
      <c r="W30" t="n">
        <v>0.32</v>
      </c>
      <c r="X30" t="n">
        <v>0.6899999999999999</v>
      </c>
      <c r="Y30" t="n">
        <v>1</v>
      </c>
      <c r="Z30" t="n">
        <v>10</v>
      </c>
      <c r="AA30" t="n">
        <v>336.9499331150656</v>
      </c>
      <c r="AB30" t="n">
        <v>461.0297636699509</v>
      </c>
      <c r="AC30" t="n">
        <v>417.0297300846271</v>
      </c>
      <c r="AD30" t="n">
        <v>336949.9331150656</v>
      </c>
      <c r="AE30" t="n">
        <v>461029.7636699509</v>
      </c>
      <c r="AF30" t="n">
        <v>2.904090116492817e-06</v>
      </c>
      <c r="AG30" t="n">
        <v>0.7091666666666667</v>
      </c>
      <c r="AH30" t="n">
        <v>417029.7300846272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1.7798</v>
      </c>
      <c r="E2" t="n">
        <v>56.19</v>
      </c>
      <c r="F2" t="n">
        <v>53.16</v>
      </c>
      <c r="G2" t="n">
        <v>25.72</v>
      </c>
      <c r="H2" t="n">
        <v>0.64</v>
      </c>
      <c r="I2" t="n">
        <v>124</v>
      </c>
      <c r="J2" t="n">
        <v>26.11</v>
      </c>
      <c r="K2" t="n">
        <v>12.1</v>
      </c>
      <c r="L2" t="n">
        <v>1</v>
      </c>
      <c r="M2" t="n">
        <v>21</v>
      </c>
      <c r="N2" t="n">
        <v>3.01</v>
      </c>
      <c r="O2" t="n">
        <v>3454.41</v>
      </c>
      <c r="P2" t="n">
        <v>152.43</v>
      </c>
      <c r="Q2" t="n">
        <v>1206.81</v>
      </c>
      <c r="R2" t="n">
        <v>358.14</v>
      </c>
      <c r="S2" t="n">
        <v>133.29</v>
      </c>
      <c r="T2" t="n">
        <v>95164.14999999999</v>
      </c>
      <c r="U2" t="n">
        <v>0.37</v>
      </c>
      <c r="V2" t="n">
        <v>0.7</v>
      </c>
      <c r="W2" t="n">
        <v>0.61</v>
      </c>
      <c r="X2" t="n">
        <v>5.75</v>
      </c>
      <c r="Y2" t="n">
        <v>1</v>
      </c>
      <c r="Z2" t="n">
        <v>10</v>
      </c>
      <c r="AA2" t="n">
        <v>129.568732736345</v>
      </c>
      <c r="AB2" t="n">
        <v>177.2816562988509</v>
      </c>
      <c r="AC2" t="n">
        <v>160.3621438381054</v>
      </c>
      <c r="AD2" t="n">
        <v>129568.732736345</v>
      </c>
      <c r="AE2" t="n">
        <v>177281.6562988509</v>
      </c>
      <c r="AF2" t="n">
        <v>3.390930348734291e-06</v>
      </c>
      <c r="AG2" t="n">
        <v>0.7804166666666666</v>
      </c>
      <c r="AH2" t="n">
        <v>160362.1438381054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1.7827</v>
      </c>
      <c r="E3" t="n">
        <v>56.09</v>
      </c>
      <c r="F3" t="n">
        <v>53.09</v>
      </c>
      <c r="G3" t="n">
        <v>26.11</v>
      </c>
      <c r="H3" t="n">
        <v>1.23</v>
      </c>
      <c r="I3" t="n">
        <v>122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157.14</v>
      </c>
      <c r="Q3" t="n">
        <v>1206.86</v>
      </c>
      <c r="R3" t="n">
        <v>355.23</v>
      </c>
      <c r="S3" t="n">
        <v>133.29</v>
      </c>
      <c r="T3" t="n">
        <v>93718.86</v>
      </c>
      <c r="U3" t="n">
        <v>0.38</v>
      </c>
      <c r="V3" t="n">
        <v>0.7</v>
      </c>
      <c r="W3" t="n">
        <v>0.62</v>
      </c>
      <c r="X3" t="n">
        <v>5.68</v>
      </c>
      <c r="Y3" t="n">
        <v>1</v>
      </c>
      <c r="Z3" t="n">
        <v>10</v>
      </c>
      <c r="AA3" t="n">
        <v>131.5933177279146</v>
      </c>
      <c r="AB3" t="n">
        <v>180.0517828027011</v>
      </c>
      <c r="AC3" t="n">
        <v>162.867893356326</v>
      </c>
      <c r="AD3" t="n">
        <v>131593.3177279146</v>
      </c>
      <c r="AE3" t="n">
        <v>180051.7828027011</v>
      </c>
      <c r="AF3" t="n">
        <v>3.396455518984504e-06</v>
      </c>
      <c r="AG3" t="n">
        <v>0.7790277777777779</v>
      </c>
      <c r="AH3" t="n">
        <v>162867.893356326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1.2531</v>
      </c>
      <c r="E2" t="n">
        <v>79.8</v>
      </c>
      <c r="F2" t="n">
        <v>68.69</v>
      </c>
      <c r="G2" t="n">
        <v>9.279999999999999</v>
      </c>
      <c r="H2" t="n">
        <v>0.18</v>
      </c>
      <c r="I2" t="n">
        <v>444</v>
      </c>
      <c r="J2" t="n">
        <v>98.70999999999999</v>
      </c>
      <c r="K2" t="n">
        <v>39.72</v>
      </c>
      <c r="L2" t="n">
        <v>1</v>
      </c>
      <c r="M2" t="n">
        <v>442</v>
      </c>
      <c r="N2" t="n">
        <v>12.99</v>
      </c>
      <c r="O2" t="n">
        <v>12407.75</v>
      </c>
      <c r="P2" t="n">
        <v>607.83</v>
      </c>
      <c r="Q2" t="n">
        <v>1206.84</v>
      </c>
      <c r="R2" t="n">
        <v>890.45</v>
      </c>
      <c r="S2" t="n">
        <v>133.29</v>
      </c>
      <c r="T2" t="n">
        <v>359718.83</v>
      </c>
      <c r="U2" t="n">
        <v>0.15</v>
      </c>
      <c r="V2" t="n">
        <v>0.54</v>
      </c>
      <c r="W2" t="n">
        <v>0.99</v>
      </c>
      <c r="X2" t="n">
        <v>21.27</v>
      </c>
      <c r="Y2" t="n">
        <v>1</v>
      </c>
      <c r="Z2" t="n">
        <v>10</v>
      </c>
      <c r="AA2" t="n">
        <v>600.1000491571494</v>
      </c>
      <c r="AB2" t="n">
        <v>821.0833618025018</v>
      </c>
      <c r="AC2" t="n">
        <v>742.7203181498063</v>
      </c>
      <c r="AD2" t="n">
        <v>600100.0491571494</v>
      </c>
      <c r="AE2" t="n">
        <v>821083.3618025018</v>
      </c>
      <c r="AF2" t="n">
        <v>2.046309100343903e-06</v>
      </c>
      <c r="AG2" t="n">
        <v>1.108333333333333</v>
      </c>
      <c r="AH2" t="n">
        <v>742720.3181498063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1.6407</v>
      </c>
      <c r="E3" t="n">
        <v>60.95</v>
      </c>
      <c r="F3" t="n">
        <v>55.38</v>
      </c>
      <c r="G3" t="n">
        <v>19.1</v>
      </c>
      <c r="H3" t="n">
        <v>0.35</v>
      </c>
      <c r="I3" t="n">
        <v>174</v>
      </c>
      <c r="J3" t="n">
        <v>99.95</v>
      </c>
      <c r="K3" t="n">
        <v>39.72</v>
      </c>
      <c r="L3" t="n">
        <v>2</v>
      </c>
      <c r="M3" t="n">
        <v>172</v>
      </c>
      <c r="N3" t="n">
        <v>13.24</v>
      </c>
      <c r="O3" t="n">
        <v>12561.45</v>
      </c>
      <c r="P3" t="n">
        <v>479.49</v>
      </c>
      <c r="Q3" t="n">
        <v>1206.7</v>
      </c>
      <c r="R3" t="n">
        <v>438.19</v>
      </c>
      <c r="S3" t="n">
        <v>133.29</v>
      </c>
      <c r="T3" t="n">
        <v>134938.98</v>
      </c>
      <c r="U3" t="n">
        <v>0.3</v>
      </c>
      <c r="V3" t="n">
        <v>0.68</v>
      </c>
      <c r="W3" t="n">
        <v>0.55</v>
      </c>
      <c r="X3" t="n">
        <v>7.97</v>
      </c>
      <c r="Y3" t="n">
        <v>1</v>
      </c>
      <c r="Z3" t="n">
        <v>10</v>
      </c>
      <c r="AA3" t="n">
        <v>365.0428161084384</v>
      </c>
      <c r="AB3" t="n">
        <v>499.4676855520108</v>
      </c>
      <c r="AC3" t="n">
        <v>451.7991906502255</v>
      </c>
      <c r="AD3" t="n">
        <v>365042.8161084384</v>
      </c>
      <c r="AE3" t="n">
        <v>499467.6855520108</v>
      </c>
      <c r="AF3" t="n">
        <v>2.679258910648983e-06</v>
      </c>
      <c r="AG3" t="n">
        <v>0.8465277777777778</v>
      </c>
      <c r="AH3" t="n">
        <v>451799.1906502255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1.7745</v>
      </c>
      <c r="E4" t="n">
        <v>56.35</v>
      </c>
      <c r="F4" t="n">
        <v>52.17</v>
      </c>
      <c r="G4" t="n">
        <v>29.25</v>
      </c>
      <c r="H4" t="n">
        <v>0.52</v>
      </c>
      <c r="I4" t="n">
        <v>107</v>
      </c>
      <c r="J4" t="n">
        <v>101.2</v>
      </c>
      <c r="K4" t="n">
        <v>39.72</v>
      </c>
      <c r="L4" t="n">
        <v>3</v>
      </c>
      <c r="M4" t="n">
        <v>105</v>
      </c>
      <c r="N4" t="n">
        <v>13.49</v>
      </c>
      <c r="O4" t="n">
        <v>12715.54</v>
      </c>
      <c r="P4" t="n">
        <v>441.76</v>
      </c>
      <c r="Q4" t="n">
        <v>1206.68</v>
      </c>
      <c r="R4" t="n">
        <v>328.82</v>
      </c>
      <c r="S4" t="n">
        <v>133.29</v>
      </c>
      <c r="T4" t="n">
        <v>80585.49000000001</v>
      </c>
      <c r="U4" t="n">
        <v>0.41</v>
      </c>
      <c r="V4" t="n">
        <v>0.72</v>
      </c>
      <c r="W4" t="n">
        <v>0.45</v>
      </c>
      <c r="X4" t="n">
        <v>4.76</v>
      </c>
      <c r="Y4" t="n">
        <v>1</v>
      </c>
      <c r="Z4" t="n">
        <v>10</v>
      </c>
      <c r="AA4" t="n">
        <v>313.4267973776367</v>
      </c>
      <c r="AB4" t="n">
        <v>428.844371586494</v>
      </c>
      <c r="AC4" t="n">
        <v>387.9160666491339</v>
      </c>
      <c r="AD4" t="n">
        <v>313426.7973776367</v>
      </c>
      <c r="AE4" t="n">
        <v>428844.371586494</v>
      </c>
      <c r="AF4" t="n">
        <v>2.897753969005071e-06</v>
      </c>
      <c r="AG4" t="n">
        <v>0.7826388888888889</v>
      </c>
      <c r="AH4" t="n">
        <v>387916.0666491339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1.8293</v>
      </c>
      <c r="E5" t="n">
        <v>54.66</v>
      </c>
      <c r="F5" t="n">
        <v>51.09</v>
      </c>
      <c r="G5" t="n">
        <v>39.81</v>
      </c>
      <c r="H5" t="n">
        <v>0.6899999999999999</v>
      </c>
      <c r="I5" t="n">
        <v>77</v>
      </c>
      <c r="J5" t="n">
        <v>102.45</v>
      </c>
      <c r="K5" t="n">
        <v>39.72</v>
      </c>
      <c r="L5" t="n">
        <v>4</v>
      </c>
      <c r="M5" t="n">
        <v>75</v>
      </c>
      <c r="N5" t="n">
        <v>13.74</v>
      </c>
      <c r="O5" t="n">
        <v>12870.03</v>
      </c>
      <c r="P5" t="n">
        <v>423.02</v>
      </c>
      <c r="Q5" t="n">
        <v>1206.67</v>
      </c>
      <c r="R5" t="n">
        <v>293.23</v>
      </c>
      <c r="S5" t="n">
        <v>133.29</v>
      </c>
      <c r="T5" t="n">
        <v>62943.53</v>
      </c>
      <c r="U5" t="n">
        <v>0.45</v>
      </c>
      <c r="V5" t="n">
        <v>0.73</v>
      </c>
      <c r="W5" t="n">
        <v>0.4</v>
      </c>
      <c r="X5" t="n">
        <v>3.68</v>
      </c>
      <c r="Y5" t="n">
        <v>1</v>
      </c>
      <c r="Z5" t="n">
        <v>10</v>
      </c>
      <c r="AA5" t="n">
        <v>293.3059026705071</v>
      </c>
      <c r="AB5" t="n">
        <v>401.3140757769734</v>
      </c>
      <c r="AC5" t="n">
        <v>363.0132236326612</v>
      </c>
      <c r="AD5" t="n">
        <v>293305.9026705071</v>
      </c>
      <c r="AE5" t="n">
        <v>401314.0757769734</v>
      </c>
      <c r="AF5" t="n">
        <v>2.987242229079164e-06</v>
      </c>
      <c r="AG5" t="n">
        <v>0.7591666666666667</v>
      </c>
      <c r="AH5" t="n">
        <v>363013.2236326612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1.8769</v>
      </c>
      <c r="E6" t="n">
        <v>53.28</v>
      </c>
      <c r="F6" t="n">
        <v>50.08</v>
      </c>
      <c r="G6" t="n">
        <v>50.93</v>
      </c>
      <c r="H6" t="n">
        <v>0.85</v>
      </c>
      <c r="I6" t="n">
        <v>59</v>
      </c>
      <c r="J6" t="n">
        <v>103.71</v>
      </c>
      <c r="K6" t="n">
        <v>39.72</v>
      </c>
      <c r="L6" t="n">
        <v>5</v>
      </c>
      <c r="M6" t="n">
        <v>57</v>
      </c>
      <c r="N6" t="n">
        <v>14</v>
      </c>
      <c r="O6" t="n">
        <v>13024.91</v>
      </c>
      <c r="P6" t="n">
        <v>403.41</v>
      </c>
      <c r="Q6" t="n">
        <v>1206.61</v>
      </c>
      <c r="R6" t="n">
        <v>258.56</v>
      </c>
      <c r="S6" t="n">
        <v>133.29</v>
      </c>
      <c r="T6" t="n">
        <v>45696.22</v>
      </c>
      <c r="U6" t="n">
        <v>0.52</v>
      </c>
      <c r="V6" t="n">
        <v>0.75</v>
      </c>
      <c r="W6" t="n">
        <v>0.37</v>
      </c>
      <c r="X6" t="n">
        <v>2.67</v>
      </c>
      <c r="Y6" t="n">
        <v>1</v>
      </c>
      <c r="Z6" t="n">
        <v>10</v>
      </c>
      <c r="AA6" t="n">
        <v>275.1159298479826</v>
      </c>
      <c r="AB6" t="n">
        <v>376.4257524762311</v>
      </c>
      <c r="AC6" t="n">
        <v>340.5002069767606</v>
      </c>
      <c r="AD6" t="n">
        <v>275115.9298479826</v>
      </c>
      <c r="AE6" t="n">
        <v>376425.7524762311</v>
      </c>
      <c r="AF6" t="n">
        <v>3.064972907537683e-06</v>
      </c>
      <c r="AG6" t="n">
        <v>0.74</v>
      </c>
      <c r="AH6" t="n">
        <v>340500.2069767606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1.9053</v>
      </c>
      <c r="E7" t="n">
        <v>52.49</v>
      </c>
      <c r="F7" t="n">
        <v>49.51</v>
      </c>
      <c r="G7" t="n">
        <v>61.89</v>
      </c>
      <c r="H7" t="n">
        <v>1.01</v>
      </c>
      <c r="I7" t="n">
        <v>48</v>
      </c>
      <c r="J7" t="n">
        <v>104.97</v>
      </c>
      <c r="K7" t="n">
        <v>39.72</v>
      </c>
      <c r="L7" t="n">
        <v>6</v>
      </c>
      <c r="M7" t="n">
        <v>46</v>
      </c>
      <c r="N7" t="n">
        <v>14.25</v>
      </c>
      <c r="O7" t="n">
        <v>13180.19</v>
      </c>
      <c r="P7" t="n">
        <v>389.49</v>
      </c>
      <c r="Q7" t="n">
        <v>1206.61</v>
      </c>
      <c r="R7" t="n">
        <v>239.09</v>
      </c>
      <c r="S7" t="n">
        <v>133.29</v>
      </c>
      <c r="T7" t="n">
        <v>36019.51</v>
      </c>
      <c r="U7" t="n">
        <v>0.5600000000000001</v>
      </c>
      <c r="V7" t="n">
        <v>0.76</v>
      </c>
      <c r="W7" t="n">
        <v>0.35</v>
      </c>
      <c r="X7" t="n">
        <v>2.1</v>
      </c>
      <c r="Y7" t="n">
        <v>1</v>
      </c>
      <c r="Z7" t="n">
        <v>10</v>
      </c>
      <c r="AA7" t="n">
        <v>263.7354549618773</v>
      </c>
      <c r="AB7" t="n">
        <v>360.8544846659441</v>
      </c>
      <c r="AC7" t="n">
        <v>326.4150391118757</v>
      </c>
      <c r="AD7" t="n">
        <v>263735.4549618773</v>
      </c>
      <c r="AE7" t="n">
        <v>360854.4846659441</v>
      </c>
      <c r="AF7" t="n">
        <v>3.111350035021337e-06</v>
      </c>
      <c r="AG7" t="n">
        <v>0.7290277777777778</v>
      </c>
      <c r="AH7" t="n">
        <v>326415.0391118758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1.9197</v>
      </c>
      <c r="E8" t="n">
        <v>52.09</v>
      </c>
      <c r="F8" t="n">
        <v>49.28</v>
      </c>
      <c r="G8" t="n">
        <v>73.92</v>
      </c>
      <c r="H8" t="n">
        <v>1.16</v>
      </c>
      <c r="I8" t="n">
        <v>40</v>
      </c>
      <c r="J8" t="n">
        <v>106.23</v>
      </c>
      <c r="K8" t="n">
        <v>39.72</v>
      </c>
      <c r="L8" t="n">
        <v>7</v>
      </c>
      <c r="M8" t="n">
        <v>38</v>
      </c>
      <c r="N8" t="n">
        <v>14.52</v>
      </c>
      <c r="O8" t="n">
        <v>13335.87</v>
      </c>
      <c r="P8" t="n">
        <v>375.98</v>
      </c>
      <c r="Q8" t="n">
        <v>1206.59</v>
      </c>
      <c r="R8" t="n">
        <v>231.7</v>
      </c>
      <c r="S8" t="n">
        <v>133.29</v>
      </c>
      <c r="T8" t="n">
        <v>32363.11</v>
      </c>
      <c r="U8" t="n">
        <v>0.58</v>
      </c>
      <c r="V8" t="n">
        <v>0.76</v>
      </c>
      <c r="W8" t="n">
        <v>0.34</v>
      </c>
      <c r="X8" t="n">
        <v>1.87</v>
      </c>
      <c r="Y8" t="n">
        <v>1</v>
      </c>
      <c r="Z8" t="n">
        <v>10</v>
      </c>
      <c r="AA8" t="n">
        <v>255.2638457873454</v>
      </c>
      <c r="AB8" t="n">
        <v>349.2632552521652</v>
      </c>
      <c r="AC8" t="n">
        <v>315.9300603650603</v>
      </c>
      <c r="AD8" t="n">
        <v>255263.8457873454</v>
      </c>
      <c r="AE8" t="n">
        <v>349263.2552521652</v>
      </c>
      <c r="AF8" t="n">
        <v>3.134865198252486e-06</v>
      </c>
      <c r="AG8" t="n">
        <v>0.7234722222222223</v>
      </c>
      <c r="AH8" t="n">
        <v>315930.0603650603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1.9375</v>
      </c>
      <c r="E9" t="n">
        <v>51.61</v>
      </c>
      <c r="F9" t="n">
        <v>48.93</v>
      </c>
      <c r="G9" t="n">
        <v>86.34</v>
      </c>
      <c r="H9" t="n">
        <v>1.31</v>
      </c>
      <c r="I9" t="n">
        <v>34</v>
      </c>
      <c r="J9" t="n">
        <v>107.5</v>
      </c>
      <c r="K9" t="n">
        <v>39.72</v>
      </c>
      <c r="L9" t="n">
        <v>8</v>
      </c>
      <c r="M9" t="n">
        <v>32</v>
      </c>
      <c r="N9" t="n">
        <v>14.78</v>
      </c>
      <c r="O9" t="n">
        <v>13491.96</v>
      </c>
      <c r="P9" t="n">
        <v>360.6</v>
      </c>
      <c r="Q9" t="n">
        <v>1206.6</v>
      </c>
      <c r="R9" t="n">
        <v>219.35</v>
      </c>
      <c r="S9" t="n">
        <v>133.29</v>
      </c>
      <c r="T9" t="n">
        <v>26215.76</v>
      </c>
      <c r="U9" t="n">
        <v>0.61</v>
      </c>
      <c r="V9" t="n">
        <v>0.76</v>
      </c>
      <c r="W9" t="n">
        <v>0.33</v>
      </c>
      <c r="X9" t="n">
        <v>1.52</v>
      </c>
      <c r="Y9" t="n">
        <v>1</v>
      </c>
      <c r="Z9" t="n">
        <v>10</v>
      </c>
      <c r="AA9" t="n">
        <v>245.4525858077642</v>
      </c>
      <c r="AB9" t="n">
        <v>335.8390565058672</v>
      </c>
      <c r="AC9" t="n">
        <v>303.7870483061234</v>
      </c>
      <c r="AD9" t="n">
        <v>245452.5858077642</v>
      </c>
      <c r="AE9" t="n">
        <v>335839.0565058672</v>
      </c>
      <c r="AF9" t="n">
        <v>3.1639325528021e-06</v>
      </c>
      <c r="AG9" t="n">
        <v>0.7168055555555556</v>
      </c>
      <c r="AH9" t="n">
        <v>303787.0483061234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1.9471</v>
      </c>
      <c r="E10" t="n">
        <v>51.36</v>
      </c>
      <c r="F10" t="n">
        <v>48.77</v>
      </c>
      <c r="G10" t="n">
        <v>100.91</v>
      </c>
      <c r="H10" t="n">
        <v>1.46</v>
      </c>
      <c r="I10" t="n">
        <v>29</v>
      </c>
      <c r="J10" t="n">
        <v>108.77</v>
      </c>
      <c r="K10" t="n">
        <v>39.72</v>
      </c>
      <c r="L10" t="n">
        <v>9</v>
      </c>
      <c r="M10" t="n">
        <v>17</v>
      </c>
      <c r="N10" t="n">
        <v>15.05</v>
      </c>
      <c r="O10" t="n">
        <v>13648.58</v>
      </c>
      <c r="P10" t="n">
        <v>346.22</v>
      </c>
      <c r="Q10" t="n">
        <v>1206.6</v>
      </c>
      <c r="R10" t="n">
        <v>214.74</v>
      </c>
      <c r="S10" t="n">
        <v>133.29</v>
      </c>
      <c r="T10" t="n">
        <v>23937.39</v>
      </c>
      <c r="U10" t="n">
        <v>0.62</v>
      </c>
      <c r="V10" t="n">
        <v>0.77</v>
      </c>
      <c r="W10" t="n">
        <v>0.32</v>
      </c>
      <c r="X10" t="n">
        <v>1.37</v>
      </c>
      <c r="Y10" t="n">
        <v>1</v>
      </c>
      <c r="Z10" t="n">
        <v>10</v>
      </c>
      <c r="AA10" t="n">
        <v>237.5611640475172</v>
      </c>
      <c r="AB10" t="n">
        <v>325.0416651085453</v>
      </c>
      <c r="AC10" t="n">
        <v>294.0201447895246</v>
      </c>
      <c r="AD10" t="n">
        <v>237561.1640475172</v>
      </c>
      <c r="AE10" t="n">
        <v>325041.6651085453</v>
      </c>
      <c r="AF10" t="n">
        <v>3.179609328289532e-06</v>
      </c>
      <c r="AG10" t="n">
        <v>0.7133333333333334</v>
      </c>
      <c r="AH10" t="n">
        <v>294020.1447895246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1.9502</v>
      </c>
      <c r="E11" t="n">
        <v>51.28</v>
      </c>
      <c r="F11" t="n">
        <v>48.71</v>
      </c>
      <c r="G11" t="n">
        <v>104.38</v>
      </c>
      <c r="H11" t="n">
        <v>1.6</v>
      </c>
      <c r="I11" t="n">
        <v>28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347.95</v>
      </c>
      <c r="Q11" t="n">
        <v>1206.65</v>
      </c>
      <c r="R11" t="n">
        <v>211.04</v>
      </c>
      <c r="S11" t="n">
        <v>133.29</v>
      </c>
      <c r="T11" t="n">
        <v>22090.45</v>
      </c>
      <c r="U11" t="n">
        <v>0.63</v>
      </c>
      <c r="V11" t="n">
        <v>0.77</v>
      </c>
      <c r="W11" t="n">
        <v>0.36</v>
      </c>
      <c r="X11" t="n">
        <v>1.3</v>
      </c>
      <c r="Y11" t="n">
        <v>1</v>
      </c>
      <c r="Z11" t="n">
        <v>10</v>
      </c>
      <c r="AA11" t="n">
        <v>237.8616494839308</v>
      </c>
      <c r="AB11" t="n">
        <v>325.4528025391281</v>
      </c>
      <c r="AC11" t="n">
        <v>294.3920438407677</v>
      </c>
      <c r="AD11" t="n">
        <v>237861.6494839308</v>
      </c>
      <c r="AE11" t="n">
        <v>325452.8025391281</v>
      </c>
      <c r="AF11" t="n">
        <v>3.184671620374015e-06</v>
      </c>
      <c r="AG11" t="n">
        <v>0.7122222222222222</v>
      </c>
      <c r="AH11" t="n">
        <v>294392.0438407677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1.9501</v>
      </c>
      <c r="E12" t="n">
        <v>51.28</v>
      </c>
      <c r="F12" t="n">
        <v>48.72</v>
      </c>
      <c r="G12" t="n">
        <v>104.39</v>
      </c>
      <c r="H12" t="n">
        <v>1.74</v>
      </c>
      <c r="I12" t="n">
        <v>28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351.76</v>
      </c>
      <c r="Q12" t="n">
        <v>1206.64</v>
      </c>
      <c r="R12" t="n">
        <v>211.15</v>
      </c>
      <c r="S12" t="n">
        <v>133.29</v>
      </c>
      <c r="T12" t="n">
        <v>22147.34</v>
      </c>
      <c r="U12" t="n">
        <v>0.63</v>
      </c>
      <c r="V12" t="n">
        <v>0.77</v>
      </c>
      <c r="W12" t="n">
        <v>0.36</v>
      </c>
      <c r="X12" t="n">
        <v>1.31</v>
      </c>
      <c r="Y12" t="n">
        <v>1</v>
      </c>
      <c r="Z12" t="n">
        <v>10</v>
      </c>
      <c r="AA12" t="n">
        <v>239.5909650943105</v>
      </c>
      <c r="AB12" t="n">
        <v>327.8189284492688</v>
      </c>
      <c r="AC12" t="n">
        <v>296.5323500149237</v>
      </c>
      <c r="AD12" t="n">
        <v>239590.9650943105</v>
      </c>
      <c r="AE12" t="n">
        <v>327818.9284492687</v>
      </c>
      <c r="AF12" t="n">
        <v>3.184508320629355e-06</v>
      </c>
      <c r="AG12" t="n">
        <v>0.7122222222222222</v>
      </c>
      <c r="AH12" t="n">
        <v>296532.3500149237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1.0859</v>
      </c>
      <c r="E2" t="n">
        <v>92.09</v>
      </c>
      <c r="F2" t="n">
        <v>75.31999999999999</v>
      </c>
      <c r="G2" t="n">
        <v>7.89</v>
      </c>
      <c r="H2" t="n">
        <v>0.14</v>
      </c>
      <c r="I2" t="n">
        <v>573</v>
      </c>
      <c r="J2" t="n">
        <v>124.63</v>
      </c>
      <c r="K2" t="n">
        <v>45</v>
      </c>
      <c r="L2" t="n">
        <v>1</v>
      </c>
      <c r="M2" t="n">
        <v>571</v>
      </c>
      <c r="N2" t="n">
        <v>18.64</v>
      </c>
      <c r="O2" t="n">
        <v>15605.44</v>
      </c>
      <c r="P2" t="n">
        <v>782</v>
      </c>
      <c r="Q2" t="n">
        <v>1207.06</v>
      </c>
      <c r="R2" t="n">
        <v>1116.09</v>
      </c>
      <c r="S2" t="n">
        <v>133.29</v>
      </c>
      <c r="T2" t="n">
        <v>471893.26</v>
      </c>
      <c r="U2" t="n">
        <v>0.12</v>
      </c>
      <c r="V2" t="n">
        <v>0.5</v>
      </c>
      <c r="W2" t="n">
        <v>1.19</v>
      </c>
      <c r="X2" t="n">
        <v>27.89</v>
      </c>
      <c r="Y2" t="n">
        <v>1</v>
      </c>
      <c r="Z2" t="n">
        <v>10</v>
      </c>
      <c r="AA2" t="n">
        <v>878.1838067532548</v>
      </c>
      <c r="AB2" t="n">
        <v>1201.569827135032</v>
      </c>
      <c r="AC2" t="n">
        <v>1086.893689247109</v>
      </c>
      <c r="AD2" t="n">
        <v>878183.8067532547</v>
      </c>
      <c r="AE2" t="n">
        <v>1201569.827135033</v>
      </c>
      <c r="AF2" t="n">
        <v>1.707280775101842e-06</v>
      </c>
      <c r="AG2" t="n">
        <v>1.279027777777778</v>
      </c>
      <c r="AH2" t="n">
        <v>1086893.689247109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1.5421</v>
      </c>
      <c r="E3" t="n">
        <v>64.84999999999999</v>
      </c>
      <c r="F3" t="n">
        <v>57.27</v>
      </c>
      <c r="G3" t="n">
        <v>16.13</v>
      </c>
      <c r="H3" t="n">
        <v>0.28</v>
      </c>
      <c r="I3" t="n">
        <v>213</v>
      </c>
      <c r="J3" t="n">
        <v>125.95</v>
      </c>
      <c r="K3" t="n">
        <v>45</v>
      </c>
      <c r="L3" t="n">
        <v>2</v>
      </c>
      <c r="M3" t="n">
        <v>211</v>
      </c>
      <c r="N3" t="n">
        <v>18.95</v>
      </c>
      <c r="O3" t="n">
        <v>15767.7</v>
      </c>
      <c r="P3" t="n">
        <v>586.13</v>
      </c>
      <c r="Q3" t="n">
        <v>1206.72</v>
      </c>
      <c r="R3" t="n">
        <v>502.45</v>
      </c>
      <c r="S3" t="n">
        <v>133.29</v>
      </c>
      <c r="T3" t="n">
        <v>166872.39</v>
      </c>
      <c r="U3" t="n">
        <v>0.27</v>
      </c>
      <c r="V3" t="n">
        <v>0.65</v>
      </c>
      <c r="W3" t="n">
        <v>0.61</v>
      </c>
      <c r="X3" t="n">
        <v>9.859999999999999</v>
      </c>
      <c r="Y3" t="n">
        <v>1</v>
      </c>
      <c r="Z3" t="n">
        <v>10</v>
      </c>
      <c r="AA3" t="n">
        <v>466.8544495527586</v>
      </c>
      <c r="AB3" t="n">
        <v>638.770854042795</v>
      </c>
      <c r="AC3" t="n">
        <v>577.8074602534742</v>
      </c>
      <c r="AD3" t="n">
        <v>466854.4495527586</v>
      </c>
      <c r="AE3" t="n">
        <v>638770.854042795</v>
      </c>
      <c r="AF3" t="n">
        <v>2.424530512279722e-06</v>
      </c>
      <c r="AG3" t="n">
        <v>0.9006944444444444</v>
      </c>
      <c r="AH3" t="n">
        <v>577807.4602534742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1.6982</v>
      </c>
      <c r="E4" t="n">
        <v>58.89</v>
      </c>
      <c r="F4" t="n">
        <v>53.41</v>
      </c>
      <c r="G4" t="n">
        <v>24.46</v>
      </c>
      <c r="H4" t="n">
        <v>0.42</v>
      </c>
      <c r="I4" t="n">
        <v>131</v>
      </c>
      <c r="J4" t="n">
        <v>127.27</v>
      </c>
      <c r="K4" t="n">
        <v>45</v>
      </c>
      <c r="L4" t="n">
        <v>3</v>
      </c>
      <c r="M4" t="n">
        <v>129</v>
      </c>
      <c r="N4" t="n">
        <v>19.27</v>
      </c>
      <c r="O4" t="n">
        <v>15930.42</v>
      </c>
      <c r="P4" t="n">
        <v>538.91</v>
      </c>
      <c r="Q4" t="n">
        <v>1206.65</v>
      </c>
      <c r="R4" t="n">
        <v>371.04</v>
      </c>
      <c r="S4" t="n">
        <v>133.29</v>
      </c>
      <c r="T4" t="n">
        <v>101575.93</v>
      </c>
      <c r="U4" t="n">
        <v>0.36</v>
      </c>
      <c r="V4" t="n">
        <v>0.7</v>
      </c>
      <c r="W4" t="n">
        <v>0.49</v>
      </c>
      <c r="X4" t="n">
        <v>5.99</v>
      </c>
      <c r="Y4" t="n">
        <v>1</v>
      </c>
      <c r="Z4" t="n">
        <v>10</v>
      </c>
      <c r="AA4" t="n">
        <v>391.8354300903883</v>
      </c>
      <c r="AB4" t="n">
        <v>536.1265220088218</v>
      </c>
      <c r="AC4" t="n">
        <v>484.9593592065987</v>
      </c>
      <c r="AD4" t="n">
        <v>391835.4300903883</v>
      </c>
      <c r="AE4" t="n">
        <v>536126.5220088218</v>
      </c>
      <c r="AF4" t="n">
        <v>2.669955071625331e-06</v>
      </c>
      <c r="AG4" t="n">
        <v>0.8179166666666666</v>
      </c>
      <c r="AH4" t="n">
        <v>484959.3592065987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1.7913</v>
      </c>
      <c r="E5" t="n">
        <v>55.82</v>
      </c>
      <c r="F5" t="n">
        <v>51.32</v>
      </c>
      <c r="G5" t="n">
        <v>33.11</v>
      </c>
      <c r="H5" t="n">
        <v>0.55</v>
      </c>
      <c r="I5" t="n">
        <v>93</v>
      </c>
      <c r="J5" t="n">
        <v>128.59</v>
      </c>
      <c r="K5" t="n">
        <v>45</v>
      </c>
      <c r="L5" t="n">
        <v>4</v>
      </c>
      <c r="M5" t="n">
        <v>91</v>
      </c>
      <c r="N5" t="n">
        <v>19.59</v>
      </c>
      <c r="O5" t="n">
        <v>16093.6</v>
      </c>
      <c r="P5" t="n">
        <v>510.48</v>
      </c>
      <c r="Q5" t="n">
        <v>1206.64</v>
      </c>
      <c r="R5" t="n">
        <v>299.58</v>
      </c>
      <c r="S5" t="n">
        <v>133.29</v>
      </c>
      <c r="T5" t="n">
        <v>66038.32000000001</v>
      </c>
      <c r="U5" t="n">
        <v>0.44</v>
      </c>
      <c r="V5" t="n">
        <v>0.73</v>
      </c>
      <c r="W5" t="n">
        <v>0.42</v>
      </c>
      <c r="X5" t="n">
        <v>3.9</v>
      </c>
      <c r="Y5" t="n">
        <v>1</v>
      </c>
      <c r="Z5" t="n">
        <v>10</v>
      </c>
      <c r="AA5" t="n">
        <v>353.6063015736136</v>
      </c>
      <c r="AB5" t="n">
        <v>483.8197418220511</v>
      </c>
      <c r="AC5" t="n">
        <v>437.6446647078262</v>
      </c>
      <c r="AD5" t="n">
        <v>353606.3015736135</v>
      </c>
      <c r="AE5" t="n">
        <v>483819.7418220511</v>
      </c>
      <c r="AF5" t="n">
        <v>2.816329360383026e-06</v>
      </c>
      <c r="AG5" t="n">
        <v>0.7752777777777777</v>
      </c>
      <c r="AH5" t="n">
        <v>437644.6647078262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1.8244</v>
      </c>
      <c r="E6" t="n">
        <v>54.81</v>
      </c>
      <c r="F6" t="n">
        <v>50.81</v>
      </c>
      <c r="G6" t="n">
        <v>41.77</v>
      </c>
      <c r="H6" t="n">
        <v>0.68</v>
      </c>
      <c r="I6" t="n">
        <v>73</v>
      </c>
      <c r="J6" t="n">
        <v>129.92</v>
      </c>
      <c r="K6" t="n">
        <v>45</v>
      </c>
      <c r="L6" t="n">
        <v>5</v>
      </c>
      <c r="M6" t="n">
        <v>71</v>
      </c>
      <c r="N6" t="n">
        <v>19.92</v>
      </c>
      <c r="O6" t="n">
        <v>16257.24</v>
      </c>
      <c r="P6" t="n">
        <v>498.23</v>
      </c>
      <c r="Q6" t="n">
        <v>1206.71</v>
      </c>
      <c r="R6" t="n">
        <v>283.34</v>
      </c>
      <c r="S6" t="n">
        <v>133.29</v>
      </c>
      <c r="T6" t="n">
        <v>58017.45</v>
      </c>
      <c r="U6" t="n">
        <v>0.47</v>
      </c>
      <c r="V6" t="n">
        <v>0.74</v>
      </c>
      <c r="W6" t="n">
        <v>0.4</v>
      </c>
      <c r="X6" t="n">
        <v>3.4</v>
      </c>
      <c r="Y6" t="n">
        <v>1</v>
      </c>
      <c r="Z6" t="n">
        <v>10</v>
      </c>
      <c r="AA6" t="n">
        <v>340.3847936584877</v>
      </c>
      <c r="AB6" t="n">
        <v>465.7294914008133</v>
      </c>
      <c r="AC6" t="n">
        <v>421.2809223969655</v>
      </c>
      <c r="AD6" t="n">
        <v>340384.7936584877</v>
      </c>
      <c r="AE6" t="n">
        <v>465729.4914008133</v>
      </c>
      <c r="AF6" t="n">
        <v>2.868370058104613e-06</v>
      </c>
      <c r="AG6" t="n">
        <v>0.76125</v>
      </c>
      <c r="AH6" t="n">
        <v>421280.9223969655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1.8613</v>
      </c>
      <c r="E7" t="n">
        <v>53.72</v>
      </c>
      <c r="F7" t="n">
        <v>50.09</v>
      </c>
      <c r="G7" t="n">
        <v>50.93</v>
      </c>
      <c r="H7" t="n">
        <v>0.8100000000000001</v>
      </c>
      <c r="I7" t="n">
        <v>59</v>
      </c>
      <c r="J7" t="n">
        <v>131.25</v>
      </c>
      <c r="K7" t="n">
        <v>45</v>
      </c>
      <c r="L7" t="n">
        <v>6</v>
      </c>
      <c r="M7" t="n">
        <v>57</v>
      </c>
      <c r="N7" t="n">
        <v>20.25</v>
      </c>
      <c r="O7" t="n">
        <v>16421.36</v>
      </c>
      <c r="P7" t="n">
        <v>483.44</v>
      </c>
      <c r="Q7" t="n">
        <v>1206.6</v>
      </c>
      <c r="R7" t="n">
        <v>258.76</v>
      </c>
      <c r="S7" t="n">
        <v>133.29</v>
      </c>
      <c r="T7" t="n">
        <v>45796.53</v>
      </c>
      <c r="U7" t="n">
        <v>0.52</v>
      </c>
      <c r="V7" t="n">
        <v>0.75</v>
      </c>
      <c r="W7" t="n">
        <v>0.37</v>
      </c>
      <c r="X7" t="n">
        <v>2.68</v>
      </c>
      <c r="Y7" t="n">
        <v>1</v>
      </c>
      <c r="Z7" t="n">
        <v>10</v>
      </c>
      <c r="AA7" t="n">
        <v>325.3811520195761</v>
      </c>
      <c r="AB7" t="n">
        <v>445.200846996501</v>
      </c>
      <c r="AC7" t="n">
        <v>402.7115030024673</v>
      </c>
      <c r="AD7" t="n">
        <v>325381.1520195761</v>
      </c>
      <c r="AE7" t="n">
        <v>445200.846996501</v>
      </c>
      <c r="AF7" t="n">
        <v>2.92638521659182e-06</v>
      </c>
      <c r="AG7" t="n">
        <v>0.7461111111111111</v>
      </c>
      <c r="AH7" t="n">
        <v>402711.5030024673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1.8854</v>
      </c>
      <c r="E8" t="n">
        <v>53.04</v>
      </c>
      <c r="F8" t="n">
        <v>49.63</v>
      </c>
      <c r="G8" t="n">
        <v>59.55</v>
      </c>
      <c r="H8" t="n">
        <v>0.93</v>
      </c>
      <c r="I8" t="n">
        <v>50</v>
      </c>
      <c r="J8" t="n">
        <v>132.58</v>
      </c>
      <c r="K8" t="n">
        <v>45</v>
      </c>
      <c r="L8" t="n">
        <v>7</v>
      </c>
      <c r="M8" t="n">
        <v>48</v>
      </c>
      <c r="N8" t="n">
        <v>20.59</v>
      </c>
      <c r="O8" t="n">
        <v>16585.95</v>
      </c>
      <c r="P8" t="n">
        <v>471.79</v>
      </c>
      <c r="Q8" t="n">
        <v>1206.62</v>
      </c>
      <c r="R8" t="n">
        <v>243.1</v>
      </c>
      <c r="S8" t="n">
        <v>133.29</v>
      </c>
      <c r="T8" t="n">
        <v>38014.44</v>
      </c>
      <c r="U8" t="n">
        <v>0.55</v>
      </c>
      <c r="V8" t="n">
        <v>0.75</v>
      </c>
      <c r="W8" t="n">
        <v>0.36</v>
      </c>
      <c r="X8" t="n">
        <v>2.22</v>
      </c>
      <c r="Y8" t="n">
        <v>1</v>
      </c>
      <c r="Z8" t="n">
        <v>10</v>
      </c>
      <c r="AA8" t="n">
        <v>314.9994754368553</v>
      </c>
      <c r="AB8" t="n">
        <v>430.996179088776</v>
      </c>
      <c r="AC8" t="n">
        <v>389.862508663479</v>
      </c>
      <c r="AD8" t="n">
        <v>314999.4754368553</v>
      </c>
      <c r="AE8" t="n">
        <v>430996.179088776</v>
      </c>
      <c r="AF8" t="n">
        <v>2.96427587565799e-06</v>
      </c>
      <c r="AG8" t="n">
        <v>0.7366666666666667</v>
      </c>
      <c r="AH8" t="n">
        <v>389862.5086634791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1.8894</v>
      </c>
      <c r="E9" t="n">
        <v>52.93</v>
      </c>
      <c r="F9" t="n">
        <v>49.7</v>
      </c>
      <c r="G9" t="n">
        <v>69.34</v>
      </c>
      <c r="H9" t="n">
        <v>1.06</v>
      </c>
      <c r="I9" t="n">
        <v>43</v>
      </c>
      <c r="J9" t="n">
        <v>133.92</v>
      </c>
      <c r="K9" t="n">
        <v>45</v>
      </c>
      <c r="L9" t="n">
        <v>8</v>
      </c>
      <c r="M9" t="n">
        <v>41</v>
      </c>
      <c r="N9" t="n">
        <v>20.93</v>
      </c>
      <c r="O9" t="n">
        <v>16751.02</v>
      </c>
      <c r="P9" t="n">
        <v>465.61</v>
      </c>
      <c r="Q9" t="n">
        <v>1206.77</v>
      </c>
      <c r="R9" t="n">
        <v>247.1</v>
      </c>
      <c r="S9" t="n">
        <v>133.29</v>
      </c>
      <c r="T9" t="n">
        <v>40047.64</v>
      </c>
      <c r="U9" t="n">
        <v>0.54</v>
      </c>
      <c r="V9" t="n">
        <v>0.75</v>
      </c>
      <c r="W9" t="n">
        <v>0.32</v>
      </c>
      <c r="X9" t="n">
        <v>2.28</v>
      </c>
      <c r="Y9" t="n">
        <v>1</v>
      </c>
      <c r="Z9" t="n">
        <v>10</v>
      </c>
      <c r="AA9" t="n">
        <v>311.6192785537814</v>
      </c>
      <c r="AB9" t="n">
        <v>426.3712445895925</v>
      </c>
      <c r="AC9" t="n">
        <v>385.6789714217613</v>
      </c>
      <c r="AD9" t="n">
        <v>311619.2785537814</v>
      </c>
      <c r="AE9" t="n">
        <v>426371.2445895925</v>
      </c>
      <c r="AF9" t="n">
        <v>2.970564781727064e-06</v>
      </c>
      <c r="AG9" t="n">
        <v>0.7351388888888889</v>
      </c>
      <c r="AH9" t="n">
        <v>385678.9714217613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1.9172</v>
      </c>
      <c r="E10" t="n">
        <v>52.16</v>
      </c>
      <c r="F10" t="n">
        <v>49.08</v>
      </c>
      <c r="G10" t="n">
        <v>79.59</v>
      </c>
      <c r="H10" t="n">
        <v>1.18</v>
      </c>
      <c r="I10" t="n">
        <v>37</v>
      </c>
      <c r="J10" t="n">
        <v>135.27</v>
      </c>
      <c r="K10" t="n">
        <v>45</v>
      </c>
      <c r="L10" t="n">
        <v>9</v>
      </c>
      <c r="M10" t="n">
        <v>35</v>
      </c>
      <c r="N10" t="n">
        <v>21.27</v>
      </c>
      <c r="O10" t="n">
        <v>16916.71</v>
      </c>
      <c r="P10" t="n">
        <v>450.7</v>
      </c>
      <c r="Q10" t="n">
        <v>1206.64</v>
      </c>
      <c r="R10" t="n">
        <v>224.6</v>
      </c>
      <c r="S10" t="n">
        <v>133.29</v>
      </c>
      <c r="T10" t="n">
        <v>28827.6</v>
      </c>
      <c r="U10" t="n">
        <v>0.59</v>
      </c>
      <c r="V10" t="n">
        <v>0.76</v>
      </c>
      <c r="W10" t="n">
        <v>0.34</v>
      </c>
      <c r="X10" t="n">
        <v>1.67</v>
      </c>
      <c r="Y10" t="n">
        <v>1</v>
      </c>
      <c r="Z10" t="n">
        <v>10</v>
      </c>
      <c r="AA10" t="n">
        <v>299.2082337429642</v>
      </c>
      <c r="AB10" t="n">
        <v>409.3899055427785</v>
      </c>
      <c r="AC10" t="n">
        <v>370.3183075401161</v>
      </c>
      <c r="AD10" t="n">
        <v>299208.2337429642</v>
      </c>
      <c r="AE10" t="n">
        <v>409389.9055427785</v>
      </c>
      <c r="AF10" t="n">
        <v>3.014272678907128e-06</v>
      </c>
      <c r="AG10" t="n">
        <v>0.7244444444444444</v>
      </c>
      <c r="AH10" t="n">
        <v>370318.3075401161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1.9294</v>
      </c>
      <c r="E11" t="n">
        <v>51.83</v>
      </c>
      <c r="F11" t="n">
        <v>48.85</v>
      </c>
      <c r="G11" t="n">
        <v>88.81999999999999</v>
      </c>
      <c r="H11" t="n">
        <v>1.29</v>
      </c>
      <c r="I11" t="n">
        <v>33</v>
      </c>
      <c r="J11" t="n">
        <v>136.61</v>
      </c>
      <c r="K11" t="n">
        <v>45</v>
      </c>
      <c r="L11" t="n">
        <v>10</v>
      </c>
      <c r="M11" t="n">
        <v>31</v>
      </c>
      <c r="N11" t="n">
        <v>21.61</v>
      </c>
      <c r="O11" t="n">
        <v>17082.76</v>
      </c>
      <c r="P11" t="n">
        <v>440.89</v>
      </c>
      <c r="Q11" t="n">
        <v>1206.6</v>
      </c>
      <c r="R11" t="n">
        <v>216.89</v>
      </c>
      <c r="S11" t="n">
        <v>133.29</v>
      </c>
      <c r="T11" t="n">
        <v>24991.27</v>
      </c>
      <c r="U11" t="n">
        <v>0.61</v>
      </c>
      <c r="V11" t="n">
        <v>0.77</v>
      </c>
      <c r="W11" t="n">
        <v>0.33</v>
      </c>
      <c r="X11" t="n">
        <v>1.44</v>
      </c>
      <c r="Y11" t="n">
        <v>1</v>
      </c>
      <c r="Z11" t="n">
        <v>10</v>
      </c>
      <c r="AA11" t="n">
        <v>292.4775699703005</v>
      </c>
      <c r="AB11" t="n">
        <v>400.1807144330911</v>
      </c>
      <c r="AC11" t="n">
        <v>361.9880287047563</v>
      </c>
      <c r="AD11" t="n">
        <v>292477.5699703005</v>
      </c>
      <c r="AE11" t="n">
        <v>400180.7144330911</v>
      </c>
      <c r="AF11" t="n">
        <v>3.033453842417804e-06</v>
      </c>
      <c r="AG11" t="n">
        <v>0.7198611111111111</v>
      </c>
      <c r="AH11" t="n">
        <v>361988.0287047563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1.9398</v>
      </c>
      <c r="E12" t="n">
        <v>51.55</v>
      </c>
      <c r="F12" t="n">
        <v>48.68</v>
      </c>
      <c r="G12" t="n">
        <v>100.71</v>
      </c>
      <c r="H12" t="n">
        <v>1.41</v>
      </c>
      <c r="I12" t="n">
        <v>29</v>
      </c>
      <c r="J12" t="n">
        <v>137.96</v>
      </c>
      <c r="K12" t="n">
        <v>45</v>
      </c>
      <c r="L12" t="n">
        <v>11</v>
      </c>
      <c r="M12" t="n">
        <v>27</v>
      </c>
      <c r="N12" t="n">
        <v>21.96</v>
      </c>
      <c r="O12" t="n">
        <v>17249.3</v>
      </c>
      <c r="P12" t="n">
        <v>428.15</v>
      </c>
      <c r="Q12" t="n">
        <v>1206.64</v>
      </c>
      <c r="R12" t="n">
        <v>211.64</v>
      </c>
      <c r="S12" t="n">
        <v>133.29</v>
      </c>
      <c r="T12" t="n">
        <v>22387.47</v>
      </c>
      <c r="U12" t="n">
        <v>0.63</v>
      </c>
      <c r="V12" t="n">
        <v>0.77</v>
      </c>
      <c r="W12" t="n">
        <v>0.3</v>
      </c>
      <c r="X12" t="n">
        <v>1.27</v>
      </c>
      <c r="Y12" t="n">
        <v>1</v>
      </c>
      <c r="Z12" t="n">
        <v>10</v>
      </c>
      <c r="AA12" t="n">
        <v>284.8894099875604</v>
      </c>
      <c r="AB12" t="n">
        <v>389.7982591787143</v>
      </c>
      <c r="AC12" t="n">
        <v>352.5964604079898</v>
      </c>
      <c r="AD12" t="n">
        <v>284889.4099875604</v>
      </c>
      <c r="AE12" t="n">
        <v>389798.2591787142</v>
      </c>
      <c r="AF12" t="n">
        <v>3.049804998197396e-06</v>
      </c>
      <c r="AG12" t="n">
        <v>0.7159722222222222</v>
      </c>
      <c r="AH12" t="n">
        <v>352596.4604079897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1.9466</v>
      </c>
      <c r="E13" t="n">
        <v>51.37</v>
      </c>
      <c r="F13" t="n">
        <v>48.57</v>
      </c>
      <c r="G13" t="n">
        <v>112.09</v>
      </c>
      <c r="H13" t="n">
        <v>1.52</v>
      </c>
      <c r="I13" t="n">
        <v>26</v>
      </c>
      <c r="J13" t="n">
        <v>139.32</v>
      </c>
      <c r="K13" t="n">
        <v>45</v>
      </c>
      <c r="L13" t="n">
        <v>12</v>
      </c>
      <c r="M13" t="n">
        <v>24</v>
      </c>
      <c r="N13" t="n">
        <v>22.32</v>
      </c>
      <c r="O13" t="n">
        <v>17416.34</v>
      </c>
      <c r="P13" t="n">
        <v>418.7</v>
      </c>
      <c r="Q13" t="n">
        <v>1206.61</v>
      </c>
      <c r="R13" t="n">
        <v>207.62</v>
      </c>
      <c r="S13" t="n">
        <v>133.29</v>
      </c>
      <c r="T13" t="n">
        <v>20390.46</v>
      </c>
      <c r="U13" t="n">
        <v>0.64</v>
      </c>
      <c r="V13" t="n">
        <v>0.77</v>
      </c>
      <c r="W13" t="n">
        <v>0.32</v>
      </c>
      <c r="X13" t="n">
        <v>1.17</v>
      </c>
      <c r="Y13" t="n">
        <v>1</v>
      </c>
      <c r="Z13" t="n">
        <v>10</v>
      </c>
      <c r="AA13" t="n">
        <v>279.4729462871732</v>
      </c>
      <c r="AB13" t="n">
        <v>382.3872145863309</v>
      </c>
      <c r="AC13" t="n">
        <v>345.8927155100371</v>
      </c>
      <c r="AD13" t="n">
        <v>279472.9462871732</v>
      </c>
      <c r="AE13" t="n">
        <v>382387.2145863309</v>
      </c>
      <c r="AF13" t="n">
        <v>3.060496138514821e-06</v>
      </c>
      <c r="AG13" t="n">
        <v>0.7134722222222222</v>
      </c>
      <c r="AH13" t="n">
        <v>345892.7155100371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1.953</v>
      </c>
      <c r="E14" t="n">
        <v>51.2</v>
      </c>
      <c r="F14" t="n">
        <v>48.46</v>
      </c>
      <c r="G14" t="n">
        <v>121.14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21</v>
      </c>
      <c r="N14" t="n">
        <v>22.68</v>
      </c>
      <c r="O14" t="n">
        <v>17583.88</v>
      </c>
      <c r="P14" t="n">
        <v>408.75</v>
      </c>
      <c r="Q14" t="n">
        <v>1206.6</v>
      </c>
      <c r="R14" t="n">
        <v>203.61</v>
      </c>
      <c r="S14" t="n">
        <v>133.29</v>
      </c>
      <c r="T14" t="n">
        <v>18396.08</v>
      </c>
      <c r="U14" t="n">
        <v>0.65</v>
      </c>
      <c r="V14" t="n">
        <v>0.77</v>
      </c>
      <c r="W14" t="n">
        <v>0.31</v>
      </c>
      <c r="X14" t="n">
        <v>1.05</v>
      </c>
      <c r="Y14" t="n">
        <v>1</v>
      </c>
      <c r="Z14" t="n">
        <v>10</v>
      </c>
      <c r="AA14" t="n">
        <v>273.9270038773309</v>
      </c>
      <c r="AB14" t="n">
        <v>374.7990115114733</v>
      </c>
      <c r="AC14" t="n">
        <v>339.028719886534</v>
      </c>
      <c r="AD14" t="n">
        <v>273927.0038773309</v>
      </c>
      <c r="AE14" t="n">
        <v>374799.0115114733</v>
      </c>
      <c r="AF14" t="n">
        <v>3.07055838822534e-06</v>
      </c>
      <c r="AG14" t="n">
        <v>0.7111111111111111</v>
      </c>
      <c r="AH14" t="n">
        <v>339028.719886534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1.959</v>
      </c>
      <c r="E15" t="n">
        <v>51.05</v>
      </c>
      <c r="F15" t="n">
        <v>48.35</v>
      </c>
      <c r="G15" t="n">
        <v>131.87</v>
      </c>
      <c r="H15" t="n">
        <v>1.74</v>
      </c>
      <c r="I15" t="n">
        <v>22</v>
      </c>
      <c r="J15" t="n">
        <v>142.04</v>
      </c>
      <c r="K15" t="n">
        <v>45</v>
      </c>
      <c r="L15" t="n">
        <v>14</v>
      </c>
      <c r="M15" t="n">
        <v>11</v>
      </c>
      <c r="N15" t="n">
        <v>23.04</v>
      </c>
      <c r="O15" t="n">
        <v>17751.93</v>
      </c>
      <c r="P15" t="n">
        <v>402.54</v>
      </c>
      <c r="Q15" t="n">
        <v>1206.61</v>
      </c>
      <c r="R15" t="n">
        <v>199.94</v>
      </c>
      <c r="S15" t="n">
        <v>133.29</v>
      </c>
      <c r="T15" t="n">
        <v>16573.3</v>
      </c>
      <c r="U15" t="n">
        <v>0.67</v>
      </c>
      <c r="V15" t="n">
        <v>0.77</v>
      </c>
      <c r="W15" t="n">
        <v>0.31</v>
      </c>
      <c r="X15" t="n">
        <v>0.9399999999999999</v>
      </c>
      <c r="Y15" t="n">
        <v>1</v>
      </c>
      <c r="Z15" t="n">
        <v>10</v>
      </c>
      <c r="AA15" t="n">
        <v>270.1344467988571</v>
      </c>
      <c r="AB15" t="n">
        <v>369.6098676008959</v>
      </c>
      <c r="AC15" t="n">
        <v>334.3348205877728</v>
      </c>
      <c r="AD15" t="n">
        <v>270134.4467988571</v>
      </c>
      <c r="AE15" t="n">
        <v>369609.8676008959</v>
      </c>
      <c r="AF15" t="n">
        <v>3.079991747328951e-06</v>
      </c>
      <c r="AG15" t="n">
        <v>0.7090277777777777</v>
      </c>
      <c r="AH15" t="n">
        <v>334334.8205877728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1.955</v>
      </c>
      <c r="E16" t="n">
        <v>51.15</v>
      </c>
      <c r="F16" t="n">
        <v>48.46</v>
      </c>
      <c r="G16" t="n">
        <v>132.15</v>
      </c>
      <c r="H16" t="n">
        <v>1.85</v>
      </c>
      <c r="I16" t="n">
        <v>22</v>
      </c>
      <c r="J16" t="n">
        <v>143.4</v>
      </c>
      <c r="K16" t="n">
        <v>45</v>
      </c>
      <c r="L16" t="n">
        <v>15</v>
      </c>
      <c r="M16" t="n">
        <v>2</v>
      </c>
      <c r="N16" t="n">
        <v>23.41</v>
      </c>
      <c r="O16" t="n">
        <v>17920.49</v>
      </c>
      <c r="P16" t="n">
        <v>402.62</v>
      </c>
      <c r="Q16" t="n">
        <v>1206.6</v>
      </c>
      <c r="R16" t="n">
        <v>202.8</v>
      </c>
      <c r="S16" t="n">
        <v>133.29</v>
      </c>
      <c r="T16" t="n">
        <v>18000.69</v>
      </c>
      <c r="U16" t="n">
        <v>0.66</v>
      </c>
      <c r="V16" t="n">
        <v>0.77</v>
      </c>
      <c r="W16" t="n">
        <v>0.34</v>
      </c>
      <c r="X16" t="n">
        <v>1.05</v>
      </c>
      <c r="Y16" t="n">
        <v>1</v>
      </c>
      <c r="Z16" t="n">
        <v>10</v>
      </c>
      <c r="AA16" t="n">
        <v>270.9183809904044</v>
      </c>
      <c r="AB16" t="n">
        <v>370.6824809465066</v>
      </c>
      <c r="AC16" t="n">
        <v>335.3050652211007</v>
      </c>
      <c r="AD16" t="n">
        <v>270918.3809904045</v>
      </c>
      <c r="AE16" t="n">
        <v>370682.4809465066</v>
      </c>
      <c r="AF16" t="n">
        <v>3.073702841259877e-06</v>
      </c>
      <c r="AG16" t="n">
        <v>0.7104166666666667</v>
      </c>
      <c r="AH16" t="n">
        <v>335305.0652211008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1.9551</v>
      </c>
      <c r="E17" t="n">
        <v>51.15</v>
      </c>
      <c r="F17" t="n">
        <v>48.45</v>
      </c>
      <c r="G17" t="n">
        <v>132.15</v>
      </c>
      <c r="H17" t="n">
        <v>1.96</v>
      </c>
      <c r="I17" t="n">
        <v>22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405.69</v>
      </c>
      <c r="Q17" t="n">
        <v>1206.6</v>
      </c>
      <c r="R17" t="n">
        <v>202.57</v>
      </c>
      <c r="S17" t="n">
        <v>133.29</v>
      </c>
      <c r="T17" t="n">
        <v>17887.64</v>
      </c>
      <c r="U17" t="n">
        <v>0.66</v>
      </c>
      <c r="V17" t="n">
        <v>0.77</v>
      </c>
      <c r="W17" t="n">
        <v>0.34</v>
      </c>
      <c r="X17" t="n">
        <v>1.05</v>
      </c>
      <c r="Y17" t="n">
        <v>1</v>
      </c>
      <c r="Z17" t="n">
        <v>10</v>
      </c>
      <c r="AA17" t="n">
        <v>272.2538593590409</v>
      </c>
      <c r="AB17" t="n">
        <v>372.5097413676224</v>
      </c>
      <c r="AC17" t="n">
        <v>336.9579344722013</v>
      </c>
      <c r="AD17" t="n">
        <v>272253.8593590409</v>
      </c>
      <c r="AE17" t="n">
        <v>372509.7413676224</v>
      </c>
      <c r="AF17" t="n">
        <v>3.073860063911604e-06</v>
      </c>
      <c r="AG17" t="n">
        <v>0.7104166666666667</v>
      </c>
      <c r="AH17" t="n">
        <v>336957.9344722013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2024-09-25T12:31:34Z</dcterms:created>
  <dcterms:modified xmlns:dcterms="http://purl.org/dc/terms/" xmlns:xsi="http://www.w3.org/2001/XMLSchema-instance" xsi:type="dcterms:W3CDTF">2024-09-25T12:31:34Z</dcterms:modified>
</cp:coreProperties>
</file>