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xVal>
          <yVal>
            <numRef>
              <f>gráficos!$B$7:$B$360</f>
              <numCache>
                <formatCode>General</formatCode>
                <ptCount val="3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  <c r="AA2" t="n">
        <v>432.1367427371372</v>
      </c>
      <c r="AB2" t="n">
        <v>591.2685559405348</v>
      </c>
      <c r="AC2" t="n">
        <v>534.8387148121996</v>
      </c>
      <c r="AD2" t="n">
        <v>432136.7427371372</v>
      </c>
      <c r="AE2" t="n">
        <v>591268.5559405348</v>
      </c>
      <c r="AF2" t="n">
        <v>1.39347054540022e-06</v>
      </c>
      <c r="AG2" t="n">
        <v>0.5234722222222222</v>
      </c>
      <c r="AH2" t="n">
        <v>534838.7148121996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  <c r="AA3" t="n">
        <v>342.4218629027799</v>
      </c>
      <c r="AB3" t="n">
        <v>468.5166994100064</v>
      </c>
      <c r="AC3" t="n">
        <v>423.8021231856321</v>
      </c>
      <c r="AD3" t="n">
        <v>342421.8629027799</v>
      </c>
      <c r="AE3" t="n">
        <v>468516.6994100063</v>
      </c>
      <c r="AF3" t="n">
        <v>1.596349101043421e-06</v>
      </c>
      <c r="AG3" t="n">
        <v>0.4569444444444444</v>
      </c>
      <c r="AH3" t="n">
        <v>423802.1231856321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  <c r="AA4" t="n">
        <v>292.6530270022543</v>
      </c>
      <c r="AB4" t="n">
        <v>400.4207824848285</v>
      </c>
      <c r="AC4" t="n">
        <v>362.2051849985735</v>
      </c>
      <c r="AD4" t="n">
        <v>292653.0270022543</v>
      </c>
      <c r="AE4" t="n">
        <v>400420.7824848285</v>
      </c>
      <c r="AF4" t="n">
        <v>1.747339483511504e-06</v>
      </c>
      <c r="AG4" t="n">
        <v>0.4175</v>
      </c>
      <c r="AH4" t="n">
        <v>362205.1849985736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  <c r="AA5" t="n">
        <v>262.047035903523</v>
      </c>
      <c r="AB5" t="n">
        <v>358.5443152225121</v>
      </c>
      <c r="AC5" t="n">
        <v>324.3253489977816</v>
      </c>
      <c r="AD5" t="n">
        <v>262047.035903523</v>
      </c>
      <c r="AE5" t="n">
        <v>358544.3152225121</v>
      </c>
      <c r="AF5" t="n">
        <v>1.85867847858362e-06</v>
      </c>
      <c r="AG5" t="n">
        <v>0.3925</v>
      </c>
      <c r="AH5" t="n">
        <v>324325.3489977816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  <c r="AA6" t="n">
        <v>241.6447408586951</v>
      </c>
      <c r="AB6" t="n">
        <v>330.6289950562903</v>
      </c>
      <c r="AC6" t="n">
        <v>299.0742278089253</v>
      </c>
      <c r="AD6" t="n">
        <v>241644.7408586951</v>
      </c>
      <c r="AE6" t="n">
        <v>330628.9950562903</v>
      </c>
      <c r="AF6" t="n">
        <v>1.943285611159648e-06</v>
      </c>
      <c r="AG6" t="n">
        <v>0.3754166666666667</v>
      </c>
      <c r="AH6" t="n">
        <v>299074.2278089253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  <c r="AA7" t="n">
        <v>224.5785445370439</v>
      </c>
      <c r="AB7" t="n">
        <v>307.2782723415747</v>
      </c>
      <c r="AC7" t="n">
        <v>277.9520652971496</v>
      </c>
      <c r="AD7" t="n">
        <v>224578.5445370439</v>
      </c>
      <c r="AE7" t="n">
        <v>307278.2723415747</v>
      </c>
      <c r="AF7" t="n">
        <v>2.015760994744328e-06</v>
      </c>
      <c r="AG7" t="n">
        <v>0.3618055555555555</v>
      </c>
      <c r="AH7" t="n">
        <v>277952.0652971496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  <c r="AA8" t="n">
        <v>213.1163477446517</v>
      </c>
      <c r="AB8" t="n">
        <v>291.5951890137979</v>
      </c>
      <c r="AC8" t="n">
        <v>263.7657534308252</v>
      </c>
      <c r="AD8" t="n">
        <v>213116.3477446517</v>
      </c>
      <c r="AE8" t="n">
        <v>291595.1890137979</v>
      </c>
      <c r="AF8" t="n">
        <v>2.067123983980427e-06</v>
      </c>
      <c r="AG8" t="n">
        <v>0.3529166666666667</v>
      </c>
      <c r="AH8" t="n">
        <v>263765.7534308251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  <c r="AA9" t="n">
        <v>201.2621784268723</v>
      </c>
      <c r="AB9" t="n">
        <v>275.3757915841794</v>
      </c>
      <c r="AC9" t="n">
        <v>249.0943125278169</v>
      </c>
      <c r="AD9" t="n">
        <v>201262.1784268723</v>
      </c>
      <c r="AE9" t="n">
        <v>275375.7915841793</v>
      </c>
      <c r="AF9" t="n">
        <v>2.121795632032348e-06</v>
      </c>
      <c r="AG9" t="n">
        <v>0.34375</v>
      </c>
      <c r="AH9" t="n">
        <v>249094.3125278169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  <c r="AA10" t="n">
        <v>191.8138516981112</v>
      </c>
      <c r="AB10" t="n">
        <v>262.448174123138</v>
      </c>
      <c r="AC10" t="n">
        <v>237.4004887332281</v>
      </c>
      <c r="AD10" t="n">
        <v>191813.8516981112</v>
      </c>
      <c r="AE10" t="n">
        <v>262448.174123138</v>
      </c>
      <c r="AF10" t="n">
        <v>2.162497387306354e-06</v>
      </c>
      <c r="AG10" t="n">
        <v>0.3373611111111111</v>
      </c>
      <c r="AH10" t="n">
        <v>237400.4887332282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  <c r="AA11" t="n">
        <v>183.8169723198358</v>
      </c>
      <c r="AB11" t="n">
        <v>251.5064909603681</v>
      </c>
      <c r="AC11" t="n">
        <v>227.5030644547608</v>
      </c>
      <c r="AD11" t="n">
        <v>183816.9723198358</v>
      </c>
      <c r="AE11" t="n">
        <v>251506.4909603681</v>
      </c>
      <c r="AF11" t="n">
        <v>2.198157376765772e-06</v>
      </c>
      <c r="AG11" t="n">
        <v>0.3318055555555556</v>
      </c>
      <c r="AH11" t="n">
        <v>227503.0644547608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  <c r="AA12" t="n">
        <v>177.4081582992018</v>
      </c>
      <c r="AB12" t="n">
        <v>242.7376688804211</v>
      </c>
      <c r="AC12" t="n">
        <v>219.5711264470021</v>
      </c>
      <c r="AD12" t="n">
        <v>177408.1582992018</v>
      </c>
      <c r="AE12" t="n">
        <v>242737.6688804211</v>
      </c>
      <c r="AF12" t="n">
        <v>2.223313687444802e-06</v>
      </c>
      <c r="AG12" t="n">
        <v>0.3280555555555555</v>
      </c>
      <c r="AH12" t="n">
        <v>219571.1264470021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  <c r="AA13" t="n">
        <v>173.2533971355726</v>
      </c>
      <c r="AB13" t="n">
        <v>237.0529413612203</v>
      </c>
      <c r="AC13" t="n">
        <v>214.4289413436667</v>
      </c>
      <c r="AD13" t="n">
        <v>173253.3971355726</v>
      </c>
      <c r="AE13" t="n">
        <v>237052.9413612203</v>
      </c>
      <c r="AF13" t="n">
        <v>2.240802312614149e-06</v>
      </c>
      <c r="AG13" t="n">
        <v>0.3255555555555556</v>
      </c>
      <c r="AH13" t="n">
        <v>214428.9413436667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  <c r="AA14" t="n">
        <v>170.7038871947831</v>
      </c>
      <c r="AB14" t="n">
        <v>233.5645893837934</v>
      </c>
      <c r="AC14" t="n">
        <v>211.2735127830316</v>
      </c>
      <c r="AD14" t="n">
        <v>170703.887194783</v>
      </c>
      <c r="AE14" t="n">
        <v>233564.5893837934</v>
      </c>
      <c r="AF14" t="n">
        <v>2.253931911089634e-06</v>
      </c>
      <c r="AG14" t="n">
        <v>0.3236111111111111</v>
      </c>
      <c r="AH14" t="n">
        <v>211273.5127830316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  <c r="AA15" t="n">
        <v>169.6110926822974</v>
      </c>
      <c r="AB15" t="n">
        <v>232.0693797211198</v>
      </c>
      <c r="AC15" t="n">
        <v>209.9210038320232</v>
      </c>
      <c r="AD15" t="n">
        <v>169611.0926822974</v>
      </c>
      <c r="AE15" t="n">
        <v>232069.3797211199</v>
      </c>
      <c r="AF15" t="n">
        <v>2.258238419389593e-06</v>
      </c>
      <c r="AG15" t="n">
        <v>0.3230555555555556</v>
      </c>
      <c r="AH15" t="n">
        <v>209921.0038320232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  <c r="AA16" t="n">
        <v>169.9753649082741</v>
      </c>
      <c r="AB16" t="n">
        <v>232.5677930512574</v>
      </c>
      <c r="AC16" t="n">
        <v>210.3718492934601</v>
      </c>
      <c r="AD16" t="n">
        <v>169975.3649082741</v>
      </c>
      <c r="AE16" t="n">
        <v>232567.7930512574</v>
      </c>
      <c r="AF16" t="n">
        <v>2.258028345813986e-06</v>
      </c>
      <c r="AG16" t="n">
        <v>0.3230555555555556</v>
      </c>
      <c r="AH16" t="n">
        <v>210371.8492934601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1.8208</v>
      </c>
      <c r="E2" t="n">
        <v>54.92</v>
      </c>
      <c r="F2" t="n">
        <v>30.09</v>
      </c>
      <c r="G2" t="n">
        <v>4.59</v>
      </c>
      <c r="H2" t="n">
        <v>0.06</v>
      </c>
      <c r="I2" t="n">
        <v>393</v>
      </c>
      <c r="J2" t="n">
        <v>296.65</v>
      </c>
      <c r="K2" t="n">
        <v>61.82</v>
      </c>
      <c r="L2" t="n">
        <v>1</v>
      </c>
      <c r="M2" t="n">
        <v>391</v>
      </c>
      <c r="N2" t="n">
        <v>83.83</v>
      </c>
      <c r="O2" t="n">
        <v>36821.52</v>
      </c>
      <c r="P2" t="n">
        <v>540.25</v>
      </c>
      <c r="Q2" t="n">
        <v>3799.54</v>
      </c>
      <c r="R2" t="n">
        <v>455.63</v>
      </c>
      <c r="S2" t="n">
        <v>58.18</v>
      </c>
      <c r="T2" t="n">
        <v>195111.69</v>
      </c>
      <c r="U2" t="n">
        <v>0.13</v>
      </c>
      <c r="V2" t="n">
        <v>0.55</v>
      </c>
      <c r="W2" t="n">
        <v>3.37</v>
      </c>
      <c r="X2" t="n">
        <v>12.01</v>
      </c>
      <c r="Y2" t="n">
        <v>1</v>
      </c>
      <c r="Z2" t="n">
        <v>10</v>
      </c>
      <c r="AA2" t="n">
        <v>957.1355664781423</v>
      </c>
      <c r="AB2" t="n">
        <v>1309.595107896437</v>
      </c>
      <c r="AC2" t="n">
        <v>1184.609188827078</v>
      </c>
      <c r="AD2" t="n">
        <v>957135.5664781423</v>
      </c>
      <c r="AE2" t="n">
        <v>1309595.107896437</v>
      </c>
      <c r="AF2" t="n">
        <v>8.946868053663267e-07</v>
      </c>
      <c r="AG2" t="n">
        <v>0.7627777777777778</v>
      </c>
      <c r="AH2" t="n">
        <v>1184609.188827079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2.2621</v>
      </c>
      <c r="E3" t="n">
        <v>44.21</v>
      </c>
      <c r="F3" t="n">
        <v>26.15</v>
      </c>
      <c r="G3" t="n">
        <v>5.79</v>
      </c>
      <c r="H3" t="n">
        <v>0.07000000000000001</v>
      </c>
      <c r="I3" t="n">
        <v>271</v>
      </c>
      <c r="J3" t="n">
        <v>297.17</v>
      </c>
      <c r="K3" t="n">
        <v>61.82</v>
      </c>
      <c r="L3" t="n">
        <v>1.25</v>
      </c>
      <c r="M3" t="n">
        <v>269</v>
      </c>
      <c r="N3" t="n">
        <v>84.09999999999999</v>
      </c>
      <c r="O3" t="n">
        <v>36885.7</v>
      </c>
      <c r="P3" t="n">
        <v>466.05</v>
      </c>
      <c r="Q3" t="n">
        <v>3799.47</v>
      </c>
      <c r="R3" t="n">
        <v>326.87</v>
      </c>
      <c r="S3" t="n">
        <v>58.18</v>
      </c>
      <c r="T3" t="n">
        <v>131340.67</v>
      </c>
      <c r="U3" t="n">
        <v>0.18</v>
      </c>
      <c r="V3" t="n">
        <v>0.63</v>
      </c>
      <c r="W3" t="n">
        <v>3.14</v>
      </c>
      <c r="X3" t="n">
        <v>8.08</v>
      </c>
      <c r="Y3" t="n">
        <v>1</v>
      </c>
      <c r="Z3" t="n">
        <v>10</v>
      </c>
      <c r="AA3" t="n">
        <v>666.617364100171</v>
      </c>
      <c r="AB3" t="n">
        <v>912.0952866443698</v>
      </c>
      <c r="AC3" t="n">
        <v>825.0461926208053</v>
      </c>
      <c r="AD3" t="n">
        <v>666617.364100171</v>
      </c>
      <c r="AE3" t="n">
        <v>912095.2866443698</v>
      </c>
      <c r="AF3" t="n">
        <v>1.111528461346204e-06</v>
      </c>
      <c r="AG3" t="n">
        <v>0.6140277777777778</v>
      </c>
      <c r="AH3" t="n">
        <v>825046.1926208053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2.5834</v>
      </c>
      <c r="E4" t="n">
        <v>38.71</v>
      </c>
      <c r="F4" t="n">
        <v>24.21</v>
      </c>
      <c r="G4" t="n">
        <v>7.02</v>
      </c>
      <c r="H4" t="n">
        <v>0.09</v>
      </c>
      <c r="I4" t="n">
        <v>207</v>
      </c>
      <c r="J4" t="n">
        <v>297.7</v>
      </c>
      <c r="K4" t="n">
        <v>61.82</v>
      </c>
      <c r="L4" t="n">
        <v>1.5</v>
      </c>
      <c r="M4" t="n">
        <v>205</v>
      </c>
      <c r="N4" t="n">
        <v>84.37</v>
      </c>
      <c r="O4" t="n">
        <v>36949.99</v>
      </c>
      <c r="P4" t="n">
        <v>428.35</v>
      </c>
      <c r="Q4" t="n">
        <v>3798.76</v>
      </c>
      <c r="R4" t="n">
        <v>261.86</v>
      </c>
      <c r="S4" t="n">
        <v>58.18</v>
      </c>
      <c r="T4" t="n">
        <v>99156.67999999999</v>
      </c>
      <c r="U4" t="n">
        <v>0.22</v>
      </c>
      <c r="V4" t="n">
        <v>0.68</v>
      </c>
      <c r="W4" t="n">
        <v>3.08</v>
      </c>
      <c r="X4" t="n">
        <v>6.14</v>
      </c>
      <c r="Y4" t="n">
        <v>1</v>
      </c>
      <c r="Z4" t="n">
        <v>10</v>
      </c>
      <c r="AA4" t="n">
        <v>537.9329660525184</v>
      </c>
      <c r="AB4" t="n">
        <v>736.0236160806032</v>
      </c>
      <c r="AC4" t="n">
        <v>665.7785551775028</v>
      </c>
      <c r="AD4" t="n">
        <v>537932.9660525183</v>
      </c>
      <c r="AE4" t="n">
        <v>736023.6160806032</v>
      </c>
      <c r="AF4" t="n">
        <v>1.269405696937263e-06</v>
      </c>
      <c r="AG4" t="n">
        <v>0.5376388888888889</v>
      </c>
      <c r="AH4" t="n">
        <v>665778.5551775028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2.8388</v>
      </c>
      <c r="E5" t="n">
        <v>35.23</v>
      </c>
      <c r="F5" t="n">
        <v>22.95</v>
      </c>
      <c r="G5" t="n">
        <v>8.25</v>
      </c>
      <c r="H5" t="n">
        <v>0.1</v>
      </c>
      <c r="I5" t="n">
        <v>167</v>
      </c>
      <c r="J5" t="n">
        <v>298.22</v>
      </c>
      <c r="K5" t="n">
        <v>61.82</v>
      </c>
      <c r="L5" t="n">
        <v>1.75</v>
      </c>
      <c r="M5" t="n">
        <v>165</v>
      </c>
      <c r="N5" t="n">
        <v>84.65000000000001</v>
      </c>
      <c r="O5" t="n">
        <v>37014.39</v>
      </c>
      <c r="P5" t="n">
        <v>402.9</v>
      </c>
      <c r="Q5" t="n">
        <v>3798.97</v>
      </c>
      <c r="R5" t="n">
        <v>221.69</v>
      </c>
      <c r="S5" t="n">
        <v>58.18</v>
      </c>
      <c r="T5" t="n">
        <v>79269.88</v>
      </c>
      <c r="U5" t="n">
        <v>0.26</v>
      </c>
      <c r="V5" t="n">
        <v>0.72</v>
      </c>
      <c r="W5" t="n">
        <v>2.98</v>
      </c>
      <c r="X5" t="n">
        <v>4.88</v>
      </c>
      <c r="Y5" t="n">
        <v>1</v>
      </c>
      <c r="Z5" t="n">
        <v>10</v>
      </c>
      <c r="AA5" t="n">
        <v>461.6854753731957</v>
      </c>
      <c r="AB5" t="n">
        <v>631.6984355312708</v>
      </c>
      <c r="AC5" t="n">
        <v>571.410023438488</v>
      </c>
      <c r="AD5" t="n">
        <v>461685.4753731957</v>
      </c>
      <c r="AE5" t="n">
        <v>631698.4355312708</v>
      </c>
      <c r="AF5" t="n">
        <v>1.394901638331463e-06</v>
      </c>
      <c r="AG5" t="n">
        <v>0.4893055555555555</v>
      </c>
      <c r="AH5" t="n">
        <v>571410.023438488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3.0364</v>
      </c>
      <c r="E6" t="n">
        <v>32.93</v>
      </c>
      <c r="F6" t="n">
        <v>22.16</v>
      </c>
      <c r="G6" t="n">
        <v>9.5</v>
      </c>
      <c r="H6" t="n">
        <v>0.12</v>
      </c>
      <c r="I6" t="n">
        <v>140</v>
      </c>
      <c r="J6" t="n">
        <v>298.74</v>
      </c>
      <c r="K6" t="n">
        <v>61.82</v>
      </c>
      <c r="L6" t="n">
        <v>2</v>
      </c>
      <c r="M6" t="n">
        <v>138</v>
      </c>
      <c r="N6" t="n">
        <v>84.92</v>
      </c>
      <c r="O6" t="n">
        <v>37078.91</v>
      </c>
      <c r="P6" t="n">
        <v>386.01</v>
      </c>
      <c r="Q6" t="n">
        <v>3798.32</v>
      </c>
      <c r="R6" t="n">
        <v>195.48</v>
      </c>
      <c r="S6" t="n">
        <v>58.18</v>
      </c>
      <c r="T6" t="n">
        <v>66300.23</v>
      </c>
      <c r="U6" t="n">
        <v>0.3</v>
      </c>
      <c r="V6" t="n">
        <v>0.74</v>
      </c>
      <c r="W6" t="n">
        <v>2.94</v>
      </c>
      <c r="X6" t="n">
        <v>4.08</v>
      </c>
      <c r="Y6" t="n">
        <v>1</v>
      </c>
      <c r="Z6" t="n">
        <v>10</v>
      </c>
      <c r="AA6" t="n">
        <v>414.5909327882253</v>
      </c>
      <c r="AB6" t="n">
        <v>567.2616047019295</v>
      </c>
      <c r="AC6" t="n">
        <v>513.122953305839</v>
      </c>
      <c r="AD6" t="n">
        <v>414590.9327882253</v>
      </c>
      <c r="AE6" t="n">
        <v>567261.6047019295</v>
      </c>
      <c r="AF6" t="n">
        <v>1.49199638390505e-06</v>
      </c>
      <c r="AG6" t="n">
        <v>0.4573611111111111</v>
      </c>
      <c r="AH6" t="n">
        <v>513122.953305839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3.2057</v>
      </c>
      <c r="E7" t="n">
        <v>31.19</v>
      </c>
      <c r="F7" t="n">
        <v>21.53</v>
      </c>
      <c r="G7" t="n">
        <v>10.77</v>
      </c>
      <c r="H7" t="n">
        <v>0.13</v>
      </c>
      <c r="I7" t="n">
        <v>120</v>
      </c>
      <c r="J7" t="n">
        <v>299.26</v>
      </c>
      <c r="K7" t="n">
        <v>61.82</v>
      </c>
      <c r="L7" t="n">
        <v>2.25</v>
      </c>
      <c r="M7" t="n">
        <v>118</v>
      </c>
      <c r="N7" t="n">
        <v>85.19</v>
      </c>
      <c r="O7" t="n">
        <v>37143.54</v>
      </c>
      <c r="P7" t="n">
        <v>371.94</v>
      </c>
      <c r="Q7" t="n">
        <v>3798.61</v>
      </c>
      <c r="R7" t="n">
        <v>174.73</v>
      </c>
      <c r="S7" t="n">
        <v>58.18</v>
      </c>
      <c r="T7" t="n">
        <v>56028.4</v>
      </c>
      <c r="U7" t="n">
        <v>0.33</v>
      </c>
      <c r="V7" t="n">
        <v>0.77</v>
      </c>
      <c r="W7" t="n">
        <v>2.91</v>
      </c>
      <c r="X7" t="n">
        <v>3.46</v>
      </c>
      <c r="Y7" t="n">
        <v>1</v>
      </c>
      <c r="Z7" t="n">
        <v>10</v>
      </c>
      <c r="AA7" t="n">
        <v>379.3701128685447</v>
      </c>
      <c r="AB7" t="n">
        <v>519.0709250549114</v>
      </c>
      <c r="AC7" t="n">
        <v>469.5315244882888</v>
      </c>
      <c r="AD7" t="n">
        <v>379370.1128685446</v>
      </c>
      <c r="AE7" t="n">
        <v>519070.9250549115</v>
      </c>
      <c r="AF7" t="n">
        <v>1.575185353670274e-06</v>
      </c>
      <c r="AG7" t="n">
        <v>0.4331944444444444</v>
      </c>
      <c r="AH7" t="n">
        <v>469531.5244882889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3.3409</v>
      </c>
      <c r="E8" t="n">
        <v>29.93</v>
      </c>
      <c r="F8" t="n">
        <v>21.1</v>
      </c>
      <c r="G8" t="n">
        <v>12.06</v>
      </c>
      <c r="H8" t="n">
        <v>0.15</v>
      </c>
      <c r="I8" t="n">
        <v>105</v>
      </c>
      <c r="J8" t="n">
        <v>299.79</v>
      </c>
      <c r="K8" t="n">
        <v>61.82</v>
      </c>
      <c r="L8" t="n">
        <v>2.5</v>
      </c>
      <c r="M8" t="n">
        <v>103</v>
      </c>
      <c r="N8" t="n">
        <v>85.47</v>
      </c>
      <c r="O8" t="n">
        <v>37208.42</v>
      </c>
      <c r="P8" t="n">
        <v>361.88</v>
      </c>
      <c r="Q8" t="n">
        <v>3798.73</v>
      </c>
      <c r="R8" t="n">
        <v>160.74</v>
      </c>
      <c r="S8" t="n">
        <v>58.18</v>
      </c>
      <c r="T8" t="n">
        <v>49106.3</v>
      </c>
      <c r="U8" t="n">
        <v>0.36</v>
      </c>
      <c r="V8" t="n">
        <v>0.78</v>
      </c>
      <c r="W8" t="n">
        <v>2.89</v>
      </c>
      <c r="X8" t="n">
        <v>3.03</v>
      </c>
      <c r="Y8" t="n">
        <v>1</v>
      </c>
      <c r="Z8" t="n">
        <v>10</v>
      </c>
      <c r="AA8" t="n">
        <v>354.9698160255088</v>
      </c>
      <c r="AB8" t="n">
        <v>485.6853624491463</v>
      </c>
      <c r="AC8" t="n">
        <v>439.3322331206866</v>
      </c>
      <c r="AD8" t="n">
        <v>354969.8160255088</v>
      </c>
      <c r="AE8" t="n">
        <v>485685.3624491463</v>
      </c>
      <c r="AF8" t="n">
        <v>1.641618600641674e-06</v>
      </c>
      <c r="AG8" t="n">
        <v>0.4156944444444444</v>
      </c>
      <c r="AH8" t="n">
        <v>439332.2331206866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3.4443</v>
      </c>
      <c r="E9" t="n">
        <v>29.03</v>
      </c>
      <c r="F9" t="n">
        <v>20.81</v>
      </c>
      <c r="G9" t="n">
        <v>13.29</v>
      </c>
      <c r="H9" t="n">
        <v>0.16</v>
      </c>
      <c r="I9" t="n">
        <v>94</v>
      </c>
      <c r="J9" t="n">
        <v>300.32</v>
      </c>
      <c r="K9" t="n">
        <v>61.82</v>
      </c>
      <c r="L9" t="n">
        <v>2.75</v>
      </c>
      <c r="M9" t="n">
        <v>92</v>
      </c>
      <c r="N9" t="n">
        <v>85.73999999999999</v>
      </c>
      <c r="O9" t="n">
        <v>37273.29</v>
      </c>
      <c r="P9" t="n">
        <v>354.09</v>
      </c>
      <c r="Q9" t="n">
        <v>3798.16</v>
      </c>
      <c r="R9" t="n">
        <v>151.04</v>
      </c>
      <c r="S9" t="n">
        <v>58.18</v>
      </c>
      <c r="T9" t="n">
        <v>44311.22</v>
      </c>
      <c r="U9" t="n">
        <v>0.39</v>
      </c>
      <c r="V9" t="n">
        <v>0.79</v>
      </c>
      <c r="W9" t="n">
        <v>2.89</v>
      </c>
      <c r="X9" t="n">
        <v>2.74</v>
      </c>
      <c r="Y9" t="n">
        <v>1</v>
      </c>
      <c r="Z9" t="n">
        <v>10</v>
      </c>
      <c r="AA9" t="n">
        <v>337.6941955546028</v>
      </c>
      <c r="AB9" t="n">
        <v>462.0480963742671</v>
      </c>
      <c r="AC9" t="n">
        <v>417.9508745448824</v>
      </c>
      <c r="AD9" t="n">
        <v>337694.1955546028</v>
      </c>
      <c r="AE9" t="n">
        <v>462048.0963742671</v>
      </c>
      <c r="AF9" t="n">
        <v>1.692426276210039e-06</v>
      </c>
      <c r="AG9" t="n">
        <v>0.4031944444444445</v>
      </c>
      <c r="AH9" t="n">
        <v>417950.8745448824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3.5529</v>
      </c>
      <c r="E10" t="n">
        <v>28.15</v>
      </c>
      <c r="F10" t="n">
        <v>20.48</v>
      </c>
      <c r="G10" t="n">
        <v>14.63</v>
      </c>
      <c r="H10" t="n">
        <v>0.18</v>
      </c>
      <c r="I10" t="n">
        <v>84</v>
      </c>
      <c r="J10" t="n">
        <v>300.84</v>
      </c>
      <c r="K10" t="n">
        <v>61.82</v>
      </c>
      <c r="L10" t="n">
        <v>3</v>
      </c>
      <c r="M10" t="n">
        <v>82</v>
      </c>
      <c r="N10" t="n">
        <v>86.02</v>
      </c>
      <c r="O10" t="n">
        <v>37338.27</v>
      </c>
      <c r="P10" t="n">
        <v>344.79</v>
      </c>
      <c r="Q10" t="n">
        <v>3798.57</v>
      </c>
      <c r="R10" t="n">
        <v>140.57</v>
      </c>
      <c r="S10" t="n">
        <v>58.18</v>
      </c>
      <c r="T10" t="n">
        <v>39128.01</v>
      </c>
      <c r="U10" t="n">
        <v>0.41</v>
      </c>
      <c r="V10" t="n">
        <v>0.8</v>
      </c>
      <c r="W10" t="n">
        <v>2.86</v>
      </c>
      <c r="X10" t="n">
        <v>2.41</v>
      </c>
      <c r="Y10" t="n">
        <v>1</v>
      </c>
      <c r="Z10" t="n">
        <v>10</v>
      </c>
      <c r="AA10" t="n">
        <v>319.7698756282599</v>
      </c>
      <c r="AB10" t="n">
        <v>437.5232510858591</v>
      </c>
      <c r="AC10" t="n">
        <v>395.7666460699635</v>
      </c>
      <c r="AD10" t="n">
        <v>319769.8756282598</v>
      </c>
      <c r="AE10" t="n">
        <v>437523.2510858591</v>
      </c>
      <c r="AF10" t="n">
        <v>1.745789076661919e-06</v>
      </c>
      <c r="AG10" t="n">
        <v>0.3909722222222222</v>
      </c>
      <c r="AH10" t="n">
        <v>395766.6460699635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3.6395</v>
      </c>
      <c r="E11" t="n">
        <v>27.48</v>
      </c>
      <c r="F11" t="n">
        <v>20.26</v>
      </c>
      <c r="G11" t="n">
        <v>15.99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338.4</v>
      </c>
      <c r="Q11" t="n">
        <v>3798.23</v>
      </c>
      <c r="R11" t="n">
        <v>133.02</v>
      </c>
      <c r="S11" t="n">
        <v>58.18</v>
      </c>
      <c r="T11" t="n">
        <v>35393.64</v>
      </c>
      <c r="U11" t="n">
        <v>0.44</v>
      </c>
      <c r="V11" t="n">
        <v>0.8100000000000001</v>
      </c>
      <c r="W11" t="n">
        <v>2.85</v>
      </c>
      <c r="X11" t="n">
        <v>2.19</v>
      </c>
      <c r="Y11" t="n">
        <v>1</v>
      </c>
      <c r="Z11" t="n">
        <v>10</v>
      </c>
      <c r="AA11" t="n">
        <v>307.0934587801051</v>
      </c>
      <c r="AB11" t="n">
        <v>420.1788183101718</v>
      </c>
      <c r="AC11" t="n">
        <v>380.0775416153236</v>
      </c>
      <c r="AD11" t="n">
        <v>307093.4587801051</v>
      </c>
      <c r="AE11" t="n">
        <v>420178.8183101718</v>
      </c>
      <c r="AF11" t="n">
        <v>1.788341733375849e-06</v>
      </c>
      <c r="AG11" t="n">
        <v>0.3816666666666667</v>
      </c>
      <c r="AH11" t="n">
        <v>380077.5416153236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3.7209</v>
      </c>
      <c r="E12" t="n">
        <v>26.88</v>
      </c>
      <c r="F12" t="n">
        <v>20.05</v>
      </c>
      <c r="G12" t="n">
        <v>17.43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331.76</v>
      </c>
      <c r="Q12" t="n">
        <v>3798.24</v>
      </c>
      <c r="R12" t="n">
        <v>126.76</v>
      </c>
      <c r="S12" t="n">
        <v>58.18</v>
      </c>
      <c r="T12" t="n">
        <v>32297.54</v>
      </c>
      <c r="U12" t="n">
        <v>0.46</v>
      </c>
      <c r="V12" t="n">
        <v>0.82</v>
      </c>
      <c r="W12" t="n">
        <v>2.82</v>
      </c>
      <c r="X12" t="n">
        <v>1.97</v>
      </c>
      <c r="Y12" t="n">
        <v>1</v>
      </c>
      <c r="Z12" t="n">
        <v>10</v>
      </c>
      <c r="AA12" t="n">
        <v>295.2920702617646</v>
      </c>
      <c r="AB12" t="n">
        <v>404.0316378988618</v>
      </c>
      <c r="AC12" t="n">
        <v>365.471425439759</v>
      </c>
      <c r="AD12" t="n">
        <v>295292.0702617646</v>
      </c>
      <c r="AE12" t="n">
        <v>404031.6378988618</v>
      </c>
      <c r="AF12" t="n">
        <v>1.828339265206264e-06</v>
      </c>
      <c r="AG12" t="n">
        <v>0.3733333333333333</v>
      </c>
      <c r="AH12" t="n">
        <v>365471.425439759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3.7786</v>
      </c>
      <c r="E13" t="n">
        <v>26.46</v>
      </c>
      <c r="F13" t="n">
        <v>19.91</v>
      </c>
      <c r="G13" t="n">
        <v>18.67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327.16</v>
      </c>
      <c r="Q13" t="n">
        <v>3797.99</v>
      </c>
      <c r="R13" t="n">
        <v>122.3</v>
      </c>
      <c r="S13" t="n">
        <v>58.18</v>
      </c>
      <c r="T13" t="n">
        <v>30093.87</v>
      </c>
      <c r="U13" t="n">
        <v>0.48</v>
      </c>
      <c r="V13" t="n">
        <v>0.83</v>
      </c>
      <c r="W13" t="n">
        <v>2.82</v>
      </c>
      <c r="X13" t="n">
        <v>1.84</v>
      </c>
      <c r="Y13" t="n">
        <v>1</v>
      </c>
      <c r="Z13" t="n">
        <v>10</v>
      </c>
      <c r="AA13" t="n">
        <v>287.3358124111443</v>
      </c>
      <c r="AB13" t="n">
        <v>393.1455349023195</v>
      </c>
      <c r="AC13" t="n">
        <v>355.6242768344652</v>
      </c>
      <c r="AD13" t="n">
        <v>287335.8124111443</v>
      </c>
      <c r="AE13" t="n">
        <v>393145.5349023195</v>
      </c>
      <c r="AF13" t="n">
        <v>1.856691324009887e-06</v>
      </c>
      <c r="AG13" t="n">
        <v>0.3675</v>
      </c>
      <c r="AH13" t="n">
        <v>355624.2768344652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3.8436</v>
      </c>
      <c r="E14" t="n">
        <v>26.02</v>
      </c>
      <c r="F14" t="n">
        <v>19.74</v>
      </c>
      <c r="G14" t="n">
        <v>20.08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320.41</v>
      </c>
      <c r="Q14" t="n">
        <v>3798.09</v>
      </c>
      <c r="R14" t="n">
        <v>116.52</v>
      </c>
      <c r="S14" t="n">
        <v>58.18</v>
      </c>
      <c r="T14" t="n">
        <v>27226.59</v>
      </c>
      <c r="U14" t="n">
        <v>0.5</v>
      </c>
      <c r="V14" t="n">
        <v>0.83</v>
      </c>
      <c r="W14" t="n">
        <v>2.81</v>
      </c>
      <c r="X14" t="n">
        <v>1.67</v>
      </c>
      <c r="Y14" t="n">
        <v>1</v>
      </c>
      <c r="Z14" t="n">
        <v>10</v>
      </c>
      <c r="AA14" t="n">
        <v>277.6277960839581</v>
      </c>
      <c r="AB14" t="n">
        <v>379.8625986760101</v>
      </c>
      <c r="AC14" t="n">
        <v>343.6090453988766</v>
      </c>
      <c r="AD14" t="n">
        <v>277627.7960839581</v>
      </c>
      <c r="AE14" t="n">
        <v>379862.5986760101</v>
      </c>
      <c r="AF14" t="n">
        <v>1.88863038505383e-06</v>
      </c>
      <c r="AG14" t="n">
        <v>0.3613888888888889</v>
      </c>
      <c r="AH14" t="n">
        <v>343609.0453988765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3.892</v>
      </c>
      <c r="E15" t="n">
        <v>25.69</v>
      </c>
      <c r="F15" t="n">
        <v>19.64</v>
      </c>
      <c r="G15" t="n">
        <v>21.43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316.34</v>
      </c>
      <c r="Q15" t="n">
        <v>3798.33</v>
      </c>
      <c r="R15" t="n">
        <v>113.24</v>
      </c>
      <c r="S15" t="n">
        <v>58.18</v>
      </c>
      <c r="T15" t="n">
        <v>25607.36</v>
      </c>
      <c r="U15" t="n">
        <v>0.51</v>
      </c>
      <c r="V15" t="n">
        <v>0.84</v>
      </c>
      <c r="W15" t="n">
        <v>2.81</v>
      </c>
      <c r="X15" t="n">
        <v>1.57</v>
      </c>
      <c r="Y15" t="n">
        <v>1</v>
      </c>
      <c r="Z15" t="n">
        <v>10</v>
      </c>
      <c r="AA15" t="n">
        <v>271.3004542595494</v>
      </c>
      <c r="AB15" t="n">
        <v>371.2052504492337</v>
      </c>
      <c r="AC15" t="n">
        <v>335.7779423361992</v>
      </c>
      <c r="AD15" t="n">
        <v>271300.4542595494</v>
      </c>
      <c r="AE15" t="n">
        <v>371205.2504492337</v>
      </c>
      <c r="AF15" t="n">
        <v>1.91241270127732e-06</v>
      </c>
      <c r="AG15" t="n">
        <v>0.3568055555555556</v>
      </c>
      <c r="AH15" t="n">
        <v>335777.9423361992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3.9447</v>
      </c>
      <c r="E16" t="n">
        <v>25.35</v>
      </c>
      <c r="F16" t="n">
        <v>19.52</v>
      </c>
      <c r="G16" t="n">
        <v>22.96</v>
      </c>
      <c r="H16" t="n">
        <v>0.26</v>
      </c>
      <c r="I16" t="n">
        <v>51</v>
      </c>
      <c r="J16" t="n">
        <v>304.03</v>
      </c>
      <c r="K16" t="n">
        <v>61.82</v>
      </c>
      <c r="L16" t="n">
        <v>4.5</v>
      </c>
      <c r="M16" t="n">
        <v>49</v>
      </c>
      <c r="N16" t="n">
        <v>87.7</v>
      </c>
      <c r="O16" t="n">
        <v>37730.68</v>
      </c>
      <c r="P16" t="n">
        <v>311.69</v>
      </c>
      <c r="Q16" t="n">
        <v>3798.12</v>
      </c>
      <c r="R16" t="n">
        <v>109.32</v>
      </c>
      <c r="S16" t="n">
        <v>58.18</v>
      </c>
      <c r="T16" t="n">
        <v>23664.48</v>
      </c>
      <c r="U16" t="n">
        <v>0.53</v>
      </c>
      <c r="V16" t="n">
        <v>0.84</v>
      </c>
      <c r="W16" t="n">
        <v>2.8</v>
      </c>
      <c r="X16" t="n">
        <v>1.45</v>
      </c>
      <c r="Y16" t="n">
        <v>1</v>
      </c>
      <c r="Z16" t="n">
        <v>10</v>
      </c>
      <c r="AA16" t="n">
        <v>264.4140467993961</v>
      </c>
      <c r="AB16" t="n">
        <v>361.7829639553964</v>
      </c>
      <c r="AC16" t="n">
        <v>327.2549056410717</v>
      </c>
      <c r="AD16" t="n">
        <v>264414.0467993962</v>
      </c>
      <c r="AE16" t="n">
        <v>361782.9639553964</v>
      </c>
      <c r="AF16" t="n">
        <v>1.938307909231409e-06</v>
      </c>
      <c r="AG16" t="n">
        <v>0.3520833333333334</v>
      </c>
      <c r="AH16" t="n">
        <v>327254.9056410717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3.9868</v>
      </c>
      <c r="E17" t="n">
        <v>25.08</v>
      </c>
      <c r="F17" t="n">
        <v>19.42</v>
      </c>
      <c r="G17" t="n">
        <v>24.27</v>
      </c>
      <c r="H17" t="n">
        <v>0.28</v>
      </c>
      <c r="I17" t="n">
        <v>48</v>
      </c>
      <c r="J17" t="n">
        <v>304.56</v>
      </c>
      <c r="K17" t="n">
        <v>61.82</v>
      </c>
      <c r="L17" t="n">
        <v>4.75</v>
      </c>
      <c r="M17" t="n">
        <v>46</v>
      </c>
      <c r="N17" t="n">
        <v>87.98999999999999</v>
      </c>
      <c r="O17" t="n">
        <v>37796.51</v>
      </c>
      <c r="P17" t="n">
        <v>306.34</v>
      </c>
      <c r="Q17" t="n">
        <v>3797.94</v>
      </c>
      <c r="R17" t="n">
        <v>106.03</v>
      </c>
      <c r="S17" t="n">
        <v>58.18</v>
      </c>
      <c r="T17" t="n">
        <v>22035.29</v>
      </c>
      <c r="U17" t="n">
        <v>0.55</v>
      </c>
      <c r="V17" t="n">
        <v>0.85</v>
      </c>
      <c r="W17" t="n">
        <v>2.79</v>
      </c>
      <c r="X17" t="n">
        <v>1.35</v>
      </c>
      <c r="Y17" t="n">
        <v>1</v>
      </c>
      <c r="Z17" t="n">
        <v>10</v>
      </c>
      <c r="AA17" t="n">
        <v>258.0364945367944</v>
      </c>
      <c r="AB17" t="n">
        <v>353.0569155917893</v>
      </c>
      <c r="AC17" t="n">
        <v>319.3616590863076</v>
      </c>
      <c r="AD17" t="n">
        <v>258036.4945367944</v>
      </c>
      <c r="AE17" t="n">
        <v>353056.9155917893</v>
      </c>
      <c r="AF17" t="n">
        <v>1.958994593384486e-06</v>
      </c>
      <c r="AG17" t="n">
        <v>0.3483333333333333</v>
      </c>
      <c r="AH17" t="n">
        <v>319361.6590863076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4.0295</v>
      </c>
      <c r="E18" t="n">
        <v>24.82</v>
      </c>
      <c r="F18" t="n">
        <v>19.32</v>
      </c>
      <c r="G18" t="n">
        <v>25.76</v>
      </c>
      <c r="H18" t="n">
        <v>0.29</v>
      </c>
      <c r="I18" t="n">
        <v>45</v>
      </c>
      <c r="J18" t="n">
        <v>305.09</v>
      </c>
      <c r="K18" t="n">
        <v>61.82</v>
      </c>
      <c r="L18" t="n">
        <v>5</v>
      </c>
      <c r="M18" t="n">
        <v>43</v>
      </c>
      <c r="N18" t="n">
        <v>88.27</v>
      </c>
      <c r="O18" t="n">
        <v>37862.45</v>
      </c>
      <c r="P18" t="n">
        <v>301.78</v>
      </c>
      <c r="Q18" t="n">
        <v>3798.08</v>
      </c>
      <c r="R18" t="n">
        <v>102.82</v>
      </c>
      <c r="S18" t="n">
        <v>58.18</v>
      </c>
      <c r="T18" t="n">
        <v>20444.77</v>
      </c>
      <c r="U18" t="n">
        <v>0.57</v>
      </c>
      <c r="V18" t="n">
        <v>0.85</v>
      </c>
      <c r="W18" t="n">
        <v>2.79</v>
      </c>
      <c r="X18" t="n">
        <v>1.25</v>
      </c>
      <c r="Y18" t="n">
        <v>1</v>
      </c>
      <c r="Z18" t="n">
        <v>10</v>
      </c>
      <c r="AA18" t="n">
        <v>252.2295671069579</v>
      </c>
      <c r="AB18" t="n">
        <v>345.1116212987332</v>
      </c>
      <c r="AC18" t="n">
        <v>312.1746525292877</v>
      </c>
      <c r="AD18" t="n">
        <v>252229.5671069579</v>
      </c>
      <c r="AE18" t="n">
        <v>345111.6212987332</v>
      </c>
      <c r="AF18" t="n">
        <v>1.979976099639506e-06</v>
      </c>
      <c r="AG18" t="n">
        <v>0.3447222222222222</v>
      </c>
      <c r="AH18" t="n">
        <v>312174.6525292877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4.0652</v>
      </c>
      <c r="E19" t="n">
        <v>24.6</v>
      </c>
      <c r="F19" t="n">
        <v>19.27</v>
      </c>
      <c r="G19" t="n">
        <v>27.53</v>
      </c>
      <c r="H19" t="n">
        <v>0.31</v>
      </c>
      <c r="I19" t="n">
        <v>42</v>
      </c>
      <c r="J19" t="n">
        <v>305.63</v>
      </c>
      <c r="K19" t="n">
        <v>61.82</v>
      </c>
      <c r="L19" t="n">
        <v>5.25</v>
      </c>
      <c r="M19" t="n">
        <v>40</v>
      </c>
      <c r="N19" t="n">
        <v>88.56</v>
      </c>
      <c r="O19" t="n">
        <v>37928.52</v>
      </c>
      <c r="P19" t="n">
        <v>297.51</v>
      </c>
      <c r="Q19" t="n">
        <v>3797.89</v>
      </c>
      <c r="R19" t="n">
        <v>101.08</v>
      </c>
      <c r="S19" t="n">
        <v>58.18</v>
      </c>
      <c r="T19" t="n">
        <v>19593.43</v>
      </c>
      <c r="U19" t="n">
        <v>0.58</v>
      </c>
      <c r="V19" t="n">
        <v>0.86</v>
      </c>
      <c r="W19" t="n">
        <v>2.79</v>
      </c>
      <c r="X19" t="n">
        <v>1.2</v>
      </c>
      <c r="Y19" t="n">
        <v>1</v>
      </c>
      <c r="Z19" t="n">
        <v>10</v>
      </c>
      <c r="AA19" t="n">
        <v>247.3132776854553</v>
      </c>
      <c r="AB19" t="n">
        <v>338.3849372208549</v>
      </c>
      <c r="AC19" t="n">
        <v>306.0899537388395</v>
      </c>
      <c r="AD19" t="n">
        <v>247313.2776854553</v>
      </c>
      <c r="AE19" t="n">
        <v>338384.9372208549</v>
      </c>
      <c r="AF19" t="n">
        <v>1.99751801470518e-06</v>
      </c>
      <c r="AG19" t="n">
        <v>0.3416666666666667</v>
      </c>
      <c r="AH19" t="n">
        <v>306089.9537388395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4.1149</v>
      </c>
      <c r="E20" t="n">
        <v>24.3</v>
      </c>
      <c r="F20" t="n">
        <v>19.14</v>
      </c>
      <c r="G20" t="n">
        <v>29.44</v>
      </c>
      <c r="H20" t="n">
        <v>0.32</v>
      </c>
      <c r="I20" t="n">
        <v>39</v>
      </c>
      <c r="J20" t="n">
        <v>306.17</v>
      </c>
      <c r="K20" t="n">
        <v>61.82</v>
      </c>
      <c r="L20" t="n">
        <v>5.5</v>
      </c>
      <c r="M20" t="n">
        <v>37</v>
      </c>
      <c r="N20" t="n">
        <v>88.84</v>
      </c>
      <c r="O20" t="n">
        <v>37994.72</v>
      </c>
      <c r="P20" t="n">
        <v>291.52</v>
      </c>
      <c r="Q20" t="n">
        <v>3797.91</v>
      </c>
      <c r="R20" t="n">
        <v>96.84</v>
      </c>
      <c r="S20" t="n">
        <v>58.18</v>
      </c>
      <c r="T20" t="n">
        <v>17488.28</v>
      </c>
      <c r="U20" t="n">
        <v>0.6</v>
      </c>
      <c r="V20" t="n">
        <v>0.86</v>
      </c>
      <c r="W20" t="n">
        <v>2.78</v>
      </c>
      <c r="X20" t="n">
        <v>1.07</v>
      </c>
      <c r="Y20" t="n">
        <v>1</v>
      </c>
      <c r="Z20" t="n">
        <v>10</v>
      </c>
      <c r="AA20" t="n">
        <v>240.3755309635824</v>
      </c>
      <c r="AB20" t="n">
        <v>328.8924060842093</v>
      </c>
      <c r="AC20" t="n">
        <v>297.5033764510212</v>
      </c>
      <c r="AD20" t="n">
        <v>240375.5309635824</v>
      </c>
      <c r="AE20" t="n">
        <v>328892.4060842093</v>
      </c>
      <c r="AF20" t="n">
        <v>2.021939112149548e-06</v>
      </c>
      <c r="AG20" t="n">
        <v>0.3375</v>
      </c>
      <c r="AH20" t="n">
        <v>297503.3764510212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4.1403</v>
      </c>
      <c r="E21" t="n">
        <v>24.15</v>
      </c>
      <c r="F21" t="n">
        <v>19.1</v>
      </c>
      <c r="G21" t="n">
        <v>30.97</v>
      </c>
      <c r="H21" t="n">
        <v>0.33</v>
      </c>
      <c r="I21" t="n">
        <v>37</v>
      </c>
      <c r="J21" t="n">
        <v>306.7</v>
      </c>
      <c r="K21" t="n">
        <v>61.82</v>
      </c>
      <c r="L21" t="n">
        <v>5.75</v>
      </c>
      <c r="M21" t="n">
        <v>35</v>
      </c>
      <c r="N21" t="n">
        <v>89.13</v>
      </c>
      <c r="O21" t="n">
        <v>38061.04</v>
      </c>
      <c r="P21" t="n">
        <v>287.43</v>
      </c>
      <c r="Q21" t="n">
        <v>3797.8</v>
      </c>
      <c r="R21" t="n">
        <v>95.73</v>
      </c>
      <c r="S21" t="n">
        <v>58.18</v>
      </c>
      <c r="T21" t="n">
        <v>16942</v>
      </c>
      <c r="U21" t="n">
        <v>0.61</v>
      </c>
      <c r="V21" t="n">
        <v>0.86</v>
      </c>
      <c r="W21" t="n">
        <v>2.78</v>
      </c>
      <c r="X21" t="n">
        <v>1.03</v>
      </c>
      <c r="Y21" t="n">
        <v>1</v>
      </c>
      <c r="Z21" t="n">
        <v>10</v>
      </c>
      <c r="AA21" t="n">
        <v>236.3841268239306</v>
      </c>
      <c r="AB21" t="n">
        <v>323.4311908520174</v>
      </c>
      <c r="AC21" t="n">
        <v>292.5633719357243</v>
      </c>
      <c r="AD21" t="n">
        <v>236384.1268239306</v>
      </c>
      <c r="AE21" t="n">
        <v>323431.1908520174</v>
      </c>
      <c r="AF21" t="n">
        <v>2.034419914465182e-06</v>
      </c>
      <c r="AG21" t="n">
        <v>0.3354166666666666</v>
      </c>
      <c r="AH21" t="n">
        <v>292563.3719357243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4.1625</v>
      </c>
      <c r="E22" t="n">
        <v>24.02</v>
      </c>
      <c r="F22" t="n">
        <v>19.08</v>
      </c>
      <c r="G22" t="n">
        <v>32.71</v>
      </c>
      <c r="H22" t="n">
        <v>0.35</v>
      </c>
      <c r="I22" t="n">
        <v>35</v>
      </c>
      <c r="J22" t="n">
        <v>307.24</v>
      </c>
      <c r="K22" t="n">
        <v>61.82</v>
      </c>
      <c r="L22" t="n">
        <v>6</v>
      </c>
      <c r="M22" t="n">
        <v>33</v>
      </c>
      <c r="N22" t="n">
        <v>89.42</v>
      </c>
      <c r="O22" t="n">
        <v>38127.48</v>
      </c>
      <c r="P22" t="n">
        <v>283.44</v>
      </c>
      <c r="Q22" t="n">
        <v>3798.11</v>
      </c>
      <c r="R22" t="n">
        <v>95.09999999999999</v>
      </c>
      <c r="S22" t="n">
        <v>58.18</v>
      </c>
      <c r="T22" t="n">
        <v>16634.98</v>
      </c>
      <c r="U22" t="n">
        <v>0.61</v>
      </c>
      <c r="V22" t="n">
        <v>0.86</v>
      </c>
      <c r="W22" t="n">
        <v>2.77</v>
      </c>
      <c r="X22" t="n">
        <v>1.01</v>
      </c>
      <c r="Y22" t="n">
        <v>1</v>
      </c>
      <c r="Z22" t="n">
        <v>10</v>
      </c>
      <c r="AA22" t="n">
        <v>232.7452854284043</v>
      </c>
      <c r="AB22" t="n">
        <v>318.4523675203084</v>
      </c>
      <c r="AC22" t="n">
        <v>288.0597205149696</v>
      </c>
      <c r="AD22" t="n">
        <v>232745.2854284043</v>
      </c>
      <c r="AE22" t="n">
        <v>318452.3675203084</v>
      </c>
      <c r="AF22" t="n">
        <v>2.045328332237112e-06</v>
      </c>
      <c r="AG22" t="n">
        <v>0.3336111111111111</v>
      </c>
      <c r="AH22" t="n">
        <v>288059.7205149696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4.1963</v>
      </c>
      <c r="E23" t="n">
        <v>23.83</v>
      </c>
      <c r="F23" t="n">
        <v>19</v>
      </c>
      <c r="G23" t="n">
        <v>34.55</v>
      </c>
      <c r="H23" t="n">
        <v>0.36</v>
      </c>
      <c r="I23" t="n">
        <v>33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278.51</v>
      </c>
      <c r="Q23" t="n">
        <v>3798.21</v>
      </c>
      <c r="R23" t="n">
        <v>92.25</v>
      </c>
      <c r="S23" t="n">
        <v>58.18</v>
      </c>
      <c r="T23" t="n">
        <v>15219.23</v>
      </c>
      <c r="U23" t="n">
        <v>0.63</v>
      </c>
      <c r="V23" t="n">
        <v>0.87</v>
      </c>
      <c r="W23" t="n">
        <v>2.78</v>
      </c>
      <c r="X23" t="n">
        <v>0.93</v>
      </c>
      <c r="Y23" t="n">
        <v>1</v>
      </c>
      <c r="Z23" t="n">
        <v>10</v>
      </c>
      <c r="AA23" t="n">
        <v>227.7711483261323</v>
      </c>
      <c r="AB23" t="n">
        <v>311.6465336935419</v>
      </c>
      <c r="AC23" t="n">
        <v>281.9034259165798</v>
      </c>
      <c r="AD23" t="n">
        <v>227771.1483261323</v>
      </c>
      <c r="AE23" t="n">
        <v>311646.5336935419</v>
      </c>
      <c r="AF23" t="n">
        <v>2.061936643979963e-06</v>
      </c>
      <c r="AG23" t="n">
        <v>0.3309722222222222</v>
      </c>
      <c r="AH23" t="n">
        <v>281903.4259165798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4.2091</v>
      </c>
      <c r="E24" t="n">
        <v>23.76</v>
      </c>
      <c r="F24" t="n">
        <v>18.98</v>
      </c>
      <c r="G24" t="n">
        <v>35.59</v>
      </c>
      <c r="H24" t="n">
        <v>0.38</v>
      </c>
      <c r="I24" t="n">
        <v>32</v>
      </c>
      <c r="J24" t="n">
        <v>308.32</v>
      </c>
      <c r="K24" t="n">
        <v>61.82</v>
      </c>
      <c r="L24" t="n">
        <v>6.5</v>
      </c>
      <c r="M24" t="n">
        <v>29</v>
      </c>
      <c r="N24" t="n">
        <v>90</v>
      </c>
      <c r="O24" t="n">
        <v>38260.74</v>
      </c>
      <c r="P24" t="n">
        <v>274.91</v>
      </c>
      <c r="Q24" t="n">
        <v>3797.99</v>
      </c>
      <c r="R24" t="n">
        <v>91.8</v>
      </c>
      <c r="S24" t="n">
        <v>58.18</v>
      </c>
      <c r="T24" t="n">
        <v>15002.13</v>
      </c>
      <c r="U24" t="n">
        <v>0.63</v>
      </c>
      <c r="V24" t="n">
        <v>0.87</v>
      </c>
      <c r="W24" t="n">
        <v>2.77</v>
      </c>
      <c r="X24" t="n">
        <v>0.91</v>
      </c>
      <c r="Y24" t="n">
        <v>1</v>
      </c>
      <c r="Z24" t="n">
        <v>10</v>
      </c>
      <c r="AA24" t="n">
        <v>224.9473320787343</v>
      </c>
      <c r="AB24" t="n">
        <v>307.7828637258734</v>
      </c>
      <c r="AC24" t="n">
        <v>278.4084991879294</v>
      </c>
      <c r="AD24" t="n">
        <v>224947.3320787343</v>
      </c>
      <c r="AE24" t="n">
        <v>307782.8637258734</v>
      </c>
      <c r="AF24" t="n">
        <v>2.068226182154771e-06</v>
      </c>
      <c r="AG24" t="n">
        <v>0.33</v>
      </c>
      <c r="AH24" t="n">
        <v>278408.4991879293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4.2409</v>
      </c>
      <c r="E25" t="n">
        <v>23.58</v>
      </c>
      <c r="F25" t="n">
        <v>18.92</v>
      </c>
      <c r="G25" t="n">
        <v>37.83</v>
      </c>
      <c r="H25" t="n">
        <v>0.39</v>
      </c>
      <c r="I25" t="n">
        <v>30</v>
      </c>
      <c r="J25" t="n">
        <v>308.86</v>
      </c>
      <c r="K25" t="n">
        <v>61.82</v>
      </c>
      <c r="L25" t="n">
        <v>6.75</v>
      </c>
      <c r="M25" t="n">
        <v>25</v>
      </c>
      <c r="N25" t="n">
        <v>90.29000000000001</v>
      </c>
      <c r="O25" t="n">
        <v>38327.57</v>
      </c>
      <c r="P25" t="n">
        <v>270.82</v>
      </c>
      <c r="Q25" t="n">
        <v>3797.96</v>
      </c>
      <c r="R25" t="n">
        <v>89.48</v>
      </c>
      <c r="S25" t="n">
        <v>58.18</v>
      </c>
      <c r="T25" t="n">
        <v>13850.51</v>
      </c>
      <c r="U25" t="n">
        <v>0.65</v>
      </c>
      <c r="V25" t="n">
        <v>0.87</v>
      </c>
      <c r="W25" t="n">
        <v>2.77</v>
      </c>
      <c r="X25" t="n">
        <v>0.85</v>
      </c>
      <c r="Y25" t="n">
        <v>1</v>
      </c>
      <c r="Z25" t="n">
        <v>10</v>
      </c>
      <c r="AA25" t="n">
        <v>220.7388651526057</v>
      </c>
      <c r="AB25" t="n">
        <v>302.0246536130899</v>
      </c>
      <c r="AC25" t="n">
        <v>273.1998445666095</v>
      </c>
      <c r="AD25" t="n">
        <v>220738.8651526058</v>
      </c>
      <c r="AE25" t="n">
        <v>302024.6536130899</v>
      </c>
      <c r="AF25" t="n">
        <v>2.083851753557807e-06</v>
      </c>
      <c r="AG25" t="n">
        <v>0.3275</v>
      </c>
      <c r="AH25" t="n">
        <v>273199.8445666095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4.2552</v>
      </c>
      <c r="E26" t="n">
        <v>23.5</v>
      </c>
      <c r="F26" t="n">
        <v>18.89</v>
      </c>
      <c r="G26" t="n">
        <v>39.09</v>
      </c>
      <c r="H26" t="n">
        <v>0.4</v>
      </c>
      <c r="I26" t="n">
        <v>29</v>
      </c>
      <c r="J26" t="n">
        <v>309.41</v>
      </c>
      <c r="K26" t="n">
        <v>61.82</v>
      </c>
      <c r="L26" t="n">
        <v>7</v>
      </c>
      <c r="M26" t="n">
        <v>18</v>
      </c>
      <c r="N26" t="n">
        <v>90.59</v>
      </c>
      <c r="O26" t="n">
        <v>38394.52</v>
      </c>
      <c r="P26" t="n">
        <v>268.05</v>
      </c>
      <c r="Q26" t="n">
        <v>3797.88</v>
      </c>
      <c r="R26" t="n">
        <v>88.58</v>
      </c>
      <c r="S26" t="n">
        <v>58.18</v>
      </c>
      <c r="T26" t="n">
        <v>13404.93</v>
      </c>
      <c r="U26" t="n">
        <v>0.66</v>
      </c>
      <c r="V26" t="n">
        <v>0.87</v>
      </c>
      <c r="W26" t="n">
        <v>2.78</v>
      </c>
      <c r="X26" t="n">
        <v>0.82</v>
      </c>
      <c r="Y26" t="n">
        <v>1</v>
      </c>
      <c r="Z26" t="n">
        <v>10</v>
      </c>
      <c r="AA26" t="n">
        <v>218.3277339411937</v>
      </c>
      <c r="AB26" t="n">
        <v>298.7256375180359</v>
      </c>
      <c r="AC26" t="n">
        <v>270.2156819374682</v>
      </c>
      <c r="AD26" t="n">
        <v>218327.7339411937</v>
      </c>
      <c r="AE26" t="n">
        <v>298725.6375180359</v>
      </c>
      <c r="AF26" t="n">
        <v>2.090878346987475e-06</v>
      </c>
      <c r="AG26" t="n">
        <v>0.3263888888888889</v>
      </c>
      <c r="AH26" t="n">
        <v>270215.6819374682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4.2733</v>
      </c>
      <c r="E27" t="n">
        <v>23.4</v>
      </c>
      <c r="F27" t="n">
        <v>18.85</v>
      </c>
      <c r="G27" t="n">
        <v>40.39</v>
      </c>
      <c r="H27" t="n">
        <v>0.42</v>
      </c>
      <c r="I27" t="n">
        <v>28</v>
      </c>
      <c r="J27" t="n">
        <v>309.95</v>
      </c>
      <c r="K27" t="n">
        <v>61.82</v>
      </c>
      <c r="L27" t="n">
        <v>7.25</v>
      </c>
      <c r="M27" t="n">
        <v>14</v>
      </c>
      <c r="N27" t="n">
        <v>90.88</v>
      </c>
      <c r="O27" t="n">
        <v>38461.6</v>
      </c>
      <c r="P27" t="n">
        <v>265.96</v>
      </c>
      <c r="Q27" t="n">
        <v>3797.79</v>
      </c>
      <c r="R27" t="n">
        <v>87.03</v>
      </c>
      <c r="S27" t="n">
        <v>58.18</v>
      </c>
      <c r="T27" t="n">
        <v>12634.19</v>
      </c>
      <c r="U27" t="n">
        <v>0.67</v>
      </c>
      <c r="V27" t="n">
        <v>0.87</v>
      </c>
      <c r="W27" t="n">
        <v>2.78</v>
      </c>
      <c r="X27" t="n">
        <v>0.78</v>
      </c>
      <c r="Y27" t="n">
        <v>1</v>
      </c>
      <c r="Z27" t="n">
        <v>10</v>
      </c>
      <c r="AA27" t="n">
        <v>216.0937848637895</v>
      </c>
      <c r="AB27" t="n">
        <v>295.6690498354555</v>
      </c>
      <c r="AC27" t="n">
        <v>267.4508106933645</v>
      </c>
      <c r="AD27" t="n">
        <v>216093.7848637895</v>
      </c>
      <c r="AE27" t="n">
        <v>295669.0498354555</v>
      </c>
      <c r="AF27" t="n">
        <v>2.099772147062788e-06</v>
      </c>
      <c r="AG27" t="n">
        <v>0.325</v>
      </c>
      <c r="AH27" t="n">
        <v>267450.8106933645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4.2678</v>
      </c>
      <c r="E28" t="n">
        <v>23.43</v>
      </c>
      <c r="F28" t="n">
        <v>18.88</v>
      </c>
      <c r="G28" t="n">
        <v>40.45</v>
      </c>
      <c r="H28" t="n">
        <v>0.43</v>
      </c>
      <c r="I28" t="n">
        <v>28</v>
      </c>
      <c r="J28" t="n">
        <v>310.5</v>
      </c>
      <c r="K28" t="n">
        <v>61.82</v>
      </c>
      <c r="L28" t="n">
        <v>7.5</v>
      </c>
      <c r="M28" t="n">
        <v>9</v>
      </c>
      <c r="N28" t="n">
        <v>91.18000000000001</v>
      </c>
      <c r="O28" t="n">
        <v>38528.81</v>
      </c>
      <c r="P28" t="n">
        <v>262.45</v>
      </c>
      <c r="Q28" t="n">
        <v>3798.01</v>
      </c>
      <c r="R28" t="n">
        <v>87.77</v>
      </c>
      <c r="S28" t="n">
        <v>58.18</v>
      </c>
      <c r="T28" t="n">
        <v>13008.94</v>
      </c>
      <c r="U28" t="n">
        <v>0.66</v>
      </c>
      <c r="V28" t="n">
        <v>0.87</v>
      </c>
      <c r="W28" t="n">
        <v>2.78</v>
      </c>
      <c r="X28" t="n">
        <v>0.8100000000000001</v>
      </c>
      <c r="Y28" t="n">
        <v>1</v>
      </c>
      <c r="Z28" t="n">
        <v>10</v>
      </c>
      <c r="AA28" t="n">
        <v>214.480976954036</v>
      </c>
      <c r="AB28" t="n">
        <v>293.4623349012684</v>
      </c>
      <c r="AC28" t="n">
        <v>265.4547015353517</v>
      </c>
      <c r="AD28" t="n">
        <v>214480.976954036</v>
      </c>
      <c r="AE28" t="n">
        <v>293462.3349012684</v>
      </c>
      <c r="AF28" t="n">
        <v>2.0970696111283e-06</v>
      </c>
      <c r="AG28" t="n">
        <v>0.3254166666666667</v>
      </c>
      <c r="AH28" t="n">
        <v>265454.7015353517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4.2843</v>
      </c>
      <c r="E29" t="n">
        <v>23.34</v>
      </c>
      <c r="F29" t="n">
        <v>18.84</v>
      </c>
      <c r="G29" t="n">
        <v>41.88</v>
      </c>
      <c r="H29" t="n">
        <v>0.44</v>
      </c>
      <c r="I29" t="n">
        <v>27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262.8</v>
      </c>
      <c r="Q29" t="n">
        <v>3798.09</v>
      </c>
      <c r="R29" t="n">
        <v>86.61</v>
      </c>
      <c r="S29" t="n">
        <v>58.18</v>
      </c>
      <c r="T29" t="n">
        <v>12429.15</v>
      </c>
      <c r="U29" t="n">
        <v>0.67</v>
      </c>
      <c r="V29" t="n">
        <v>0.87</v>
      </c>
      <c r="W29" t="n">
        <v>2.78</v>
      </c>
      <c r="X29" t="n">
        <v>0.77</v>
      </c>
      <c r="Y29" t="n">
        <v>1</v>
      </c>
      <c r="Z29" t="n">
        <v>10</v>
      </c>
      <c r="AA29" t="n">
        <v>213.7260112150151</v>
      </c>
      <c r="AB29" t="n">
        <v>292.4293574704028</v>
      </c>
      <c r="AC29" t="n">
        <v>264.5203100206947</v>
      </c>
      <c r="AD29" t="n">
        <v>213726.0112150151</v>
      </c>
      <c r="AE29" t="n">
        <v>292429.3574704028</v>
      </c>
      <c r="AF29" t="n">
        <v>2.105177218931763e-06</v>
      </c>
      <c r="AG29" t="n">
        <v>0.3241666666666667</v>
      </c>
      <c r="AH29" t="n">
        <v>264520.3100206947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4.2818</v>
      </c>
      <c r="E30" t="n">
        <v>23.35</v>
      </c>
      <c r="F30" t="n">
        <v>18.86</v>
      </c>
      <c r="G30" t="n">
        <v>41.91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1</v>
      </c>
      <c r="N30" t="n">
        <v>91.77</v>
      </c>
      <c r="O30" t="n">
        <v>38663.62</v>
      </c>
      <c r="P30" t="n">
        <v>262.67</v>
      </c>
      <c r="Q30" t="n">
        <v>3797.79</v>
      </c>
      <c r="R30" t="n">
        <v>86.70999999999999</v>
      </c>
      <c r="S30" t="n">
        <v>58.18</v>
      </c>
      <c r="T30" t="n">
        <v>12481.76</v>
      </c>
      <c r="U30" t="n">
        <v>0.67</v>
      </c>
      <c r="V30" t="n">
        <v>0.87</v>
      </c>
      <c r="W30" t="n">
        <v>2.79</v>
      </c>
      <c r="X30" t="n">
        <v>0.79</v>
      </c>
      <c r="Y30" t="n">
        <v>1</v>
      </c>
      <c r="Z30" t="n">
        <v>10</v>
      </c>
      <c r="AA30" t="n">
        <v>213.8426844306344</v>
      </c>
      <c r="AB30" t="n">
        <v>292.588994911272</v>
      </c>
      <c r="AC30" t="n">
        <v>264.66471188826</v>
      </c>
      <c r="AD30" t="n">
        <v>213842.6844306344</v>
      </c>
      <c r="AE30" t="n">
        <v>292588.994911272</v>
      </c>
      <c r="AF30" t="n">
        <v>2.103948793506996e-06</v>
      </c>
      <c r="AG30" t="n">
        <v>0.3243055555555556</v>
      </c>
      <c r="AH30" t="n">
        <v>264664.71188826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4.282</v>
      </c>
      <c r="E31" t="n">
        <v>23.35</v>
      </c>
      <c r="F31" t="n">
        <v>18.86</v>
      </c>
      <c r="G31" t="n">
        <v>41.9</v>
      </c>
      <c r="H31" t="n">
        <v>0.47</v>
      </c>
      <c r="I31" t="n">
        <v>27</v>
      </c>
      <c r="J31" t="n">
        <v>312.14</v>
      </c>
      <c r="K31" t="n">
        <v>61.82</v>
      </c>
      <c r="L31" t="n">
        <v>8.25</v>
      </c>
      <c r="M31" t="n">
        <v>1</v>
      </c>
      <c r="N31" t="n">
        <v>92.06999999999999</v>
      </c>
      <c r="O31" t="n">
        <v>38731.35</v>
      </c>
      <c r="P31" t="n">
        <v>263.06</v>
      </c>
      <c r="Q31" t="n">
        <v>3797.79</v>
      </c>
      <c r="R31" t="n">
        <v>86.67</v>
      </c>
      <c r="S31" t="n">
        <v>58.18</v>
      </c>
      <c r="T31" t="n">
        <v>12462.94</v>
      </c>
      <c r="U31" t="n">
        <v>0.67</v>
      </c>
      <c r="V31" t="n">
        <v>0.87</v>
      </c>
      <c r="W31" t="n">
        <v>2.79</v>
      </c>
      <c r="X31" t="n">
        <v>0.79</v>
      </c>
      <c r="Y31" t="n">
        <v>1</v>
      </c>
      <c r="Z31" t="n">
        <v>10</v>
      </c>
      <c r="AA31" t="n">
        <v>214.0531152876591</v>
      </c>
      <c r="AB31" t="n">
        <v>292.8769156934073</v>
      </c>
      <c r="AC31" t="n">
        <v>264.9251539150476</v>
      </c>
      <c r="AD31" t="n">
        <v>214053.1152876591</v>
      </c>
      <c r="AE31" t="n">
        <v>292876.9156934073</v>
      </c>
      <c r="AF31" t="n">
        <v>2.104047067540977e-06</v>
      </c>
      <c r="AG31" t="n">
        <v>0.3243055555555556</v>
      </c>
      <c r="AH31" t="n">
        <v>264925.1539150476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4.2816</v>
      </c>
      <c r="E32" t="n">
        <v>23.36</v>
      </c>
      <c r="F32" t="n">
        <v>18.86</v>
      </c>
      <c r="G32" t="n">
        <v>41.91</v>
      </c>
      <c r="H32" t="n">
        <v>0.48</v>
      </c>
      <c r="I32" t="n">
        <v>27</v>
      </c>
      <c r="J32" t="n">
        <v>312.69</v>
      </c>
      <c r="K32" t="n">
        <v>61.82</v>
      </c>
      <c r="L32" t="n">
        <v>8.5</v>
      </c>
      <c r="M32" t="n">
        <v>0</v>
      </c>
      <c r="N32" t="n">
        <v>92.37</v>
      </c>
      <c r="O32" t="n">
        <v>38799.09</v>
      </c>
      <c r="P32" t="n">
        <v>263.41</v>
      </c>
      <c r="Q32" t="n">
        <v>3797.79</v>
      </c>
      <c r="R32" t="n">
        <v>86.66</v>
      </c>
      <c r="S32" t="n">
        <v>58.18</v>
      </c>
      <c r="T32" t="n">
        <v>12455.71</v>
      </c>
      <c r="U32" t="n">
        <v>0.67</v>
      </c>
      <c r="V32" t="n">
        <v>0.87</v>
      </c>
      <c r="W32" t="n">
        <v>2.8</v>
      </c>
      <c r="X32" t="n">
        <v>0.79</v>
      </c>
      <c r="Y32" t="n">
        <v>1</v>
      </c>
      <c r="Z32" t="n">
        <v>10</v>
      </c>
      <c r="AA32" t="n">
        <v>214.2710648886979</v>
      </c>
      <c r="AB32" t="n">
        <v>293.1751239528062</v>
      </c>
      <c r="AC32" t="n">
        <v>265.1949015967076</v>
      </c>
      <c r="AD32" t="n">
        <v>214271.0648886979</v>
      </c>
      <c r="AE32" t="n">
        <v>293175.1239528062</v>
      </c>
      <c r="AF32" t="n">
        <v>2.103850519473015e-06</v>
      </c>
      <c r="AG32" t="n">
        <v>0.3244444444444444</v>
      </c>
      <c r="AH32" t="n">
        <v>265194.9015967076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2.8307</v>
      </c>
      <c r="E2" t="n">
        <v>35.33</v>
      </c>
      <c r="F2" t="n">
        <v>29.47</v>
      </c>
      <c r="G2" t="n">
        <v>4.67</v>
      </c>
      <c r="H2" t="n">
        <v>0.64</v>
      </c>
      <c r="I2" t="n">
        <v>379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85.91</v>
      </c>
      <c r="Q2" t="n">
        <v>3802.72</v>
      </c>
      <c r="R2" t="n">
        <v>416.13</v>
      </c>
      <c r="S2" t="n">
        <v>58.18</v>
      </c>
      <c r="T2" t="n">
        <v>175429.84</v>
      </c>
      <c r="U2" t="n">
        <v>0.14</v>
      </c>
      <c r="V2" t="n">
        <v>0.5600000000000001</v>
      </c>
      <c r="W2" t="n">
        <v>3.85</v>
      </c>
      <c r="X2" t="n">
        <v>11.38</v>
      </c>
      <c r="Y2" t="n">
        <v>1</v>
      </c>
      <c r="Z2" t="n">
        <v>10</v>
      </c>
      <c r="AA2" t="n">
        <v>126.0090446235041</v>
      </c>
      <c r="AB2" t="n">
        <v>172.4111339805083</v>
      </c>
      <c r="AC2" t="n">
        <v>155.9564573340029</v>
      </c>
      <c r="AD2" t="n">
        <v>126009.0446235041</v>
      </c>
      <c r="AE2" t="n">
        <v>172411.1339805083</v>
      </c>
      <c r="AF2" t="n">
        <v>1.941529584075951e-06</v>
      </c>
      <c r="AG2" t="n">
        <v>0.4906944444444444</v>
      </c>
      <c r="AH2" t="n">
        <v>155956.4573340029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3.8613</v>
      </c>
      <c r="E2" t="n">
        <v>25.9</v>
      </c>
      <c r="F2" t="n">
        <v>21.5</v>
      </c>
      <c r="G2" t="n">
        <v>11.03</v>
      </c>
      <c r="H2" t="n">
        <v>0.18</v>
      </c>
      <c r="I2" t="n">
        <v>117</v>
      </c>
      <c r="J2" t="n">
        <v>98.70999999999999</v>
      </c>
      <c r="K2" t="n">
        <v>39.72</v>
      </c>
      <c r="L2" t="n">
        <v>1</v>
      </c>
      <c r="M2" t="n">
        <v>107</v>
      </c>
      <c r="N2" t="n">
        <v>12.99</v>
      </c>
      <c r="O2" t="n">
        <v>12407.75</v>
      </c>
      <c r="P2" t="n">
        <v>160.61</v>
      </c>
      <c r="Q2" t="n">
        <v>3798.45</v>
      </c>
      <c r="R2" t="n">
        <v>173.52</v>
      </c>
      <c r="S2" t="n">
        <v>58.18</v>
      </c>
      <c r="T2" t="n">
        <v>55434.66</v>
      </c>
      <c r="U2" t="n">
        <v>0.34</v>
      </c>
      <c r="V2" t="n">
        <v>0.77</v>
      </c>
      <c r="W2" t="n">
        <v>2.93</v>
      </c>
      <c r="X2" t="n">
        <v>3.43</v>
      </c>
      <c r="Y2" t="n">
        <v>1</v>
      </c>
      <c r="Z2" t="n">
        <v>10</v>
      </c>
      <c r="AA2" t="n">
        <v>152.0722903276106</v>
      </c>
      <c r="AB2" t="n">
        <v>208.0720165820986</v>
      </c>
      <c r="AC2" t="n">
        <v>188.2139153504718</v>
      </c>
      <c r="AD2" t="n">
        <v>152072.2903276106</v>
      </c>
      <c r="AE2" t="n">
        <v>208072.0165820986</v>
      </c>
      <c r="AF2" t="n">
        <v>2.269977494610843e-06</v>
      </c>
      <c r="AG2" t="n">
        <v>0.3597222222222222</v>
      </c>
      <c r="AH2" t="n">
        <v>188213.9153504718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4.0528</v>
      </c>
      <c r="E3" t="n">
        <v>24.67</v>
      </c>
      <c r="F3" t="n">
        <v>20.8</v>
      </c>
      <c r="G3" t="n">
        <v>13.56</v>
      </c>
      <c r="H3" t="n">
        <v>0.22</v>
      </c>
      <c r="I3" t="n">
        <v>92</v>
      </c>
      <c r="J3" t="n">
        <v>99.02</v>
      </c>
      <c r="K3" t="n">
        <v>39.72</v>
      </c>
      <c r="L3" t="n">
        <v>1.25</v>
      </c>
      <c r="M3" t="n">
        <v>32</v>
      </c>
      <c r="N3" t="n">
        <v>13.05</v>
      </c>
      <c r="O3" t="n">
        <v>12446.14</v>
      </c>
      <c r="P3" t="n">
        <v>147.29</v>
      </c>
      <c r="Q3" t="n">
        <v>3798.52</v>
      </c>
      <c r="R3" t="n">
        <v>147.98</v>
      </c>
      <c r="S3" t="n">
        <v>58.18</v>
      </c>
      <c r="T3" t="n">
        <v>42792.28</v>
      </c>
      <c r="U3" t="n">
        <v>0.39</v>
      </c>
      <c r="V3" t="n">
        <v>0.79</v>
      </c>
      <c r="W3" t="n">
        <v>2.96</v>
      </c>
      <c r="X3" t="n">
        <v>2.72</v>
      </c>
      <c r="Y3" t="n">
        <v>1</v>
      </c>
      <c r="Z3" t="n">
        <v>10</v>
      </c>
      <c r="AA3" t="n">
        <v>135.5024227953159</v>
      </c>
      <c r="AB3" t="n">
        <v>185.4003928134609</v>
      </c>
      <c r="AC3" t="n">
        <v>167.7060395344819</v>
      </c>
      <c r="AD3" t="n">
        <v>135502.4227953159</v>
      </c>
      <c r="AE3" t="n">
        <v>185400.3928134609</v>
      </c>
      <c r="AF3" t="n">
        <v>2.382556338579967e-06</v>
      </c>
      <c r="AG3" t="n">
        <v>0.3426388888888889</v>
      </c>
      <c r="AH3" t="n">
        <v>167706.0395344819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4.0982</v>
      </c>
      <c r="E4" t="n">
        <v>24.4</v>
      </c>
      <c r="F4" t="n">
        <v>20.64</v>
      </c>
      <c r="G4" t="n">
        <v>14.4</v>
      </c>
      <c r="H4" t="n">
        <v>0.27</v>
      </c>
      <c r="I4" t="n">
        <v>86</v>
      </c>
      <c r="J4" t="n">
        <v>99.33</v>
      </c>
      <c r="K4" t="n">
        <v>39.72</v>
      </c>
      <c r="L4" t="n">
        <v>1.5</v>
      </c>
      <c r="M4" t="n">
        <v>3</v>
      </c>
      <c r="N4" t="n">
        <v>13.11</v>
      </c>
      <c r="O4" t="n">
        <v>12484.55</v>
      </c>
      <c r="P4" t="n">
        <v>143.92</v>
      </c>
      <c r="Q4" t="n">
        <v>3798.38</v>
      </c>
      <c r="R4" t="n">
        <v>142.2</v>
      </c>
      <c r="S4" t="n">
        <v>58.18</v>
      </c>
      <c r="T4" t="n">
        <v>39929.9</v>
      </c>
      <c r="U4" t="n">
        <v>0.41</v>
      </c>
      <c r="V4" t="n">
        <v>0.8</v>
      </c>
      <c r="W4" t="n">
        <v>2.97</v>
      </c>
      <c r="X4" t="n">
        <v>2.57</v>
      </c>
      <c r="Y4" t="n">
        <v>1</v>
      </c>
      <c r="Z4" t="n">
        <v>10</v>
      </c>
      <c r="AA4" t="n">
        <v>131.6888993080262</v>
      </c>
      <c r="AB4" t="n">
        <v>180.1825617373713</v>
      </c>
      <c r="AC4" t="n">
        <v>162.9861909330207</v>
      </c>
      <c r="AD4" t="n">
        <v>131688.8993080262</v>
      </c>
      <c r="AE4" t="n">
        <v>180182.5617373713</v>
      </c>
      <c r="AF4" t="n">
        <v>2.40924604884732e-06</v>
      </c>
      <c r="AG4" t="n">
        <v>0.3388888888888889</v>
      </c>
      <c r="AH4" t="n">
        <v>162986.1909330207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4.0954</v>
      </c>
      <c r="E5" t="n">
        <v>24.42</v>
      </c>
      <c r="F5" t="n">
        <v>20.66</v>
      </c>
      <c r="G5" t="n">
        <v>14.42</v>
      </c>
      <c r="H5" t="n">
        <v>0.31</v>
      </c>
      <c r="I5" t="n">
        <v>86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144.46</v>
      </c>
      <c r="Q5" t="n">
        <v>3798.27</v>
      </c>
      <c r="R5" t="n">
        <v>142.39</v>
      </c>
      <c r="S5" t="n">
        <v>58.18</v>
      </c>
      <c r="T5" t="n">
        <v>40026.68</v>
      </c>
      <c r="U5" t="n">
        <v>0.41</v>
      </c>
      <c r="V5" t="n">
        <v>0.8</v>
      </c>
      <c r="W5" t="n">
        <v>2.98</v>
      </c>
      <c r="X5" t="n">
        <v>2.59</v>
      </c>
      <c r="Y5" t="n">
        <v>1</v>
      </c>
      <c r="Z5" t="n">
        <v>10</v>
      </c>
      <c r="AA5" t="n">
        <v>132.1396194742245</v>
      </c>
      <c r="AB5" t="n">
        <v>180.799256953134</v>
      </c>
      <c r="AC5" t="n">
        <v>163.5440296229284</v>
      </c>
      <c r="AD5" t="n">
        <v>132139.6194742245</v>
      </c>
      <c r="AE5" t="n">
        <v>180799.256953134</v>
      </c>
      <c r="AF5" t="n">
        <v>2.40759998742114e-06</v>
      </c>
      <c r="AG5" t="n">
        <v>0.3391666666666667</v>
      </c>
      <c r="AH5" t="n">
        <v>163544.0296229284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2.5563</v>
      </c>
      <c r="E2" t="n">
        <v>39.12</v>
      </c>
      <c r="F2" t="n">
        <v>25.93</v>
      </c>
      <c r="G2" t="n">
        <v>5.94</v>
      </c>
      <c r="H2" t="n">
        <v>0.09</v>
      </c>
      <c r="I2" t="n">
        <v>262</v>
      </c>
      <c r="J2" t="n">
        <v>204</v>
      </c>
      <c r="K2" t="n">
        <v>55.27</v>
      </c>
      <c r="L2" t="n">
        <v>1</v>
      </c>
      <c r="M2" t="n">
        <v>260</v>
      </c>
      <c r="N2" t="n">
        <v>42.72</v>
      </c>
      <c r="O2" t="n">
        <v>25393.6</v>
      </c>
      <c r="P2" t="n">
        <v>360.79</v>
      </c>
      <c r="Q2" t="n">
        <v>3799.39</v>
      </c>
      <c r="R2" t="n">
        <v>319.16</v>
      </c>
      <c r="S2" t="n">
        <v>58.18</v>
      </c>
      <c r="T2" t="n">
        <v>127529.9</v>
      </c>
      <c r="U2" t="n">
        <v>0.18</v>
      </c>
      <c r="V2" t="n">
        <v>0.64</v>
      </c>
      <c r="W2" t="n">
        <v>3.14</v>
      </c>
      <c r="X2" t="n">
        <v>7.85</v>
      </c>
      <c r="Y2" t="n">
        <v>1</v>
      </c>
      <c r="Z2" t="n">
        <v>10</v>
      </c>
      <c r="AA2" t="n">
        <v>469.8233938423073</v>
      </c>
      <c r="AB2" t="n">
        <v>642.8330946003335</v>
      </c>
      <c r="AC2" t="n">
        <v>581.4820062735917</v>
      </c>
      <c r="AD2" t="n">
        <v>469823.3938423073</v>
      </c>
      <c r="AE2" t="n">
        <v>642833.0946003335</v>
      </c>
      <c r="AF2" t="n">
        <v>1.33227263584771e-06</v>
      </c>
      <c r="AG2" t="n">
        <v>0.5433333333333333</v>
      </c>
      <c r="AH2" t="n">
        <v>581482.0062735917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2.9585</v>
      </c>
      <c r="E3" t="n">
        <v>33.8</v>
      </c>
      <c r="F3" t="n">
        <v>23.61</v>
      </c>
      <c r="G3" t="n">
        <v>7.54</v>
      </c>
      <c r="H3" t="n">
        <v>0.11</v>
      </c>
      <c r="I3" t="n">
        <v>188</v>
      </c>
      <c r="J3" t="n">
        <v>204.39</v>
      </c>
      <c r="K3" t="n">
        <v>55.27</v>
      </c>
      <c r="L3" t="n">
        <v>1.25</v>
      </c>
      <c r="M3" t="n">
        <v>186</v>
      </c>
      <c r="N3" t="n">
        <v>42.87</v>
      </c>
      <c r="O3" t="n">
        <v>25442.42</v>
      </c>
      <c r="P3" t="n">
        <v>323.47</v>
      </c>
      <c r="Q3" t="n">
        <v>3798.94</v>
      </c>
      <c r="R3" t="n">
        <v>242.64</v>
      </c>
      <c r="S3" t="n">
        <v>58.18</v>
      </c>
      <c r="T3" t="n">
        <v>89641.33</v>
      </c>
      <c r="U3" t="n">
        <v>0.24</v>
      </c>
      <c r="V3" t="n">
        <v>0.7</v>
      </c>
      <c r="W3" t="n">
        <v>3.03</v>
      </c>
      <c r="X3" t="n">
        <v>5.54</v>
      </c>
      <c r="Y3" t="n">
        <v>1</v>
      </c>
      <c r="Z3" t="n">
        <v>10</v>
      </c>
      <c r="AA3" t="n">
        <v>366.0024391777431</v>
      </c>
      <c r="AB3" t="n">
        <v>500.7806841710156</v>
      </c>
      <c r="AC3" t="n">
        <v>452.9868785238376</v>
      </c>
      <c r="AD3" t="n">
        <v>366002.4391777431</v>
      </c>
      <c r="AE3" t="n">
        <v>500780.6841710156</v>
      </c>
      <c r="AF3" t="n">
        <v>1.541888116870261e-06</v>
      </c>
      <c r="AG3" t="n">
        <v>0.4694444444444444</v>
      </c>
      <c r="AH3" t="n">
        <v>452986.8785238375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3.2429</v>
      </c>
      <c r="E4" t="n">
        <v>30.84</v>
      </c>
      <c r="F4" t="n">
        <v>22.35</v>
      </c>
      <c r="G4" t="n">
        <v>9.19</v>
      </c>
      <c r="H4" t="n">
        <v>0.13</v>
      </c>
      <c r="I4" t="n">
        <v>146</v>
      </c>
      <c r="J4" t="n">
        <v>204.79</v>
      </c>
      <c r="K4" t="n">
        <v>55.27</v>
      </c>
      <c r="L4" t="n">
        <v>1.5</v>
      </c>
      <c r="M4" t="n">
        <v>144</v>
      </c>
      <c r="N4" t="n">
        <v>43.02</v>
      </c>
      <c r="O4" t="n">
        <v>25491.3</v>
      </c>
      <c r="P4" t="n">
        <v>301.57</v>
      </c>
      <c r="Q4" t="n">
        <v>3798.42</v>
      </c>
      <c r="R4" t="n">
        <v>201.41</v>
      </c>
      <c r="S4" t="n">
        <v>58.18</v>
      </c>
      <c r="T4" t="n">
        <v>69237.07000000001</v>
      </c>
      <c r="U4" t="n">
        <v>0.29</v>
      </c>
      <c r="V4" t="n">
        <v>0.74</v>
      </c>
      <c r="W4" t="n">
        <v>2.96</v>
      </c>
      <c r="X4" t="n">
        <v>4.28</v>
      </c>
      <c r="Y4" t="n">
        <v>1</v>
      </c>
      <c r="Z4" t="n">
        <v>10</v>
      </c>
      <c r="AA4" t="n">
        <v>312.9269656971923</v>
      </c>
      <c r="AB4" t="n">
        <v>428.1604798302923</v>
      </c>
      <c r="AC4" t="n">
        <v>387.2974445622961</v>
      </c>
      <c r="AD4" t="n">
        <v>312926.9656971923</v>
      </c>
      <c r="AE4" t="n">
        <v>428160.4798302923</v>
      </c>
      <c r="AF4" t="n">
        <v>1.690109506235785e-06</v>
      </c>
      <c r="AG4" t="n">
        <v>0.4283333333333333</v>
      </c>
      <c r="AH4" t="n">
        <v>387297.4445622961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3.4559</v>
      </c>
      <c r="E5" t="n">
        <v>28.94</v>
      </c>
      <c r="F5" t="n">
        <v>21.55</v>
      </c>
      <c r="G5" t="n">
        <v>10.86</v>
      </c>
      <c r="H5" t="n">
        <v>0.15</v>
      </c>
      <c r="I5" t="n">
        <v>119</v>
      </c>
      <c r="J5" t="n">
        <v>205.18</v>
      </c>
      <c r="K5" t="n">
        <v>55.27</v>
      </c>
      <c r="L5" t="n">
        <v>1.75</v>
      </c>
      <c r="M5" t="n">
        <v>117</v>
      </c>
      <c r="N5" t="n">
        <v>43.16</v>
      </c>
      <c r="O5" t="n">
        <v>25540.22</v>
      </c>
      <c r="P5" t="n">
        <v>285.84</v>
      </c>
      <c r="Q5" t="n">
        <v>3798.31</v>
      </c>
      <c r="R5" t="n">
        <v>175.28</v>
      </c>
      <c r="S5" t="n">
        <v>58.18</v>
      </c>
      <c r="T5" t="n">
        <v>56305.54</v>
      </c>
      <c r="U5" t="n">
        <v>0.33</v>
      </c>
      <c r="V5" t="n">
        <v>0.77</v>
      </c>
      <c r="W5" t="n">
        <v>2.92</v>
      </c>
      <c r="X5" t="n">
        <v>3.47</v>
      </c>
      <c r="Y5" t="n">
        <v>1</v>
      </c>
      <c r="Z5" t="n">
        <v>10</v>
      </c>
      <c r="AA5" t="n">
        <v>279.879897839766</v>
      </c>
      <c r="AB5" t="n">
        <v>382.9440236540239</v>
      </c>
      <c r="AC5" t="n">
        <v>346.3963835017958</v>
      </c>
      <c r="AD5" t="n">
        <v>279879.8978397661</v>
      </c>
      <c r="AE5" t="n">
        <v>382944.0236540238</v>
      </c>
      <c r="AF5" t="n">
        <v>1.801119196583382e-06</v>
      </c>
      <c r="AG5" t="n">
        <v>0.4019444444444444</v>
      </c>
      <c r="AH5" t="n">
        <v>346396.3835017958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3.6351</v>
      </c>
      <c r="E6" t="n">
        <v>27.51</v>
      </c>
      <c r="F6" t="n">
        <v>20.93</v>
      </c>
      <c r="G6" t="n">
        <v>12.68</v>
      </c>
      <c r="H6" t="n">
        <v>0.17</v>
      </c>
      <c r="I6" t="n">
        <v>99</v>
      </c>
      <c r="J6" t="n">
        <v>205.58</v>
      </c>
      <c r="K6" t="n">
        <v>55.27</v>
      </c>
      <c r="L6" t="n">
        <v>2</v>
      </c>
      <c r="M6" t="n">
        <v>97</v>
      </c>
      <c r="N6" t="n">
        <v>43.31</v>
      </c>
      <c r="O6" t="n">
        <v>25589.2</v>
      </c>
      <c r="P6" t="n">
        <v>272.7</v>
      </c>
      <c r="Q6" t="n">
        <v>3798.47</v>
      </c>
      <c r="R6" t="n">
        <v>155.13</v>
      </c>
      <c r="S6" t="n">
        <v>58.18</v>
      </c>
      <c r="T6" t="n">
        <v>46332.88</v>
      </c>
      <c r="U6" t="n">
        <v>0.38</v>
      </c>
      <c r="V6" t="n">
        <v>0.79</v>
      </c>
      <c r="W6" t="n">
        <v>2.88</v>
      </c>
      <c r="X6" t="n">
        <v>2.86</v>
      </c>
      <c r="Y6" t="n">
        <v>1</v>
      </c>
      <c r="Z6" t="n">
        <v>10</v>
      </c>
      <c r="AA6" t="n">
        <v>255.3187365197369</v>
      </c>
      <c r="AB6" t="n">
        <v>349.3383591738315</v>
      </c>
      <c r="AC6" t="n">
        <v>315.9979964738518</v>
      </c>
      <c r="AD6" t="n">
        <v>255318.7365197369</v>
      </c>
      <c r="AE6" t="n">
        <v>349338.3591738315</v>
      </c>
      <c r="AF6" t="n">
        <v>1.894513264706807e-06</v>
      </c>
      <c r="AG6" t="n">
        <v>0.3820833333333333</v>
      </c>
      <c r="AH6" t="n">
        <v>315997.9964738518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3.7698</v>
      </c>
      <c r="E7" t="n">
        <v>26.53</v>
      </c>
      <c r="F7" t="n">
        <v>20.51</v>
      </c>
      <c r="G7" t="n">
        <v>14.48</v>
      </c>
      <c r="H7" t="n">
        <v>0.19</v>
      </c>
      <c r="I7" t="n">
        <v>85</v>
      </c>
      <c r="J7" t="n">
        <v>205.98</v>
      </c>
      <c r="K7" t="n">
        <v>55.27</v>
      </c>
      <c r="L7" t="n">
        <v>2.25</v>
      </c>
      <c r="M7" t="n">
        <v>83</v>
      </c>
      <c r="N7" t="n">
        <v>43.46</v>
      </c>
      <c r="O7" t="n">
        <v>25638.22</v>
      </c>
      <c r="P7" t="n">
        <v>262.21</v>
      </c>
      <c r="Q7" t="n">
        <v>3798.09</v>
      </c>
      <c r="R7" t="n">
        <v>141.69</v>
      </c>
      <c r="S7" t="n">
        <v>58.18</v>
      </c>
      <c r="T7" t="n">
        <v>39681.25</v>
      </c>
      <c r="U7" t="n">
        <v>0.41</v>
      </c>
      <c r="V7" t="n">
        <v>0.8</v>
      </c>
      <c r="W7" t="n">
        <v>2.86</v>
      </c>
      <c r="X7" t="n">
        <v>2.44</v>
      </c>
      <c r="Y7" t="n">
        <v>1</v>
      </c>
      <c r="Z7" t="n">
        <v>10</v>
      </c>
      <c r="AA7" t="n">
        <v>238.151447638161</v>
      </c>
      <c r="AB7" t="n">
        <v>325.8493171587379</v>
      </c>
      <c r="AC7" t="n">
        <v>294.7507156615936</v>
      </c>
      <c r="AD7" t="n">
        <v>238151.447638161</v>
      </c>
      <c r="AE7" t="n">
        <v>325849.3171587379</v>
      </c>
      <c r="AF7" t="n">
        <v>1.964715167475921e-06</v>
      </c>
      <c r="AG7" t="n">
        <v>0.3684722222222223</v>
      </c>
      <c r="AH7" t="n">
        <v>294750.7156615937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3.8821</v>
      </c>
      <c r="E8" t="n">
        <v>25.76</v>
      </c>
      <c r="F8" t="n">
        <v>20.19</v>
      </c>
      <c r="G8" t="n">
        <v>16.37</v>
      </c>
      <c r="H8" t="n">
        <v>0.22</v>
      </c>
      <c r="I8" t="n">
        <v>74</v>
      </c>
      <c r="J8" t="n">
        <v>206.38</v>
      </c>
      <c r="K8" t="n">
        <v>55.27</v>
      </c>
      <c r="L8" t="n">
        <v>2.5</v>
      </c>
      <c r="M8" t="n">
        <v>72</v>
      </c>
      <c r="N8" t="n">
        <v>43.6</v>
      </c>
      <c r="O8" t="n">
        <v>25687.3</v>
      </c>
      <c r="P8" t="n">
        <v>252.46</v>
      </c>
      <c r="Q8" t="n">
        <v>3798.57</v>
      </c>
      <c r="R8" t="n">
        <v>131.51</v>
      </c>
      <c r="S8" t="n">
        <v>58.18</v>
      </c>
      <c r="T8" t="n">
        <v>34644</v>
      </c>
      <c r="U8" t="n">
        <v>0.44</v>
      </c>
      <c r="V8" t="n">
        <v>0.82</v>
      </c>
      <c r="W8" t="n">
        <v>2.83</v>
      </c>
      <c r="X8" t="n">
        <v>2.12</v>
      </c>
      <c r="Y8" t="n">
        <v>1</v>
      </c>
      <c r="Z8" t="n">
        <v>10</v>
      </c>
      <c r="AA8" t="n">
        <v>224.2193151386134</v>
      </c>
      <c r="AB8" t="n">
        <v>306.7867588305597</v>
      </c>
      <c r="AC8" t="n">
        <v>277.5074611457822</v>
      </c>
      <c r="AD8" t="n">
        <v>224219.3151386133</v>
      </c>
      <c r="AE8" t="n">
        <v>306786.7588305597</v>
      </c>
      <c r="AF8" t="n">
        <v>2.023242811729607e-06</v>
      </c>
      <c r="AG8" t="n">
        <v>0.3577777777777778</v>
      </c>
      <c r="AH8" t="n">
        <v>277507.4611457822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3.9781</v>
      </c>
      <c r="E9" t="n">
        <v>25.14</v>
      </c>
      <c r="F9" t="n">
        <v>19.94</v>
      </c>
      <c r="G9" t="n">
        <v>18.4</v>
      </c>
      <c r="H9" t="n">
        <v>0.24</v>
      </c>
      <c r="I9" t="n">
        <v>65</v>
      </c>
      <c r="J9" t="n">
        <v>206.78</v>
      </c>
      <c r="K9" t="n">
        <v>55.27</v>
      </c>
      <c r="L9" t="n">
        <v>2.75</v>
      </c>
      <c r="M9" t="n">
        <v>63</v>
      </c>
      <c r="N9" t="n">
        <v>43.75</v>
      </c>
      <c r="O9" t="n">
        <v>25736.42</v>
      </c>
      <c r="P9" t="n">
        <v>245.02</v>
      </c>
      <c r="Q9" t="n">
        <v>3798.15</v>
      </c>
      <c r="R9" t="n">
        <v>123</v>
      </c>
      <c r="S9" t="n">
        <v>58.18</v>
      </c>
      <c r="T9" t="n">
        <v>30434.71</v>
      </c>
      <c r="U9" t="n">
        <v>0.47</v>
      </c>
      <c r="V9" t="n">
        <v>0.83</v>
      </c>
      <c r="W9" t="n">
        <v>2.82</v>
      </c>
      <c r="X9" t="n">
        <v>1.87</v>
      </c>
      <c r="Y9" t="n">
        <v>1</v>
      </c>
      <c r="Z9" t="n">
        <v>10</v>
      </c>
      <c r="AA9" t="n">
        <v>213.5501782778205</v>
      </c>
      <c r="AB9" t="n">
        <v>292.1887750885316</v>
      </c>
      <c r="AC9" t="n">
        <v>264.3026884836897</v>
      </c>
      <c r="AD9" t="n">
        <v>213550.1782778205</v>
      </c>
      <c r="AE9" t="n">
        <v>292188.7750885316</v>
      </c>
      <c r="AF9" t="n">
        <v>2.073275348224299e-06</v>
      </c>
      <c r="AG9" t="n">
        <v>0.3491666666666667</v>
      </c>
      <c r="AH9" t="n">
        <v>264302.6884836897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4.0583</v>
      </c>
      <c r="E10" t="n">
        <v>24.64</v>
      </c>
      <c r="F10" t="n">
        <v>19.72</v>
      </c>
      <c r="G10" t="n">
        <v>20.4</v>
      </c>
      <c r="H10" t="n">
        <v>0.26</v>
      </c>
      <c r="I10" t="n">
        <v>58</v>
      </c>
      <c r="J10" t="n">
        <v>207.17</v>
      </c>
      <c r="K10" t="n">
        <v>55.27</v>
      </c>
      <c r="L10" t="n">
        <v>3</v>
      </c>
      <c r="M10" t="n">
        <v>56</v>
      </c>
      <c r="N10" t="n">
        <v>43.9</v>
      </c>
      <c r="O10" t="n">
        <v>25785.6</v>
      </c>
      <c r="P10" t="n">
        <v>238</v>
      </c>
      <c r="Q10" t="n">
        <v>3798.28</v>
      </c>
      <c r="R10" t="n">
        <v>115.83</v>
      </c>
      <c r="S10" t="n">
        <v>58.18</v>
      </c>
      <c r="T10" t="n">
        <v>26886.22</v>
      </c>
      <c r="U10" t="n">
        <v>0.5</v>
      </c>
      <c r="V10" t="n">
        <v>0.84</v>
      </c>
      <c r="W10" t="n">
        <v>2.81</v>
      </c>
      <c r="X10" t="n">
        <v>1.65</v>
      </c>
      <c r="Y10" t="n">
        <v>1</v>
      </c>
      <c r="Z10" t="n">
        <v>10</v>
      </c>
      <c r="AA10" t="n">
        <v>204.5104737721807</v>
      </c>
      <c r="AB10" t="n">
        <v>279.8202525803047</v>
      </c>
      <c r="AC10" t="n">
        <v>253.1146004043137</v>
      </c>
      <c r="AD10" t="n">
        <v>204510.4737721807</v>
      </c>
      <c r="AE10" t="n">
        <v>279820.2525803047</v>
      </c>
      <c r="AF10" t="n">
        <v>2.115073363087572e-06</v>
      </c>
      <c r="AG10" t="n">
        <v>0.3422222222222222</v>
      </c>
      <c r="AH10" t="n">
        <v>253114.6004043137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4.1257</v>
      </c>
      <c r="E11" t="n">
        <v>24.24</v>
      </c>
      <c r="F11" t="n">
        <v>19.56</v>
      </c>
      <c r="G11" t="n">
        <v>22.57</v>
      </c>
      <c r="H11" t="n">
        <v>0.28</v>
      </c>
      <c r="I11" t="n">
        <v>52</v>
      </c>
      <c r="J11" t="n">
        <v>207.57</v>
      </c>
      <c r="K11" t="n">
        <v>55.27</v>
      </c>
      <c r="L11" t="n">
        <v>3.25</v>
      </c>
      <c r="M11" t="n">
        <v>50</v>
      </c>
      <c r="N11" t="n">
        <v>44.05</v>
      </c>
      <c r="O11" t="n">
        <v>25834.83</v>
      </c>
      <c r="P11" t="n">
        <v>228.57</v>
      </c>
      <c r="Q11" t="n">
        <v>3797.87</v>
      </c>
      <c r="R11" t="n">
        <v>110.61</v>
      </c>
      <c r="S11" t="n">
        <v>58.18</v>
      </c>
      <c r="T11" t="n">
        <v>24307.08</v>
      </c>
      <c r="U11" t="n">
        <v>0.53</v>
      </c>
      <c r="V11" t="n">
        <v>0.84</v>
      </c>
      <c r="W11" t="n">
        <v>2.81</v>
      </c>
      <c r="X11" t="n">
        <v>1.49</v>
      </c>
      <c r="Y11" t="n">
        <v>1</v>
      </c>
      <c r="Z11" t="n">
        <v>10</v>
      </c>
      <c r="AA11" t="n">
        <v>195.1902101153698</v>
      </c>
      <c r="AB11" t="n">
        <v>267.0678566640496</v>
      </c>
      <c r="AC11" t="n">
        <v>241.5792752562018</v>
      </c>
      <c r="AD11" t="n">
        <v>195190.2101153698</v>
      </c>
      <c r="AE11" t="n">
        <v>267067.8566640496</v>
      </c>
      <c r="AF11" t="n">
        <v>2.150200373084887e-06</v>
      </c>
      <c r="AG11" t="n">
        <v>0.3366666666666667</v>
      </c>
      <c r="AH11" t="n">
        <v>241579.2752562018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4.1904</v>
      </c>
      <c r="E12" t="n">
        <v>23.86</v>
      </c>
      <c r="F12" t="n">
        <v>19.39</v>
      </c>
      <c r="G12" t="n">
        <v>24.76</v>
      </c>
      <c r="H12" t="n">
        <v>0.3</v>
      </c>
      <c r="I12" t="n">
        <v>47</v>
      </c>
      <c r="J12" t="n">
        <v>207.97</v>
      </c>
      <c r="K12" t="n">
        <v>55.27</v>
      </c>
      <c r="L12" t="n">
        <v>3.5</v>
      </c>
      <c r="M12" t="n">
        <v>43</v>
      </c>
      <c r="N12" t="n">
        <v>44.2</v>
      </c>
      <c r="O12" t="n">
        <v>25884.1</v>
      </c>
      <c r="P12" t="n">
        <v>220.42</v>
      </c>
      <c r="Q12" t="n">
        <v>3797.88</v>
      </c>
      <c r="R12" t="n">
        <v>105.12</v>
      </c>
      <c r="S12" t="n">
        <v>58.18</v>
      </c>
      <c r="T12" t="n">
        <v>21587.6</v>
      </c>
      <c r="U12" t="n">
        <v>0.55</v>
      </c>
      <c r="V12" t="n">
        <v>0.85</v>
      </c>
      <c r="W12" t="n">
        <v>2.8</v>
      </c>
      <c r="X12" t="n">
        <v>1.32</v>
      </c>
      <c r="Y12" t="n">
        <v>1</v>
      </c>
      <c r="Z12" t="n">
        <v>10</v>
      </c>
      <c r="AA12" t="n">
        <v>186.9974860276232</v>
      </c>
      <c r="AB12" t="n">
        <v>255.8582101297226</v>
      </c>
      <c r="AC12" t="n">
        <v>231.4394616542697</v>
      </c>
      <c r="AD12" t="n">
        <v>186997.4860276232</v>
      </c>
      <c r="AE12" t="n">
        <v>255858.2101297226</v>
      </c>
      <c r="AF12" t="n">
        <v>2.183920217993289e-06</v>
      </c>
      <c r="AG12" t="n">
        <v>0.3313888888888889</v>
      </c>
      <c r="AH12" t="n">
        <v>231439.4616542697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4.2384</v>
      </c>
      <c r="E13" t="n">
        <v>23.59</v>
      </c>
      <c r="F13" t="n">
        <v>19.29</v>
      </c>
      <c r="G13" t="n">
        <v>26.91</v>
      </c>
      <c r="H13" t="n">
        <v>0.32</v>
      </c>
      <c r="I13" t="n">
        <v>43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215.02</v>
      </c>
      <c r="Q13" t="n">
        <v>3797.95</v>
      </c>
      <c r="R13" t="n">
        <v>101.13</v>
      </c>
      <c r="S13" t="n">
        <v>58.18</v>
      </c>
      <c r="T13" t="n">
        <v>19610.18</v>
      </c>
      <c r="U13" t="n">
        <v>0.58</v>
      </c>
      <c r="V13" t="n">
        <v>0.85</v>
      </c>
      <c r="W13" t="n">
        <v>2.8</v>
      </c>
      <c r="X13" t="n">
        <v>1.22</v>
      </c>
      <c r="Y13" t="n">
        <v>1</v>
      </c>
      <c r="Z13" t="n">
        <v>10</v>
      </c>
      <c r="AA13" t="n">
        <v>181.5260288659401</v>
      </c>
      <c r="AB13" t="n">
        <v>248.3719210574575</v>
      </c>
      <c r="AC13" t="n">
        <v>224.6676535039865</v>
      </c>
      <c r="AD13" t="n">
        <v>181526.0288659401</v>
      </c>
      <c r="AE13" t="n">
        <v>248371.9210574575</v>
      </c>
      <c r="AF13" t="n">
        <v>2.208936486240635e-06</v>
      </c>
      <c r="AG13" t="n">
        <v>0.3276388888888889</v>
      </c>
      <c r="AH13" t="n">
        <v>224667.6535039865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4.2713</v>
      </c>
      <c r="E14" t="n">
        <v>23.41</v>
      </c>
      <c r="F14" t="n">
        <v>19.23</v>
      </c>
      <c r="G14" t="n">
        <v>28.84</v>
      </c>
      <c r="H14" t="n">
        <v>0.34</v>
      </c>
      <c r="I14" t="n">
        <v>40</v>
      </c>
      <c r="J14" t="n">
        <v>208.77</v>
      </c>
      <c r="K14" t="n">
        <v>55.27</v>
      </c>
      <c r="L14" t="n">
        <v>4</v>
      </c>
      <c r="M14" t="n">
        <v>22</v>
      </c>
      <c r="N14" t="n">
        <v>44.5</v>
      </c>
      <c r="O14" t="n">
        <v>25982.82</v>
      </c>
      <c r="P14" t="n">
        <v>209.39</v>
      </c>
      <c r="Q14" t="n">
        <v>3797.89</v>
      </c>
      <c r="R14" t="n">
        <v>99.19</v>
      </c>
      <c r="S14" t="n">
        <v>58.18</v>
      </c>
      <c r="T14" t="n">
        <v>18657.85</v>
      </c>
      <c r="U14" t="n">
        <v>0.59</v>
      </c>
      <c r="V14" t="n">
        <v>0.86</v>
      </c>
      <c r="W14" t="n">
        <v>2.8</v>
      </c>
      <c r="X14" t="n">
        <v>1.16</v>
      </c>
      <c r="Y14" t="n">
        <v>1</v>
      </c>
      <c r="Z14" t="n">
        <v>10</v>
      </c>
      <c r="AA14" t="n">
        <v>176.7793781654003</v>
      </c>
      <c r="AB14" t="n">
        <v>241.8773441615326</v>
      </c>
      <c r="AC14" t="n">
        <v>218.7929099118106</v>
      </c>
      <c r="AD14" t="n">
        <v>176779.3781654003</v>
      </c>
      <c r="AE14" t="n">
        <v>241877.3441615326</v>
      </c>
      <c r="AF14" t="n">
        <v>2.22608305343517e-06</v>
      </c>
      <c r="AG14" t="n">
        <v>0.3251388888888889</v>
      </c>
      <c r="AH14" t="n">
        <v>218792.9099118106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4.2996</v>
      </c>
      <c r="E15" t="n">
        <v>23.26</v>
      </c>
      <c r="F15" t="n">
        <v>19.15</v>
      </c>
      <c r="G15" t="n">
        <v>30.24</v>
      </c>
      <c r="H15" t="n">
        <v>0.36</v>
      </c>
      <c r="I15" t="n">
        <v>38</v>
      </c>
      <c r="J15" t="n">
        <v>209.17</v>
      </c>
      <c r="K15" t="n">
        <v>55.27</v>
      </c>
      <c r="L15" t="n">
        <v>4.25</v>
      </c>
      <c r="M15" t="n">
        <v>14</v>
      </c>
      <c r="N15" t="n">
        <v>44.65</v>
      </c>
      <c r="O15" t="n">
        <v>26032.25</v>
      </c>
      <c r="P15" t="n">
        <v>207.9</v>
      </c>
      <c r="Q15" t="n">
        <v>3797.91</v>
      </c>
      <c r="R15" t="n">
        <v>96.14</v>
      </c>
      <c r="S15" t="n">
        <v>58.18</v>
      </c>
      <c r="T15" t="n">
        <v>17143.2</v>
      </c>
      <c r="U15" t="n">
        <v>0.61</v>
      </c>
      <c r="V15" t="n">
        <v>0.86</v>
      </c>
      <c r="W15" t="n">
        <v>2.81</v>
      </c>
      <c r="X15" t="n">
        <v>1.08</v>
      </c>
      <c r="Y15" t="n">
        <v>1</v>
      </c>
      <c r="Z15" t="n">
        <v>10</v>
      </c>
      <c r="AA15" t="n">
        <v>174.5593457199746</v>
      </c>
      <c r="AB15" t="n">
        <v>238.8397978287835</v>
      </c>
      <c r="AC15" t="n">
        <v>216.0452627378351</v>
      </c>
      <c r="AD15" t="n">
        <v>174559.3457199746</v>
      </c>
      <c r="AE15" t="n">
        <v>238839.7978287835</v>
      </c>
      <c r="AF15" t="n">
        <v>2.240832228256e-06</v>
      </c>
      <c r="AG15" t="n">
        <v>0.3230555555555556</v>
      </c>
      <c r="AH15" t="n">
        <v>216045.2627378351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4.2976</v>
      </c>
      <c r="E16" t="n">
        <v>23.27</v>
      </c>
      <c r="F16" t="n">
        <v>19.16</v>
      </c>
      <c r="G16" t="n">
        <v>30.26</v>
      </c>
      <c r="H16" t="n">
        <v>0.38</v>
      </c>
      <c r="I16" t="n">
        <v>38</v>
      </c>
      <c r="J16" t="n">
        <v>209.58</v>
      </c>
      <c r="K16" t="n">
        <v>55.27</v>
      </c>
      <c r="L16" t="n">
        <v>4.5</v>
      </c>
      <c r="M16" t="n">
        <v>4</v>
      </c>
      <c r="N16" t="n">
        <v>44.8</v>
      </c>
      <c r="O16" t="n">
        <v>26081.73</v>
      </c>
      <c r="P16" t="n">
        <v>207.6</v>
      </c>
      <c r="Q16" t="n">
        <v>3797.83</v>
      </c>
      <c r="R16" t="n">
        <v>96.06</v>
      </c>
      <c r="S16" t="n">
        <v>58.18</v>
      </c>
      <c r="T16" t="n">
        <v>17103.53</v>
      </c>
      <c r="U16" t="n">
        <v>0.61</v>
      </c>
      <c r="V16" t="n">
        <v>0.86</v>
      </c>
      <c r="W16" t="n">
        <v>2.83</v>
      </c>
      <c r="X16" t="n">
        <v>1.09</v>
      </c>
      <c r="Y16" t="n">
        <v>1</v>
      </c>
      <c r="Z16" t="n">
        <v>10</v>
      </c>
      <c r="AA16" t="n">
        <v>174.4996139908139</v>
      </c>
      <c r="AB16" t="n">
        <v>238.7580702417679</v>
      </c>
      <c r="AC16" t="n">
        <v>215.9713351170189</v>
      </c>
      <c r="AD16" t="n">
        <v>174499.6139908139</v>
      </c>
      <c r="AE16" t="n">
        <v>238758.0702417679</v>
      </c>
      <c r="AF16" t="n">
        <v>2.239789883745694e-06</v>
      </c>
      <c r="AG16" t="n">
        <v>0.3231944444444445</v>
      </c>
      <c r="AH16" t="n">
        <v>215971.3351170189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4.2944</v>
      </c>
      <c r="E17" t="n">
        <v>23.29</v>
      </c>
      <c r="F17" t="n">
        <v>19.18</v>
      </c>
      <c r="G17" t="n">
        <v>30.28</v>
      </c>
      <c r="H17" t="n">
        <v>0.4</v>
      </c>
      <c r="I17" t="n">
        <v>38</v>
      </c>
      <c r="J17" t="n">
        <v>209.98</v>
      </c>
      <c r="K17" t="n">
        <v>55.27</v>
      </c>
      <c r="L17" t="n">
        <v>4.75</v>
      </c>
      <c r="M17" t="n">
        <v>1</v>
      </c>
      <c r="N17" t="n">
        <v>44.95</v>
      </c>
      <c r="O17" t="n">
        <v>26131.27</v>
      </c>
      <c r="P17" t="n">
        <v>207.38</v>
      </c>
      <c r="Q17" t="n">
        <v>3797.86</v>
      </c>
      <c r="R17" t="n">
        <v>96.66</v>
      </c>
      <c r="S17" t="n">
        <v>58.18</v>
      </c>
      <c r="T17" t="n">
        <v>17402.39</v>
      </c>
      <c r="U17" t="n">
        <v>0.6</v>
      </c>
      <c r="V17" t="n">
        <v>0.86</v>
      </c>
      <c r="W17" t="n">
        <v>2.83</v>
      </c>
      <c r="X17" t="n">
        <v>1.11</v>
      </c>
      <c r="Y17" t="n">
        <v>1</v>
      </c>
      <c r="Z17" t="n">
        <v>10</v>
      </c>
      <c r="AA17" t="n">
        <v>174.5620266295575</v>
      </c>
      <c r="AB17" t="n">
        <v>238.8434659675482</v>
      </c>
      <c r="AC17" t="n">
        <v>216.0485807945844</v>
      </c>
      <c r="AD17" t="n">
        <v>174562.0266295575</v>
      </c>
      <c r="AE17" t="n">
        <v>238843.4659675482</v>
      </c>
      <c r="AF17" t="n">
        <v>2.238122132529205e-06</v>
      </c>
      <c r="AG17" t="n">
        <v>0.3234722222222222</v>
      </c>
      <c r="AH17" t="n">
        <v>216048.5807945844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4.293</v>
      </c>
      <c r="E18" t="n">
        <v>23.29</v>
      </c>
      <c r="F18" t="n">
        <v>19.19</v>
      </c>
      <c r="G18" t="n">
        <v>30.3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0</v>
      </c>
      <c r="N18" t="n">
        <v>45.11</v>
      </c>
      <c r="O18" t="n">
        <v>26180.86</v>
      </c>
      <c r="P18" t="n">
        <v>207.81</v>
      </c>
      <c r="Q18" t="n">
        <v>3798.11</v>
      </c>
      <c r="R18" t="n">
        <v>96.87</v>
      </c>
      <c r="S18" t="n">
        <v>58.18</v>
      </c>
      <c r="T18" t="n">
        <v>17506.76</v>
      </c>
      <c r="U18" t="n">
        <v>0.6</v>
      </c>
      <c r="V18" t="n">
        <v>0.86</v>
      </c>
      <c r="W18" t="n">
        <v>2.83</v>
      </c>
      <c r="X18" t="n">
        <v>1.12</v>
      </c>
      <c r="Y18" t="n">
        <v>1</v>
      </c>
      <c r="Z18" t="n">
        <v>10</v>
      </c>
      <c r="AA18" t="n">
        <v>174.8890196718812</v>
      </c>
      <c r="AB18" t="n">
        <v>239.2908722739702</v>
      </c>
      <c r="AC18" t="n">
        <v>216.4532872710603</v>
      </c>
      <c r="AD18" t="n">
        <v>174889.0196718812</v>
      </c>
      <c r="AE18" t="n">
        <v>239290.8722739702</v>
      </c>
      <c r="AF18" t="n">
        <v>2.23739249137199e-06</v>
      </c>
      <c r="AG18" t="n">
        <v>0.3234722222222222</v>
      </c>
      <c r="AH18" t="n">
        <v>216453.2872710603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3.4816</v>
      </c>
      <c r="E2" t="n">
        <v>28.72</v>
      </c>
      <c r="F2" t="n">
        <v>22.63</v>
      </c>
      <c r="G2" t="n">
        <v>8.76</v>
      </c>
      <c r="H2" t="n">
        <v>0.14</v>
      </c>
      <c r="I2" t="n">
        <v>155</v>
      </c>
      <c r="J2" t="n">
        <v>124.63</v>
      </c>
      <c r="K2" t="n">
        <v>45</v>
      </c>
      <c r="L2" t="n">
        <v>1</v>
      </c>
      <c r="M2" t="n">
        <v>153</v>
      </c>
      <c r="N2" t="n">
        <v>18.64</v>
      </c>
      <c r="O2" t="n">
        <v>15605.44</v>
      </c>
      <c r="P2" t="n">
        <v>214.02</v>
      </c>
      <c r="Q2" t="n">
        <v>3798.61</v>
      </c>
      <c r="R2" t="n">
        <v>210.36</v>
      </c>
      <c r="S2" t="n">
        <v>58.18</v>
      </c>
      <c r="T2" t="n">
        <v>73664.75999999999</v>
      </c>
      <c r="U2" t="n">
        <v>0.28</v>
      </c>
      <c r="V2" t="n">
        <v>0.73</v>
      </c>
      <c r="W2" t="n">
        <v>2.98</v>
      </c>
      <c r="X2" t="n">
        <v>4.56</v>
      </c>
      <c r="Y2" t="n">
        <v>1</v>
      </c>
      <c r="Z2" t="n">
        <v>10</v>
      </c>
      <c r="AA2" t="n">
        <v>215.4693959133392</v>
      </c>
      <c r="AB2" t="n">
        <v>294.8147333273534</v>
      </c>
      <c r="AC2" t="n">
        <v>266.6780289537547</v>
      </c>
      <c r="AD2" t="n">
        <v>215469.3959133392</v>
      </c>
      <c r="AE2" t="n">
        <v>294814.7333273534</v>
      </c>
      <c r="AF2" t="n">
        <v>1.970590983307897e-06</v>
      </c>
      <c r="AG2" t="n">
        <v>0.3988888888888888</v>
      </c>
      <c r="AH2" t="n">
        <v>266678.0289537547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3.8019</v>
      </c>
      <c r="E3" t="n">
        <v>26.3</v>
      </c>
      <c r="F3" t="n">
        <v>21.31</v>
      </c>
      <c r="G3" t="n">
        <v>11.42</v>
      </c>
      <c r="H3" t="n">
        <v>0.18</v>
      </c>
      <c r="I3" t="n">
        <v>112</v>
      </c>
      <c r="J3" t="n">
        <v>124.96</v>
      </c>
      <c r="K3" t="n">
        <v>45</v>
      </c>
      <c r="L3" t="n">
        <v>1.25</v>
      </c>
      <c r="M3" t="n">
        <v>110</v>
      </c>
      <c r="N3" t="n">
        <v>18.71</v>
      </c>
      <c r="O3" t="n">
        <v>15645.96</v>
      </c>
      <c r="P3" t="n">
        <v>191.98</v>
      </c>
      <c r="Q3" t="n">
        <v>3798.12</v>
      </c>
      <c r="R3" t="n">
        <v>167.81</v>
      </c>
      <c r="S3" t="n">
        <v>58.18</v>
      </c>
      <c r="T3" t="n">
        <v>52604.57</v>
      </c>
      <c r="U3" t="n">
        <v>0.35</v>
      </c>
      <c r="V3" t="n">
        <v>0.77</v>
      </c>
      <c r="W3" t="n">
        <v>2.9</v>
      </c>
      <c r="X3" t="n">
        <v>3.24</v>
      </c>
      <c r="Y3" t="n">
        <v>1</v>
      </c>
      <c r="Z3" t="n">
        <v>10</v>
      </c>
      <c r="AA3" t="n">
        <v>180.0197811171709</v>
      </c>
      <c r="AB3" t="n">
        <v>246.3110064366317</v>
      </c>
      <c r="AC3" t="n">
        <v>222.8034296820598</v>
      </c>
      <c r="AD3" t="n">
        <v>180019.7811171709</v>
      </c>
      <c r="AE3" t="n">
        <v>246311.0064366317</v>
      </c>
      <c r="AF3" t="n">
        <v>2.151881278561091e-06</v>
      </c>
      <c r="AG3" t="n">
        <v>0.3652777777777778</v>
      </c>
      <c r="AH3" t="n">
        <v>222803.4296820598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4.0276</v>
      </c>
      <c r="E4" t="n">
        <v>24.83</v>
      </c>
      <c r="F4" t="n">
        <v>20.52</v>
      </c>
      <c r="G4" t="n">
        <v>14.49</v>
      </c>
      <c r="H4" t="n">
        <v>0.21</v>
      </c>
      <c r="I4" t="n">
        <v>85</v>
      </c>
      <c r="J4" t="n">
        <v>125.29</v>
      </c>
      <c r="K4" t="n">
        <v>45</v>
      </c>
      <c r="L4" t="n">
        <v>1.5</v>
      </c>
      <c r="M4" t="n">
        <v>79</v>
      </c>
      <c r="N4" t="n">
        <v>18.79</v>
      </c>
      <c r="O4" t="n">
        <v>15686.51</v>
      </c>
      <c r="P4" t="n">
        <v>175.3</v>
      </c>
      <c r="Q4" t="n">
        <v>3798.66</v>
      </c>
      <c r="R4" t="n">
        <v>141.79</v>
      </c>
      <c r="S4" t="n">
        <v>58.18</v>
      </c>
      <c r="T4" t="n">
        <v>39733.52</v>
      </c>
      <c r="U4" t="n">
        <v>0.41</v>
      </c>
      <c r="V4" t="n">
        <v>0.8</v>
      </c>
      <c r="W4" t="n">
        <v>2.86</v>
      </c>
      <c r="X4" t="n">
        <v>2.45</v>
      </c>
      <c r="Y4" t="n">
        <v>1</v>
      </c>
      <c r="Z4" t="n">
        <v>10</v>
      </c>
      <c r="AA4" t="n">
        <v>158.0784682467397</v>
      </c>
      <c r="AB4" t="n">
        <v>216.2899341849158</v>
      </c>
      <c r="AC4" t="n">
        <v>195.6475264311986</v>
      </c>
      <c r="AD4" t="n">
        <v>158078.4682467397</v>
      </c>
      <c r="AE4" t="n">
        <v>216289.9341849158</v>
      </c>
      <c r="AF4" t="n">
        <v>2.279627827542189e-06</v>
      </c>
      <c r="AG4" t="n">
        <v>0.3448611111111111</v>
      </c>
      <c r="AH4" t="n">
        <v>195647.5264311986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4.1633</v>
      </c>
      <c r="E5" t="n">
        <v>24.02</v>
      </c>
      <c r="F5" t="n">
        <v>20.1</v>
      </c>
      <c r="G5" t="n">
        <v>17.23</v>
      </c>
      <c r="H5" t="n">
        <v>0.25</v>
      </c>
      <c r="I5" t="n">
        <v>70</v>
      </c>
      <c r="J5" t="n">
        <v>125.62</v>
      </c>
      <c r="K5" t="n">
        <v>45</v>
      </c>
      <c r="L5" t="n">
        <v>1.75</v>
      </c>
      <c r="M5" t="n">
        <v>39</v>
      </c>
      <c r="N5" t="n">
        <v>18.87</v>
      </c>
      <c r="O5" t="n">
        <v>15727.09</v>
      </c>
      <c r="P5" t="n">
        <v>163.97</v>
      </c>
      <c r="Q5" t="n">
        <v>3798.36</v>
      </c>
      <c r="R5" t="n">
        <v>127.26</v>
      </c>
      <c r="S5" t="n">
        <v>58.18</v>
      </c>
      <c r="T5" t="n">
        <v>32542</v>
      </c>
      <c r="U5" t="n">
        <v>0.46</v>
      </c>
      <c r="V5" t="n">
        <v>0.82</v>
      </c>
      <c r="W5" t="n">
        <v>2.86</v>
      </c>
      <c r="X5" t="n">
        <v>2.03</v>
      </c>
      <c r="Y5" t="n">
        <v>1</v>
      </c>
      <c r="Z5" t="n">
        <v>10</v>
      </c>
      <c r="AA5" t="n">
        <v>145.4053204676273</v>
      </c>
      <c r="AB5" t="n">
        <v>198.9499742937222</v>
      </c>
      <c r="AC5" t="n">
        <v>179.9624679752284</v>
      </c>
      <c r="AD5" t="n">
        <v>145405.3204676273</v>
      </c>
      <c r="AE5" t="n">
        <v>198949.9742937222</v>
      </c>
      <c r="AF5" t="n">
        <v>2.356434237363789e-06</v>
      </c>
      <c r="AG5" t="n">
        <v>0.3336111111111111</v>
      </c>
      <c r="AH5" t="n">
        <v>179962.4679752284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4.198</v>
      </c>
      <c r="E6" t="n">
        <v>23.82</v>
      </c>
      <c r="F6" t="n">
        <v>20</v>
      </c>
      <c r="G6" t="n">
        <v>18.18</v>
      </c>
      <c r="H6" t="n">
        <v>0.28</v>
      </c>
      <c r="I6" t="n">
        <v>66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160.39</v>
      </c>
      <c r="Q6" t="n">
        <v>3798.76</v>
      </c>
      <c r="R6" t="n">
        <v>122.52</v>
      </c>
      <c r="S6" t="n">
        <v>58.18</v>
      </c>
      <c r="T6" t="n">
        <v>30189.35</v>
      </c>
      <c r="U6" t="n">
        <v>0.47</v>
      </c>
      <c r="V6" t="n">
        <v>0.82</v>
      </c>
      <c r="W6" t="n">
        <v>2.9</v>
      </c>
      <c r="X6" t="n">
        <v>1.93</v>
      </c>
      <c r="Y6" t="n">
        <v>1</v>
      </c>
      <c r="Z6" t="n">
        <v>10</v>
      </c>
      <c r="AA6" t="n">
        <v>141.9200806216285</v>
      </c>
      <c r="AB6" t="n">
        <v>194.1813153784986</v>
      </c>
      <c r="AC6" t="n">
        <v>175.6489231740174</v>
      </c>
      <c r="AD6" t="n">
        <v>141920.0806216285</v>
      </c>
      <c r="AE6" t="n">
        <v>194181.3153784986</v>
      </c>
      <c r="AF6" t="n">
        <v>2.376074491017507e-06</v>
      </c>
      <c r="AG6" t="n">
        <v>0.3308333333333333</v>
      </c>
      <c r="AH6" t="n">
        <v>175648.9231740174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4.2043</v>
      </c>
      <c r="E7" t="n">
        <v>23.79</v>
      </c>
      <c r="F7" t="n">
        <v>19.99</v>
      </c>
      <c r="G7" t="n">
        <v>18.45</v>
      </c>
      <c r="H7" t="n">
        <v>0.31</v>
      </c>
      <c r="I7" t="n">
        <v>65</v>
      </c>
      <c r="J7" t="n">
        <v>126.28</v>
      </c>
      <c r="K7" t="n">
        <v>45</v>
      </c>
      <c r="L7" t="n">
        <v>2.25</v>
      </c>
      <c r="M7" t="n">
        <v>0</v>
      </c>
      <c r="N7" t="n">
        <v>19.03</v>
      </c>
      <c r="O7" t="n">
        <v>15808.34</v>
      </c>
      <c r="P7" t="n">
        <v>160.3</v>
      </c>
      <c r="Q7" t="n">
        <v>3798.34</v>
      </c>
      <c r="R7" t="n">
        <v>121.85</v>
      </c>
      <c r="S7" t="n">
        <v>58.18</v>
      </c>
      <c r="T7" t="n">
        <v>29863.44</v>
      </c>
      <c r="U7" t="n">
        <v>0.48</v>
      </c>
      <c r="V7" t="n">
        <v>0.82</v>
      </c>
      <c r="W7" t="n">
        <v>2.91</v>
      </c>
      <c r="X7" t="n">
        <v>1.92</v>
      </c>
      <c r="Y7" t="n">
        <v>1</v>
      </c>
      <c r="Z7" t="n">
        <v>10</v>
      </c>
      <c r="AA7" t="n">
        <v>141.6349557948816</v>
      </c>
      <c r="AB7" t="n">
        <v>193.7911950117241</v>
      </c>
      <c r="AC7" t="n">
        <v>175.2960353475104</v>
      </c>
      <c r="AD7" t="n">
        <v>141634.9557948816</v>
      </c>
      <c r="AE7" t="n">
        <v>193791.1950117241</v>
      </c>
      <c r="AF7" t="n">
        <v>2.379640300758672e-06</v>
      </c>
      <c r="AG7" t="n">
        <v>0.3304166666666666</v>
      </c>
      <c r="AH7" t="n">
        <v>175296.0353475104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2.0507</v>
      </c>
      <c r="E2" t="n">
        <v>48.76</v>
      </c>
      <c r="F2" t="n">
        <v>28.52</v>
      </c>
      <c r="G2" t="n">
        <v>4.97</v>
      </c>
      <c r="H2" t="n">
        <v>0.07000000000000001</v>
      </c>
      <c r="I2" t="n">
        <v>344</v>
      </c>
      <c r="J2" t="n">
        <v>263.32</v>
      </c>
      <c r="K2" t="n">
        <v>59.89</v>
      </c>
      <c r="L2" t="n">
        <v>1</v>
      </c>
      <c r="M2" t="n">
        <v>342</v>
      </c>
      <c r="N2" t="n">
        <v>67.43000000000001</v>
      </c>
      <c r="O2" t="n">
        <v>32710.1</v>
      </c>
      <c r="P2" t="n">
        <v>473.16</v>
      </c>
      <c r="Q2" t="n">
        <v>3800.01</v>
      </c>
      <c r="R2" t="n">
        <v>403.97</v>
      </c>
      <c r="S2" t="n">
        <v>58.18</v>
      </c>
      <c r="T2" t="n">
        <v>169528.1</v>
      </c>
      <c r="U2" t="n">
        <v>0.14</v>
      </c>
      <c r="V2" t="n">
        <v>0.58</v>
      </c>
      <c r="W2" t="n">
        <v>3.28</v>
      </c>
      <c r="X2" t="n">
        <v>10.44</v>
      </c>
      <c r="Y2" t="n">
        <v>1</v>
      </c>
      <c r="Z2" t="n">
        <v>10</v>
      </c>
      <c r="AA2" t="n">
        <v>751.7216611634949</v>
      </c>
      <c r="AB2" t="n">
        <v>1028.538740423014</v>
      </c>
      <c r="AC2" t="n">
        <v>930.3764466002297</v>
      </c>
      <c r="AD2" t="n">
        <v>751721.6611634949</v>
      </c>
      <c r="AE2" t="n">
        <v>1028538.740423014</v>
      </c>
      <c r="AF2" t="n">
        <v>1.025867967911214e-06</v>
      </c>
      <c r="AG2" t="n">
        <v>0.6772222222222222</v>
      </c>
      <c r="AH2" t="n">
        <v>930376.4466002297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2.4819</v>
      </c>
      <c r="E3" t="n">
        <v>40.29</v>
      </c>
      <c r="F3" t="n">
        <v>25.25</v>
      </c>
      <c r="G3" t="n">
        <v>6.29</v>
      </c>
      <c r="H3" t="n">
        <v>0.08</v>
      </c>
      <c r="I3" t="n">
        <v>241</v>
      </c>
      <c r="J3" t="n">
        <v>263.79</v>
      </c>
      <c r="K3" t="n">
        <v>59.89</v>
      </c>
      <c r="L3" t="n">
        <v>1.25</v>
      </c>
      <c r="M3" t="n">
        <v>239</v>
      </c>
      <c r="N3" t="n">
        <v>67.65000000000001</v>
      </c>
      <c r="O3" t="n">
        <v>32767.75</v>
      </c>
      <c r="P3" t="n">
        <v>415</v>
      </c>
      <c r="Q3" t="n">
        <v>3799.74</v>
      </c>
      <c r="R3" t="n">
        <v>296.5</v>
      </c>
      <c r="S3" t="n">
        <v>58.18</v>
      </c>
      <c r="T3" t="n">
        <v>116304.06</v>
      </c>
      <c r="U3" t="n">
        <v>0.2</v>
      </c>
      <c r="V3" t="n">
        <v>0.65</v>
      </c>
      <c r="W3" t="n">
        <v>3.12</v>
      </c>
      <c r="X3" t="n">
        <v>7.18</v>
      </c>
      <c r="Y3" t="n">
        <v>1</v>
      </c>
      <c r="Z3" t="n">
        <v>10</v>
      </c>
      <c r="AA3" t="n">
        <v>546.7603554306172</v>
      </c>
      <c r="AB3" t="n">
        <v>748.1016396646526</v>
      </c>
      <c r="AC3" t="n">
        <v>676.7038691423031</v>
      </c>
      <c r="AD3" t="n">
        <v>546760.3554306172</v>
      </c>
      <c r="AE3" t="n">
        <v>748101.6396646525</v>
      </c>
      <c r="AF3" t="n">
        <v>1.241576880849877e-06</v>
      </c>
      <c r="AG3" t="n">
        <v>0.5595833333333333</v>
      </c>
      <c r="AH3" t="n">
        <v>676703.8691423031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2.7909</v>
      </c>
      <c r="E4" t="n">
        <v>35.83</v>
      </c>
      <c r="F4" t="n">
        <v>23.57</v>
      </c>
      <c r="G4" t="n">
        <v>7.6</v>
      </c>
      <c r="H4" t="n">
        <v>0.1</v>
      </c>
      <c r="I4" t="n">
        <v>186</v>
      </c>
      <c r="J4" t="n">
        <v>264.25</v>
      </c>
      <c r="K4" t="n">
        <v>59.89</v>
      </c>
      <c r="L4" t="n">
        <v>1.5</v>
      </c>
      <c r="M4" t="n">
        <v>184</v>
      </c>
      <c r="N4" t="n">
        <v>67.87</v>
      </c>
      <c r="O4" t="n">
        <v>32825.49</v>
      </c>
      <c r="P4" t="n">
        <v>383.86</v>
      </c>
      <c r="Q4" t="n">
        <v>3798.94</v>
      </c>
      <c r="R4" t="n">
        <v>241.58</v>
      </c>
      <c r="S4" t="n">
        <v>58.18</v>
      </c>
      <c r="T4" t="n">
        <v>89122.58</v>
      </c>
      <c r="U4" t="n">
        <v>0.24</v>
      </c>
      <c r="V4" t="n">
        <v>0.7</v>
      </c>
      <c r="W4" t="n">
        <v>3.03</v>
      </c>
      <c r="X4" t="n">
        <v>5.5</v>
      </c>
      <c r="Y4" t="n">
        <v>1</v>
      </c>
      <c r="Z4" t="n">
        <v>10</v>
      </c>
      <c r="AA4" t="n">
        <v>451.2112626860977</v>
      </c>
      <c r="AB4" t="n">
        <v>617.367155643132</v>
      </c>
      <c r="AC4" t="n">
        <v>558.4465007887958</v>
      </c>
      <c r="AD4" t="n">
        <v>451211.2626860977</v>
      </c>
      <c r="AE4" t="n">
        <v>617367.155643132</v>
      </c>
      <c r="AF4" t="n">
        <v>1.396154928387092e-06</v>
      </c>
      <c r="AG4" t="n">
        <v>0.4976388888888889</v>
      </c>
      <c r="AH4" t="n">
        <v>558446.5007887958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3.0393</v>
      </c>
      <c r="E5" t="n">
        <v>32.9</v>
      </c>
      <c r="F5" t="n">
        <v>22.47</v>
      </c>
      <c r="G5" t="n">
        <v>8.99</v>
      </c>
      <c r="H5" t="n">
        <v>0.12</v>
      </c>
      <c r="I5" t="n">
        <v>150</v>
      </c>
      <c r="J5" t="n">
        <v>264.72</v>
      </c>
      <c r="K5" t="n">
        <v>59.89</v>
      </c>
      <c r="L5" t="n">
        <v>1.75</v>
      </c>
      <c r="M5" t="n">
        <v>148</v>
      </c>
      <c r="N5" t="n">
        <v>68.09</v>
      </c>
      <c r="O5" t="n">
        <v>32883.31</v>
      </c>
      <c r="P5" t="n">
        <v>362.17</v>
      </c>
      <c r="Q5" t="n">
        <v>3798.69</v>
      </c>
      <c r="R5" t="n">
        <v>205.04</v>
      </c>
      <c r="S5" t="n">
        <v>58.18</v>
      </c>
      <c r="T5" t="n">
        <v>71029.86</v>
      </c>
      <c r="U5" t="n">
        <v>0.28</v>
      </c>
      <c r="V5" t="n">
        <v>0.73</v>
      </c>
      <c r="W5" t="n">
        <v>2.98</v>
      </c>
      <c r="X5" t="n">
        <v>4.39</v>
      </c>
      <c r="Y5" t="n">
        <v>1</v>
      </c>
      <c r="Z5" t="n">
        <v>10</v>
      </c>
      <c r="AA5" t="n">
        <v>392.2718313656373</v>
      </c>
      <c r="AB5" t="n">
        <v>536.723625486283</v>
      </c>
      <c r="AC5" t="n">
        <v>485.4994759662108</v>
      </c>
      <c r="AD5" t="n">
        <v>392271.8313656373</v>
      </c>
      <c r="AE5" t="n">
        <v>536723.625486283</v>
      </c>
      <c r="AF5" t="n">
        <v>1.520417669514095e-06</v>
      </c>
      <c r="AG5" t="n">
        <v>0.4569444444444444</v>
      </c>
      <c r="AH5" t="n">
        <v>485499.4759662108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3.2266</v>
      </c>
      <c r="E6" t="n">
        <v>30.99</v>
      </c>
      <c r="F6" t="n">
        <v>21.77</v>
      </c>
      <c r="G6" t="n">
        <v>10.37</v>
      </c>
      <c r="H6" t="n">
        <v>0.13</v>
      </c>
      <c r="I6" t="n">
        <v>126</v>
      </c>
      <c r="J6" t="n">
        <v>265.19</v>
      </c>
      <c r="K6" t="n">
        <v>59.89</v>
      </c>
      <c r="L6" t="n">
        <v>2</v>
      </c>
      <c r="M6" t="n">
        <v>124</v>
      </c>
      <c r="N6" t="n">
        <v>68.31</v>
      </c>
      <c r="O6" t="n">
        <v>32941.21</v>
      </c>
      <c r="P6" t="n">
        <v>347.51</v>
      </c>
      <c r="Q6" t="n">
        <v>3798.36</v>
      </c>
      <c r="R6" t="n">
        <v>182.21</v>
      </c>
      <c r="S6" t="n">
        <v>58.18</v>
      </c>
      <c r="T6" t="n">
        <v>59738.56</v>
      </c>
      <c r="U6" t="n">
        <v>0.32</v>
      </c>
      <c r="V6" t="n">
        <v>0.76</v>
      </c>
      <c r="W6" t="n">
        <v>2.94</v>
      </c>
      <c r="X6" t="n">
        <v>3.7</v>
      </c>
      <c r="Y6" t="n">
        <v>1</v>
      </c>
      <c r="Z6" t="n">
        <v>10</v>
      </c>
      <c r="AA6" t="n">
        <v>355.6485538859897</v>
      </c>
      <c r="AB6" t="n">
        <v>486.6140415336574</v>
      </c>
      <c r="AC6" t="n">
        <v>440.1722803767811</v>
      </c>
      <c r="AD6" t="n">
        <v>355648.5538859897</v>
      </c>
      <c r="AE6" t="n">
        <v>486614.0415336574</v>
      </c>
      <c r="AF6" t="n">
        <v>1.614114977940374e-06</v>
      </c>
      <c r="AG6" t="n">
        <v>0.4304166666666667</v>
      </c>
      <c r="AH6" t="n">
        <v>440172.2803767811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3.3879</v>
      </c>
      <c r="E7" t="n">
        <v>29.52</v>
      </c>
      <c r="F7" t="n">
        <v>21.2</v>
      </c>
      <c r="G7" t="n">
        <v>11.78</v>
      </c>
      <c r="H7" t="n">
        <v>0.15</v>
      </c>
      <c r="I7" t="n">
        <v>108</v>
      </c>
      <c r="J7" t="n">
        <v>265.66</v>
      </c>
      <c r="K7" t="n">
        <v>59.89</v>
      </c>
      <c r="L7" t="n">
        <v>2.25</v>
      </c>
      <c r="M7" t="n">
        <v>106</v>
      </c>
      <c r="N7" t="n">
        <v>68.53</v>
      </c>
      <c r="O7" t="n">
        <v>32999.19</v>
      </c>
      <c r="P7" t="n">
        <v>334.81</v>
      </c>
      <c r="Q7" t="n">
        <v>3798.49</v>
      </c>
      <c r="R7" t="n">
        <v>164.07</v>
      </c>
      <c r="S7" t="n">
        <v>58.18</v>
      </c>
      <c r="T7" t="n">
        <v>50754.11</v>
      </c>
      <c r="U7" t="n">
        <v>0.35</v>
      </c>
      <c r="V7" t="n">
        <v>0.78</v>
      </c>
      <c r="W7" t="n">
        <v>2.9</v>
      </c>
      <c r="X7" t="n">
        <v>3.13</v>
      </c>
      <c r="Y7" t="n">
        <v>1</v>
      </c>
      <c r="Z7" t="n">
        <v>10</v>
      </c>
      <c r="AA7" t="n">
        <v>327.4332394125527</v>
      </c>
      <c r="AB7" t="n">
        <v>448.0086034992778</v>
      </c>
      <c r="AC7" t="n">
        <v>405.2512911653301</v>
      </c>
      <c r="AD7" t="n">
        <v>327433.2394125527</v>
      </c>
      <c r="AE7" t="n">
        <v>448008.6034992778</v>
      </c>
      <c r="AF7" t="n">
        <v>1.694805719259962e-06</v>
      </c>
      <c r="AG7" t="n">
        <v>0.41</v>
      </c>
      <c r="AH7" t="n">
        <v>405251.2911653301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3.5115</v>
      </c>
      <c r="E8" t="n">
        <v>28.48</v>
      </c>
      <c r="F8" t="n">
        <v>20.82</v>
      </c>
      <c r="G8" t="n">
        <v>13.15</v>
      </c>
      <c r="H8" t="n">
        <v>0.17</v>
      </c>
      <c r="I8" t="n">
        <v>95</v>
      </c>
      <c r="J8" t="n">
        <v>266.13</v>
      </c>
      <c r="K8" t="n">
        <v>59.89</v>
      </c>
      <c r="L8" t="n">
        <v>2.5</v>
      </c>
      <c r="M8" t="n">
        <v>93</v>
      </c>
      <c r="N8" t="n">
        <v>68.75</v>
      </c>
      <c r="O8" t="n">
        <v>33057.26</v>
      </c>
      <c r="P8" t="n">
        <v>326.03</v>
      </c>
      <c r="Q8" t="n">
        <v>3798.54</v>
      </c>
      <c r="R8" t="n">
        <v>151.46</v>
      </c>
      <c r="S8" t="n">
        <v>58.18</v>
      </c>
      <c r="T8" t="n">
        <v>44514.62</v>
      </c>
      <c r="U8" t="n">
        <v>0.38</v>
      </c>
      <c r="V8" t="n">
        <v>0.79</v>
      </c>
      <c r="W8" t="n">
        <v>2.88</v>
      </c>
      <c r="X8" t="n">
        <v>2.75</v>
      </c>
      <c r="Y8" t="n">
        <v>1</v>
      </c>
      <c r="Z8" t="n">
        <v>10</v>
      </c>
      <c r="AA8" t="n">
        <v>308.442448784066</v>
      </c>
      <c r="AB8" t="n">
        <v>422.02456594683</v>
      </c>
      <c r="AC8" t="n">
        <v>381.7471336880621</v>
      </c>
      <c r="AD8" t="n">
        <v>308442.448784066</v>
      </c>
      <c r="AE8" t="n">
        <v>422024.56594683</v>
      </c>
      <c r="AF8" t="n">
        <v>1.756636938274847e-06</v>
      </c>
      <c r="AG8" t="n">
        <v>0.3955555555555555</v>
      </c>
      <c r="AH8" t="n">
        <v>381747.1336880621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3.625</v>
      </c>
      <c r="E9" t="n">
        <v>27.59</v>
      </c>
      <c r="F9" t="n">
        <v>20.49</v>
      </c>
      <c r="G9" t="n">
        <v>14.63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316.24</v>
      </c>
      <c r="Q9" t="n">
        <v>3798.19</v>
      </c>
      <c r="R9" t="n">
        <v>140.64</v>
      </c>
      <c r="S9" t="n">
        <v>58.18</v>
      </c>
      <c r="T9" t="n">
        <v>39159.27</v>
      </c>
      <c r="U9" t="n">
        <v>0.41</v>
      </c>
      <c r="V9" t="n">
        <v>0.8</v>
      </c>
      <c r="W9" t="n">
        <v>2.86</v>
      </c>
      <c r="X9" t="n">
        <v>2.41</v>
      </c>
      <c r="Y9" t="n">
        <v>1</v>
      </c>
      <c r="Z9" t="n">
        <v>10</v>
      </c>
      <c r="AA9" t="n">
        <v>291.0629361136848</v>
      </c>
      <c r="AB9" t="n">
        <v>398.2451499812285</v>
      </c>
      <c r="AC9" t="n">
        <v>360.2371918075976</v>
      </c>
      <c r="AD9" t="n">
        <v>291062.9361136848</v>
      </c>
      <c r="AE9" t="n">
        <v>398245.1499812285</v>
      </c>
      <c r="AF9" t="n">
        <v>1.813415606221365e-06</v>
      </c>
      <c r="AG9" t="n">
        <v>0.3831944444444444</v>
      </c>
      <c r="AH9" t="n">
        <v>360237.1918075976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3.723</v>
      </c>
      <c r="E10" t="n">
        <v>26.86</v>
      </c>
      <c r="F10" t="n">
        <v>20.22</v>
      </c>
      <c r="G10" t="n">
        <v>16.17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309.38</v>
      </c>
      <c r="Q10" t="n">
        <v>3798.11</v>
      </c>
      <c r="R10" t="n">
        <v>131.51</v>
      </c>
      <c r="S10" t="n">
        <v>58.18</v>
      </c>
      <c r="T10" t="n">
        <v>34641.63</v>
      </c>
      <c r="U10" t="n">
        <v>0.44</v>
      </c>
      <c r="V10" t="n">
        <v>0.82</v>
      </c>
      <c r="W10" t="n">
        <v>2.85</v>
      </c>
      <c r="X10" t="n">
        <v>2.14</v>
      </c>
      <c r="Y10" t="n">
        <v>1</v>
      </c>
      <c r="Z10" t="n">
        <v>10</v>
      </c>
      <c r="AA10" t="n">
        <v>277.9986755069417</v>
      </c>
      <c r="AB10" t="n">
        <v>380.3700522645815</v>
      </c>
      <c r="AC10" t="n">
        <v>344.0680683291703</v>
      </c>
      <c r="AD10" t="n">
        <v>277998.6755069417</v>
      </c>
      <c r="AE10" t="n">
        <v>380370.0522645815</v>
      </c>
      <c r="AF10" t="n">
        <v>1.86244035916197e-06</v>
      </c>
      <c r="AG10" t="n">
        <v>0.3730555555555555</v>
      </c>
      <c r="AH10" t="n">
        <v>344068.0683291703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3.801</v>
      </c>
      <c r="E11" t="n">
        <v>26.31</v>
      </c>
      <c r="F11" t="n">
        <v>20.02</v>
      </c>
      <c r="G11" t="n">
        <v>17.66</v>
      </c>
      <c r="H11" t="n">
        <v>0.22</v>
      </c>
      <c r="I11" t="n">
        <v>68</v>
      </c>
      <c r="J11" t="n">
        <v>267.55</v>
      </c>
      <c r="K11" t="n">
        <v>59.89</v>
      </c>
      <c r="L11" t="n">
        <v>3.25</v>
      </c>
      <c r="M11" t="n">
        <v>66</v>
      </c>
      <c r="N11" t="n">
        <v>69.41</v>
      </c>
      <c r="O11" t="n">
        <v>33231.97</v>
      </c>
      <c r="P11" t="n">
        <v>302.21</v>
      </c>
      <c r="Q11" t="n">
        <v>3798.09</v>
      </c>
      <c r="R11" t="n">
        <v>125.54</v>
      </c>
      <c r="S11" t="n">
        <v>58.18</v>
      </c>
      <c r="T11" t="n">
        <v>31692.49</v>
      </c>
      <c r="U11" t="n">
        <v>0.46</v>
      </c>
      <c r="V11" t="n">
        <v>0.82</v>
      </c>
      <c r="W11" t="n">
        <v>2.83</v>
      </c>
      <c r="X11" t="n">
        <v>1.95</v>
      </c>
      <c r="Y11" t="n">
        <v>1</v>
      </c>
      <c r="Z11" t="n">
        <v>10</v>
      </c>
      <c r="AA11" t="n">
        <v>267.0475993559899</v>
      </c>
      <c r="AB11" t="n">
        <v>365.3863067474671</v>
      </c>
      <c r="AC11" t="n">
        <v>330.5143504543903</v>
      </c>
      <c r="AD11" t="n">
        <v>267047.5993559899</v>
      </c>
      <c r="AE11" t="n">
        <v>365386.3067474671</v>
      </c>
      <c r="AF11" t="n">
        <v>1.901460060482044e-06</v>
      </c>
      <c r="AG11" t="n">
        <v>0.3654166666666667</v>
      </c>
      <c r="AH11" t="n">
        <v>330514.3504543903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3.8706</v>
      </c>
      <c r="E12" t="n">
        <v>25.84</v>
      </c>
      <c r="F12" t="n">
        <v>19.85</v>
      </c>
      <c r="G12" t="n">
        <v>19.21</v>
      </c>
      <c r="H12" t="n">
        <v>0.23</v>
      </c>
      <c r="I12" t="n">
        <v>62</v>
      </c>
      <c r="J12" t="n">
        <v>268.02</v>
      </c>
      <c r="K12" t="n">
        <v>59.89</v>
      </c>
      <c r="L12" t="n">
        <v>3.5</v>
      </c>
      <c r="M12" t="n">
        <v>60</v>
      </c>
      <c r="N12" t="n">
        <v>69.64</v>
      </c>
      <c r="O12" t="n">
        <v>33290.38</v>
      </c>
      <c r="P12" t="n">
        <v>296.04</v>
      </c>
      <c r="Q12" t="n">
        <v>3798.2</v>
      </c>
      <c r="R12" t="n">
        <v>119.92</v>
      </c>
      <c r="S12" t="n">
        <v>58.18</v>
      </c>
      <c r="T12" t="n">
        <v>28911.66</v>
      </c>
      <c r="U12" t="n">
        <v>0.49</v>
      </c>
      <c r="V12" t="n">
        <v>0.83</v>
      </c>
      <c r="W12" t="n">
        <v>2.82</v>
      </c>
      <c r="X12" t="n">
        <v>1.78</v>
      </c>
      <c r="Y12" t="n">
        <v>1</v>
      </c>
      <c r="Z12" t="n">
        <v>10</v>
      </c>
      <c r="AA12" t="n">
        <v>257.8207860627476</v>
      </c>
      <c r="AB12" t="n">
        <v>352.7617737412123</v>
      </c>
      <c r="AC12" t="n">
        <v>319.0946851597154</v>
      </c>
      <c r="AD12" t="n">
        <v>257820.7860627476</v>
      </c>
      <c r="AE12" t="n">
        <v>352761.7737412123</v>
      </c>
      <c r="AF12" t="n">
        <v>1.936277640121494e-06</v>
      </c>
      <c r="AG12" t="n">
        <v>0.3588888888888889</v>
      </c>
      <c r="AH12" t="n">
        <v>319094.6851597154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3.9268</v>
      </c>
      <c r="E13" t="n">
        <v>25.47</v>
      </c>
      <c r="F13" t="n">
        <v>19.73</v>
      </c>
      <c r="G13" t="n">
        <v>20.77</v>
      </c>
      <c r="H13" t="n">
        <v>0.25</v>
      </c>
      <c r="I13" t="n">
        <v>57</v>
      </c>
      <c r="J13" t="n">
        <v>268.5</v>
      </c>
      <c r="K13" t="n">
        <v>59.89</v>
      </c>
      <c r="L13" t="n">
        <v>3.75</v>
      </c>
      <c r="M13" t="n">
        <v>55</v>
      </c>
      <c r="N13" t="n">
        <v>69.86</v>
      </c>
      <c r="O13" t="n">
        <v>33348.87</v>
      </c>
      <c r="P13" t="n">
        <v>290.71</v>
      </c>
      <c r="Q13" t="n">
        <v>3797.94</v>
      </c>
      <c r="R13" t="n">
        <v>116.1</v>
      </c>
      <c r="S13" t="n">
        <v>58.18</v>
      </c>
      <c r="T13" t="n">
        <v>27026.86</v>
      </c>
      <c r="U13" t="n">
        <v>0.5</v>
      </c>
      <c r="V13" t="n">
        <v>0.84</v>
      </c>
      <c r="W13" t="n">
        <v>2.82</v>
      </c>
      <c r="X13" t="n">
        <v>1.66</v>
      </c>
      <c r="Y13" t="n">
        <v>1</v>
      </c>
      <c r="Z13" t="n">
        <v>10</v>
      </c>
      <c r="AA13" t="n">
        <v>250.4546341789828</v>
      </c>
      <c r="AB13" t="n">
        <v>342.6830797621647</v>
      </c>
      <c r="AC13" t="n">
        <v>309.9778875884891</v>
      </c>
      <c r="AD13" t="n">
        <v>250454.6341789828</v>
      </c>
      <c r="AE13" t="n">
        <v>342683.0797621647</v>
      </c>
      <c r="AF13" t="n">
        <v>1.964391835175188e-06</v>
      </c>
      <c r="AG13" t="n">
        <v>0.35375</v>
      </c>
      <c r="AH13" t="n">
        <v>309977.887588489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3.9808</v>
      </c>
      <c r="E14" t="n">
        <v>25.12</v>
      </c>
      <c r="F14" t="n">
        <v>19.59</v>
      </c>
      <c r="G14" t="n">
        <v>22.18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285.4</v>
      </c>
      <c r="Q14" t="n">
        <v>3798.35</v>
      </c>
      <c r="R14" t="n">
        <v>111.53</v>
      </c>
      <c r="S14" t="n">
        <v>58.18</v>
      </c>
      <c r="T14" t="n">
        <v>24759.66</v>
      </c>
      <c r="U14" t="n">
        <v>0.52</v>
      </c>
      <c r="V14" t="n">
        <v>0.84</v>
      </c>
      <c r="W14" t="n">
        <v>2.81</v>
      </c>
      <c r="X14" t="n">
        <v>1.52</v>
      </c>
      <c r="Y14" t="n">
        <v>1</v>
      </c>
      <c r="Z14" t="n">
        <v>10</v>
      </c>
      <c r="AA14" t="n">
        <v>243.3733451385063</v>
      </c>
      <c r="AB14" t="n">
        <v>332.9941476925654</v>
      </c>
      <c r="AC14" t="n">
        <v>301.2136535971076</v>
      </c>
      <c r="AD14" t="n">
        <v>243373.3451385063</v>
      </c>
      <c r="AE14" t="n">
        <v>332994.1476925654</v>
      </c>
      <c r="AF14" t="n">
        <v>1.991405474550623e-06</v>
      </c>
      <c r="AG14" t="n">
        <v>0.3488888888888889</v>
      </c>
      <c r="AH14" t="n">
        <v>301213.6535971076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4.0322</v>
      </c>
      <c r="E15" t="n">
        <v>24.8</v>
      </c>
      <c r="F15" t="n">
        <v>19.47</v>
      </c>
      <c r="G15" t="n">
        <v>23.84</v>
      </c>
      <c r="H15" t="n">
        <v>0.28</v>
      </c>
      <c r="I15" t="n">
        <v>49</v>
      </c>
      <c r="J15" t="n">
        <v>269.45</v>
      </c>
      <c r="K15" t="n">
        <v>59.89</v>
      </c>
      <c r="L15" t="n">
        <v>4.25</v>
      </c>
      <c r="M15" t="n">
        <v>47</v>
      </c>
      <c r="N15" t="n">
        <v>70.31</v>
      </c>
      <c r="O15" t="n">
        <v>33466.11</v>
      </c>
      <c r="P15" t="n">
        <v>279.83</v>
      </c>
      <c r="Q15" t="n">
        <v>3797.98</v>
      </c>
      <c r="R15" t="n">
        <v>107.75</v>
      </c>
      <c r="S15" t="n">
        <v>58.18</v>
      </c>
      <c r="T15" t="n">
        <v>22889.53</v>
      </c>
      <c r="U15" t="n">
        <v>0.54</v>
      </c>
      <c r="V15" t="n">
        <v>0.85</v>
      </c>
      <c r="W15" t="n">
        <v>2.8</v>
      </c>
      <c r="X15" t="n">
        <v>1.4</v>
      </c>
      <c r="Y15" t="n">
        <v>1</v>
      </c>
      <c r="Z15" t="n">
        <v>10</v>
      </c>
      <c r="AA15" t="n">
        <v>236.5449381649349</v>
      </c>
      <c r="AB15" t="n">
        <v>323.6512200232751</v>
      </c>
      <c r="AC15" t="n">
        <v>292.7624018316901</v>
      </c>
      <c r="AD15" t="n">
        <v>236544.9381649349</v>
      </c>
      <c r="AE15" t="n">
        <v>323651.2200232751</v>
      </c>
      <c r="AF15" t="n">
        <v>2.017118457215389e-06</v>
      </c>
      <c r="AG15" t="n">
        <v>0.3444444444444444</v>
      </c>
      <c r="AH15" t="n">
        <v>292762.4018316901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4.087</v>
      </c>
      <c r="E16" t="n">
        <v>24.47</v>
      </c>
      <c r="F16" t="n">
        <v>19.34</v>
      </c>
      <c r="G16" t="n">
        <v>25.79</v>
      </c>
      <c r="H16" t="n">
        <v>0.3</v>
      </c>
      <c r="I16" t="n">
        <v>45</v>
      </c>
      <c r="J16" t="n">
        <v>269.92</v>
      </c>
      <c r="K16" t="n">
        <v>59.89</v>
      </c>
      <c r="L16" t="n">
        <v>4.5</v>
      </c>
      <c r="M16" t="n">
        <v>43</v>
      </c>
      <c r="N16" t="n">
        <v>70.54000000000001</v>
      </c>
      <c r="O16" t="n">
        <v>33524.86</v>
      </c>
      <c r="P16" t="n">
        <v>273.83</v>
      </c>
      <c r="Q16" t="n">
        <v>3798.05</v>
      </c>
      <c r="R16" t="n">
        <v>103.45</v>
      </c>
      <c r="S16" t="n">
        <v>58.18</v>
      </c>
      <c r="T16" t="n">
        <v>20759.11</v>
      </c>
      <c r="U16" t="n">
        <v>0.5600000000000001</v>
      </c>
      <c r="V16" t="n">
        <v>0.85</v>
      </c>
      <c r="W16" t="n">
        <v>2.79</v>
      </c>
      <c r="X16" t="n">
        <v>1.27</v>
      </c>
      <c r="Y16" t="n">
        <v>1</v>
      </c>
      <c r="Z16" t="n">
        <v>10</v>
      </c>
      <c r="AA16" t="n">
        <v>229.4108234189789</v>
      </c>
      <c r="AB16" t="n">
        <v>313.8900094929334</v>
      </c>
      <c r="AC16" t="n">
        <v>283.932787534416</v>
      </c>
      <c r="AD16" t="n">
        <v>229410.8234189789</v>
      </c>
      <c r="AE16" t="n">
        <v>313890.0094929333</v>
      </c>
      <c r="AF16" t="n">
        <v>2.044532298655646e-06</v>
      </c>
      <c r="AG16" t="n">
        <v>0.3398611111111111</v>
      </c>
      <c r="AH16" t="n">
        <v>283932.787534416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4.1242</v>
      </c>
      <c r="E17" t="n">
        <v>24.25</v>
      </c>
      <c r="F17" t="n">
        <v>19.27</v>
      </c>
      <c r="G17" t="n">
        <v>27.53</v>
      </c>
      <c r="H17" t="n">
        <v>0.31</v>
      </c>
      <c r="I17" t="n">
        <v>42</v>
      </c>
      <c r="J17" t="n">
        <v>270.4</v>
      </c>
      <c r="K17" t="n">
        <v>59.89</v>
      </c>
      <c r="L17" t="n">
        <v>4.75</v>
      </c>
      <c r="M17" t="n">
        <v>40</v>
      </c>
      <c r="N17" t="n">
        <v>70.76000000000001</v>
      </c>
      <c r="O17" t="n">
        <v>33583.7</v>
      </c>
      <c r="P17" t="n">
        <v>268.76</v>
      </c>
      <c r="Q17" t="n">
        <v>3797.95</v>
      </c>
      <c r="R17" t="n">
        <v>101.25</v>
      </c>
      <c r="S17" t="n">
        <v>58.18</v>
      </c>
      <c r="T17" t="n">
        <v>19678.25</v>
      </c>
      <c r="U17" t="n">
        <v>0.57</v>
      </c>
      <c r="V17" t="n">
        <v>0.86</v>
      </c>
      <c r="W17" t="n">
        <v>2.79</v>
      </c>
      <c r="X17" t="n">
        <v>1.2</v>
      </c>
      <c r="Y17" t="n">
        <v>1</v>
      </c>
      <c r="Z17" t="n">
        <v>10</v>
      </c>
      <c r="AA17" t="n">
        <v>224.1515733237304</v>
      </c>
      <c r="AB17" t="n">
        <v>306.6940714908789</v>
      </c>
      <c r="AC17" t="n">
        <v>277.423619755713</v>
      </c>
      <c r="AD17" t="n">
        <v>224151.5733237304</v>
      </c>
      <c r="AE17" t="n">
        <v>306694.0714908789</v>
      </c>
      <c r="AF17" t="n">
        <v>2.063141694669835e-06</v>
      </c>
      <c r="AG17" t="n">
        <v>0.3368055555555556</v>
      </c>
      <c r="AH17" t="n">
        <v>277423.619755713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4.1663</v>
      </c>
      <c r="E18" t="n">
        <v>24</v>
      </c>
      <c r="F18" t="n">
        <v>19.18</v>
      </c>
      <c r="G18" t="n">
        <v>29.5</v>
      </c>
      <c r="H18" t="n">
        <v>0.33</v>
      </c>
      <c r="I18" t="n">
        <v>39</v>
      </c>
      <c r="J18" t="n">
        <v>270.88</v>
      </c>
      <c r="K18" t="n">
        <v>59.89</v>
      </c>
      <c r="L18" t="n">
        <v>5</v>
      </c>
      <c r="M18" t="n">
        <v>37</v>
      </c>
      <c r="N18" t="n">
        <v>70.98999999999999</v>
      </c>
      <c r="O18" t="n">
        <v>33642.62</v>
      </c>
      <c r="P18" t="n">
        <v>261.41</v>
      </c>
      <c r="Q18" t="n">
        <v>3798.18</v>
      </c>
      <c r="R18" t="n">
        <v>98.28</v>
      </c>
      <c r="S18" t="n">
        <v>58.18</v>
      </c>
      <c r="T18" t="n">
        <v>18208.15</v>
      </c>
      <c r="U18" t="n">
        <v>0.59</v>
      </c>
      <c r="V18" t="n">
        <v>0.86</v>
      </c>
      <c r="W18" t="n">
        <v>2.78</v>
      </c>
      <c r="X18" t="n">
        <v>1.11</v>
      </c>
      <c r="Y18" t="n">
        <v>1</v>
      </c>
      <c r="Z18" t="n">
        <v>10</v>
      </c>
      <c r="AA18" t="n">
        <v>217.3413867739502</v>
      </c>
      <c r="AB18" t="n">
        <v>297.3760738092481</v>
      </c>
      <c r="AC18" t="n">
        <v>268.9949186949221</v>
      </c>
      <c r="AD18" t="n">
        <v>217341.3867739502</v>
      </c>
      <c r="AE18" t="n">
        <v>297376.0738092481</v>
      </c>
      <c r="AF18" t="n">
        <v>2.084202328331054e-06</v>
      </c>
      <c r="AG18" t="n">
        <v>0.3333333333333333</v>
      </c>
      <c r="AH18" t="n">
        <v>268994.9186949222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4.2102</v>
      </c>
      <c r="E19" t="n">
        <v>23.75</v>
      </c>
      <c r="F19" t="n">
        <v>19.08</v>
      </c>
      <c r="G19" t="n">
        <v>31.8</v>
      </c>
      <c r="H19" t="n">
        <v>0.34</v>
      </c>
      <c r="I19" t="n">
        <v>36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256.54</v>
      </c>
      <c r="Q19" t="n">
        <v>3797.87</v>
      </c>
      <c r="R19" t="n">
        <v>94.98</v>
      </c>
      <c r="S19" t="n">
        <v>58.18</v>
      </c>
      <c r="T19" t="n">
        <v>16573.19</v>
      </c>
      <c r="U19" t="n">
        <v>0.61</v>
      </c>
      <c r="V19" t="n">
        <v>0.86</v>
      </c>
      <c r="W19" t="n">
        <v>2.77</v>
      </c>
      <c r="X19" t="n">
        <v>1.01</v>
      </c>
      <c r="Y19" t="n">
        <v>1</v>
      </c>
      <c r="Z19" t="n">
        <v>10</v>
      </c>
      <c r="AA19" t="n">
        <v>211.9706488388544</v>
      </c>
      <c r="AB19" t="n">
        <v>290.0275932262184</v>
      </c>
      <c r="AC19" t="n">
        <v>262.3477667850771</v>
      </c>
      <c r="AD19" t="n">
        <v>211970.6488388544</v>
      </c>
      <c r="AE19" t="n">
        <v>290027.5932262184</v>
      </c>
      <c r="AF19" t="n">
        <v>2.106163416638122e-06</v>
      </c>
      <c r="AG19" t="n">
        <v>0.3298611111111111</v>
      </c>
      <c r="AH19" t="n">
        <v>262347.7667850771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4.2246</v>
      </c>
      <c r="E20" t="n">
        <v>23.67</v>
      </c>
      <c r="F20" t="n">
        <v>19.05</v>
      </c>
      <c r="G20" t="n">
        <v>32.65</v>
      </c>
      <c r="H20" t="n">
        <v>0.36</v>
      </c>
      <c r="I20" t="n">
        <v>35</v>
      </c>
      <c r="J20" t="n">
        <v>271.84</v>
      </c>
      <c r="K20" t="n">
        <v>59.89</v>
      </c>
      <c r="L20" t="n">
        <v>5.5</v>
      </c>
      <c r="M20" t="n">
        <v>28</v>
      </c>
      <c r="N20" t="n">
        <v>71.45</v>
      </c>
      <c r="O20" t="n">
        <v>33760.74</v>
      </c>
      <c r="P20" t="n">
        <v>253.64</v>
      </c>
      <c r="Q20" t="n">
        <v>3798.4</v>
      </c>
      <c r="R20" t="n">
        <v>93.68000000000001</v>
      </c>
      <c r="S20" t="n">
        <v>58.18</v>
      </c>
      <c r="T20" t="n">
        <v>15926.25</v>
      </c>
      <c r="U20" t="n">
        <v>0.62</v>
      </c>
      <c r="V20" t="n">
        <v>0.87</v>
      </c>
      <c r="W20" t="n">
        <v>2.78</v>
      </c>
      <c r="X20" t="n">
        <v>0.98</v>
      </c>
      <c r="Y20" t="n">
        <v>1</v>
      </c>
      <c r="Z20" t="n">
        <v>10</v>
      </c>
      <c r="AA20" t="n">
        <v>209.4966160619278</v>
      </c>
      <c r="AB20" t="n">
        <v>286.6425124342063</v>
      </c>
      <c r="AC20" t="n">
        <v>259.2857533528629</v>
      </c>
      <c r="AD20" t="n">
        <v>209496.6160619278</v>
      </c>
      <c r="AE20" t="n">
        <v>286642.5124342063</v>
      </c>
      <c r="AF20" t="n">
        <v>2.113367053804904e-06</v>
      </c>
      <c r="AG20" t="n">
        <v>0.32875</v>
      </c>
      <c r="AH20" t="n">
        <v>259285.7533528629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4.2522</v>
      </c>
      <c r="E21" t="n">
        <v>23.52</v>
      </c>
      <c r="F21" t="n">
        <v>19</v>
      </c>
      <c r="G21" t="n">
        <v>34.54</v>
      </c>
      <c r="H21" t="n">
        <v>0.38</v>
      </c>
      <c r="I21" t="n">
        <v>33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248.9</v>
      </c>
      <c r="Q21" t="n">
        <v>3798.12</v>
      </c>
      <c r="R21" t="n">
        <v>91.97</v>
      </c>
      <c r="S21" t="n">
        <v>58.18</v>
      </c>
      <c r="T21" t="n">
        <v>15079.03</v>
      </c>
      <c r="U21" t="n">
        <v>0.63</v>
      </c>
      <c r="V21" t="n">
        <v>0.87</v>
      </c>
      <c r="W21" t="n">
        <v>2.78</v>
      </c>
      <c r="X21" t="n">
        <v>0.92</v>
      </c>
      <c r="Y21" t="n">
        <v>1</v>
      </c>
      <c r="Z21" t="n">
        <v>10</v>
      </c>
      <c r="AA21" t="n">
        <v>205.2911632478757</v>
      </c>
      <c r="AB21" t="n">
        <v>280.888426362539</v>
      </c>
      <c r="AC21" t="n">
        <v>254.0808291799632</v>
      </c>
      <c r="AD21" t="n">
        <v>205291.1632478758</v>
      </c>
      <c r="AE21" t="n">
        <v>280888.426362539</v>
      </c>
      <c r="AF21" t="n">
        <v>2.127174025041238e-06</v>
      </c>
      <c r="AG21" t="n">
        <v>0.3266666666666667</v>
      </c>
      <c r="AH21" t="n">
        <v>254080.8291799632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4.2749</v>
      </c>
      <c r="E22" t="n">
        <v>23.39</v>
      </c>
      <c r="F22" t="n">
        <v>18.97</v>
      </c>
      <c r="G22" t="n">
        <v>36.72</v>
      </c>
      <c r="H22" t="n">
        <v>0.39</v>
      </c>
      <c r="I22" t="n">
        <v>31</v>
      </c>
      <c r="J22" t="n">
        <v>272.8</v>
      </c>
      <c r="K22" t="n">
        <v>59.89</v>
      </c>
      <c r="L22" t="n">
        <v>6</v>
      </c>
      <c r="M22" t="n">
        <v>16</v>
      </c>
      <c r="N22" t="n">
        <v>71.91</v>
      </c>
      <c r="O22" t="n">
        <v>33879.33</v>
      </c>
      <c r="P22" t="n">
        <v>244.74</v>
      </c>
      <c r="Q22" t="n">
        <v>3798.26</v>
      </c>
      <c r="R22" t="n">
        <v>90.63</v>
      </c>
      <c r="S22" t="n">
        <v>58.18</v>
      </c>
      <c r="T22" t="n">
        <v>14420.05</v>
      </c>
      <c r="U22" t="n">
        <v>0.64</v>
      </c>
      <c r="V22" t="n">
        <v>0.87</v>
      </c>
      <c r="W22" t="n">
        <v>2.79</v>
      </c>
      <c r="X22" t="n">
        <v>0.9</v>
      </c>
      <c r="Y22" t="n">
        <v>1</v>
      </c>
      <c r="Z22" t="n">
        <v>10</v>
      </c>
      <c r="AA22" t="n">
        <v>201.7601450221445</v>
      </c>
      <c r="AB22" t="n">
        <v>276.0571314485661</v>
      </c>
      <c r="AC22" t="n">
        <v>249.7106262718133</v>
      </c>
      <c r="AD22" t="n">
        <v>201760.1450221445</v>
      </c>
      <c r="AE22" t="n">
        <v>276057.1314485661</v>
      </c>
      <c r="AF22" t="n">
        <v>2.138529758630541e-06</v>
      </c>
      <c r="AG22" t="n">
        <v>0.3248611111111111</v>
      </c>
      <c r="AH22" t="n">
        <v>249710.6262718133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4.29</v>
      </c>
      <c r="E23" t="n">
        <v>23.31</v>
      </c>
      <c r="F23" t="n">
        <v>18.94</v>
      </c>
      <c r="G23" t="n">
        <v>37.88</v>
      </c>
      <c r="H23" t="n">
        <v>0.41</v>
      </c>
      <c r="I23" t="n">
        <v>30</v>
      </c>
      <c r="J23" t="n">
        <v>273.28</v>
      </c>
      <c r="K23" t="n">
        <v>59.89</v>
      </c>
      <c r="L23" t="n">
        <v>6.25</v>
      </c>
      <c r="M23" t="n">
        <v>10</v>
      </c>
      <c r="N23" t="n">
        <v>72.14</v>
      </c>
      <c r="O23" t="n">
        <v>33938.7</v>
      </c>
      <c r="P23" t="n">
        <v>242.17</v>
      </c>
      <c r="Q23" t="n">
        <v>3797.97</v>
      </c>
      <c r="R23" t="n">
        <v>89.48</v>
      </c>
      <c r="S23" t="n">
        <v>58.18</v>
      </c>
      <c r="T23" t="n">
        <v>13849.78</v>
      </c>
      <c r="U23" t="n">
        <v>0.65</v>
      </c>
      <c r="V23" t="n">
        <v>0.87</v>
      </c>
      <c r="W23" t="n">
        <v>2.79</v>
      </c>
      <c r="X23" t="n">
        <v>0.87</v>
      </c>
      <c r="Y23" t="n">
        <v>1</v>
      </c>
      <c r="Z23" t="n">
        <v>10</v>
      </c>
      <c r="AA23" t="n">
        <v>199.5115647627452</v>
      </c>
      <c r="AB23" t="n">
        <v>272.9805247372976</v>
      </c>
      <c r="AC23" t="n">
        <v>246.9276465870227</v>
      </c>
      <c r="AD23" t="n">
        <v>199511.5647627452</v>
      </c>
      <c r="AE23" t="n">
        <v>272980.5247372976</v>
      </c>
      <c r="AF23" t="n">
        <v>2.146083572604043e-06</v>
      </c>
      <c r="AG23" t="n">
        <v>0.32375</v>
      </c>
      <c r="AH23" t="n">
        <v>246927.6465870227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4.2935</v>
      </c>
      <c r="E24" t="n">
        <v>23.29</v>
      </c>
      <c r="F24" t="n">
        <v>18.92</v>
      </c>
      <c r="G24" t="n">
        <v>37.84</v>
      </c>
      <c r="H24" t="n">
        <v>0.42</v>
      </c>
      <c r="I24" t="n">
        <v>30</v>
      </c>
      <c r="J24" t="n">
        <v>273.76</v>
      </c>
      <c r="K24" t="n">
        <v>59.89</v>
      </c>
      <c r="L24" t="n">
        <v>6.5</v>
      </c>
      <c r="M24" t="n">
        <v>3</v>
      </c>
      <c r="N24" t="n">
        <v>72.37</v>
      </c>
      <c r="O24" t="n">
        <v>33998.16</v>
      </c>
      <c r="P24" t="n">
        <v>241.44</v>
      </c>
      <c r="Q24" t="n">
        <v>3798.01</v>
      </c>
      <c r="R24" t="n">
        <v>88.81999999999999</v>
      </c>
      <c r="S24" t="n">
        <v>58.18</v>
      </c>
      <c r="T24" t="n">
        <v>13519.67</v>
      </c>
      <c r="U24" t="n">
        <v>0.66</v>
      </c>
      <c r="V24" t="n">
        <v>0.87</v>
      </c>
      <c r="W24" t="n">
        <v>2.79</v>
      </c>
      <c r="X24" t="n">
        <v>0.85</v>
      </c>
      <c r="Y24" t="n">
        <v>1</v>
      </c>
      <c r="Z24" t="n">
        <v>10</v>
      </c>
      <c r="AA24" t="n">
        <v>198.8754632564156</v>
      </c>
      <c r="AB24" t="n">
        <v>272.1101825935201</v>
      </c>
      <c r="AC24" t="n">
        <v>246.1403686759141</v>
      </c>
      <c r="AD24" t="n">
        <v>198875.4632564156</v>
      </c>
      <c r="AE24" t="n">
        <v>272110.18259352</v>
      </c>
      <c r="AF24" t="n">
        <v>2.147834456637635e-06</v>
      </c>
      <c r="AG24" t="n">
        <v>0.3234722222222222</v>
      </c>
      <c r="AH24" t="n">
        <v>246140.3686759141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4.2884</v>
      </c>
      <c r="E25" t="n">
        <v>23.32</v>
      </c>
      <c r="F25" t="n">
        <v>18.95</v>
      </c>
      <c r="G25" t="n">
        <v>37.9</v>
      </c>
      <c r="H25" t="n">
        <v>0.44</v>
      </c>
      <c r="I25" t="n">
        <v>30</v>
      </c>
      <c r="J25" t="n">
        <v>274.24</v>
      </c>
      <c r="K25" t="n">
        <v>59.89</v>
      </c>
      <c r="L25" t="n">
        <v>6.75</v>
      </c>
      <c r="M25" t="n">
        <v>2</v>
      </c>
      <c r="N25" t="n">
        <v>72.61</v>
      </c>
      <c r="O25" t="n">
        <v>34057.71</v>
      </c>
      <c r="P25" t="n">
        <v>241.39</v>
      </c>
      <c r="Q25" t="n">
        <v>3798.04</v>
      </c>
      <c r="R25" t="n">
        <v>89.45999999999999</v>
      </c>
      <c r="S25" t="n">
        <v>58.18</v>
      </c>
      <c r="T25" t="n">
        <v>13842.39</v>
      </c>
      <c r="U25" t="n">
        <v>0.65</v>
      </c>
      <c r="V25" t="n">
        <v>0.87</v>
      </c>
      <c r="W25" t="n">
        <v>2.8</v>
      </c>
      <c r="X25" t="n">
        <v>0.88</v>
      </c>
      <c r="Y25" t="n">
        <v>1</v>
      </c>
      <c r="Z25" t="n">
        <v>10</v>
      </c>
      <c r="AA25" t="n">
        <v>199.1773344235041</v>
      </c>
      <c r="AB25" t="n">
        <v>272.5232160419463</v>
      </c>
      <c r="AC25" t="n">
        <v>246.5139827917188</v>
      </c>
      <c r="AD25" t="n">
        <v>199177.3344235041</v>
      </c>
      <c r="AE25" t="n">
        <v>272523.2160419463</v>
      </c>
      <c r="AF25" t="n">
        <v>2.1452831684744e-06</v>
      </c>
      <c r="AG25" t="n">
        <v>0.3238888888888889</v>
      </c>
      <c r="AH25" t="n">
        <v>246513.9827917188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4.2875</v>
      </c>
      <c r="E26" t="n">
        <v>23.32</v>
      </c>
      <c r="F26" t="n">
        <v>18.95</v>
      </c>
      <c r="G26" t="n">
        <v>37.91</v>
      </c>
      <c r="H26" t="n">
        <v>0.45</v>
      </c>
      <c r="I26" t="n">
        <v>30</v>
      </c>
      <c r="J26" t="n">
        <v>274.73</v>
      </c>
      <c r="K26" t="n">
        <v>59.89</v>
      </c>
      <c r="L26" t="n">
        <v>7</v>
      </c>
      <c r="M26" t="n">
        <v>1</v>
      </c>
      <c r="N26" t="n">
        <v>72.84</v>
      </c>
      <c r="O26" t="n">
        <v>34117.35</v>
      </c>
      <c r="P26" t="n">
        <v>241.3</v>
      </c>
      <c r="Q26" t="n">
        <v>3798.07</v>
      </c>
      <c r="R26" t="n">
        <v>89.51000000000001</v>
      </c>
      <c r="S26" t="n">
        <v>58.18</v>
      </c>
      <c r="T26" t="n">
        <v>13867.82</v>
      </c>
      <c r="U26" t="n">
        <v>0.65</v>
      </c>
      <c r="V26" t="n">
        <v>0.87</v>
      </c>
      <c r="W26" t="n">
        <v>2.81</v>
      </c>
      <c r="X26" t="n">
        <v>0.88</v>
      </c>
      <c r="Y26" t="n">
        <v>1</v>
      </c>
      <c r="Z26" t="n">
        <v>10</v>
      </c>
      <c r="AA26" t="n">
        <v>199.1677898430647</v>
      </c>
      <c r="AB26" t="n">
        <v>272.510156725912</v>
      </c>
      <c r="AC26" t="n">
        <v>246.5021698384779</v>
      </c>
      <c r="AD26" t="n">
        <v>199167.7898430647</v>
      </c>
      <c r="AE26" t="n">
        <v>272510.156725912</v>
      </c>
      <c r="AF26" t="n">
        <v>2.144832941151476e-06</v>
      </c>
      <c r="AG26" t="n">
        <v>0.3238888888888889</v>
      </c>
      <c r="AH26" t="n">
        <v>246502.1698384779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4.2874</v>
      </c>
      <c r="E27" t="n">
        <v>23.32</v>
      </c>
      <c r="F27" t="n">
        <v>18.95</v>
      </c>
      <c r="G27" t="n">
        <v>37.91</v>
      </c>
      <c r="H27" t="n">
        <v>0.47</v>
      </c>
      <c r="I27" t="n">
        <v>30</v>
      </c>
      <c r="J27" t="n">
        <v>275.21</v>
      </c>
      <c r="K27" t="n">
        <v>59.89</v>
      </c>
      <c r="L27" t="n">
        <v>7.25</v>
      </c>
      <c r="M27" t="n">
        <v>0</v>
      </c>
      <c r="N27" t="n">
        <v>73.08</v>
      </c>
      <c r="O27" t="n">
        <v>34177.09</v>
      </c>
      <c r="P27" t="n">
        <v>241.58</v>
      </c>
      <c r="Q27" t="n">
        <v>3798.02</v>
      </c>
      <c r="R27" t="n">
        <v>89.52</v>
      </c>
      <c r="S27" t="n">
        <v>58.18</v>
      </c>
      <c r="T27" t="n">
        <v>13871.3</v>
      </c>
      <c r="U27" t="n">
        <v>0.65</v>
      </c>
      <c r="V27" t="n">
        <v>0.87</v>
      </c>
      <c r="W27" t="n">
        <v>2.81</v>
      </c>
      <c r="X27" t="n">
        <v>0.88</v>
      </c>
      <c r="Y27" t="n">
        <v>1</v>
      </c>
      <c r="Z27" t="n">
        <v>10</v>
      </c>
      <c r="AA27" t="n">
        <v>199.3303266034663</v>
      </c>
      <c r="AB27" t="n">
        <v>272.7325466921093</v>
      </c>
      <c r="AC27" t="n">
        <v>246.7033352184276</v>
      </c>
      <c r="AD27" t="n">
        <v>199330.3266034664</v>
      </c>
      <c r="AE27" t="n">
        <v>272732.5466921093</v>
      </c>
      <c r="AF27" t="n">
        <v>2.144782915893373e-06</v>
      </c>
      <c r="AG27" t="n">
        <v>0.3238888888888889</v>
      </c>
      <c r="AH27" t="n">
        <v>246703.3352184276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3.0413</v>
      </c>
      <c r="E2" t="n">
        <v>32.88</v>
      </c>
      <c r="F2" t="n">
        <v>24.05</v>
      </c>
      <c r="G2" t="n">
        <v>7.14</v>
      </c>
      <c r="H2" t="n">
        <v>0.11</v>
      </c>
      <c r="I2" t="n">
        <v>202</v>
      </c>
      <c r="J2" t="n">
        <v>159.12</v>
      </c>
      <c r="K2" t="n">
        <v>50.28</v>
      </c>
      <c r="L2" t="n">
        <v>1</v>
      </c>
      <c r="M2" t="n">
        <v>200</v>
      </c>
      <c r="N2" t="n">
        <v>27.84</v>
      </c>
      <c r="O2" t="n">
        <v>19859.16</v>
      </c>
      <c r="P2" t="n">
        <v>278.45</v>
      </c>
      <c r="Q2" t="n">
        <v>3799.33</v>
      </c>
      <c r="R2" t="n">
        <v>257.08</v>
      </c>
      <c r="S2" t="n">
        <v>58.18</v>
      </c>
      <c r="T2" t="n">
        <v>96791.87</v>
      </c>
      <c r="U2" t="n">
        <v>0.23</v>
      </c>
      <c r="V2" t="n">
        <v>0.6899999999999999</v>
      </c>
      <c r="W2" t="n">
        <v>3.05</v>
      </c>
      <c r="X2" t="n">
        <v>5.97</v>
      </c>
      <c r="Y2" t="n">
        <v>1</v>
      </c>
      <c r="Z2" t="n">
        <v>10</v>
      </c>
      <c r="AA2" t="n">
        <v>311.8795812645595</v>
      </c>
      <c r="AB2" t="n">
        <v>426.7274022422242</v>
      </c>
      <c r="AC2" t="n">
        <v>386.0011378878962</v>
      </c>
      <c r="AD2" t="n">
        <v>311879.5812645595</v>
      </c>
      <c r="AE2" t="n">
        <v>426727.4022422242</v>
      </c>
      <c r="AF2" t="n">
        <v>1.65232441303116e-06</v>
      </c>
      <c r="AG2" t="n">
        <v>0.4566666666666667</v>
      </c>
      <c r="AH2" t="n">
        <v>386001.1378878962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3.4075</v>
      </c>
      <c r="E3" t="n">
        <v>29.35</v>
      </c>
      <c r="F3" t="n">
        <v>22.32</v>
      </c>
      <c r="G3" t="n">
        <v>9.17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251.7</v>
      </c>
      <c r="Q3" t="n">
        <v>3798.69</v>
      </c>
      <c r="R3" t="n">
        <v>200.73</v>
      </c>
      <c r="S3" t="n">
        <v>58.18</v>
      </c>
      <c r="T3" t="n">
        <v>68898.75999999999</v>
      </c>
      <c r="U3" t="n">
        <v>0.29</v>
      </c>
      <c r="V3" t="n">
        <v>0.74</v>
      </c>
      <c r="W3" t="n">
        <v>2.95</v>
      </c>
      <c r="X3" t="n">
        <v>4.25</v>
      </c>
      <c r="Y3" t="n">
        <v>1</v>
      </c>
      <c r="Z3" t="n">
        <v>10</v>
      </c>
      <c r="AA3" t="n">
        <v>253.9453181888825</v>
      </c>
      <c r="AB3" t="n">
        <v>347.4591876226169</v>
      </c>
      <c r="AC3" t="n">
        <v>314.2981704180507</v>
      </c>
      <c r="AD3" t="n">
        <v>253945.3181888825</v>
      </c>
      <c r="AE3" t="n">
        <v>347459.1876226169</v>
      </c>
      <c r="AF3" t="n">
        <v>1.851279202118725e-06</v>
      </c>
      <c r="AG3" t="n">
        <v>0.4076388888888889</v>
      </c>
      <c r="AH3" t="n">
        <v>314298.1704180507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3.6514</v>
      </c>
      <c r="E4" t="n">
        <v>27.39</v>
      </c>
      <c r="F4" t="n">
        <v>21.39</v>
      </c>
      <c r="G4" t="n">
        <v>11.26</v>
      </c>
      <c r="H4" t="n">
        <v>0.17</v>
      </c>
      <c r="I4" t="n">
        <v>114</v>
      </c>
      <c r="J4" t="n">
        <v>159.83</v>
      </c>
      <c r="K4" t="n">
        <v>50.28</v>
      </c>
      <c r="L4" t="n">
        <v>1.5</v>
      </c>
      <c r="M4" t="n">
        <v>112</v>
      </c>
      <c r="N4" t="n">
        <v>28.05</v>
      </c>
      <c r="O4" t="n">
        <v>19946.71</v>
      </c>
      <c r="P4" t="n">
        <v>234.81</v>
      </c>
      <c r="Q4" t="n">
        <v>3798.39</v>
      </c>
      <c r="R4" t="n">
        <v>170.51</v>
      </c>
      <c r="S4" t="n">
        <v>58.18</v>
      </c>
      <c r="T4" t="n">
        <v>53944.67</v>
      </c>
      <c r="U4" t="n">
        <v>0.34</v>
      </c>
      <c r="V4" t="n">
        <v>0.77</v>
      </c>
      <c r="W4" t="n">
        <v>2.9</v>
      </c>
      <c r="X4" t="n">
        <v>3.32</v>
      </c>
      <c r="Y4" t="n">
        <v>1</v>
      </c>
      <c r="Z4" t="n">
        <v>10</v>
      </c>
      <c r="AA4" t="n">
        <v>223.0920212988251</v>
      </c>
      <c r="AB4" t="n">
        <v>305.244345666268</v>
      </c>
      <c r="AC4" t="n">
        <v>276.1122537290995</v>
      </c>
      <c r="AD4" t="n">
        <v>223092.0212988251</v>
      </c>
      <c r="AE4" t="n">
        <v>305244.345666268</v>
      </c>
      <c r="AF4" t="n">
        <v>1.983788959241764e-06</v>
      </c>
      <c r="AG4" t="n">
        <v>0.3804166666666667</v>
      </c>
      <c r="AH4" t="n">
        <v>276112.2537290995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3.8434</v>
      </c>
      <c r="E5" t="n">
        <v>26.02</v>
      </c>
      <c r="F5" t="n">
        <v>20.73</v>
      </c>
      <c r="G5" t="n">
        <v>13.52</v>
      </c>
      <c r="H5" t="n">
        <v>0.19</v>
      </c>
      <c r="I5" t="n">
        <v>92</v>
      </c>
      <c r="J5" t="n">
        <v>160.19</v>
      </c>
      <c r="K5" t="n">
        <v>50.28</v>
      </c>
      <c r="L5" t="n">
        <v>1.75</v>
      </c>
      <c r="M5" t="n">
        <v>90</v>
      </c>
      <c r="N5" t="n">
        <v>28.16</v>
      </c>
      <c r="O5" t="n">
        <v>19990.53</v>
      </c>
      <c r="P5" t="n">
        <v>220.21</v>
      </c>
      <c r="Q5" t="n">
        <v>3798.17</v>
      </c>
      <c r="R5" t="n">
        <v>148.39</v>
      </c>
      <c r="S5" t="n">
        <v>58.18</v>
      </c>
      <c r="T5" t="n">
        <v>42995.47</v>
      </c>
      <c r="U5" t="n">
        <v>0.39</v>
      </c>
      <c r="V5" t="n">
        <v>0.8</v>
      </c>
      <c r="W5" t="n">
        <v>2.88</v>
      </c>
      <c r="X5" t="n">
        <v>2.66</v>
      </c>
      <c r="Y5" t="n">
        <v>1</v>
      </c>
      <c r="Z5" t="n">
        <v>10</v>
      </c>
      <c r="AA5" t="n">
        <v>200.9450758011767</v>
      </c>
      <c r="AB5" t="n">
        <v>274.9419177821223</v>
      </c>
      <c r="AC5" t="n">
        <v>248.7018470324823</v>
      </c>
      <c r="AD5" t="n">
        <v>200945.0758011767</v>
      </c>
      <c r="AE5" t="n">
        <v>274941.9177821223</v>
      </c>
      <c r="AF5" t="n">
        <v>2.08810168317626e-06</v>
      </c>
      <c r="AG5" t="n">
        <v>0.3613888888888889</v>
      </c>
      <c r="AH5" t="n">
        <v>248701.8470324823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3.9968</v>
      </c>
      <c r="E6" t="n">
        <v>25.02</v>
      </c>
      <c r="F6" t="n">
        <v>20.25</v>
      </c>
      <c r="G6" t="n">
        <v>15.98</v>
      </c>
      <c r="H6" t="n">
        <v>0.22</v>
      </c>
      <c r="I6" t="n">
        <v>76</v>
      </c>
      <c r="J6" t="n">
        <v>160.54</v>
      </c>
      <c r="K6" t="n">
        <v>50.28</v>
      </c>
      <c r="L6" t="n">
        <v>2</v>
      </c>
      <c r="M6" t="n">
        <v>74</v>
      </c>
      <c r="N6" t="n">
        <v>28.26</v>
      </c>
      <c r="O6" t="n">
        <v>20034.4</v>
      </c>
      <c r="P6" t="n">
        <v>208.62</v>
      </c>
      <c r="Q6" t="n">
        <v>3797.99</v>
      </c>
      <c r="R6" t="n">
        <v>133.33</v>
      </c>
      <c r="S6" t="n">
        <v>58.18</v>
      </c>
      <c r="T6" t="n">
        <v>35547.36</v>
      </c>
      <c r="U6" t="n">
        <v>0.44</v>
      </c>
      <c r="V6" t="n">
        <v>0.8100000000000001</v>
      </c>
      <c r="W6" t="n">
        <v>2.84</v>
      </c>
      <c r="X6" t="n">
        <v>2.18</v>
      </c>
      <c r="Y6" t="n">
        <v>1</v>
      </c>
      <c r="Z6" t="n">
        <v>10</v>
      </c>
      <c r="AA6" t="n">
        <v>184.9556853007618</v>
      </c>
      <c r="AB6" t="n">
        <v>253.0645282973416</v>
      </c>
      <c r="AC6" t="n">
        <v>228.9124048950131</v>
      </c>
      <c r="AD6" t="n">
        <v>184955.6853007618</v>
      </c>
      <c r="AE6" t="n">
        <v>253064.5282973415</v>
      </c>
      <c r="AF6" t="n">
        <v>2.171443203236425e-06</v>
      </c>
      <c r="AG6" t="n">
        <v>0.3475</v>
      </c>
      <c r="AH6" t="n">
        <v>228912.4048950131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4.1146</v>
      </c>
      <c r="E7" t="n">
        <v>24.3</v>
      </c>
      <c r="F7" t="n">
        <v>19.92</v>
      </c>
      <c r="G7" t="n">
        <v>18.67</v>
      </c>
      <c r="H7" t="n">
        <v>0.25</v>
      </c>
      <c r="I7" t="n">
        <v>64</v>
      </c>
      <c r="J7" t="n">
        <v>160.9</v>
      </c>
      <c r="K7" t="n">
        <v>50.28</v>
      </c>
      <c r="L7" t="n">
        <v>2.25</v>
      </c>
      <c r="M7" t="n">
        <v>60</v>
      </c>
      <c r="N7" t="n">
        <v>28.37</v>
      </c>
      <c r="O7" t="n">
        <v>20078.3</v>
      </c>
      <c r="P7" t="n">
        <v>197.45</v>
      </c>
      <c r="Q7" t="n">
        <v>3797.97</v>
      </c>
      <c r="R7" t="n">
        <v>122.12</v>
      </c>
      <c r="S7" t="n">
        <v>58.18</v>
      </c>
      <c r="T7" t="n">
        <v>30000.83</v>
      </c>
      <c r="U7" t="n">
        <v>0.48</v>
      </c>
      <c r="V7" t="n">
        <v>0.83</v>
      </c>
      <c r="W7" t="n">
        <v>2.83</v>
      </c>
      <c r="X7" t="n">
        <v>1.85</v>
      </c>
      <c r="Y7" t="n">
        <v>1</v>
      </c>
      <c r="Z7" t="n">
        <v>10</v>
      </c>
      <c r="AA7" t="n">
        <v>172.2555821051487</v>
      </c>
      <c r="AB7" t="n">
        <v>235.6876868161026</v>
      </c>
      <c r="AC7" t="n">
        <v>213.1939847761879</v>
      </c>
      <c r="AD7" t="n">
        <v>172255.5821051487</v>
      </c>
      <c r="AE7" t="n">
        <v>235687.6868161026</v>
      </c>
      <c r="AF7" t="n">
        <v>2.235443405733736e-06</v>
      </c>
      <c r="AG7" t="n">
        <v>0.3375</v>
      </c>
      <c r="AH7" t="n">
        <v>213193.9847761879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4.1973</v>
      </c>
      <c r="E8" t="n">
        <v>23.82</v>
      </c>
      <c r="F8" t="n">
        <v>19.7</v>
      </c>
      <c r="G8" t="n">
        <v>21.1</v>
      </c>
      <c r="H8" t="n">
        <v>0.27</v>
      </c>
      <c r="I8" t="n">
        <v>56</v>
      </c>
      <c r="J8" t="n">
        <v>161.26</v>
      </c>
      <c r="K8" t="n">
        <v>50.28</v>
      </c>
      <c r="L8" t="n">
        <v>2.5</v>
      </c>
      <c r="M8" t="n">
        <v>42</v>
      </c>
      <c r="N8" t="n">
        <v>28.48</v>
      </c>
      <c r="O8" t="n">
        <v>20122.23</v>
      </c>
      <c r="P8" t="n">
        <v>189.28</v>
      </c>
      <c r="Q8" t="n">
        <v>3798.82</v>
      </c>
      <c r="R8" t="n">
        <v>114.25</v>
      </c>
      <c r="S8" t="n">
        <v>58.18</v>
      </c>
      <c r="T8" t="n">
        <v>26107.05</v>
      </c>
      <c r="U8" t="n">
        <v>0.51</v>
      </c>
      <c r="V8" t="n">
        <v>0.84</v>
      </c>
      <c r="W8" t="n">
        <v>2.83</v>
      </c>
      <c r="X8" t="n">
        <v>1.62</v>
      </c>
      <c r="Y8" t="n">
        <v>1</v>
      </c>
      <c r="Z8" t="n">
        <v>10</v>
      </c>
      <c r="AA8" t="n">
        <v>163.6071563767964</v>
      </c>
      <c r="AB8" t="n">
        <v>223.8545291929616</v>
      </c>
      <c r="AC8" t="n">
        <v>202.4901671086547</v>
      </c>
      <c r="AD8" t="n">
        <v>163607.1563767964</v>
      </c>
      <c r="AE8" t="n">
        <v>223854.5291929616</v>
      </c>
      <c r="AF8" t="n">
        <v>2.280373938386771e-06</v>
      </c>
      <c r="AG8" t="n">
        <v>0.3308333333333333</v>
      </c>
      <c r="AH8" t="n">
        <v>202490.1671086547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4.2501</v>
      </c>
      <c r="E9" t="n">
        <v>23.53</v>
      </c>
      <c r="F9" t="n">
        <v>19.56</v>
      </c>
      <c r="G9" t="n">
        <v>23.01</v>
      </c>
      <c r="H9" t="n">
        <v>0.3</v>
      </c>
      <c r="I9" t="n">
        <v>51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182.2</v>
      </c>
      <c r="Q9" t="n">
        <v>3798.46</v>
      </c>
      <c r="R9" t="n">
        <v>109.51</v>
      </c>
      <c r="S9" t="n">
        <v>58.18</v>
      </c>
      <c r="T9" t="n">
        <v>23760.36</v>
      </c>
      <c r="U9" t="n">
        <v>0.53</v>
      </c>
      <c r="V9" t="n">
        <v>0.84</v>
      </c>
      <c r="W9" t="n">
        <v>2.84</v>
      </c>
      <c r="X9" t="n">
        <v>1.49</v>
      </c>
      <c r="Y9" t="n">
        <v>1</v>
      </c>
      <c r="Z9" t="n">
        <v>10</v>
      </c>
      <c r="AA9" t="n">
        <v>157.2024077588826</v>
      </c>
      <c r="AB9" t="n">
        <v>215.0912695763693</v>
      </c>
      <c r="AC9" t="n">
        <v>194.5632606905551</v>
      </c>
      <c r="AD9" t="n">
        <v>157202.4077588826</v>
      </c>
      <c r="AE9" t="n">
        <v>215091.2695763693</v>
      </c>
      <c r="AF9" t="n">
        <v>2.309059937468757e-06</v>
      </c>
      <c r="AG9" t="n">
        <v>0.3268055555555556</v>
      </c>
      <c r="AH9" t="n">
        <v>194563.2606905551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4.2722</v>
      </c>
      <c r="E10" t="n">
        <v>23.41</v>
      </c>
      <c r="F10" t="n">
        <v>19.5</v>
      </c>
      <c r="G10" t="n">
        <v>23.88</v>
      </c>
      <c r="H10" t="n">
        <v>0.33</v>
      </c>
      <c r="I10" t="n">
        <v>49</v>
      </c>
      <c r="J10" t="n">
        <v>161.97</v>
      </c>
      <c r="K10" t="n">
        <v>50.28</v>
      </c>
      <c r="L10" t="n">
        <v>3</v>
      </c>
      <c r="M10" t="n">
        <v>3</v>
      </c>
      <c r="N10" t="n">
        <v>28.69</v>
      </c>
      <c r="O10" t="n">
        <v>20210.21</v>
      </c>
      <c r="P10" t="n">
        <v>180.84</v>
      </c>
      <c r="Q10" t="n">
        <v>3798.34</v>
      </c>
      <c r="R10" t="n">
        <v>106.96</v>
      </c>
      <c r="S10" t="n">
        <v>58.18</v>
      </c>
      <c r="T10" t="n">
        <v>22498.92</v>
      </c>
      <c r="U10" t="n">
        <v>0.54</v>
      </c>
      <c r="V10" t="n">
        <v>0.85</v>
      </c>
      <c r="W10" t="n">
        <v>2.85</v>
      </c>
      <c r="X10" t="n">
        <v>1.43</v>
      </c>
      <c r="Y10" t="n">
        <v>1</v>
      </c>
      <c r="Z10" t="n">
        <v>10</v>
      </c>
      <c r="AA10" t="n">
        <v>155.4727240071549</v>
      </c>
      <c r="AB10" t="n">
        <v>212.7246399589951</v>
      </c>
      <c r="AC10" t="n">
        <v>192.4224988822766</v>
      </c>
      <c r="AD10" t="n">
        <v>155472.7240071548</v>
      </c>
      <c r="AE10" t="n">
        <v>212724.639958995</v>
      </c>
      <c r="AF10" t="n">
        <v>2.321066766629967e-06</v>
      </c>
      <c r="AG10" t="n">
        <v>0.3251388888888889</v>
      </c>
      <c r="AH10" t="n">
        <v>192422.4988822766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4.2715</v>
      </c>
      <c r="E11" t="n">
        <v>23.41</v>
      </c>
      <c r="F11" t="n">
        <v>19.51</v>
      </c>
      <c r="G11" t="n">
        <v>23.89</v>
      </c>
      <c r="H11" t="n">
        <v>0.35</v>
      </c>
      <c r="I11" t="n">
        <v>49</v>
      </c>
      <c r="J11" t="n">
        <v>162.33</v>
      </c>
      <c r="K11" t="n">
        <v>50.28</v>
      </c>
      <c r="L11" t="n">
        <v>3.25</v>
      </c>
      <c r="M11" t="n">
        <v>0</v>
      </c>
      <c r="N11" t="n">
        <v>28.8</v>
      </c>
      <c r="O11" t="n">
        <v>20254.26</v>
      </c>
      <c r="P11" t="n">
        <v>180.76</v>
      </c>
      <c r="Q11" t="n">
        <v>3798.23</v>
      </c>
      <c r="R11" t="n">
        <v>106.88</v>
      </c>
      <c r="S11" t="n">
        <v>58.18</v>
      </c>
      <c r="T11" t="n">
        <v>22458.49</v>
      </c>
      <c r="U11" t="n">
        <v>0.54</v>
      </c>
      <c r="V11" t="n">
        <v>0.85</v>
      </c>
      <c r="W11" t="n">
        <v>2.86</v>
      </c>
      <c r="X11" t="n">
        <v>1.44</v>
      </c>
      <c r="Y11" t="n">
        <v>1</v>
      </c>
      <c r="Z11" t="n">
        <v>10</v>
      </c>
      <c r="AA11" t="n">
        <v>155.4783090732785</v>
      </c>
      <c r="AB11" t="n">
        <v>212.7322816928611</v>
      </c>
      <c r="AC11" t="n">
        <v>192.4294112997878</v>
      </c>
      <c r="AD11" t="n">
        <v>155478.3090732785</v>
      </c>
      <c r="AE11" t="n">
        <v>212732.2816928611</v>
      </c>
      <c r="AF11" t="n">
        <v>2.320686459823957e-06</v>
      </c>
      <c r="AG11" t="n">
        <v>0.3251388888888889</v>
      </c>
      <c r="AH11" t="n">
        <v>192429.4112997878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2.3907</v>
      </c>
      <c r="E2" t="n">
        <v>41.83</v>
      </c>
      <c r="F2" t="n">
        <v>26.62</v>
      </c>
      <c r="G2" t="n">
        <v>5.58</v>
      </c>
      <c r="H2" t="n">
        <v>0.08</v>
      </c>
      <c r="I2" t="n">
        <v>286</v>
      </c>
      <c r="J2" t="n">
        <v>222.93</v>
      </c>
      <c r="K2" t="n">
        <v>56.94</v>
      </c>
      <c r="L2" t="n">
        <v>1</v>
      </c>
      <c r="M2" t="n">
        <v>284</v>
      </c>
      <c r="N2" t="n">
        <v>49.99</v>
      </c>
      <c r="O2" t="n">
        <v>27728.69</v>
      </c>
      <c r="P2" t="n">
        <v>394.01</v>
      </c>
      <c r="Q2" t="n">
        <v>3800.1</v>
      </c>
      <c r="R2" t="n">
        <v>341.83</v>
      </c>
      <c r="S2" t="n">
        <v>58.18</v>
      </c>
      <c r="T2" t="n">
        <v>138747.62</v>
      </c>
      <c r="U2" t="n">
        <v>0.17</v>
      </c>
      <c r="V2" t="n">
        <v>0.62</v>
      </c>
      <c r="W2" t="n">
        <v>3.17</v>
      </c>
      <c r="X2" t="n">
        <v>8.529999999999999</v>
      </c>
      <c r="Y2" t="n">
        <v>1</v>
      </c>
      <c r="Z2" t="n">
        <v>10</v>
      </c>
      <c r="AA2" t="n">
        <v>544.573943665755</v>
      </c>
      <c r="AB2" t="n">
        <v>745.1100946302882</v>
      </c>
      <c r="AC2" t="n">
        <v>673.9978329673587</v>
      </c>
      <c r="AD2" t="n">
        <v>544573.943665755</v>
      </c>
      <c r="AE2" t="n">
        <v>745110.0946302882</v>
      </c>
      <c r="AF2" t="n">
        <v>1.227976195749747e-06</v>
      </c>
      <c r="AG2" t="n">
        <v>0.5809722222222222</v>
      </c>
      <c r="AH2" t="n">
        <v>673997.8329673588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2.7938</v>
      </c>
      <c r="E3" t="n">
        <v>35.79</v>
      </c>
      <c r="F3" t="n">
        <v>24.14</v>
      </c>
      <c r="G3" t="n">
        <v>7.06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352.87</v>
      </c>
      <c r="Q3" t="n">
        <v>3798.74</v>
      </c>
      <c r="R3" t="n">
        <v>260.18</v>
      </c>
      <c r="S3" t="n">
        <v>58.18</v>
      </c>
      <c r="T3" t="n">
        <v>98325.72</v>
      </c>
      <c r="U3" t="n">
        <v>0.22</v>
      </c>
      <c r="V3" t="n">
        <v>0.68</v>
      </c>
      <c r="W3" t="n">
        <v>3.05</v>
      </c>
      <c r="X3" t="n">
        <v>6.06</v>
      </c>
      <c r="Y3" t="n">
        <v>1</v>
      </c>
      <c r="Z3" t="n">
        <v>10</v>
      </c>
      <c r="AA3" t="n">
        <v>419.2748625342905</v>
      </c>
      <c r="AB3" t="n">
        <v>573.6703640208922</v>
      </c>
      <c r="AC3" t="n">
        <v>518.9200696301502</v>
      </c>
      <c r="AD3" t="n">
        <v>419274.8625342905</v>
      </c>
      <c r="AE3" t="n">
        <v>573670.3640208922</v>
      </c>
      <c r="AF3" t="n">
        <v>1.435027354199876e-06</v>
      </c>
      <c r="AG3" t="n">
        <v>0.4970833333333333</v>
      </c>
      <c r="AH3" t="n">
        <v>518920.0696301503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3.0883</v>
      </c>
      <c r="E4" t="n">
        <v>32.38</v>
      </c>
      <c r="F4" t="n">
        <v>22.74</v>
      </c>
      <c r="G4" t="n">
        <v>8.58</v>
      </c>
      <c r="H4" t="n">
        <v>0.12</v>
      </c>
      <c r="I4" t="n">
        <v>159</v>
      </c>
      <c r="J4" t="n">
        <v>223.76</v>
      </c>
      <c r="K4" t="n">
        <v>56.94</v>
      </c>
      <c r="L4" t="n">
        <v>1.5</v>
      </c>
      <c r="M4" t="n">
        <v>157</v>
      </c>
      <c r="N4" t="n">
        <v>50.32</v>
      </c>
      <c r="O4" t="n">
        <v>27831.42</v>
      </c>
      <c r="P4" t="n">
        <v>328.24</v>
      </c>
      <c r="Q4" t="n">
        <v>3798.99</v>
      </c>
      <c r="R4" t="n">
        <v>214.19</v>
      </c>
      <c r="S4" t="n">
        <v>58.18</v>
      </c>
      <c r="T4" t="n">
        <v>75563.09</v>
      </c>
      <c r="U4" t="n">
        <v>0.27</v>
      </c>
      <c r="V4" t="n">
        <v>0.73</v>
      </c>
      <c r="W4" t="n">
        <v>2.99</v>
      </c>
      <c r="X4" t="n">
        <v>4.67</v>
      </c>
      <c r="Y4" t="n">
        <v>1</v>
      </c>
      <c r="Z4" t="n">
        <v>10</v>
      </c>
      <c r="AA4" t="n">
        <v>354.3653546195746</v>
      </c>
      <c r="AB4" t="n">
        <v>484.8583116865921</v>
      </c>
      <c r="AC4" t="n">
        <v>438.5841149221374</v>
      </c>
      <c r="AD4" t="n">
        <v>354365.3546195746</v>
      </c>
      <c r="AE4" t="n">
        <v>484858.3116865921</v>
      </c>
      <c r="AF4" t="n">
        <v>1.586296434238484e-06</v>
      </c>
      <c r="AG4" t="n">
        <v>0.4497222222222222</v>
      </c>
      <c r="AH4" t="n">
        <v>438584.1149221374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3.3159</v>
      </c>
      <c r="E5" t="n">
        <v>30.16</v>
      </c>
      <c r="F5" t="n">
        <v>21.84</v>
      </c>
      <c r="G5" t="n">
        <v>10.16</v>
      </c>
      <c r="H5" t="n">
        <v>0.14</v>
      </c>
      <c r="I5" t="n">
        <v>129</v>
      </c>
      <c r="J5" t="n">
        <v>224.18</v>
      </c>
      <c r="K5" t="n">
        <v>56.94</v>
      </c>
      <c r="L5" t="n">
        <v>1.75</v>
      </c>
      <c r="M5" t="n">
        <v>127</v>
      </c>
      <c r="N5" t="n">
        <v>50.49</v>
      </c>
      <c r="O5" t="n">
        <v>27882.87</v>
      </c>
      <c r="P5" t="n">
        <v>310.66</v>
      </c>
      <c r="Q5" t="n">
        <v>3798.31</v>
      </c>
      <c r="R5" t="n">
        <v>184.42</v>
      </c>
      <c r="S5" t="n">
        <v>58.18</v>
      </c>
      <c r="T5" t="n">
        <v>60827.39</v>
      </c>
      <c r="U5" t="n">
        <v>0.32</v>
      </c>
      <c r="V5" t="n">
        <v>0.76</v>
      </c>
      <c r="W5" t="n">
        <v>2.94</v>
      </c>
      <c r="X5" t="n">
        <v>3.76</v>
      </c>
      <c r="Y5" t="n">
        <v>1</v>
      </c>
      <c r="Z5" t="n">
        <v>10</v>
      </c>
      <c r="AA5" t="n">
        <v>313.8622108987107</v>
      </c>
      <c r="AB5" t="n">
        <v>429.4401235751162</v>
      </c>
      <c r="AC5" t="n">
        <v>388.4549609041052</v>
      </c>
      <c r="AD5" t="n">
        <v>313862.2108987107</v>
      </c>
      <c r="AE5" t="n">
        <v>429440.1235751162</v>
      </c>
      <c r="AF5" t="n">
        <v>1.703202521222482e-06</v>
      </c>
      <c r="AG5" t="n">
        <v>0.4188888888888889</v>
      </c>
      <c r="AH5" t="n">
        <v>388454.9609041052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3.4947</v>
      </c>
      <c r="E6" t="n">
        <v>28.61</v>
      </c>
      <c r="F6" t="n">
        <v>21.21</v>
      </c>
      <c r="G6" t="n">
        <v>11.79</v>
      </c>
      <c r="H6" t="n">
        <v>0.16</v>
      </c>
      <c r="I6" t="n">
        <v>108</v>
      </c>
      <c r="J6" t="n">
        <v>224.6</v>
      </c>
      <c r="K6" t="n">
        <v>56.94</v>
      </c>
      <c r="L6" t="n">
        <v>2</v>
      </c>
      <c r="M6" t="n">
        <v>106</v>
      </c>
      <c r="N6" t="n">
        <v>50.65</v>
      </c>
      <c r="O6" t="n">
        <v>27934.37</v>
      </c>
      <c r="P6" t="n">
        <v>297.53</v>
      </c>
      <c r="Q6" t="n">
        <v>3798.49</v>
      </c>
      <c r="R6" t="n">
        <v>164.33</v>
      </c>
      <c r="S6" t="n">
        <v>58.18</v>
      </c>
      <c r="T6" t="n">
        <v>50887.52</v>
      </c>
      <c r="U6" t="n">
        <v>0.35</v>
      </c>
      <c r="V6" t="n">
        <v>0.78</v>
      </c>
      <c r="W6" t="n">
        <v>2.9</v>
      </c>
      <c r="X6" t="n">
        <v>3.14</v>
      </c>
      <c r="Y6" t="n">
        <v>1</v>
      </c>
      <c r="Z6" t="n">
        <v>10</v>
      </c>
      <c r="AA6" t="n">
        <v>286.495987873477</v>
      </c>
      <c r="AB6" t="n">
        <v>391.9964499194395</v>
      </c>
      <c r="AC6" t="n">
        <v>354.5848589096003</v>
      </c>
      <c r="AD6" t="n">
        <v>286495.987873477</v>
      </c>
      <c r="AE6" t="n">
        <v>391996.4499194395</v>
      </c>
      <c r="AF6" t="n">
        <v>1.795042628220455e-06</v>
      </c>
      <c r="AG6" t="n">
        <v>0.3973611111111111</v>
      </c>
      <c r="AH6" t="n">
        <v>354584.8589096003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3.6365</v>
      </c>
      <c r="E7" t="n">
        <v>27.5</v>
      </c>
      <c r="F7" t="n">
        <v>20.76</v>
      </c>
      <c r="G7" t="n">
        <v>13.39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287.16</v>
      </c>
      <c r="Q7" t="n">
        <v>3798.17</v>
      </c>
      <c r="R7" t="n">
        <v>149.46</v>
      </c>
      <c r="S7" t="n">
        <v>58.18</v>
      </c>
      <c r="T7" t="n">
        <v>43526.66</v>
      </c>
      <c r="U7" t="n">
        <v>0.39</v>
      </c>
      <c r="V7" t="n">
        <v>0.79</v>
      </c>
      <c r="W7" t="n">
        <v>2.87</v>
      </c>
      <c r="X7" t="n">
        <v>2.68</v>
      </c>
      <c r="Y7" t="n">
        <v>1</v>
      </c>
      <c r="Z7" t="n">
        <v>10</v>
      </c>
      <c r="AA7" t="n">
        <v>266.9097074640306</v>
      </c>
      <c r="AB7" t="n">
        <v>365.1976369775275</v>
      </c>
      <c r="AC7" t="n">
        <v>330.3436870624941</v>
      </c>
      <c r="AD7" t="n">
        <v>266909.7074640307</v>
      </c>
      <c r="AE7" t="n">
        <v>365197.6369775275</v>
      </c>
      <c r="AF7" t="n">
        <v>1.867877791376566e-06</v>
      </c>
      <c r="AG7" t="n">
        <v>0.3819444444444444</v>
      </c>
      <c r="AH7" t="n">
        <v>330343.6870624941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3.7577</v>
      </c>
      <c r="E8" t="n">
        <v>26.61</v>
      </c>
      <c r="F8" t="n">
        <v>20.4</v>
      </c>
      <c r="G8" t="n">
        <v>15.11</v>
      </c>
      <c r="H8" t="n">
        <v>0.2</v>
      </c>
      <c r="I8" t="n">
        <v>81</v>
      </c>
      <c r="J8" t="n">
        <v>225.43</v>
      </c>
      <c r="K8" t="n">
        <v>56.94</v>
      </c>
      <c r="L8" t="n">
        <v>2.5</v>
      </c>
      <c r="M8" t="n">
        <v>79</v>
      </c>
      <c r="N8" t="n">
        <v>50.99</v>
      </c>
      <c r="O8" t="n">
        <v>28037.57</v>
      </c>
      <c r="P8" t="n">
        <v>277.22</v>
      </c>
      <c r="Q8" t="n">
        <v>3798.23</v>
      </c>
      <c r="R8" t="n">
        <v>137.87</v>
      </c>
      <c r="S8" t="n">
        <v>58.18</v>
      </c>
      <c r="T8" t="n">
        <v>37792.98</v>
      </c>
      <c r="U8" t="n">
        <v>0.42</v>
      </c>
      <c r="V8" t="n">
        <v>0.8100000000000001</v>
      </c>
      <c r="W8" t="n">
        <v>2.85</v>
      </c>
      <c r="X8" t="n">
        <v>2.32</v>
      </c>
      <c r="Y8" t="n">
        <v>1</v>
      </c>
      <c r="Z8" t="n">
        <v>10</v>
      </c>
      <c r="AA8" t="n">
        <v>250.7310145067983</v>
      </c>
      <c r="AB8" t="n">
        <v>343.0612355197212</v>
      </c>
      <c r="AC8" t="n">
        <v>310.3199526912894</v>
      </c>
      <c r="AD8" t="n">
        <v>250731.0145067984</v>
      </c>
      <c r="AE8" t="n">
        <v>343061.2355197212</v>
      </c>
      <c r="AF8" t="n">
        <v>1.930131823636937e-06</v>
      </c>
      <c r="AG8" t="n">
        <v>0.3695833333333333</v>
      </c>
      <c r="AH8" t="n">
        <v>310319.9526912894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3.8551</v>
      </c>
      <c r="E9" t="n">
        <v>25.94</v>
      </c>
      <c r="F9" t="n">
        <v>20.12</v>
      </c>
      <c r="G9" t="n">
        <v>16.77</v>
      </c>
      <c r="H9" t="n">
        <v>0.22</v>
      </c>
      <c r="I9" t="n">
        <v>72</v>
      </c>
      <c r="J9" t="n">
        <v>225.85</v>
      </c>
      <c r="K9" t="n">
        <v>56.94</v>
      </c>
      <c r="L9" t="n">
        <v>2.75</v>
      </c>
      <c r="M9" t="n">
        <v>70</v>
      </c>
      <c r="N9" t="n">
        <v>51.16</v>
      </c>
      <c r="O9" t="n">
        <v>28089.25</v>
      </c>
      <c r="P9" t="n">
        <v>269.02</v>
      </c>
      <c r="Q9" t="n">
        <v>3798.34</v>
      </c>
      <c r="R9" t="n">
        <v>128.94</v>
      </c>
      <c r="S9" t="n">
        <v>58.18</v>
      </c>
      <c r="T9" t="n">
        <v>33370.51</v>
      </c>
      <c r="U9" t="n">
        <v>0.45</v>
      </c>
      <c r="V9" t="n">
        <v>0.82</v>
      </c>
      <c r="W9" t="n">
        <v>2.83</v>
      </c>
      <c r="X9" t="n">
        <v>2.05</v>
      </c>
      <c r="Y9" t="n">
        <v>1</v>
      </c>
      <c r="Z9" t="n">
        <v>10</v>
      </c>
      <c r="AA9" t="n">
        <v>238.3647026661037</v>
      </c>
      <c r="AB9" t="n">
        <v>326.1411020961167</v>
      </c>
      <c r="AC9" t="n">
        <v>295.0146530540719</v>
      </c>
      <c r="AD9" t="n">
        <v>238364.7026661037</v>
      </c>
      <c r="AE9" t="n">
        <v>326141.1020961167</v>
      </c>
      <c r="AF9" t="n">
        <v>1.980161054182813e-06</v>
      </c>
      <c r="AG9" t="n">
        <v>0.3602777777777778</v>
      </c>
      <c r="AH9" t="n">
        <v>295014.6530540719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3.9423</v>
      </c>
      <c r="E10" t="n">
        <v>25.37</v>
      </c>
      <c r="F10" t="n">
        <v>19.9</v>
      </c>
      <c r="G10" t="n">
        <v>18.65</v>
      </c>
      <c r="H10" t="n">
        <v>0.24</v>
      </c>
      <c r="I10" t="n">
        <v>64</v>
      </c>
      <c r="J10" t="n">
        <v>226.27</v>
      </c>
      <c r="K10" t="n">
        <v>56.94</v>
      </c>
      <c r="L10" t="n">
        <v>3</v>
      </c>
      <c r="M10" t="n">
        <v>62</v>
      </c>
      <c r="N10" t="n">
        <v>51.33</v>
      </c>
      <c r="O10" t="n">
        <v>28140.99</v>
      </c>
      <c r="P10" t="n">
        <v>262.21</v>
      </c>
      <c r="Q10" t="n">
        <v>3798.38</v>
      </c>
      <c r="R10" t="n">
        <v>121.66</v>
      </c>
      <c r="S10" t="n">
        <v>58.18</v>
      </c>
      <c r="T10" t="n">
        <v>29769.06</v>
      </c>
      <c r="U10" t="n">
        <v>0.48</v>
      </c>
      <c r="V10" t="n">
        <v>0.83</v>
      </c>
      <c r="W10" t="n">
        <v>2.82</v>
      </c>
      <c r="X10" t="n">
        <v>1.82</v>
      </c>
      <c r="Y10" t="n">
        <v>1</v>
      </c>
      <c r="Z10" t="n">
        <v>10</v>
      </c>
      <c r="AA10" t="n">
        <v>228.2373278570302</v>
      </c>
      <c r="AB10" t="n">
        <v>312.2843810941054</v>
      </c>
      <c r="AC10" t="n">
        <v>282.4803980564582</v>
      </c>
      <c r="AD10" t="n">
        <v>228237.3278570302</v>
      </c>
      <c r="AE10" t="n">
        <v>312284.3810941054</v>
      </c>
      <c r="AF10" t="n">
        <v>2.024951083993905e-06</v>
      </c>
      <c r="AG10" t="n">
        <v>0.3523611111111111</v>
      </c>
      <c r="AH10" t="n">
        <v>282480.3980564582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4.0105</v>
      </c>
      <c r="E11" t="n">
        <v>24.93</v>
      </c>
      <c r="F11" t="n">
        <v>19.73</v>
      </c>
      <c r="G11" t="n">
        <v>20.41</v>
      </c>
      <c r="H11" t="n">
        <v>0.25</v>
      </c>
      <c r="I11" t="n">
        <v>58</v>
      </c>
      <c r="J11" t="n">
        <v>226.69</v>
      </c>
      <c r="K11" t="n">
        <v>56.94</v>
      </c>
      <c r="L11" t="n">
        <v>3.25</v>
      </c>
      <c r="M11" t="n">
        <v>56</v>
      </c>
      <c r="N11" t="n">
        <v>51.5</v>
      </c>
      <c r="O11" t="n">
        <v>28192.8</v>
      </c>
      <c r="P11" t="n">
        <v>254.64</v>
      </c>
      <c r="Q11" t="n">
        <v>3797.85</v>
      </c>
      <c r="R11" t="n">
        <v>116.36</v>
      </c>
      <c r="S11" t="n">
        <v>58.18</v>
      </c>
      <c r="T11" t="n">
        <v>27152.43</v>
      </c>
      <c r="U11" t="n">
        <v>0.5</v>
      </c>
      <c r="V11" t="n">
        <v>0.84</v>
      </c>
      <c r="W11" t="n">
        <v>2.81</v>
      </c>
      <c r="X11" t="n">
        <v>1.66</v>
      </c>
      <c r="Y11" t="n">
        <v>1</v>
      </c>
      <c r="Z11" t="n">
        <v>10</v>
      </c>
      <c r="AA11" t="n">
        <v>219.2763407517498</v>
      </c>
      <c r="AB11" t="n">
        <v>300.0235632058169</v>
      </c>
      <c r="AC11" t="n">
        <v>271.389735419258</v>
      </c>
      <c r="AD11" t="n">
        <v>219276.3407517498</v>
      </c>
      <c r="AE11" t="n">
        <v>300023.5632058168</v>
      </c>
      <c r="AF11" t="n">
        <v>2.059981818318635e-06</v>
      </c>
      <c r="AG11" t="n">
        <v>0.34625</v>
      </c>
      <c r="AH11" t="n">
        <v>271389.735419258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4.083</v>
      </c>
      <c r="E12" t="n">
        <v>24.49</v>
      </c>
      <c r="F12" t="n">
        <v>19.55</v>
      </c>
      <c r="G12" t="n">
        <v>22.56</v>
      </c>
      <c r="H12" t="n">
        <v>0.27</v>
      </c>
      <c r="I12" t="n">
        <v>52</v>
      </c>
      <c r="J12" t="n">
        <v>227.11</v>
      </c>
      <c r="K12" t="n">
        <v>56.94</v>
      </c>
      <c r="L12" t="n">
        <v>3.5</v>
      </c>
      <c r="M12" t="n">
        <v>50</v>
      </c>
      <c r="N12" t="n">
        <v>51.67</v>
      </c>
      <c r="O12" t="n">
        <v>28244.66</v>
      </c>
      <c r="P12" t="n">
        <v>248.23</v>
      </c>
      <c r="Q12" t="n">
        <v>3798.21</v>
      </c>
      <c r="R12" t="n">
        <v>109.98</v>
      </c>
      <c r="S12" t="n">
        <v>58.18</v>
      </c>
      <c r="T12" t="n">
        <v>23991.95</v>
      </c>
      <c r="U12" t="n">
        <v>0.53</v>
      </c>
      <c r="V12" t="n">
        <v>0.84</v>
      </c>
      <c r="W12" t="n">
        <v>2.81</v>
      </c>
      <c r="X12" t="n">
        <v>1.48</v>
      </c>
      <c r="Y12" t="n">
        <v>1</v>
      </c>
      <c r="Z12" t="n">
        <v>10</v>
      </c>
      <c r="AA12" t="n">
        <v>211.0513174487749</v>
      </c>
      <c r="AB12" t="n">
        <v>288.7697234602738</v>
      </c>
      <c r="AC12" t="n">
        <v>261.2099463441626</v>
      </c>
      <c r="AD12" t="n">
        <v>211051.3174487749</v>
      </c>
      <c r="AE12" t="n">
        <v>288769.7234602738</v>
      </c>
      <c r="AF12" t="n">
        <v>2.097221235306069e-06</v>
      </c>
      <c r="AG12" t="n">
        <v>0.3401388888888889</v>
      </c>
      <c r="AH12" t="n">
        <v>261209.9463441626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4.1294</v>
      </c>
      <c r="E13" t="n">
        <v>24.22</v>
      </c>
      <c r="F13" t="n">
        <v>19.45</v>
      </c>
      <c r="G13" t="n">
        <v>24.31</v>
      </c>
      <c r="H13" t="n">
        <v>0.29</v>
      </c>
      <c r="I13" t="n">
        <v>48</v>
      </c>
      <c r="J13" t="n">
        <v>227.53</v>
      </c>
      <c r="K13" t="n">
        <v>56.94</v>
      </c>
      <c r="L13" t="n">
        <v>3.75</v>
      </c>
      <c r="M13" t="n">
        <v>46</v>
      </c>
      <c r="N13" t="n">
        <v>51.84</v>
      </c>
      <c r="O13" t="n">
        <v>28296.58</v>
      </c>
      <c r="P13" t="n">
        <v>241.53</v>
      </c>
      <c r="Q13" t="n">
        <v>3798.17</v>
      </c>
      <c r="R13" t="n">
        <v>106.88</v>
      </c>
      <c r="S13" t="n">
        <v>58.18</v>
      </c>
      <c r="T13" t="n">
        <v>22461.46</v>
      </c>
      <c r="U13" t="n">
        <v>0.54</v>
      </c>
      <c r="V13" t="n">
        <v>0.85</v>
      </c>
      <c r="W13" t="n">
        <v>2.8</v>
      </c>
      <c r="X13" t="n">
        <v>1.38</v>
      </c>
      <c r="Y13" t="n">
        <v>1</v>
      </c>
      <c r="Z13" t="n">
        <v>10</v>
      </c>
      <c r="AA13" t="n">
        <v>204.4646349523874</v>
      </c>
      <c r="AB13" t="n">
        <v>279.7575338847975</v>
      </c>
      <c r="AC13" t="n">
        <v>253.0578674930794</v>
      </c>
      <c r="AD13" t="n">
        <v>204464.6349523874</v>
      </c>
      <c r="AE13" t="n">
        <v>279757.5338847975</v>
      </c>
      <c r="AF13" t="n">
        <v>2.121054462178026e-06</v>
      </c>
      <c r="AG13" t="n">
        <v>0.3363888888888888</v>
      </c>
      <c r="AH13" t="n">
        <v>253057.8674930794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4.195</v>
      </c>
      <c r="E14" t="n">
        <v>23.84</v>
      </c>
      <c r="F14" t="n">
        <v>19.29</v>
      </c>
      <c r="G14" t="n">
        <v>26.92</v>
      </c>
      <c r="H14" t="n">
        <v>0.31</v>
      </c>
      <c r="I14" t="n">
        <v>43</v>
      </c>
      <c r="J14" t="n">
        <v>227.95</v>
      </c>
      <c r="K14" t="n">
        <v>56.94</v>
      </c>
      <c r="L14" t="n">
        <v>4</v>
      </c>
      <c r="M14" t="n">
        <v>40</v>
      </c>
      <c r="N14" t="n">
        <v>52.01</v>
      </c>
      <c r="O14" t="n">
        <v>28348.56</v>
      </c>
      <c r="P14" t="n">
        <v>233.09</v>
      </c>
      <c r="Q14" t="n">
        <v>3798</v>
      </c>
      <c r="R14" t="n">
        <v>101.94</v>
      </c>
      <c r="S14" t="n">
        <v>58.18</v>
      </c>
      <c r="T14" t="n">
        <v>20016.44</v>
      </c>
      <c r="U14" t="n">
        <v>0.57</v>
      </c>
      <c r="V14" t="n">
        <v>0.85</v>
      </c>
      <c r="W14" t="n">
        <v>2.79</v>
      </c>
      <c r="X14" t="n">
        <v>1.22</v>
      </c>
      <c r="Y14" t="n">
        <v>1</v>
      </c>
      <c r="Z14" t="n">
        <v>10</v>
      </c>
      <c r="AA14" t="n">
        <v>195.939154079578</v>
      </c>
      <c r="AB14" t="n">
        <v>268.0925948369546</v>
      </c>
      <c r="AC14" t="n">
        <v>242.506213856114</v>
      </c>
      <c r="AD14" t="n">
        <v>195939.154079578</v>
      </c>
      <c r="AE14" t="n">
        <v>268092.5948369546</v>
      </c>
      <c r="AF14" t="n">
        <v>2.154749713962517e-06</v>
      </c>
      <c r="AG14" t="n">
        <v>0.3311111111111111</v>
      </c>
      <c r="AH14" t="n">
        <v>242506.213856114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4.2316</v>
      </c>
      <c r="E15" t="n">
        <v>23.63</v>
      </c>
      <c r="F15" t="n">
        <v>19.22</v>
      </c>
      <c r="G15" t="n">
        <v>28.82</v>
      </c>
      <c r="H15" t="n">
        <v>0.33</v>
      </c>
      <c r="I15" t="n">
        <v>40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228.29</v>
      </c>
      <c r="Q15" t="n">
        <v>3798</v>
      </c>
      <c r="R15" t="n">
        <v>99.17</v>
      </c>
      <c r="S15" t="n">
        <v>58.18</v>
      </c>
      <c r="T15" t="n">
        <v>18647.2</v>
      </c>
      <c r="U15" t="n">
        <v>0.59</v>
      </c>
      <c r="V15" t="n">
        <v>0.86</v>
      </c>
      <c r="W15" t="n">
        <v>2.79</v>
      </c>
      <c r="X15" t="n">
        <v>1.15</v>
      </c>
      <c r="Y15" t="n">
        <v>1</v>
      </c>
      <c r="Z15" t="n">
        <v>10</v>
      </c>
      <c r="AA15" t="n">
        <v>191.3034192025367</v>
      </c>
      <c r="AB15" t="n">
        <v>261.749777864001</v>
      </c>
      <c r="AC15" t="n">
        <v>236.7687464328576</v>
      </c>
      <c r="AD15" t="n">
        <v>191303.4192025367</v>
      </c>
      <c r="AE15" t="n">
        <v>261749.777864001</v>
      </c>
      <c r="AF15" t="n">
        <v>2.173549198952035e-06</v>
      </c>
      <c r="AG15" t="n">
        <v>0.3281944444444445</v>
      </c>
      <c r="AH15" t="n">
        <v>236768.7464328576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4.2595</v>
      </c>
      <c r="E16" t="n">
        <v>23.48</v>
      </c>
      <c r="F16" t="n">
        <v>19.15</v>
      </c>
      <c r="G16" t="n">
        <v>30.23</v>
      </c>
      <c r="H16" t="n">
        <v>0.35</v>
      </c>
      <c r="I16" t="n">
        <v>38</v>
      </c>
      <c r="J16" t="n">
        <v>228.8</v>
      </c>
      <c r="K16" t="n">
        <v>56.94</v>
      </c>
      <c r="L16" t="n">
        <v>4.5</v>
      </c>
      <c r="M16" t="n">
        <v>25</v>
      </c>
      <c r="N16" t="n">
        <v>52.36</v>
      </c>
      <c r="O16" t="n">
        <v>28452.71</v>
      </c>
      <c r="P16" t="n">
        <v>224.16</v>
      </c>
      <c r="Q16" t="n">
        <v>3798.05</v>
      </c>
      <c r="R16" t="n">
        <v>96.75</v>
      </c>
      <c r="S16" t="n">
        <v>58.18</v>
      </c>
      <c r="T16" t="n">
        <v>17445.95</v>
      </c>
      <c r="U16" t="n">
        <v>0.6</v>
      </c>
      <c r="V16" t="n">
        <v>0.86</v>
      </c>
      <c r="W16" t="n">
        <v>2.79</v>
      </c>
      <c r="X16" t="n">
        <v>1.08</v>
      </c>
      <c r="Y16" t="n">
        <v>1</v>
      </c>
      <c r="Z16" t="n">
        <v>10</v>
      </c>
      <c r="AA16" t="n">
        <v>187.5061358572384</v>
      </c>
      <c r="AB16" t="n">
        <v>256.5541672666484</v>
      </c>
      <c r="AC16" t="n">
        <v>232.0689976188296</v>
      </c>
      <c r="AD16" t="n">
        <v>187506.1358572384</v>
      </c>
      <c r="AE16" t="n">
        <v>256554.1672666485</v>
      </c>
      <c r="AF16" t="n">
        <v>2.187879953903061e-06</v>
      </c>
      <c r="AG16" t="n">
        <v>0.3261111111111111</v>
      </c>
      <c r="AH16" t="n">
        <v>232068.9976188296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4.2865</v>
      </c>
      <c r="E17" t="n">
        <v>23.33</v>
      </c>
      <c r="F17" t="n">
        <v>19.09</v>
      </c>
      <c r="G17" t="n">
        <v>31.81</v>
      </c>
      <c r="H17" t="n">
        <v>0.37</v>
      </c>
      <c r="I17" t="n">
        <v>36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219.95</v>
      </c>
      <c r="Q17" t="n">
        <v>3797.94</v>
      </c>
      <c r="R17" t="n">
        <v>94.48</v>
      </c>
      <c r="S17" t="n">
        <v>58.18</v>
      </c>
      <c r="T17" t="n">
        <v>16320.05</v>
      </c>
      <c r="U17" t="n">
        <v>0.62</v>
      </c>
      <c r="V17" t="n">
        <v>0.86</v>
      </c>
      <c r="W17" t="n">
        <v>2.8</v>
      </c>
      <c r="X17" t="n">
        <v>1.02</v>
      </c>
      <c r="Y17" t="n">
        <v>1</v>
      </c>
      <c r="Z17" t="n">
        <v>10</v>
      </c>
      <c r="AA17" t="n">
        <v>183.7808612502792</v>
      </c>
      <c r="AB17" t="n">
        <v>251.4570822018929</v>
      </c>
      <c r="AC17" t="n">
        <v>227.4583711988488</v>
      </c>
      <c r="AD17" t="n">
        <v>183780.8612502792</v>
      </c>
      <c r="AE17" t="n">
        <v>251457.0822018929</v>
      </c>
      <c r="AF17" t="n">
        <v>2.201748426436312e-06</v>
      </c>
      <c r="AG17" t="n">
        <v>0.3240277777777777</v>
      </c>
      <c r="AH17" t="n">
        <v>227458.3711988488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4.2929</v>
      </c>
      <c r="E18" t="n">
        <v>23.29</v>
      </c>
      <c r="F18" t="n">
        <v>19.1</v>
      </c>
      <c r="G18" t="n">
        <v>32.74</v>
      </c>
      <c r="H18" t="n">
        <v>0.39</v>
      </c>
      <c r="I18" t="n">
        <v>35</v>
      </c>
      <c r="J18" t="n">
        <v>229.65</v>
      </c>
      <c r="K18" t="n">
        <v>56.94</v>
      </c>
      <c r="L18" t="n">
        <v>5</v>
      </c>
      <c r="M18" t="n">
        <v>6</v>
      </c>
      <c r="N18" t="n">
        <v>52.7</v>
      </c>
      <c r="O18" t="n">
        <v>28557.1</v>
      </c>
      <c r="P18" t="n">
        <v>217.14</v>
      </c>
      <c r="Q18" t="n">
        <v>3798.1</v>
      </c>
      <c r="R18" t="n">
        <v>94.3</v>
      </c>
      <c r="S18" t="n">
        <v>58.18</v>
      </c>
      <c r="T18" t="n">
        <v>16236.54</v>
      </c>
      <c r="U18" t="n">
        <v>0.62</v>
      </c>
      <c r="V18" t="n">
        <v>0.86</v>
      </c>
      <c r="W18" t="n">
        <v>2.81</v>
      </c>
      <c r="X18" t="n">
        <v>1.03</v>
      </c>
      <c r="Y18" t="n">
        <v>1</v>
      </c>
      <c r="Z18" t="n">
        <v>10</v>
      </c>
      <c r="AA18" t="n">
        <v>181.955658209056</v>
      </c>
      <c r="AB18" t="n">
        <v>248.9597588786173</v>
      </c>
      <c r="AC18" t="n">
        <v>225.1993889085306</v>
      </c>
      <c r="AD18" t="n">
        <v>181955.658209056</v>
      </c>
      <c r="AE18" t="n">
        <v>248959.7588786173</v>
      </c>
      <c r="AF18" t="n">
        <v>2.205035768073823e-06</v>
      </c>
      <c r="AG18" t="n">
        <v>0.3234722222222222</v>
      </c>
      <c r="AH18" t="n">
        <v>225199.3889085306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4.2927</v>
      </c>
      <c r="E19" t="n">
        <v>23.3</v>
      </c>
      <c r="F19" t="n">
        <v>19.1</v>
      </c>
      <c r="G19" t="n">
        <v>32.74</v>
      </c>
      <c r="H19" t="n">
        <v>0.41</v>
      </c>
      <c r="I19" t="n">
        <v>35</v>
      </c>
      <c r="J19" t="n">
        <v>230.07</v>
      </c>
      <c r="K19" t="n">
        <v>56.94</v>
      </c>
      <c r="L19" t="n">
        <v>5.25</v>
      </c>
      <c r="M19" t="n">
        <v>2</v>
      </c>
      <c r="N19" t="n">
        <v>52.88</v>
      </c>
      <c r="O19" t="n">
        <v>28609.38</v>
      </c>
      <c r="P19" t="n">
        <v>216.9</v>
      </c>
      <c r="Q19" t="n">
        <v>3798.27</v>
      </c>
      <c r="R19" t="n">
        <v>94.52</v>
      </c>
      <c r="S19" t="n">
        <v>58.18</v>
      </c>
      <c r="T19" t="n">
        <v>16348.44</v>
      </c>
      <c r="U19" t="n">
        <v>0.62</v>
      </c>
      <c r="V19" t="n">
        <v>0.86</v>
      </c>
      <c r="W19" t="n">
        <v>2.81</v>
      </c>
      <c r="X19" t="n">
        <v>1.03</v>
      </c>
      <c r="Y19" t="n">
        <v>1</v>
      </c>
      <c r="Z19" t="n">
        <v>10</v>
      </c>
      <c r="AA19" t="n">
        <v>181.8292639683044</v>
      </c>
      <c r="AB19" t="n">
        <v>248.7868207023006</v>
      </c>
      <c r="AC19" t="n">
        <v>225.0429557090413</v>
      </c>
      <c r="AD19" t="n">
        <v>181829.2639683044</v>
      </c>
      <c r="AE19" t="n">
        <v>248786.8207023006</v>
      </c>
      <c r="AF19" t="n">
        <v>2.204933038647651e-06</v>
      </c>
      <c r="AG19" t="n">
        <v>0.3236111111111111</v>
      </c>
      <c r="AH19" t="n">
        <v>225042.9557090413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4.2898</v>
      </c>
      <c r="E20" t="n">
        <v>23.31</v>
      </c>
      <c r="F20" t="n">
        <v>19.11</v>
      </c>
      <c r="G20" t="n">
        <v>32.77</v>
      </c>
      <c r="H20" t="n">
        <v>0.42</v>
      </c>
      <c r="I20" t="n">
        <v>35</v>
      </c>
      <c r="J20" t="n">
        <v>230.49</v>
      </c>
      <c r="K20" t="n">
        <v>56.94</v>
      </c>
      <c r="L20" t="n">
        <v>5.5</v>
      </c>
      <c r="M20" t="n">
        <v>0</v>
      </c>
      <c r="N20" t="n">
        <v>53.05</v>
      </c>
      <c r="O20" t="n">
        <v>28661.73</v>
      </c>
      <c r="P20" t="n">
        <v>217.53</v>
      </c>
      <c r="Q20" t="n">
        <v>3798.24</v>
      </c>
      <c r="R20" t="n">
        <v>94.61</v>
      </c>
      <c r="S20" t="n">
        <v>58.18</v>
      </c>
      <c r="T20" t="n">
        <v>16391.27</v>
      </c>
      <c r="U20" t="n">
        <v>0.61</v>
      </c>
      <c r="V20" t="n">
        <v>0.86</v>
      </c>
      <c r="W20" t="n">
        <v>2.82</v>
      </c>
      <c r="X20" t="n">
        <v>1.04</v>
      </c>
      <c r="Y20" t="n">
        <v>1</v>
      </c>
      <c r="Z20" t="n">
        <v>10</v>
      </c>
      <c r="AA20" t="n">
        <v>182.3358013664121</v>
      </c>
      <c r="AB20" t="n">
        <v>249.4798875172442</v>
      </c>
      <c r="AC20" t="n">
        <v>225.6698771998922</v>
      </c>
      <c r="AD20" t="n">
        <v>182335.8013664121</v>
      </c>
      <c r="AE20" t="n">
        <v>249479.8875172442</v>
      </c>
      <c r="AF20" t="n">
        <v>2.203443461968154e-06</v>
      </c>
      <c r="AG20" t="n">
        <v>0.32375</v>
      </c>
      <c r="AH20" t="n">
        <v>225669.8771998922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3.9747</v>
      </c>
      <c r="E2" t="n">
        <v>25.16</v>
      </c>
      <c r="F2" t="n">
        <v>21.36</v>
      </c>
      <c r="G2" t="n">
        <v>11.54</v>
      </c>
      <c r="H2" t="n">
        <v>0.22</v>
      </c>
      <c r="I2" t="n">
        <v>111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132.58</v>
      </c>
      <c r="Q2" t="n">
        <v>3799.33</v>
      </c>
      <c r="R2" t="n">
        <v>165.06</v>
      </c>
      <c r="S2" t="n">
        <v>58.18</v>
      </c>
      <c r="T2" t="n">
        <v>51236.57</v>
      </c>
      <c r="U2" t="n">
        <v>0.35</v>
      </c>
      <c r="V2" t="n">
        <v>0.77</v>
      </c>
      <c r="W2" t="n">
        <v>3.02</v>
      </c>
      <c r="X2" t="n">
        <v>3.28</v>
      </c>
      <c r="Y2" t="n">
        <v>1</v>
      </c>
      <c r="Z2" t="n">
        <v>10</v>
      </c>
      <c r="AA2" t="n">
        <v>125.8494708451787</v>
      </c>
      <c r="AB2" t="n">
        <v>172.1927980971053</v>
      </c>
      <c r="AC2" t="n">
        <v>155.7589591208755</v>
      </c>
      <c r="AD2" t="n">
        <v>125849.4708451787</v>
      </c>
      <c r="AE2" t="n">
        <v>172192.7980971053</v>
      </c>
      <c r="AF2" t="n">
        <v>2.409616411842748e-06</v>
      </c>
      <c r="AG2" t="n">
        <v>0.3494444444444444</v>
      </c>
      <c r="AH2" t="n">
        <v>155758.9591208755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3.9796</v>
      </c>
      <c r="E3" t="n">
        <v>25.13</v>
      </c>
      <c r="F3" t="n">
        <v>21.34</v>
      </c>
      <c r="G3" t="n">
        <v>11.64</v>
      </c>
      <c r="H3" t="n">
        <v>0.27</v>
      </c>
      <c r="I3" t="n">
        <v>110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132.55</v>
      </c>
      <c r="Q3" t="n">
        <v>3799.15</v>
      </c>
      <c r="R3" t="n">
        <v>164.27</v>
      </c>
      <c r="S3" t="n">
        <v>58.18</v>
      </c>
      <c r="T3" t="n">
        <v>50844.95</v>
      </c>
      <c r="U3" t="n">
        <v>0.35</v>
      </c>
      <c r="V3" t="n">
        <v>0.77</v>
      </c>
      <c r="W3" t="n">
        <v>3.03</v>
      </c>
      <c r="X3" t="n">
        <v>3.27</v>
      </c>
      <c r="Y3" t="n">
        <v>1</v>
      </c>
      <c r="Z3" t="n">
        <v>10</v>
      </c>
      <c r="AA3" t="n">
        <v>125.6385799141139</v>
      </c>
      <c r="AB3" t="n">
        <v>171.9042478213714</v>
      </c>
      <c r="AC3" t="n">
        <v>155.4979476784747</v>
      </c>
      <c r="AD3" t="n">
        <v>125638.5799141139</v>
      </c>
      <c r="AE3" t="n">
        <v>171904.2478213714</v>
      </c>
      <c r="AF3" t="n">
        <v>2.412586980795885e-06</v>
      </c>
      <c r="AG3" t="n">
        <v>0.3490277777777778</v>
      </c>
      <c r="AH3" t="n">
        <v>155497.9476784747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3.7322</v>
      </c>
      <c r="E2" t="n">
        <v>26.79</v>
      </c>
      <c r="F2" t="n">
        <v>21.87</v>
      </c>
      <c r="G2" t="n">
        <v>10.09</v>
      </c>
      <c r="H2" t="n">
        <v>0.16</v>
      </c>
      <c r="I2" t="n">
        <v>130</v>
      </c>
      <c r="J2" t="n">
        <v>107.41</v>
      </c>
      <c r="K2" t="n">
        <v>41.65</v>
      </c>
      <c r="L2" t="n">
        <v>1</v>
      </c>
      <c r="M2" t="n">
        <v>128</v>
      </c>
      <c r="N2" t="n">
        <v>14.77</v>
      </c>
      <c r="O2" t="n">
        <v>13481.73</v>
      </c>
      <c r="P2" t="n">
        <v>179.07</v>
      </c>
      <c r="Q2" t="n">
        <v>3798.67</v>
      </c>
      <c r="R2" t="n">
        <v>185.56</v>
      </c>
      <c r="S2" t="n">
        <v>58.18</v>
      </c>
      <c r="T2" t="n">
        <v>61390.51</v>
      </c>
      <c r="U2" t="n">
        <v>0.31</v>
      </c>
      <c r="V2" t="n">
        <v>0.75</v>
      </c>
      <c r="W2" t="n">
        <v>2.94</v>
      </c>
      <c r="X2" t="n">
        <v>3.8</v>
      </c>
      <c r="Y2" t="n">
        <v>1</v>
      </c>
      <c r="Z2" t="n">
        <v>10</v>
      </c>
      <c r="AA2" t="n">
        <v>172.3484128962101</v>
      </c>
      <c r="AB2" t="n">
        <v>235.8147019998382</v>
      </c>
      <c r="AC2" t="n">
        <v>213.3088778090547</v>
      </c>
      <c r="AD2" t="n">
        <v>172348.4128962101</v>
      </c>
      <c r="AE2" t="n">
        <v>235814.7019998382</v>
      </c>
      <c r="AF2" t="n">
        <v>2.164561028620802e-06</v>
      </c>
      <c r="AG2" t="n">
        <v>0.3720833333333333</v>
      </c>
      <c r="AH2" t="n">
        <v>213308.8778090547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4.0133</v>
      </c>
      <c r="E3" t="n">
        <v>24.92</v>
      </c>
      <c r="F3" t="n">
        <v>20.79</v>
      </c>
      <c r="G3" t="n">
        <v>13.27</v>
      </c>
      <c r="H3" t="n">
        <v>0.2</v>
      </c>
      <c r="I3" t="n">
        <v>94</v>
      </c>
      <c r="J3" t="n">
        <v>107.73</v>
      </c>
      <c r="K3" t="n">
        <v>41.65</v>
      </c>
      <c r="L3" t="n">
        <v>1.25</v>
      </c>
      <c r="M3" t="n">
        <v>77</v>
      </c>
      <c r="N3" t="n">
        <v>14.83</v>
      </c>
      <c r="O3" t="n">
        <v>13520.81</v>
      </c>
      <c r="P3" t="n">
        <v>159.39</v>
      </c>
      <c r="Q3" t="n">
        <v>3798.72</v>
      </c>
      <c r="R3" t="n">
        <v>149.86</v>
      </c>
      <c r="S3" t="n">
        <v>58.18</v>
      </c>
      <c r="T3" t="n">
        <v>43723.39</v>
      </c>
      <c r="U3" t="n">
        <v>0.39</v>
      </c>
      <c r="V3" t="n">
        <v>0.79</v>
      </c>
      <c r="W3" t="n">
        <v>2.9</v>
      </c>
      <c r="X3" t="n">
        <v>2.72</v>
      </c>
      <c r="Y3" t="n">
        <v>1</v>
      </c>
      <c r="Z3" t="n">
        <v>10</v>
      </c>
      <c r="AA3" t="n">
        <v>146.0730933146382</v>
      </c>
      <c r="AB3" t="n">
        <v>199.8636505630608</v>
      </c>
      <c r="AC3" t="n">
        <v>180.7889442637743</v>
      </c>
      <c r="AD3" t="n">
        <v>146073.0933146382</v>
      </c>
      <c r="AE3" t="n">
        <v>199863.6505630608</v>
      </c>
      <c r="AF3" t="n">
        <v>2.327590369263133e-06</v>
      </c>
      <c r="AG3" t="n">
        <v>0.3461111111111111</v>
      </c>
      <c r="AH3" t="n">
        <v>180788.9442637743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4.1236</v>
      </c>
      <c r="E4" t="n">
        <v>24.25</v>
      </c>
      <c r="F4" t="n">
        <v>20.44</v>
      </c>
      <c r="G4" t="n">
        <v>15.33</v>
      </c>
      <c r="H4" t="n">
        <v>0.24</v>
      </c>
      <c r="I4" t="n">
        <v>80</v>
      </c>
      <c r="J4" t="n">
        <v>108.05</v>
      </c>
      <c r="K4" t="n">
        <v>41.65</v>
      </c>
      <c r="L4" t="n">
        <v>1.5</v>
      </c>
      <c r="M4" t="n">
        <v>18</v>
      </c>
      <c r="N4" t="n">
        <v>14.9</v>
      </c>
      <c r="O4" t="n">
        <v>13559.91</v>
      </c>
      <c r="P4" t="n">
        <v>150.84</v>
      </c>
      <c r="Q4" t="n">
        <v>3798.5</v>
      </c>
      <c r="R4" t="n">
        <v>136.68</v>
      </c>
      <c r="S4" t="n">
        <v>58.18</v>
      </c>
      <c r="T4" t="n">
        <v>37199.59</v>
      </c>
      <c r="U4" t="n">
        <v>0.43</v>
      </c>
      <c r="V4" t="n">
        <v>0.8100000000000001</v>
      </c>
      <c r="W4" t="n">
        <v>2.93</v>
      </c>
      <c r="X4" t="n">
        <v>2.37</v>
      </c>
      <c r="Y4" t="n">
        <v>1</v>
      </c>
      <c r="Z4" t="n">
        <v>10</v>
      </c>
      <c r="AA4" t="n">
        <v>136.419222701853</v>
      </c>
      <c r="AB4" t="n">
        <v>186.6547988919416</v>
      </c>
      <c r="AC4" t="n">
        <v>168.8407268574028</v>
      </c>
      <c r="AD4" t="n">
        <v>136419.222701853</v>
      </c>
      <c r="AE4" t="n">
        <v>186654.7988919416</v>
      </c>
      <c r="AF4" t="n">
        <v>2.391560971443314e-06</v>
      </c>
      <c r="AG4" t="n">
        <v>0.3368055555555556</v>
      </c>
      <c r="AH4" t="n">
        <v>168840.7268574028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4.1348</v>
      </c>
      <c r="E5" t="n">
        <v>24.18</v>
      </c>
      <c r="F5" t="n">
        <v>20.42</v>
      </c>
      <c r="G5" t="n">
        <v>15.7</v>
      </c>
      <c r="H5" t="n">
        <v>0.28</v>
      </c>
      <c r="I5" t="n">
        <v>78</v>
      </c>
      <c r="J5" t="n">
        <v>108.37</v>
      </c>
      <c r="K5" t="n">
        <v>41.65</v>
      </c>
      <c r="L5" t="n">
        <v>1.75</v>
      </c>
      <c r="M5" t="n">
        <v>1</v>
      </c>
      <c r="N5" t="n">
        <v>14.97</v>
      </c>
      <c r="O5" t="n">
        <v>13599.17</v>
      </c>
      <c r="P5" t="n">
        <v>150.25</v>
      </c>
      <c r="Q5" t="n">
        <v>3798.52</v>
      </c>
      <c r="R5" t="n">
        <v>134.84</v>
      </c>
      <c r="S5" t="n">
        <v>58.18</v>
      </c>
      <c r="T5" t="n">
        <v>36289.66</v>
      </c>
      <c r="U5" t="n">
        <v>0.43</v>
      </c>
      <c r="V5" t="n">
        <v>0.8100000000000001</v>
      </c>
      <c r="W5" t="n">
        <v>2.96</v>
      </c>
      <c r="X5" t="n">
        <v>2.34</v>
      </c>
      <c r="Y5" t="n">
        <v>1</v>
      </c>
      <c r="Z5" t="n">
        <v>10</v>
      </c>
      <c r="AA5" t="n">
        <v>135.66463898158</v>
      </c>
      <c r="AB5" t="n">
        <v>185.6223441559804</v>
      </c>
      <c r="AC5" t="n">
        <v>167.9068081523822</v>
      </c>
      <c r="AD5" t="n">
        <v>135664.63898158</v>
      </c>
      <c r="AE5" t="n">
        <v>185622.3441559804</v>
      </c>
      <c r="AF5" t="n">
        <v>2.398056626424439e-06</v>
      </c>
      <c r="AG5" t="n">
        <v>0.3358333333333333</v>
      </c>
      <c r="AH5" t="n">
        <v>167906.8081523821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4.1444</v>
      </c>
      <c r="E6" t="n">
        <v>24.13</v>
      </c>
      <c r="F6" t="n">
        <v>20.38</v>
      </c>
      <c r="G6" t="n">
        <v>15.88</v>
      </c>
      <c r="H6" t="n">
        <v>0.32</v>
      </c>
      <c r="I6" t="n">
        <v>77</v>
      </c>
      <c r="J6" t="n">
        <v>108.68</v>
      </c>
      <c r="K6" t="n">
        <v>41.65</v>
      </c>
      <c r="L6" t="n">
        <v>2</v>
      </c>
      <c r="M6" t="n">
        <v>0</v>
      </c>
      <c r="N6" t="n">
        <v>15.03</v>
      </c>
      <c r="O6" t="n">
        <v>13638.32</v>
      </c>
      <c r="P6" t="n">
        <v>150.44</v>
      </c>
      <c r="Q6" t="n">
        <v>3798.62</v>
      </c>
      <c r="R6" t="n">
        <v>133.74</v>
      </c>
      <c r="S6" t="n">
        <v>58.18</v>
      </c>
      <c r="T6" t="n">
        <v>35746.03</v>
      </c>
      <c r="U6" t="n">
        <v>0.44</v>
      </c>
      <c r="V6" t="n">
        <v>0.8100000000000001</v>
      </c>
      <c r="W6" t="n">
        <v>2.96</v>
      </c>
      <c r="X6" t="n">
        <v>2.31</v>
      </c>
      <c r="Y6" t="n">
        <v>1</v>
      </c>
      <c r="Z6" t="n">
        <v>10</v>
      </c>
      <c r="AA6" t="n">
        <v>135.3771532883794</v>
      </c>
      <c r="AB6" t="n">
        <v>185.22899354757</v>
      </c>
      <c r="AC6" t="n">
        <v>167.5509983739672</v>
      </c>
      <c r="AD6" t="n">
        <v>135377.1532883794</v>
      </c>
      <c r="AE6" t="n">
        <v>185228.99354757</v>
      </c>
      <c r="AF6" t="n">
        <v>2.403624330693974e-06</v>
      </c>
      <c r="AG6" t="n">
        <v>0.3351388888888889</v>
      </c>
      <c r="AH6" t="n">
        <v>167550.9983739672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1.9753</v>
      </c>
      <c r="E2" t="n">
        <v>50.62</v>
      </c>
      <c r="F2" t="n">
        <v>28.98</v>
      </c>
      <c r="G2" t="n">
        <v>4.84</v>
      </c>
      <c r="H2" t="n">
        <v>0.06</v>
      </c>
      <c r="I2" t="n">
        <v>359</v>
      </c>
      <c r="J2" t="n">
        <v>274.09</v>
      </c>
      <c r="K2" t="n">
        <v>60.56</v>
      </c>
      <c r="L2" t="n">
        <v>1</v>
      </c>
      <c r="M2" t="n">
        <v>357</v>
      </c>
      <c r="N2" t="n">
        <v>72.53</v>
      </c>
      <c r="O2" t="n">
        <v>34038.11</v>
      </c>
      <c r="P2" t="n">
        <v>493.61</v>
      </c>
      <c r="Q2" t="n">
        <v>3800.36</v>
      </c>
      <c r="R2" t="n">
        <v>419.59</v>
      </c>
      <c r="S2" t="n">
        <v>58.18</v>
      </c>
      <c r="T2" t="n">
        <v>177260.76</v>
      </c>
      <c r="U2" t="n">
        <v>0.14</v>
      </c>
      <c r="V2" t="n">
        <v>0.57</v>
      </c>
      <c r="W2" t="n">
        <v>3.29</v>
      </c>
      <c r="X2" t="n">
        <v>10.89</v>
      </c>
      <c r="Y2" t="n">
        <v>1</v>
      </c>
      <c r="Z2" t="n">
        <v>10</v>
      </c>
      <c r="AA2" t="n">
        <v>811.5396404535547</v>
      </c>
      <c r="AB2" t="n">
        <v>1110.38433867067</v>
      </c>
      <c r="AC2" t="n">
        <v>1004.410815822148</v>
      </c>
      <c r="AD2" t="n">
        <v>811539.6404535547</v>
      </c>
      <c r="AE2" t="n">
        <v>1110384.33867067</v>
      </c>
      <c r="AF2" t="n">
        <v>9.821060172245474e-07</v>
      </c>
      <c r="AG2" t="n">
        <v>0.7030555555555555</v>
      </c>
      <c r="AH2" t="n">
        <v>1004410.815822148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2.4065</v>
      </c>
      <c r="E3" t="n">
        <v>41.55</v>
      </c>
      <c r="F3" t="n">
        <v>25.55</v>
      </c>
      <c r="G3" t="n">
        <v>6.11</v>
      </c>
      <c r="H3" t="n">
        <v>0.08</v>
      </c>
      <c r="I3" t="n">
        <v>251</v>
      </c>
      <c r="J3" t="n">
        <v>274.57</v>
      </c>
      <c r="K3" t="n">
        <v>60.56</v>
      </c>
      <c r="L3" t="n">
        <v>1.25</v>
      </c>
      <c r="M3" t="n">
        <v>249</v>
      </c>
      <c r="N3" t="n">
        <v>72.76000000000001</v>
      </c>
      <c r="O3" t="n">
        <v>34097.72</v>
      </c>
      <c r="P3" t="n">
        <v>431.59</v>
      </c>
      <c r="Q3" t="n">
        <v>3799.09</v>
      </c>
      <c r="R3" t="n">
        <v>306.98</v>
      </c>
      <c r="S3" t="n">
        <v>58.18</v>
      </c>
      <c r="T3" t="n">
        <v>121497.69</v>
      </c>
      <c r="U3" t="n">
        <v>0.19</v>
      </c>
      <c r="V3" t="n">
        <v>0.65</v>
      </c>
      <c r="W3" t="n">
        <v>3.11</v>
      </c>
      <c r="X3" t="n">
        <v>7.47</v>
      </c>
      <c r="Y3" t="n">
        <v>1</v>
      </c>
      <c r="Z3" t="n">
        <v>10</v>
      </c>
      <c r="AA3" t="n">
        <v>584.3649632443287</v>
      </c>
      <c r="AB3" t="n">
        <v>799.5539230735831</v>
      </c>
      <c r="AC3" t="n">
        <v>723.2456188364185</v>
      </c>
      <c r="AD3" t="n">
        <v>584364.9632443287</v>
      </c>
      <c r="AE3" t="n">
        <v>799553.923073583</v>
      </c>
      <c r="AF3" t="n">
        <v>1.196495788209828e-06</v>
      </c>
      <c r="AG3" t="n">
        <v>0.5770833333333333</v>
      </c>
      <c r="AH3" t="n">
        <v>723245.6188364185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2.7264</v>
      </c>
      <c r="E4" t="n">
        <v>36.68</v>
      </c>
      <c r="F4" t="n">
        <v>23.75</v>
      </c>
      <c r="G4" t="n">
        <v>7.42</v>
      </c>
      <c r="H4" t="n">
        <v>0.1</v>
      </c>
      <c r="I4" t="n">
        <v>192</v>
      </c>
      <c r="J4" t="n">
        <v>275.05</v>
      </c>
      <c r="K4" t="n">
        <v>60.56</v>
      </c>
      <c r="L4" t="n">
        <v>1.5</v>
      </c>
      <c r="M4" t="n">
        <v>190</v>
      </c>
      <c r="N4" t="n">
        <v>73</v>
      </c>
      <c r="O4" t="n">
        <v>34157.42</v>
      </c>
      <c r="P4" t="n">
        <v>397.65</v>
      </c>
      <c r="Q4" t="n">
        <v>3799.25</v>
      </c>
      <c r="R4" t="n">
        <v>246.88</v>
      </c>
      <c r="S4" t="n">
        <v>58.18</v>
      </c>
      <c r="T4" t="n">
        <v>91742.41</v>
      </c>
      <c r="U4" t="n">
        <v>0.24</v>
      </c>
      <c r="V4" t="n">
        <v>0.6899999999999999</v>
      </c>
      <c r="W4" t="n">
        <v>3.05</v>
      </c>
      <c r="X4" t="n">
        <v>5.67</v>
      </c>
      <c r="Y4" t="n">
        <v>1</v>
      </c>
      <c r="Z4" t="n">
        <v>10</v>
      </c>
      <c r="AA4" t="n">
        <v>476.7468277328809</v>
      </c>
      <c r="AB4" t="n">
        <v>652.3060422897628</v>
      </c>
      <c r="AC4" t="n">
        <v>590.0508691309076</v>
      </c>
      <c r="AD4" t="n">
        <v>476746.8277328809</v>
      </c>
      <c r="AE4" t="n">
        <v>652306.0422897628</v>
      </c>
      <c r="AF4" t="n">
        <v>1.355547939736246e-06</v>
      </c>
      <c r="AG4" t="n">
        <v>0.5094444444444445</v>
      </c>
      <c r="AH4" t="n">
        <v>590050.8691309076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2.9701</v>
      </c>
      <c r="E5" t="n">
        <v>33.67</v>
      </c>
      <c r="F5" t="n">
        <v>22.62</v>
      </c>
      <c r="G5" t="n">
        <v>8.699999999999999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375.3</v>
      </c>
      <c r="Q5" t="n">
        <v>3799.01</v>
      </c>
      <c r="R5" t="n">
        <v>210.69</v>
      </c>
      <c r="S5" t="n">
        <v>58.18</v>
      </c>
      <c r="T5" t="n">
        <v>73825.48</v>
      </c>
      <c r="U5" t="n">
        <v>0.28</v>
      </c>
      <c r="V5" t="n">
        <v>0.73</v>
      </c>
      <c r="W5" t="n">
        <v>2.96</v>
      </c>
      <c r="X5" t="n">
        <v>4.55</v>
      </c>
      <c r="Y5" t="n">
        <v>1</v>
      </c>
      <c r="Z5" t="n">
        <v>10</v>
      </c>
      <c r="AA5" t="n">
        <v>414.2986036187351</v>
      </c>
      <c r="AB5" t="n">
        <v>566.8616270355801</v>
      </c>
      <c r="AC5" t="n">
        <v>512.7611489465939</v>
      </c>
      <c r="AD5" t="n">
        <v>414298.603618735</v>
      </c>
      <c r="AE5" t="n">
        <v>566861.6270355801</v>
      </c>
      <c r="AF5" t="n">
        <v>1.476713958263873e-06</v>
      </c>
      <c r="AG5" t="n">
        <v>0.4676388888888889</v>
      </c>
      <c r="AH5" t="n">
        <v>512761.148946594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3.1607</v>
      </c>
      <c r="E6" t="n">
        <v>31.64</v>
      </c>
      <c r="F6" t="n">
        <v>21.9</v>
      </c>
      <c r="G6" t="n">
        <v>10.03</v>
      </c>
      <c r="H6" t="n">
        <v>0.13</v>
      </c>
      <c r="I6" t="n">
        <v>131</v>
      </c>
      <c r="J6" t="n">
        <v>276.02</v>
      </c>
      <c r="K6" t="n">
        <v>60.56</v>
      </c>
      <c r="L6" t="n">
        <v>2</v>
      </c>
      <c r="M6" t="n">
        <v>129</v>
      </c>
      <c r="N6" t="n">
        <v>73.47</v>
      </c>
      <c r="O6" t="n">
        <v>34277.1</v>
      </c>
      <c r="P6" t="n">
        <v>360.16</v>
      </c>
      <c r="Q6" t="n">
        <v>3798.22</v>
      </c>
      <c r="R6" t="n">
        <v>186.71</v>
      </c>
      <c r="S6" t="n">
        <v>58.18</v>
      </c>
      <c r="T6" t="n">
        <v>61959.32</v>
      </c>
      <c r="U6" t="n">
        <v>0.31</v>
      </c>
      <c r="V6" t="n">
        <v>0.75</v>
      </c>
      <c r="W6" t="n">
        <v>2.94</v>
      </c>
      <c r="X6" t="n">
        <v>3.82</v>
      </c>
      <c r="Y6" t="n">
        <v>1</v>
      </c>
      <c r="Z6" t="n">
        <v>10</v>
      </c>
      <c r="AA6" t="n">
        <v>374.6761424079228</v>
      </c>
      <c r="AB6" t="n">
        <v>512.6484275873273</v>
      </c>
      <c r="AC6" t="n">
        <v>463.7219811649791</v>
      </c>
      <c r="AD6" t="n">
        <v>374676.1424079228</v>
      </c>
      <c r="AE6" t="n">
        <v>512648.4275873273</v>
      </c>
      <c r="AF6" t="n">
        <v>1.571479010095493e-06</v>
      </c>
      <c r="AG6" t="n">
        <v>0.4394444444444445</v>
      </c>
      <c r="AH6" t="n">
        <v>463721.9811649791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3.3263</v>
      </c>
      <c r="E7" t="n">
        <v>30.06</v>
      </c>
      <c r="F7" t="n">
        <v>21.31</v>
      </c>
      <c r="G7" t="n">
        <v>11.42</v>
      </c>
      <c r="H7" t="n">
        <v>0.14</v>
      </c>
      <c r="I7" t="n">
        <v>112</v>
      </c>
      <c r="J7" t="n">
        <v>276.51</v>
      </c>
      <c r="K7" t="n">
        <v>60.56</v>
      </c>
      <c r="L7" t="n">
        <v>2.25</v>
      </c>
      <c r="M7" t="n">
        <v>110</v>
      </c>
      <c r="N7" t="n">
        <v>73.70999999999999</v>
      </c>
      <c r="O7" t="n">
        <v>34337.08</v>
      </c>
      <c r="P7" t="n">
        <v>347.17</v>
      </c>
      <c r="Q7" t="n">
        <v>3798.68</v>
      </c>
      <c r="R7" t="n">
        <v>168.06</v>
      </c>
      <c r="S7" t="n">
        <v>58.18</v>
      </c>
      <c r="T7" t="n">
        <v>52730.69</v>
      </c>
      <c r="U7" t="n">
        <v>0.35</v>
      </c>
      <c r="V7" t="n">
        <v>0.77</v>
      </c>
      <c r="W7" t="n">
        <v>2.89</v>
      </c>
      <c r="X7" t="n">
        <v>3.24</v>
      </c>
      <c r="Y7" t="n">
        <v>1</v>
      </c>
      <c r="Z7" t="n">
        <v>10</v>
      </c>
      <c r="AA7" t="n">
        <v>344.2042686094684</v>
      </c>
      <c r="AB7" t="n">
        <v>470.9554655320877</v>
      </c>
      <c r="AC7" t="n">
        <v>426.0081368918517</v>
      </c>
      <c r="AD7" t="n">
        <v>344204.2686094684</v>
      </c>
      <c r="AE7" t="n">
        <v>470955.4655320877</v>
      </c>
      <c r="AF7" t="n">
        <v>1.653814228266092e-06</v>
      </c>
      <c r="AG7" t="n">
        <v>0.4175</v>
      </c>
      <c r="AH7" t="n">
        <v>426008.1368918517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3.4578</v>
      </c>
      <c r="E8" t="n">
        <v>28.92</v>
      </c>
      <c r="F8" t="n">
        <v>20.9</v>
      </c>
      <c r="G8" t="n">
        <v>12.8</v>
      </c>
      <c r="H8" t="n">
        <v>0.16</v>
      </c>
      <c r="I8" t="n">
        <v>98</v>
      </c>
      <c r="J8" t="n">
        <v>277</v>
      </c>
      <c r="K8" t="n">
        <v>60.56</v>
      </c>
      <c r="L8" t="n">
        <v>2.5</v>
      </c>
      <c r="M8" t="n">
        <v>96</v>
      </c>
      <c r="N8" t="n">
        <v>73.94</v>
      </c>
      <c r="O8" t="n">
        <v>34397.15</v>
      </c>
      <c r="P8" t="n">
        <v>337.1</v>
      </c>
      <c r="Q8" t="n">
        <v>3798.56</v>
      </c>
      <c r="R8" t="n">
        <v>154.34</v>
      </c>
      <c r="S8" t="n">
        <v>58.18</v>
      </c>
      <c r="T8" t="n">
        <v>45941.61</v>
      </c>
      <c r="U8" t="n">
        <v>0.38</v>
      </c>
      <c r="V8" t="n">
        <v>0.79</v>
      </c>
      <c r="W8" t="n">
        <v>2.88</v>
      </c>
      <c r="X8" t="n">
        <v>2.83</v>
      </c>
      <c r="Y8" t="n">
        <v>1</v>
      </c>
      <c r="Z8" t="n">
        <v>10</v>
      </c>
      <c r="AA8" t="n">
        <v>322.4920846175782</v>
      </c>
      <c r="AB8" t="n">
        <v>441.2478975204291</v>
      </c>
      <c r="AC8" t="n">
        <v>399.1358174763923</v>
      </c>
      <c r="AD8" t="n">
        <v>322492.0846175782</v>
      </c>
      <c r="AE8" t="n">
        <v>441247.8975204292</v>
      </c>
      <c r="AF8" t="n">
        <v>1.71919515332306e-06</v>
      </c>
      <c r="AG8" t="n">
        <v>0.4016666666666667</v>
      </c>
      <c r="AH8" t="n">
        <v>399135.8174763923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3.5706</v>
      </c>
      <c r="E9" t="n">
        <v>28.01</v>
      </c>
      <c r="F9" t="n">
        <v>20.56</v>
      </c>
      <c r="G9" t="n">
        <v>14.18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328.46</v>
      </c>
      <c r="Q9" t="n">
        <v>3798.26</v>
      </c>
      <c r="R9" t="n">
        <v>143.17</v>
      </c>
      <c r="S9" t="n">
        <v>58.18</v>
      </c>
      <c r="T9" t="n">
        <v>40411.49</v>
      </c>
      <c r="U9" t="n">
        <v>0.41</v>
      </c>
      <c r="V9" t="n">
        <v>0.8</v>
      </c>
      <c r="W9" t="n">
        <v>2.86</v>
      </c>
      <c r="X9" t="n">
        <v>2.49</v>
      </c>
      <c r="Y9" t="n">
        <v>1</v>
      </c>
      <c r="Z9" t="n">
        <v>10</v>
      </c>
      <c r="AA9" t="n">
        <v>305.1857928430973</v>
      </c>
      <c r="AB9" t="n">
        <v>417.5686656148762</v>
      </c>
      <c r="AC9" t="n">
        <v>377.7164982298948</v>
      </c>
      <c r="AD9" t="n">
        <v>305185.7928430972</v>
      </c>
      <c r="AE9" t="n">
        <v>417568.6656148763</v>
      </c>
      <c r="AF9" t="n">
        <v>1.775278562801584e-06</v>
      </c>
      <c r="AG9" t="n">
        <v>0.3890277777777778</v>
      </c>
      <c r="AH9" t="n">
        <v>377716.4982298948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3.6676</v>
      </c>
      <c r="E10" t="n">
        <v>27.27</v>
      </c>
      <c r="F10" t="n">
        <v>20.29</v>
      </c>
      <c r="G10" t="n">
        <v>15.61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320.98</v>
      </c>
      <c r="Q10" t="n">
        <v>3798.06</v>
      </c>
      <c r="R10" t="n">
        <v>134.61</v>
      </c>
      <c r="S10" t="n">
        <v>58.18</v>
      </c>
      <c r="T10" t="n">
        <v>36174.89</v>
      </c>
      <c r="U10" t="n">
        <v>0.43</v>
      </c>
      <c r="V10" t="n">
        <v>0.8100000000000001</v>
      </c>
      <c r="W10" t="n">
        <v>2.84</v>
      </c>
      <c r="X10" t="n">
        <v>2.22</v>
      </c>
      <c r="Y10" t="n">
        <v>1</v>
      </c>
      <c r="Z10" t="n">
        <v>10</v>
      </c>
      <c r="AA10" t="n">
        <v>291.2061166481668</v>
      </c>
      <c r="AB10" t="n">
        <v>398.4410559051861</v>
      </c>
      <c r="AC10" t="n">
        <v>360.4144007451284</v>
      </c>
      <c r="AD10" t="n">
        <v>291206.1166481667</v>
      </c>
      <c r="AE10" t="n">
        <v>398441.0559051861</v>
      </c>
      <c r="AF10" t="n">
        <v>1.823506317406343e-06</v>
      </c>
      <c r="AG10" t="n">
        <v>0.37875</v>
      </c>
      <c r="AH10" t="n">
        <v>360414.4007451285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3.7394</v>
      </c>
      <c r="E11" t="n">
        <v>26.74</v>
      </c>
      <c r="F11" t="n">
        <v>20.13</v>
      </c>
      <c r="G11" t="n">
        <v>17.01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314.99</v>
      </c>
      <c r="Q11" t="n">
        <v>3798.34</v>
      </c>
      <c r="R11" t="n">
        <v>129</v>
      </c>
      <c r="S11" t="n">
        <v>58.18</v>
      </c>
      <c r="T11" t="n">
        <v>33408.59</v>
      </c>
      <c r="U11" t="n">
        <v>0.45</v>
      </c>
      <c r="V11" t="n">
        <v>0.82</v>
      </c>
      <c r="W11" t="n">
        <v>2.84</v>
      </c>
      <c r="X11" t="n">
        <v>2.06</v>
      </c>
      <c r="Y11" t="n">
        <v>1</v>
      </c>
      <c r="Z11" t="n">
        <v>10</v>
      </c>
      <c r="AA11" t="n">
        <v>281.1793464441807</v>
      </c>
      <c r="AB11" t="n">
        <v>384.7219865622105</v>
      </c>
      <c r="AC11" t="n">
        <v>348.0046601254118</v>
      </c>
      <c r="AD11" t="n">
        <v>281179.3464441807</v>
      </c>
      <c r="AE11" t="n">
        <v>384721.9865622105</v>
      </c>
      <c r="AF11" t="n">
        <v>1.859204799680794e-06</v>
      </c>
      <c r="AG11" t="n">
        <v>0.3713888888888889</v>
      </c>
      <c r="AH11" t="n">
        <v>348004.6601254118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3.8103</v>
      </c>
      <c r="E12" t="n">
        <v>26.24</v>
      </c>
      <c r="F12" t="n">
        <v>19.95</v>
      </c>
      <c r="G12" t="n">
        <v>18.41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308.61</v>
      </c>
      <c r="Q12" t="n">
        <v>3797.96</v>
      </c>
      <c r="R12" t="n">
        <v>123.26</v>
      </c>
      <c r="S12" t="n">
        <v>58.18</v>
      </c>
      <c r="T12" t="n">
        <v>30564.29</v>
      </c>
      <c r="U12" t="n">
        <v>0.47</v>
      </c>
      <c r="V12" t="n">
        <v>0.83</v>
      </c>
      <c r="W12" t="n">
        <v>2.83</v>
      </c>
      <c r="X12" t="n">
        <v>1.88</v>
      </c>
      <c r="Y12" t="n">
        <v>1</v>
      </c>
      <c r="Z12" t="n">
        <v>10</v>
      </c>
      <c r="AA12" t="n">
        <v>271.2741235341433</v>
      </c>
      <c r="AB12" t="n">
        <v>371.1692235891036</v>
      </c>
      <c r="AC12" t="n">
        <v>335.7453538290358</v>
      </c>
      <c r="AD12" t="n">
        <v>271274.1235341433</v>
      </c>
      <c r="AE12" t="n">
        <v>371169.2235891036</v>
      </c>
      <c r="AF12" t="n">
        <v>1.894455807943448e-06</v>
      </c>
      <c r="AG12" t="n">
        <v>0.3644444444444444</v>
      </c>
      <c r="AH12" t="n">
        <v>335745.3538290358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3.8876</v>
      </c>
      <c r="E13" t="n">
        <v>25.72</v>
      </c>
      <c r="F13" t="n">
        <v>19.74</v>
      </c>
      <c r="G13" t="n">
        <v>20.08</v>
      </c>
      <c r="H13" t="n">
        <v>0.24</v>
      </c>
      <c r="I13" t="n">
        <v>59</v>
      </c>
      <c r="J13" t="n">
        <v>279.44</v>
      </c>
      <c r="K13" t="n">
        <v>60.56</v>
      </c>
      <c r="L13" t="n">
        <v>3.75</v>
      </c>
      <c r="M13" t="n">
        <v>57</v>
      </c>
      <c r="N13" t="n">
        <v>75.14</v>
      </c>
      <c r="O13" t="n">
        <v>34698.9</v>
      </c>
      <c r="P13" t="n">
        <v>301.3</v>
      </c>
      <c r="Q13" t="n">
        <v>3798.19</v>
      </c>
      <c r="R13" t="n">
        <v>116.76</v>
      </c>
      <c r="S13" t="n">
        <v>58.18</v>
      </c>
      <c r="T13" t="n">
        <v>27344.23</v>
      </c>
      <c r="U13" t="n">
        <v>0.5</v>
      </c>
      <c r="V13" t="n">
        <v>0.84</v>
      </c>
      <c r="W13" t="n">
        <v>2.8</v>
      </c>
      <c r="X13" t="n">
        <v>1.67</v>
      </c>
      <c r="Y13" t="n">
        <v>1</v>
      </c>
      <c r="Z13" t="n">
        <v>10</v>
      </c>
      <c r="AA13" t="n">
        <v>260.6174360541198</v>
      </c>
      <c r="AB13" t="n">
        <v>356.5882736390645</v>
      </c>
      <c r="AC13" t="n">
        <v>322.5559892777367</v>
      </c>
      <c r="AD13" t="n">
        <v>260617.4360541198</v>
      </c>
      <c r="AE13" t="n">
        <v>356588.2736390645</v>
      </c>
      <c r="AF13" t="n">
        <v>1.932888853623323e-06</v>
      </c>
      <c r="AG13" t="n">
        <v>0.3572222222222222</v>
      </c>
      <c r="AH13" t="n">
        <v>322555.9892777367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3.9337</v>
      </c>
      <c r="E14" t="n">
        <v>25.42</v>
      </c>
      <c r="F14" t="n">
        <v>19.65</v>
      </c>
      <c r="G14" t="n">
        <v>21.43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297.66</v>
      </c>
      <c r="Q14" t="n">
        <v>3798.18</v>
      </c>
      <c r="R14" t="n">
        <v>113.35</v>
      </c>
      <c r="S14" t="n">
        <v>58.18</v>
      </c>
      <c r="T14" t="n">
        <v>25661.63</v>
      </c>
      <c r="U14" t="n">
        <v>0.51</v>
      </c>
      <c r="V14" t="n">
        <v>0.84</v>
      </c>
      <c r="W14" t="n">
        <v>2.81</v>
      </c>
      <c r="X14" t="n">
        <v>1.58</v>
      </c>
      <c r="Y14" t="n">
        <v>1</v>
      </c>
      <c r="Z14" t="n">
        <v>10</v>
      </c>
      <c r="AA14" t="n">
        <v>255.0277655283371</v>
      </c>
      <c r="AB14" t="n">
        <v>348.9402398266642</v>
      </c>
      <c r="AC14" t="n">
        <v>315.637873078414</v>
      </c>
      <c r="AD14" t="n">
        <v>255027.7655283371</v>
      </c>
      <c r="AE14" t="n">
        <v>348940.2398266642</v>
      </c>
      <c r="AF14" t="n">
        <v>1.955809466894245e-06</v>
      </c>
      <c r="AG14" t="n">
        <v>0.3530555555555556</v>
      </c>
      <c r="AH14" t="n">
        <v>315637.873078414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3.9851</v>
      </c>
      <c r="E15" t="n">
        <v>25.09</v>
      </c>
      <c r="F15" t="n">
        <v>19.53</v>
      </c>
      <c r="G15" t="n">
        <v>22.98</v>
      </c>
      <c r="H15" t="n">
        <v>0.27</v>
      </c>
      <c r="I15" t="n">
        <v>51</v>
      </c>
      <c r="J15" t="n">
        <v>280.43</v>
      </c>
      <c r="K15" t="n">
        <v>60.56</v>
      </c>
      <c r="L15" t="n">
        <v>4.25</v>
      </c>
      <c r="M15" t="n">
        <v>49</v>
      </c>
      <c r="N15" t="n">
        <v>75.62</v>
      </c>
      <c r="O15" t="n">
        <v>34820.27</v>
      </c>
      <c r="P15" t="n">
        <v>293.22</v>
      </c>
      <c r="Q15" t="n">
        <v>3798.01</v>
      </c>
      <c r="R15" t="n">
        <v>109.61</v>
      </c>
      <c r="S15" t="n">
        <v>58.18</v>
      </c>
      <c r="T15" t="n">
        <v>23812.16</v>
      </c>
      <c r="U15" t="n">
        <v>0.53</v>
      </c>
      <c r="V15" t="n">
        <v>0.84</v>
      </c>
      <c r="W15" t="n">
        <v>2.8</v>
      </c>
      <c r="X15" t="n">
        <v>1.46</v>
      </c>
      <c r="Y15" t="n">
        <v>1</v>
      </c>
      <c r="Z15" t="n">
        <v>10</v>
      </c>
      <c r="AA15" t="n">
        <v>248.6479732342086</v>
      </c>
      <c r="AB15" t="n">
        <v>340.2111265532702</v>
      </c>
      <c r="AC15" t="n">
        <v>307.7418541244424</v>
      </c>
      <c r="AD15" t="n">
        <v>248647.9732342086</v>
      </c>
      <c r="AE15" t="n">
        <v>340211.1265532702</v>
      </c>
      <c r="AF15" t="n">
        <v>1.981365204901303e-06</v>
      </c>
      <c r="AG15" t="n">
        <v>0.3484722222222222</v>
      </c>
      <c r="AH15" t="n">
        <v>307741.8541244424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4.04</v>
      </c>
      <c r="E16" t="n">
        <v>24.75</v>
      </c>
      <c r="F16" t="n">
        <v>19.4</v>
      </c>
      <c r="G16" t="n">
        <v>24.76</v>
      </c>
      <c r="H16" t="n">
        <v>0.29</v>
      </c>
      <c r="I16" t="n">
        <v>47</v>
      </c>
      <c r="J16" t="n">
        <v>280.92</v>
      </c>
      <c r="K16" t="n">
        <v>60.56</v>
      </c>
      <c r="L16" t="n">
        <v>4.5</v>
      </c>
      <c r="M16" t="n">
        <v>45</v>
      </c>
      <c r="N16" t="n">
        <v>75.87</v>
      </c>
      <c r="O16" t="n">
        <v>34881.09</v>
      </c>
      <c r="P16" t="n">
        <v>287.08</v>
      </c>
      <c r="Q16" t="n">
        <v>3798.16</v>
      </c>
      <c r="R16" t="n">
        <v>105.41</v>
      </c>
      <c r="S16" t="n">
        <v>58.18</v>
      </c>
      <c r="T16" t="n">
        <v>21731.97</v>
      </c>
      <c r="U16" t="n">
        <v>0.55</v>
      </c>
      <c r="V16" t="n">
        <v>0.85</v>
      </c>
      <c r="W16" t="n">
        <v>2.79</v>
      </c>
      <c r="X16" t="n">
        <v>1.32</v>
      </c>
      <c r="Y16" t="n">
        <v>1</v>
      </c>
      <c r="Z16" t="n">
        <v>10</v>
      </c>
      <c r="AA16" t="n">
        <v>241.1702013274603</v>
      </c>
      <c r="AB16" t="n">
        <v>329.9797091344486</v>
      </c>
      <c r="AC16" t="n">
        <v>298.4869088241855</v>
      </c>
      <c r="AD16" t="n">
        <v>241170.2013274603</v>
      </c>
      <c r="AE16" t="n">
        <v>329979.7091344486</v>
      </c>
      <c r="AF16" t="n">
        <v>2.008661119620904e-06</v>
      </c>
      <c r="AG16" t="n">
        <v>0.34375</v>
      </c>
      <c r="AH16" t="n">
        <v>298486.9088241855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4.0808</v>
      </c>
      <c r="E17" t="n">
        <v>24.51</v>
      </c>
      <c r="F17" t="n">
        <v>19.31</v>
      </c>
      <c r="G17" t="n">
        <v>26.33</v>
      </c>
      <c r="H17" t="n">
        <v>0.3</v>
      </c>
      <c r="I17" t="n">
        <v>44</v>
      </c>
      <c r="J17" t="n">
        <v>281.41</v>
      </c>
      <c r="K17" t="n">
        <v>60.56</v>
      </c>
      <c r="L17" t="n">
        <v>4.75</v>
      </c>
      <c r="M17" t="n">
        <v>42</v>
      </c>
      <c r="N17" t="n">
        <v>76.11</v>
      </c>
      <c r="O17" t="n">
        <v>34942.02</v>
      </c>
      <c r="P17" t="n">
        <v>282.25</v>
      </c>
      <c r="Q17" t="n">
        <v>3797.98</v>
      </c>
      <c r="R17" t="n">
        <v>102.55</v>
      </c>
      <c r="S17" t="n">
        <v>58.18</v>
      </c>
      <c r="T17" t="n">
        <v>20314.79</v>
      </c>
      <c r="U17" t="n">
        <v>0.57</v>
      </c>
      <c r="V17" t="n">
        <v>0.85</v>
      </c>
      <c r="W17" t="n">
        <v>2.78</v>
      </c>
      <c r="X17" t="n">
        <v>1.24</v>
      </c>
      <c r="Y17" t="n">
        <v>1</v>
      </c>
      <c r="Z17" t="n">
        <v>10</v>
      </c>
      <c r="AA17" t="n">
        <v>235.6078159516594</v>
      </c>
      <c r="AB17" t="n">
        <v>322.369008068158</v>
      </c>
      <c r="AC17" t="n">
        <v>291.6025623859731</v>
      </c>
      <c r="AD17" t="n">
        <v>235607.8159516594</v>
      </c>
      <c r="AE17" t="n">
        <v>322369.008068158</v>
      </c>
      <c r="AF17" t="n">
        <v>2.02894660815569e-06</v>
      </c>
      <c r="AG17" t="n">
        <v>0.3404166666666667</v>
      </c>
      <c r="AH17" t="n">
        <v>291602.5623859731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4.1189</v>
      </c>
      <c r="E18" t="n">
        <v>24.28</v>
      </c>
      <c r="F18" t="n">
        <v>19.24</v>
      </c>
      <c r="G18" t="n">
        <v>28.15</v>
      </c>
      <c r="H18" t="n">
        <v>0.32</v>
      </c>
      <c r="I18" t="n">
        <v>41</v>
      </c>
      <c r="J18" t="n">
        <v>281.91</v>
      </c>
      <c r="K18" t="n">
        <v>60.56</v>
      </c>
      <c r="L18" t="n">
        <v>5</v>
      </c>
      <c r="M18" t="n">
        <v>39</v>
      </c>
      <c r="N18" t="n">
        <v>76.34999999999999</v>
      </c>
      <c r="O18" t="n">
        <v>35003.04</v>
      </c>
      <c r="P18" t="n">
        <v>274.97</v>
      </c>
      <c r="Q18" t="n">
        <v>3798.02</v>
      </c>
      <c r="R18" t="n">
        <v>100.45</v>
      </c>
      <c r="S18" t="n">
        <v>58.18</v>
      </c>
      <c r="T18" t="n">
        <v>19279.19</v>
      </c>
      <c r="U18" t="n">
        <v>0.58</v>
      </c>
      <c r="V18" t="n">
        <v>0.86</v>
      </c>
      <c r="W18" t="n">
        <v>2.78</v>
      </c>
      <c r="X18" t="n">
        <v>1.17</v>
      </c>
      <c r="Y18" t="n">
        <v>1</v>
      </c>
      <c r="Z18" t="n">
        <v>10</v>
      </c>
      <c r="AA18" t="n">
        <v>228.9333548387324</v>
      </c>
      <c r="AB18" t="n">
        <v>313.2367159170131</v>
      </c>
      <c r="AC18" t="n">
        <v>283.3418433804782</v>
      </c>
      <c r="AD18" t="n">
        <v>228933.3548387324</v>
      </c>
      <c r="AE18" t="n">
        <v>313236.7159170131</v>
      </c>
      <c r="AF18" t="n">
        <v>2.047889674655085e-06</v>
      </c>
      <c r="AG18" t="n">
        <v>0.3372222222222223</v>
      </c>
      <c r="AH18" t="n">
        <v>283341.8433804782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4.1624</v>
      </c>
      <c r="E19" t="n">
        <v>24.02</v>
      </c>
      <c r="F19" t="n">
        <v>19.14</v>
      </c>
      <c r="G19" t="n">
        <v>30.22</v>
      </c>
      <c r="H19" t="n">
        <v>0.33</v>
      </c>
      <c r="I19" t="n">
        <v>38</v>
      </c>
      <c r="J19" t="n">
        <v>282.4</v>
      </c>
      <c r="K19" t="n">
        <v>60.56</v>
      </c>
      <c r="L19" t="n">
        <v>5.25</v>
      </c>
      <c r="M19" t="n">
        <v>36</v>
      </c>
      <c r="N19" t="n">
        <v>76.59999999999999</v>
      </c>
      <c r="O19" t="n">
        <v>35064.15</v>
      </c>
      <c r="P19" t="n">
        <v>270.46</v>
      </c>
      <c r="Q19" t="n">
        <v>3797.98</v>
      </c>
      <c r="R19" t="n">
        <v>96.98999999999999</v>
      </c>
      <c r="S19" t="n">
        <v>58.18</v>
      </c>
      <c r="T19" t="n">
        <v>17567.8</v>
      </c>
      <c r="U19" t="n">
        <v>0.6</v>
      </c>
      <c r="V19" t="n">
        <v>0.86</v>
      </c>
      <c r="W19" t="n">
        <v>2.78</v>
      </c>
      <c r="X19" t="n">
        <v>1.07</v>
      </c>
      <c r="Y19" t="n">
        <v>1</v>
      </c>
      <c r="Z19" t="n">
        <v>10</v>
      </c>
      <c r="AA19" t="n">
        <v>223.6045477344344</v>
      </c>
      <c r="AB19" t="n">
        <v>305.9456069465389</v>
      </c>
      <c r="AC19" t="n">
        <v>276.7465876170078</v>
      </c>
      <c r="AD19" t="n">
        <v>223604.5477344345</v>
      </c>
      <c r="AE19" t="n">
        <v>305945.6069465389</v>
      </c>
      <c r="AF19" t="n">
        <v>2.06951758522526e-06</v>
      </c>
      <c r="AG19" t="n">
        <v>0.3336111111111111</v>
      </c>
      <c r="AH19" t="n">
        <v>276746.5876170078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4.1913</v>
      </c>
      <c r="E20" t="n">
        <v>23.86</v>
      </c>
      <c r="F20" t="n">
        <v>19.08</v>
      </c>
      <c r="G20" t="n">
        <v>31.8</v>
      </c>
      <c r="H20" t="n">
        <v>0.35</v>
      </c>
      <c r="I20" t="n">
        <v>36</v>
      </c>
      <c r="J20" t="n">
        <v>282.9</v>
      </c>
      <c r="K20" t="n">
        <v>60.56</v>
      </c>
      <c r="L20" t="n">
        <v>5.5</v>
      </c>
      <c r="M20" t="n">
        <v>34</v>
      </c>
      <c r="N20" t="n">
        <v>76.84999999999999</v>
      </c>
      <c r="O20" t="n">
        <v>35125.37</v>
      </c>
      <c r="P20" t="n">
        <v>266.01</v>
      </c>
      <c r="Q20" t="n">
        <v>3798.03</v>
      </c>
      <c r="R20" t="n">
        <v>94.98999999999999</v>
      </c>
      <c r="S20" t="n">
        <v>58.18</v>
      </c>
      <c r="T20" t="n">
        <v>16573.98</v>
      </c>
      <c r="U20" t="n">
        <v>0.61</v>
      </c>
      <c r="V20" t="n">
        <v>0.86</v>
      </c>
      <c r="W20" t="n">
        <v>2.77</v>
      </c>
      <c r="X20" t="n">
        <v>1.01</v>
      </c>
      <c r="Y20" t="n">
        <v>1</v>
      </c>
      <c r="Z20" t="n">
        <v>10</v>
      </c>
      <c r="AA20" t="n">
        <v>219.3082685619934</v>
      </c>
      <c r="AB20" t="n">
        <v>300.0672482443479</v>
      </c>
      <c r="AC20" t="n">
        <v>271.4292512190239</v>
      </c>
      <c r="AD20" t="n">
        <v>219308.2685619934</v>
      </c>
      <c r="AE20" t="n">
        <v>300067.2482443479</v>
      </c>
      <c r="AF20" t="n">
        <v>2.0838864729374e-06</v>
      </c>
      <c r="AG20" t="n">
        <v>0.3313888888888889</v>
      </c>
      <c r="AH20" t="n">
        <v>271429.2512190238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4.2256</v>
      </c>
      <c r="E21" t="n">
        <v>23.67</v>
      </c>
      <c r="F21" t="n">
        <v>18.99</v>
      </c>
      <c r="G21" t="n">
        <v>33.51</v>
      </c>
      <c r="H21" t="n">
        <v>0.36</v>
      </c>
      <c r="I21" t="n">
        <v>34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262.55</v>
      </c>
      <c r="Q21" t="n">
        <v>3797.79</v>
      </c>
      <c r="R21" t="n">
        <v>91.91</v>
      </c>
      <c r="S21" t="n">
        <v>58.18</v>
      </c>
      <c r="T21" t="n">
        <v>15048.46</v>
      </c>
      <c r="U21" t="n">
        <v>0.63</v>
      </c>
      <c r="V21" t="n">
        <v>0.87</v>
      </c>
      <c r="W21" t="n">
        <v>2.77</v>
      </c>
      <c r="X21" t="n">
        <v>0.92</v>
      </c>
      <c r="Y21" t="n">
        <v>1</v>
      </c>
      <c r="Z21" t="n">
        <v>10</v>
      </c>
      <c r="AA21" t="n">
        <v>215.2664013722505</v>
      </c>
      <c r="AB21" t="n">
        <v>294.5369872407487</v>
      </c>
      <c r="AC21" t="n">
        <v>266.4267905638364</v>
      </c>
      <c r="AD21" t="n">
        <v>215266.4013722505</v>
      </c>
      <c r="AE21" t="n">
        <v>294536.9872407487</v>
      </c>
      <c r="AF21" t="n">
        <v>2.10094020472032e-06</v>
      </c>
      <c r="AG21" t="n">
        <v>0.32875</v>
      </c>
      <c r="AH21" t="n">
        <v>266426.7905638364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4.2462</v>
      </c>
      <c r="E22" t="n">
        <v>23.55</v>
      </c>
      <c r="F22" t="n">
        <v>18.98</v>
      </c>
      <c r="G22" t="n">
        <v>35.58</v>
      </c>
      <c r="H22" t="n">
        <v>0.38</v>
      </c>
      <c r="I22" t="n">
        <v>32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255.71</v>
      </c>
      <c r="Q22" t="n">
        <v>3797.85</v>
      </c>
      <c r="R22" t="n">
        <v>91.42</v>
      </c>
      <c r="S22" t="n">
        <v>58.18</v>
      </c>
      <c r="T22" t="n">
        <v>14811.91</v>
      </c>
      <c r="U22" t="n">
        <v>0.64</v>
      </c>
      <c r="V22" t="n">
        <v>0.87</v>
      </c>
      <c r="W22" t="n">
        <v>2.78</v>
      </c>
      <c r="X22" t="n">
        <v>0.91</v>
      </c>
      <c r="Y22" t="n">
        <v>1</v>
      </c>
      <c r="Z22" t="n">
        <v>10</v>
      </c>
      <c r="AA22" t="n">
        <v>210.301053681633</v>
      </c>
      <c r="AB22" t="n">
        <v>287.7431794747695</v>
      </c>
      <c r="AC22" t="n">
        <v>260.2813742758709</v>
      </c>
      <c r="AD22" t="n">
        <v>210301.053681633</v>
      </c>
      <c r="AE22" t="n">
        <v>287743.1794747695</v>
      </c>
      <c r="AF22" t="n">
        <v>2.111182387657001e-06</v>
      </c>
      <c r="AG22" t="n">
        <v>0.3270833333333333</v>
      </c>
      <c r="AH22" t="n">
        <v>260281.3742758709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4.2595</v>
      </c>
      <c r="E23" t="n">
        <v>23.48</v>
      </c>
      <c r="F23" t="n">
        <v>18.96</v>
      </c>
      <c r="G23" t="n">
        <v>36.69</v>
      </c>
      <c r="H23" t="n">
        <v>0.39</v>
      </c>
      <c r="I23" t="n">
        <v>31</v>
      </c>
      <c r="J23" t="n">
        <v>284.4</v>
      </c>
      <c r="K23" t="n">
        <v>60.56</v>
      </c>
      <c r="L23" t="n">
        <v>6.25</v>
      </c>
      <c r="M23" t="n">
        <v>19</v>
      </c>
      <c r="N23" t="n">
        <v>77.59</v>
      </c>
      <c r="O23" t="n">
        <v>35309.61</v>
      </c>
      <c r="P23" t="n">
        <v>254.48</v>
      </c>
      <c r="Q23" t="n">
        <v>3797.87</v>
      </c>
      <c r="R23" t="n">
        <v>90.68000000000001</v>
      </c>
      <c r="S23" t="n">
        <v>58.18</v>
      </c>
      <c r="T23" t="n">
        <v>14444.6</v>
      </c>
      <c r="U23" t="n">
        <v>0.64</v>
      </c>
      <c r="V23" t="n">
        <v>0.87</v>
      </c>
      <c r="W23" t="n">
        <v>2.78</v>
      </c>
      <c r="X23" t="n">
        <v>0.89</v>
      </c>
      <c r="Y23" t="n">
        <v>1</v>
      </c>
      <c r="Z23" t="n">
        <v>10</v>
      </c>
      <c r="AA23" t="n">
        <v>208.8862841579844</v>
      </c>
      <c r="AB23" t="n">
        <v>285.8074293972879</v>
      </c>
      <c r="AC23" t="n">
        <v>258.5303694689414</v>
      </c>
      <c r="AD23" t="n">
        <v>208886.2841579844</v>
      </c>
      <c r="AE23" t="n">
        <v>285807.4293972879</v>
      </c>
      <c r="AF23" t="n">
        <v>2.117795059164663e-06</v>
      </c>
      <c r="AG23" t="n">
        <v>0.3261111111111111</v>
      </c>
      <c r="AH23" t="n">
        <v>258530.3694689414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4.2738</v>
      </c>
      <c r="E24" t="n">
        <v>23.4</v>
      </c>
      <c r="F24" t="n">
        <v>18.93</v>
      </c>
      <c r="G24" t="n">
        <v>37.86</v>
      </c>
      <c r="H24" t="n">
        <v>0.41</v>
      </c>
      <c r="I24" t="n">
        <v>30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250.74</v>
      </c>
      <c r="Q24" t="n">
        <v>3797.9</v>
      </c>
      <c r="R24" t="n">
        <v>89.68000000000001</v>
      </c>
      <c r="S24" t="n">
        <v>58.18</v>
      </c>
      <c r="T24" t="n">
        <v>13951.88</v>
      </c>
      <c r="U24" t="n">
        <v>0.65</v>
      </c>
      <c r="V24" t="n">
        <v>0.87</v>
      </c>
      <c r="W24" t="n">
        <v>2.78</v>
      </c>
      <c r="X24" t="n">
        <v>0.86</v>
      </c>
      <c r="Y24" t="n">
        <v>1</v>
      </c>
      <c r="Z24" t="n">
        <v>10</v>
      </c>
      <c r="AA24" t="n">
        <v>205.9790655174469</v>
      </c>
      <c r="AB24" t="n">
        <v>281.8296445958721</v>
      </c>
      <c r="AC24" t="n">
        <v>254.9322188661154</v>
      </c>
      <c r="AD24" t="n">
        <v>205979.0655174469</v>
      </c>
      <c r="AE24" t="n">
        <v>281829.6445958721</v>
      </c>
      <c r="AF24" t="n">
        <v>2.124904924018767e-06</v>
      </c>
      <c r="AG24" t="n">
        <v>0.325</v>
      </c>
      <c r="AH24" t="n">
        <v>254932.2188661154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4.2864</v>
      </c>
      <c r="E25" t="n">
        <v>23.33</v>
      </c>
      <c r="F25" t="n">
        <v>18.91</v>
      </c>
      <c r="G25" t="n">
        <v>39.13</v>
      </c>
      <c r="H25" t="n">
        <v>0.42</v>
      </c>
      <c r="I25" t="n">
        <v>29</v>
      </c>
      <c r="J25" t="n">
        <v>285.39</v>
      </c>
      <c r="K25" t="n">
        <v>60.56</v>
      </c>
      <c r="L25" t="n">
        <v>6.75</v>
      </c>
      <c r="M25" t="n">
        <v>8</v>
      </c>
      <c r="N25" t="n">
        <v>78.09</v>
      </c>
      <c r="O25" t="n">
        <v>35432.93</v>
      </c>
      <c r="P25" t="n">
        <v>249.17</v>
      </c>
      <c r="Q25" t="n">
        <v>3797.96</v>
      </c>
      <c r="R25" t="n">
        <v>88.73</v>
      </c>
      <c r="S25" t="n">
        <v>58.18</v>
      </c>
      <c r="T25" t="n">
        <v>13482.58</v>
      </c>
      <c r="U25" t="n">
        <v>0.66</v>
      </c>
      <c r="V25" t="n">
        <v>0.87</v>
      </c>
      <c r="W25" t="n">
        <v>2.79</v>
      </c>
      <c r="X25" t="n">
        <v>0.84</v>
      </c>
      <c r="Y25" t="n">
        <v>1</v>
      </c>
      <c r="Z25" t="n">
        <v>10</v>
      </c>
      <c r="AA25" t="n">
        <v>204.4278732801061</v>
      </c>
      <c r="AB25" t="n">
        <v>279.7072349429718</v>
      </c>
      <c r="AC25" t="n">
        <v>253.0123690116665</v>
      </c>
      <c r="AD25" t="n">
        <v>204427.8732801061</v>
      </c>
      <c r="AE25" t="n">
        <v>279707.2349429717</v>
      </c>
      <c r="AF25" t="n">
        <v>2.131169560183921e-06</v>
      </c>
      <c r="AG25" t="n">
        <v>0.3240277777777777</v>
      </c>
      <c r="AH25" t="n">
        <v>253012.3690116665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4.2854</v>
      </c>
      <c r="E26" t="n">
        <v>23.34</v>
      </c>
      <c r="F26" t="n">
        <v>18.92</v>
      </c>
      <c r="G26" t="n">
        <v>39.14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3</v>
      </c>
      <c r="N26" t="n">
        <v>78.34</v>
      </c>
      <c r="O26" t="n">
        <v>35494.74</v>
      </c>
      <c r="P26" t="n">
        <v>248.68</v>
      </c>
      <c r="Q26" t="n">
        <v>3797.85</v>
      </c>
      <c r="R26" t="n">
        <v>88.61</v>
      </c>
      <c r="S26" t="n">
        <v>58.18</v>
      </c>
      <c r="T26" t="n">
        <v>13421.5</v>
      </c>
      <c r="U26" t="n">
        <v>0.66</v>
      </c>
      <c r="V26" t="n">
        <v>0.87</v>
      </c>
      <c r="W26" t="n">
        <v>2.8</v>
      </c>
      <c r="X26" t="n">
        <v>0.85</v>
      </c>
      <c r="Y26" t="n">
        <v>1</v>
      </c>
      <c r="Z26" t="n">
        <v>10</v>
      </c>
      <c r="AA26" t="n">
        <v>204.2311567394854</v>
      </c>
      <c r="AB26" t="n">
        <v>279.4380786935735</v>
      </c>
      <c r="AC26" t="n">
        <v>252.7689006569475</v>
      </c>
      <c r="AD26" t="n">
        <v>204231.1567394855</v>
      </c>
      <c r="AE26" t="n">
        <v>279438.0786935735</v>
      </c>
      <c r="AF26" t="n">
        <v>2.130672366837481e-06</v>
      </c>
      <c r="AG26" t="n">
        <v>0.3241666666666667</v>
      </c>
      <c r="AH26" t="n">
        <v>252768.9006569475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4.287</v>
      </c>
      <c r="E27" t="n">
        <v>23.33</v>
      </c>
      <c r="F27" t="n">
        <v>18.91</v>
      </c>
      <c r="G27" t="n">
        <v>39.13</v>
      </c>
      <c r="H27" t="n">
        <v>0.45</v>
      </c>
      <c r="I27" t="n">
        <v>29</v>
      </c>
      <c r="J27" t="n">
        <v>286.4</v>
      </c>
      <c r="K27" t="n">
        <v>60.56</v>
      </c>
      <c r="L27" t="n">
        <v>7.25</v>
      </c>
      <c r="M27" t="n">
        <v>2</v>
      </c>
      <c r="N27" t="n">
        <v>78.59</v>
      </c>
      <c r="O27" t="n">
        <v>35556.78</v>
      </c>
      <c r="P27" t="n">
        <v>248.28</v>
      </c>
      <c r="Q27" t="n">
        <v>3797.82</v>
      </c>
      <c r="R27" t="n">
        <v>88.54000000000001</v>
      </c>
      <c r="S27" t="n">
        <v>58.18</v>
      </c>
      <c r="T27" t="n">
        <v>13388.04</v>
      </c>
      <c r="U27" t="n">
        <v>0.66</v>
      </c>
      <c r="V27" t="n">
        <v>0.87</v>
      </c>
      <c r="W27" t="n">
        <v>2.79</v>
      </c>
      <c r="X27" t="n">
        <v>0.84</v>
      </c>
      <c r="Y27" t="n">
        <v>1</v>
      </c>
      <c r="Z27" t="n">
        <v>10</v>
      </c>
      <c r="AA27" t="n">
        <v>203.8975303346756</v>
      </c>
      <c r="AB27" t="n">
        <v>278.9815963279547</v>
      </c>
      <c r="AC27" t="n">
        <v>252.3559843276263</v>
      </c>
      <c r="AD27" t="n">
        <v>203897.5303346756</v>
      </c>
      <c r="AE27" t="n">
        <v>278981.5963279547</v>
      </c>
      <c r="AF27" t="n">
        <v>2.131467876191786e-06</v>
      </c>
      <c r="AG27" t="n">
        <v>0.3240277777777777</v>
      </c>
      <c r="AH27" t="n">
        <v>252355.9843276263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4.2854</v>
      </c>
      <c r="E28" t="n">
        <v>23.34</v>
      </c>
      <c r="F28" t="n">
        <v>18.92</v>
      </c>
      <c r="G28" t="n">
        <v>39.14</v>
      </c>
      <c r="H28" t="n">
        <v>0.47</v>
      </c>
      <c r="I28" t="n">
        <v>29</v>
      </c>
      <c r="J28" t="n">
        <v>286.9</v>
      </c>
      <c r="K28" t="n">
        <v>60.56</v>
      </c>
      <c r="L28" t="n">
        <v>7.5</v>
      </c>
      <c r="M28" t="n">
        <v>0</v>
      </c>
      <c r="N28" t="n">
        <v>78.84999999999999</v>
      </c>
      <c r="O28" t="n">
        <v>35618.8</v>
      </c>
      <c r="P28" t="n">
        <v>248.68</v>
      </c>
      <c r="Q28" t="n">
        <v>3798</v>
      </c>
      <c r="R28" t="n">
        <v>88.62</v>
      </c>
      <c r="S28" t="n">
        <v>58.18</v>
      </c>
      <c r="T28" t="n">
        <v>13424.13</v>
      </c>
      <c r="U28" t="n">
        <v>0.66</v>
      </c>
      <c r="V28" t="n">
        <v>0.87</v>
      </c>
      <c r="W28" t="n">
        <v>2.8</v>
      </c>
      <c r="X28" t="n">
        <v>0.85</v>
      </c>
      <c r="Y28" t="n">
        <v>1</v>
      </c>
      <c r="Z28" t="n">
        <v>10</v>
      </c>
      <c r="AA28" t="n">
        <v>204.2311567394854</v>
      </c>
      <c r="AB28" t="n">
        <v>279.4380786935735</v>
      </c>
      <c r="AC28" t="n">
        <v>252.7689006569475</v>
      </c>
      <c r="AD28" t="n">
        <v>204231.1567394855</v>
      </c>
      <c r="AE28" t="n">
        <v>279438.0786935735</v>
      </c>
      <c r="AF28" t="n">
        <v>2.130672366837481e-06</v>
      </c>
      <c r="AG28" t="n">
        <v>0.3241666666666667</v>
      </c>
      <c r="AH28" t="n">
        <v>252768.9006569475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3.766</v>
      </c>
      <c r="E2" t="n">
        <v>26.55</v>
      </c>
      <c r="F2" t="n">
        <v>22.63</v>
      </c>
      <c r="G2" t="n">
        <v>8.880000000000001</v>
      </c>
      <c r="H2" t="n">
        <v>0.28</v>
      </c>
      <c r="I2" t="n">
        <v>153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119.49</v>
      </c>
      <c r="Q2" t="n">
        <v>3799.82</v>
      </c>
      <c r="R2" t="n">
        <v>204.2</v>
      </c>
      <c r="S2" t="n">
        <v>58.18</v>
      </c>
      <c r="T2" t="n">
        <v>70597.62</v>
      </c>
      <c r="U2" t="n">
        <v>0.28</v>
      </c>
      <c r="V2" t="n">
        <v>0.73</v>
      </c>
      <c r="W2" t="n">
        <v>3.16</v>
      </c>
      <c r="X2" t="n">
        <v>4.56</v>
      </c>
      <c r="Y2" t="n">
        <v>1</v>
      </c>
      <c r="Z2" t="n">
        <v>10</v>
      </c>
      <c r="AA2" t="n">
        <v>120.922758592759</v>
      </c>
      <c r="AB2" t="n">
        <v>165.4518530421434</v>
      </c>
      <c r="AC2" t="n">
        <v>149.6613604009812</v>
      </c>
      <c r="AD2" t="n">
        <v>120922.758592759</v>
      </c>
      <c r="AE2" t="n">
        <v>165451.8530421434</v>
      </c>
      <c r="AF2" t="n">
        <v>2.371185664523258e-06</v>
      </c>
      <c r="AG2" t="n">
        <v>0.36875</v>
      </c>
      <c r="AH2" t="n">
        <v>149661.3604009812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2.9359</v>
      </c>
      <c r="E2" t="n">
        <v>34.06</v>
      </c>
      <c r="F2" t="n">
        <v>24.44</v>
      </c>
      <c r="G2" t="n">
        <v>6.85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294.81</v>
      </c>
      <c r="Q2" t="n">
        <v>3799.17</v>
      </c>
      <c r="R2" t="n">
        <v>269.61</v>
      </c>
      <c r="S2" t="n">
        <v>58.18</v>
      </c>
      <c r="T2" t="n">
        <v>102994.23</v>
      </c>
      <c r="U2" t="n">
        <v>0.22</v>
      </c>
      <c r="V2" t="n">
        <v>0.67</v>
      </c>
      <c r="W2" t="n">
        <v>3.08</v>
      </c>
      <c r="X2" t="n">
        <v>6.36</v>
      </c>
      <c r="Y2" t="n">
        <v>1</v>
      </c>
      <c r="Z2" t="n">
        <v>10</v>
      </c>
      <c r="AA2" t="n">
        <v>340.2505003926064</v>
      </c>
      <c r="AB2" t="n">
        <v>465.5457454298339</v>
      </c>
      <c r="AC2" t="n">
        <v>421.1147128835672</v>
      </c>
      <c r="AD2" t="n">
        <v>340250.5003926064</v>
      </c>
      <c r="AE2" t="n">
        <v>465545.7454298339</v>
      </c>
      <c r="AF2" t="n">
        <v>1.580732754772246e-06</v>
      </c>
      <c r="AG2" t="n">
        <v>0.4730555555555556</v>
      </c>
      <c r="AH2" t="n">
        <v>421114.7128835671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3.3097</v>
      </c>
      <c r="E3" t="n">
        <v>30.21</v>
      </c>
      <c r="F3" t="n">
        <v>22.59</v>
      </c>
      <c r="G3" t="n">
        <v>8.74</v>
      </c>
      <c r="H3" t="n">
        <v>0.13</v>
      </c>
      <c r="I3" t="n">
        <v>155</v>
      </c>
      <c r="J3" t="n">
        <v>168.25</v>
      </c>
      <c r="K3" t="n">
        <v>51.39</v>
      </c>
      <c r="L3" t="n">
        <v>1.25</v>
      </c>
      <c r="M3" t="n">
        <v>153</v>
      </c>
      <c r="N3" t="n">
        <v>30.6</v>
      </c>
      <c r="O3" t="n">
        <v>20984.25</v>
      </c>
      <c r="P3" t="n">
        <v>266.55</v>
      </c>
      <c r="Q3" t="n">
        <v>3798.46</v>
      </c>
      <c r="R3" t="n">
        <v>209.92</v>
      </c>
      <c r="S3" t="n">
        <v>58.18</v>
      </c>
      <c r="T3" t="n">
        <v>73446.82000000001</v>
      </c>
      <c r="U3" t="n">
        <v>0.28</v>
      </c>
      <c r="V3" t="n">
        <v>0.73</v>
      </c>
      <c r="W3" t="n">
        <v>2.96</v>
      </c>
      <c r="X3" t="n">
        <v>4.52</v>
      </c>
      <c r="Y3" t="n">
        <v>1</v>
      </c>
      <c r="Z3" t="n">
        <v>10</v>
      </c>
      <c r="AA3" t="n">
        <v>275.0307982607042</v>
      </c>
      <c r="AB3" t="n">
        <v>376.3092716827762</v>
      </c>
      <c r="AC3" t="n">
        <v>340.3948429467511</v>
      </c>
      <c r="AD3" t="n">
        <v>275030.7982607042</v>
      </c>
      <c r="AE3" t="n">
        <v>376309.2716827762</v>
      </c>
      <c r="AF3" t="n">
        <v>1.781992301668893e-06</v>
      </c>
      <c r="AG3" t="n">
        <v>0.4195833333333334</v>
      </c>
      <c r="AH3" t="n">
        <v>340394.8429467511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3.574</v>
      </c>
      <c r="E4" t="n">
        <v>27.98</v>
      </c>
      <c r="F4" t="n">
        <v>21.54</v>
      </c>
      <c r="G4" t="n">
        <v>10.77</v>
      </c>
      <c r="H4" t="n">
        <v>0.16</v>
      </c>
      <c r="I4" t="n">
        <v>120</v>
      </c>
      <c r="J4" t="n">
        <v>168.61</v>
      </c>
      <c r="K4" t="n">
        <v>51.39</v>
      </c>
      <c r="L4" t="n">
        <v>1.5</v>
      </c>
      <c r="M4" t="n">
        <v>118</v>
      </c>
      <c r="N4" t="n">
        <v>30.71</v>
      </c>
      <c r="O4" t="n">
        <v>21028.94</v>
      </c>
      <c r="P4" t="n">
        <v>247.6</v>
      </c>
      <c r="Q4" t="n">
        <v>3798.47</v>
      </c>
      <c r="R4" t="n">
        <v>175.78</v>
      </c>
      <c r="S4" t="n">
        <v>58.18</v>
      </c>
      <c r="T4" t="n">
        <v>56551.25</v>
      </c>
      <c r="U4" t="n">
        <v>0.33</v>
      </c>
      <c r="V4" t="n">
        <v>0.77</v>
      </c>
      <c r="W4" t="n">
        <v>2.9</v>
      </c>
      <c r="X4" t="n">
        <v>3.47</v>
      </c>
      <c r="Y4" t="n">
        <v>1</v>
      </c>
      <c r="Z4" t="n">
        <v>10</v>
      </c>
      <c r="AA4" t="n">
        <v>238.6649653305496</v>
      </c>
      <c r="AB4" t="n">
        <v>326.5519347202653</v>
      </c>
      <c r="AC4" t="n">
        <v>295.3862763891792</v>
      </c>
      <c r="AD4" t="n">
        <v>238664.9653305497</v>
      </c>
      <c r="AE4" t="n">
        <v>326551.9347202653</v>
      </c>
      <c r="AF4" t="n">
        <v>1.924295400237068e-06</v>
      </c>
      <c r="AG4" t="n">
        <v>0.3886111111111111</v>
      </c>
      <c r="AH4" t="n">
        <v>295386.2763891792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3.7673</v>
      </c>
      <c r="E5" t="n">
        <v>26.54</v>
      </c>
      <c r="F5" t="n">
        <v>20.88</v>
      </c>
      <c r="G5" t="n">
        <v>12.92</v>
      </c>
      <c r="H5" t="n">
        <v>0.18</v>
      </c>
      <c r="I5" t="n">
        <v>97</v>
      </c>
      <c r="J5" t="n">
        <v>168.97</v>
      </c>
      <c r="K5" t="n">
        <v>51.39</v>
      </c>
      <c r="L5" t="n">
        <v>1.75</v>
      </c>
      <c r="M5" t="n">
        <v>95</v>
      </c>
      <c r="N5" t="n">
        <v>30.83</v>
      </c>
      <c r="O5" t="n">
        <v>21073.68</v>
      </c>
      <c r="P5" t="n">
        <v>233.6</v>
      </c>
      <c r="Q5" t="n">
        <v>3798.59</v>
      </c>
      <c r="R5" t="n">
        <v>153.81</v>
      </c>
      <c r="S5" t="n">
        <v>58.18</v>
      </c>
      <c r="T5" t="n">
        <v>45680.84</v>
      </c>
      <c r="U5" t="n">
        <v>0.38</v>
      </c>
      <c r="V5" t="n">
        <v>0.79</v>
      </c>
      <c r="W5" t="n">
        <v>2.88</v>
      </c>
      <c r="X5" t="n">
        <v>2.81</v>
      </c>
      <c r="Y5" t="n">
        <v>1</v>
      </c>
      <c r="Z5" t="n">
        <v>10</v>
      </c>
      <c r="AA5" t="n">
        <v>215.5323848906223</v>
      </c>
      <c r="AB5" t="n">
        <v>294.9009176249495</v>
      </c>
      <c r="AC5" t="n">
        <v>266.7559879429487</v>
      </c>
      <c r="AD5" t="n">
        <v>215532.3848906223</v>
      </c>
      <c r="AE5" t="n">
        <v>294900.9176249495</v>
      </c>
      <c r="AF5" t="n">
        <v>2.028371030026051e-06</v>
      </c>
      <c r="AG5" t="n">
        <v>0.3686111111111111</v>
      </c>
      <c r="AH5" t="n">
        <v>266755.9879429487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3.9225</v>
      </c>
      <c r="E6" t="n">
        <v>25.49</v>
      </c>
      <c r="F6" t="n">
        <v>20.38</v>
      </c>
      <c r="G6" t="n">
        <v>15.09</v>
      </c>
      <c r="H6" t="n">
        <v>0.21</v>
      </c>
      <c r="I6" t="n">
        <v>81</v>
      </c>
      <c r="J6" t="n">
        <v>169.33</v>
      </c>
      <c r="K6" t="n">
        <v>51.39</v>
      </c>
      <c r="L6" t="n">
        <v>2</v>
      </c>
      <c r="M6" t="n">
        <v>79</v>
      </c>
      <c r="N6" t="n">
        <v>30.94</v>
      </c>
      <c r="O6" t="n">
        <v>21118.46</v>
      </c>
      <c r="P6" t="n">
        <v>221.7</v>
      </c>
      <c r="Q6" t="n">
        <v>3797.97</v>
      </c>
      <c r="R6" t="n">
        <v>137.49</v>
      </c>
      <c r="S6" t="n">
        <v>58.18</v>
      </c>
      <c r="T6" t="n">
        <v>37603.56</v>
      </c>
      <c r="U6" t="n">
        <v>0.42</v>
      </c>
      <c r="V6" t="n">
        <v>0.8100000000000001</v>
      </c>
      <c r="W6" t="n">
        <v>2.84</v>
      </c>
      <c r="X6" t="n">
        <v>2.31</v>
      </c>
      <c r="Y6" t="n">
        <v>1</v>
      </c>
      <c r="Z6" t="n">
        <v>10</v>
      </c>
      <c r="AA6" t="n">
        <v>198.2892744342403</v>
      </c>
      <c r="AB6" t="n">
        <v>271.3081331861945</v>
      </c>
      <c r="AC6" t="n">
        <v>245.41486573834</v>
      </c>
      <c r="AD6" t="n">
        <v>198289.2744342403</v>
      </c>
      <c r="AE6" t="n">
        <v>271308.1331861945</v>
      </c>
      <c r="AF6" t="n">
        <v>2.111933046287045e-06</v>
      </c>
      <c r="AG6" t="n">
        <v>0.3540277777777778</v>
      </c>
      <c r="AH6" t="n">
        <v>245414.86573834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4.0522</v>
      </c>
      <c r="E7" t="n">
        <v>24.68</v>
      </c>
      <c r="F7" t="n">
        <v>20</v>
      </c>
      <c r="G7" t="n">
        <v>17.65</v>
      </c>
      <c r="H7" t="n">
        <v>0.24</v>
      </c>
      <c r="I7" t="n">
        <v>68</v>
      </c>
      <c r="J7" t="n">
        <v>169.7</v>
      </c>
      <c r="K7" t="n">
        <v>51.39</v>
      </c>
      <c r="L7" t="n">
        <v>2.25</v>
      </c>
      <c r="M7" t="n">
        <v>66</v>
      </c>
      <c r="N7" t="n">
        <v>31.05</v>
      </c>
      <c r="O7" t="n">
        <v>21163.27</v>
      </c>
      <c r="P7" t="n">
        <v>210.26</v>
      </c>
      <c r="Q7" t="n">
        <v>3798.14</v>
      </c>
      <c r="R7" t="n">
        <v>124.76</v>
      </c>
      <c r="S7" t="n">
        <v>58.18</v>
      </c>
      <c r="T7" t="n">
        <v>31302.33</v>
      </c>
      <c r="U7" t="n">
        <v>0.47</v>
      </c>
      <c r="V7" t="n">
        <v>0.82</v>
      </c>
      <c r="W7" t="n">
        <v>2.83</v>
      </c>
      <c r="X7" t="n">
        <v>1.93</v>
      </c>
      <c r="Y7" t="n">
        <v>1</v>
      </c>
      <c r="Z7" t="n">
        <v>10</v>
      </c>
      <c r="AA7" t="n">
        <v>184.1058925040057</v>
      </c>
      <c r="AB7" t="n">
        <v>251.9018043026081</v>
      </c>
      <c r="AC7" t="n">
        <v>227.8606496464433</v>
      </c>
      <c r="AD7" t="n">
        <v>184105.8925040057</v>
      </c>
      <c r="AE7" t="n">
        <v>251901.8043026081</v>
      </c>
      <c r="AF7" t="n">
        <v>2.181765478690724e-06</v>
      </c>
      <c r="AG7" t="n">
        <v>0.3427777777777778</v>
      </c>
      <c r="AH7" t="n">
        <v>227860.6496464433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4.1458</v>
      </c>
      <c r="E8" t="n">
        <v>24.12</v>
      </c>
      <c r="F8" t="n">
        <v>19.75</v>
      </c>
      <c r="G8" t="n">
        <v>20.08</v>
      </c>
      <c r="H8" t="n">
        <v>0.26</v>
      </c>
      <c r="I8" t="n">
        <v>59</v>
      </c>
      <c r="J8" t="n">
        <v>170.06</v>
      </c>
      <c r="K8" t="n">
        <v>51.39</v>
      </c>
      <c r="L8" t="n">
        <v>2.5</v>
      </c>
      <c r="M8" t="n">
        <v>55</v>
      </c>
      <c r="N8" t="n">
        <v>31.17</v>
      </c>
      <c r="O8" t="n">
        <v>21208.12</v>
      </c>
      <c r="P8" t="n">
        <v>200.52</v>
      </c>
      <c r="Q8" t="n">
        <v>3798.21</v>
      </c>
      <c r="R8" t="n">
        <v>116.93</v>
      </c>
      <c r="S8" t="n">
        <v>58.18</v>
      </c>
      <c r="T8" t="n">
        <v>27432.08</v>
      </c>
      <c r="U8" t="n">
        <v>0.5</v>
      </c>
      <c r="V8" t="n">
        <v>0.83</v>
      </c>
      <c r="W8" t="n">
        <v>2.81</v>
      </c>
      <c r="X8" t="n">
        <v>1.68</v>
      </c>
      <c r="Y8" t="n">
        <v>1</v>
      </c>
      <c r="Z8" t="n">
        <v>10</v>
      </c>
      <c r="AA8" t="n">
        <v>173.6215125846299</v>
      </c>
      <c r="AB8" t="n">
        <v>237.5566131587277</v>
      </c>
      <c r="AC8" t="n">
        <v>214.8845434117279</v>
      </c>
      <c r="AD8" t="n">
        <v>173621.5125846299</v>
      </c>
      <c r="AE8" t="n">
        <v>237556.6131587276</v>
      </c>
      <c r="AF8" t="n">
        <v>2.23216112767287e-06</v>
      </c>
      <c r="AG8" t="n">
        <v>0.335</v>
      </c>
      <c r="AH8" t="n">
        <v>214884.5434117279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4.2072</v>
      </c>
      <c r="E9" t="n">
        <v>23.77</v>
      </c>
      <c r="F9" t="n">
        <v>19.6</v>
      </c>
      <c r="G9" t="n">
        <v>22.19</v>
      </c>
      <c r="H9" t="n">
        <v>0.29</v>
      </c>
      <c r="I9" t="n">
        <v>53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193.81</v>
      </c>
      <c r="Q9" t="n">
        <v>3797.98</v>
      </c>
      <c r="R9" t="n">
        <v>111.37</v>
      </c>
      <c r="S9" t="n">
        <v>58.18</v>
      </c>
      <c r="T9" t="n">
        <v>24679.18</v>
      </c>
      <c r="U9" t="n">
        <v>0.52</v>
      </c>
      <c r="V9" t="n">
        <v>0.84</v>
      </c>
      <c r="W9" t="n">
        <v>2.82</v>
      </c>
      <c r="X9" t="n">
        <v>1.53</v>
      </c>
      <c r="Y9" t="n">
        <v>1</v>
      </c>
      <c r="Z9" t="n">
        <v>10</v>
      </c>
      <c r="AA9" t="n">
        <v>166.8507517071706</v>
      </c>
      <c r="AB9" t="n">
        <v>228.292559421304</v>
      </c>
      <c r="AC9" t="n">
        <v>206.5046379608201</v>
      </c>
      <c r="AD9" t="n">
        <v>166850.7517071706</v>
      </c>
      <c r="AE9" t="n">
        <v>228292.559421304</v>
      </c>
      <c r="AF9" t="n">
        <v>2.265219811941072e-06</v>
      </c>
      <c r="AG9" t="n">
        <v>0.3301388888888889</v>
      </c>
      <c r="AH9" t="n">
        <v>206504.6379608201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4.2605</v>
      </c>
      <c r="E10" t="n">
        <v>23.47</v>
      </c>
      <c r="F10" t="n">
        <v>19.47</v>
      </c>
      <c r="G10" t="n">
        <v>24.34</v>
      </c>
      <c r="H10" t="n">
        <v>0.31</v>
      </c>
      <c r="I10" t="n">
        <v>48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187.81</v>
      </c>
      <c r="Q10" t="n">
        <v>3797.79</v>
      </c>
      <c r="R10" t="n">
        <v>106.39</v>
      </c>
      <c r="S10" t="n">
        <v>58.18</v>
      </c>
      <c r="T10" t="n">
        <v>22214.68</v>
      </c>
      <c r="U10" t="n">
        <v>0.55</v>
      </c>
      <c r="V10" t="n">
        <v>0.85</v>
      </c>
      <c r="W10" t="n">
        <v>2.84</v>
      </c>
      <c r="X10" t="n">
        <v>1.4</v>
      </c>
      <c r="Y10" t="n">
        <v>1</v>
      </c>
      <c r="Z10" t="n">
        <v>10</v>
      </c>
      <c r="AA10" t="n">
        <v>161.0323411936384</v>
      </c>
      <c r="AB10" t="n">
        <v>220.3315534665377</v>
      </c>
      <c r="AC10" t="n">
        <v>199.3034192410321</v>
      </c>
      <c r="AD10" t="n">
        <v>161032.3411936384</v>
      </c>
      <c r="AE10" t="n">
        <v>220331.5534665377</v>
      </c>
      <c r="AF10" t="n">
        <v>2.293917334278128e-06</v>
      </c>
      <c r="AG10" t="n">
        <v>0.3259722222222222</v>
      </c>
      <c r="AH10" t="n">
        <v>199303.4192410321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4.2805</v>
      </c>
      <c r="E11" t="n">
        <v>23.36</v>
      </c>
      <c r="F11" t="n">
        <v>19.43</v>
      </c>
      <c r="G11" t="n">
        <v>25.34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5</v>
      </c>
      <c r="N11" t="n">
        <v>31.51</v>
      </c>
      <c r="O11" t="n">
        <v>21342.91</v>
      </c>
      <c r="P11" t="n">
        <v>185.87</v>
      </c>
      <c r="Q11" t="n">
        <v>3798.15</v>
      </c>
      <c r="R11" t="n">
        <v>104.75</v>
      </c>
      <c r="S11" t="n">
        <v>58.18</v>
      </c>
      <c r="T11" t="n">
        <v>21405.65</v>
      </c>
      <c r="U11" t="n">
        <v>0.5600000000000001</v>
      </c>
      <c r="V11" t="n">
        <v>0.85</v>
      </c>
      <c r="W11" t="n">
        <v>2.84</v>
      </c>
      <c r="X11" t="n">
        <v>1.36</v>
      </c>
      <c r="Y11" t="n">
        <v>1</v>
      </c>
      <c r="Z11" t="n">
        <v>10</v>
      </c>
      <c r="AA11" t="n">
        <v>159.0856540647143</v>
      </c>
      <c r="AB11" t="n">
        <v>217.6680102549703</v>
      </c>
      <c r="AC11" t="n">
        <v>196.8940808552694</v>
      </c>
      <c r="AD11" t="n">
        <v>159085.6540647143</v>
      </c>
      <c r="AE11" t="n">
        <v>217668.0102549703</v>
      </c>
      <c r="AF11" t="n">
        <v>2.304685635342689e-06</v>
      </c>
      <c r="AG11" t="n">
        <v>0.3244444444444444</v>
      </c>
      <c r="AH11" t="n">
        <v>196894.0808552694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4.2799</v>
      </c>
      <c r="E12" t="n">
        <v>23.36</v>
      </c>
      <c r="F12" t="n">
        <v>19.43</v>
      </c>
      <c r="G12" t="n">
        <v>25.35</v>
      </c>
      <c r="H12" t="n">
        <v>0.36</v>
      </c>
      <c r="I12" t="n">
        <v>46</v>
      </c>
      <c r="J12" t="n">
        <v>171.52</v>
      </c>
      <c r="K12" t="n">
        <v>51.39</v>
      </c>
      <c r="L12" t="n">
        <v>3.5</v>
      </c>
      <c r="M12" t="n">
        <v>3</v>
      </c>
      <c r="N12" t="n">
        <v>31.63</v>
      </c>
      <c r="O12" t="n">
        <v>21387.92</v>
      </c>
      <c r="P12" t="n">
        <v>186.2</v>
      </c>
      <c r="Q12" t="n">
        <v>3797.93</v>
      </c>
      <c r="R12" t="n">
        <v>104.55</v>
      </c>
      <c r="S12" t="n">
        <v>58.18</v>
      </c>
      <c r="T12" t="n">
        <v>21304.1</v>
      </c>
      <c r="U12" t="n">
        <v>0.5600000000000001</v>
      </c>
      <c r="V12" t="n">
        <v>0.85</v>
      </c>
      <c r="W12" t="n">
        <v>2.85</v>
      </c>
      <c r="X12" t="n">
        <v>1.36</v>
      </c>
      <c r="Y12" t="n">
        <v>1</v>
      </c>
      <c r="Z12" t="n">
        <v>10</v>
      </c>
      <c r="AA12" t="n">
        <v>159.2940659322082</v>
      </c>
      <c r="AB12" t="n">
        <v>217.9531685665579</v>
      </c>
      <c r="AC12" t="n">
        <v>197.1520240578214</v>
      </c>
      <c r="AD12" t="n">
        <v>159294.0659322082</v>
      </c>
      <c r="AE12" t="n">
        <v>217953.1685665579</v>
      </c>
      <c r="AF12" t="n">
        <v>2.304362586310751e-06</v>
      </c>
      <c r="AG12" t="n">
        <v>0.3244444444444444</v>
      </c>
      <c r="AH12" t="n">
        <v>197152.0240578214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4.2785</v>
      </c>
      <c r="E13" t="n">
        <v>23.37</v>
      </c>
      <c r="F13" t="n">
        <v>19.44</v>
      </c>
      <c r="G13" t="n">
        <v>25.36</v>
      </c>
      <c r="H13" t="n">
        <v>0.39</v>
      </c>
      <c r="I13" t="n">
        <v>46</v>
      </c>
      <c r="J13" t="n">
        <v>171.88</v>
      </c>
      <c r="K13" t="n">
        <v>51.39</v>
      </c>
      <c r="L13" t="n">
        <v>3.75</v>
      </c>
      <c r="M13" t="n">
        <v>0</v>
      </c>
      <c r="N13" t="n">
        <v>31.74</v>
      </c>
      <c r="O13" t="n">
        <v>21432.96</v>
      </c>
      <c r="P13" t="n">
        <v>186.35</v>
      </c>
      <c r="Q13" t="n">
        <v>3798.06</v>
      </c>
      <c r="R13" t="n">
        <v>104.75</v>
      </c>
      <c r="S13" t="n">
        <v>58.18</v>
      </c>
      <c r="T13" t="n">
        <v>21405.79</v>
      </c>
      <c r="U13" t="n">
        <v>0.5600000000000001</v>
      </c>
      <c r="V13" t="n">
        <v>0.85</v>
      </c>
      <c r="W13" t="n">
        <v>2.86</v>
      </c>
      <c r="X13" t="n">
        <v>1.37</v>
      </c>
      <c r="Y13" t="n">
        <v>1</v>
      </c>
      <c r="Z13" t="n">
        <v>10</v>
      </c>
      <c r="AA13" t="n">
        <v>159.4570028879341</v>
      </c>
      <c r="AB13" t="n">
        <v>218.1761060976532</v>
      </c>
      <c r="AC13" t="n">
        <v>197.3536847438438</v>
      </c>
      <c r="AD13" t="n">
        <v>159457.0028879341</v>
      </c>
      <c r="AE13" t="n">
        <v>218176.1060976532</v>
      </c>
      <c r="AF13" t="n">
        <v>2.303608805236232e-06</v>
      </c>
      <c r="AG13" t="n">
        <v>0.3245833333333333</v>
      </c>
      <c r="AH13" t="n">
        <v>197353.6847438438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3.5883</v>
      </c>
      <c r="E2" t="n">
        <v>27.87</v>
      </c>
      <c r="F2" t="n">
        <v>23.79</v>
      </c>
      <c r="G2" t="n">
        <v>7.47</v>
      </c>
      <c r="H2" t="n">
        <v>0.34</v>
      </c>
      <c r="I2" t="n">
        <v>191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111.44</v>
      </c>
      <c r="Q2" t="n">
        <v>3799.32</v>
      </c>
      <c r="R2" t="n">
        <v>240.2</v>
      </c>
      <c r="S2" t="n">
        <v>58.18</v>
      </c>
      <c r="T2" t="n">
        <v>88404.89999999999</v>
      </c>
      <c r="U2" t="n">
        <v>0.24</v>
      </c>
      <c r="V2" t="n">
        <v>0.6899999999999999</v>
      </c>
      <c r="W2" t="n">
        <v>3.28</v>
      </c>
      <c r="X2" t="n">
        <v>5.71</v>
      </c>
      <c r="Y2" t="n">
        <v>1</v>
      </c>
      <c r="Z2" t="n">
        <v>10</v>
      </c>
      <c r="AA2" t="n">
        <v>119.6719298225885</v>
      </c>
      <c r="AB2" t="n">
        <v>163.7404139361263</v>
      </c>
      <c r="AC2" t="n">
        <v>148.113258641222</v>
      </c>
      <c r="AD2" t="n">
        <v>119671.9298225885</v>
      </c>
      <c r="AE2" t="n">
        <v>163740.4139361263</v>
      </c>
      <c r="AF2" t="n">
        <v>2.312126984772169e-06</v>
      </c>
      <c r="AG2" t="n">
        <v>0.3870833333333333</v>
      </c>
      <c r="AH2" t="n">
        <v>148113.258641222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2.2954</v>
      </c>
      <c r="E2" t="n">
        <v>43.56</v>
      </c>
      <c r="F2" t="n">
        <v>27.14</v>
      </c>
      <c r="G2" t="n">
        <v>5.41</v>
      </c>
      <c r="H2" t="n">
        <v>0.08</v>
      </c>
      <c r="I2" t="n">
        <v>301</v>
      </c>
      <c r="J2" t="n">
        <v>232.68</v>
      </c>
      <c r="K2" t="n">
        <v>57.72</v>
      </c>
      <c r="L2" t="n">
        <v>1</v>
      </c>
      <c r="M2" t="n">
        <v>299</v>
      </c>
      <c r="N2" t="n">
        <v>53.95</v>
      </c>
      <c r="O2" t="n">
        <v>28931.02</v>
      </c>
      <c r="P2" t="n">
        <v>414.07</v>
      </c>
      <c r="Q2" t="n">
        <v>3799.27</v>
      </c>
      <c r="R2" t="n">
        <v>358.57</v>
      </c>
      <c r="S2" t="n">
        <v>58.18</v>
      </c>
      <c r="T2" t="n">
        <v>147039.25</v>
      </c>
      <c r="U2" t="n">
        <v>0.16</v>
      </c>
      <c r="V2" t="n">
        <v>0.61</v>
      </c>
      <c r="W2" t="n">
        <v>3.21</v>
      </c>
      <c r="X2" t="n">
        <v>9.07</v>
      </c>
      <c r="Y2" t="n">
        <v>1</v>
      </c>
      <c r="Z2" t="n">
        <v>10</v>
      </c>
      <c r="AA2" t="n">
        <v>593.7784800324963</v>
      </c>
      <c r="AB2" t="n">
        <v>812.4339120382048</v>
      </c>
      <c r="AC2" t="n">
        <v>734.8963597314347</v>
      </c>
      <c r="AD2" t="n">
        <v>593778.4800324963</v>
      </c>
      <c r="AE2" t="n">
        <v>812433.9120382047</v>
      </c>
      <c r="AF2" t="n">
        <v>1.170900678550696e-06</v>
      </c>
      <c r="AG2" t="n">
        <v>0.605</v>
      </c>
      <c r="AH2" t="n">
        <v>734896.3597314347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2.7115</v>
      </c>
      <c r="E3" t="n">
        <v>36.88</v>
      </c>
      <c r="F3" t="n">
        <v>24.42</v>
      </c>
      <c r="G3" t="n">
        <v>6.85</v>
      </c>
      <c r="H3" t="n">
        <v>0.1</v>
      </c>
      <c r="I3" t="n">
        <v>214</v>
      </c>
      <c r="J3" t="n">
        <v>233.1</v>
      </c>
      <c r="K3" t="n">
        <v>57.72</v>
      </c>
      <c r="L3" t="n">
        <v>1.25</v>
      </c>
      <c r="M3" t="n">
        <v>212</v>
      </c>
      <c r="N3" t="n">
        <v>54.13</v>
      </c>
      <c r="O3" t="n">
        <v>28983.75</v>
      </c>
      <c r="P3" t="n">
        <v>368.11</v>
      </c>
      <c r="Q3" t="n">
        <v>3798.66</v>
      </c>
      <c r="R3" t="n">
        <v>269.51</v>
      </c>
      <c r="S3" t="n">
        <v>58.18</v>
      </c>
      <c r="T3" t="n">
        <v>102946.01</v>
      </c>
      <c r="U3" t="n">
        <v>0.22</v>
      </c>
      <c r="V3" t="n">
        <v>0.68</v>
      </c>
      <c r="W3" t="n">
        <v>3.07</v>
      </c>
      <c r="X3" t="n">
        <v>6.35</v>
      </c>
      <c r="Y3" t="n">
        <v>1</v>
      </c>
      <c r="Z3" t="n">
        <v>10</v>
      </c>
      <c r="AA3" t="n">
        <v>448.8701595809283</v>
      </c>
      <c r="AB3" t="n">
        <v>614.1639550924597</v>
      </c>
      <c r="AC3" t="n">
        <v>555.5490092029593</v>
      </c>
      <c r="AD3" t="n">
        <v>448870.1595809283</v>
      </c>
      <c r="AE3" t="n">
        <v>614163.9550924597</v>
      </c>
      <c r="AF3" t="n">
        <v>1.383156395351665e-06</v>
      </c>
      <c r="AG3" t="n">
        <v>0.5122222222222222</v>
      </c>
      <c r="AH3" t="n">
        <v>555549.0092029592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3.0178</v>
      </c>
      <c r="E4" t="n">
        <v>33.14</v>
      </c>
      <c r="F4" t="n">
        <v>22.91</v>
      </c>
      <c r="G4" t="n">
        <v>8.33</v>
      </c>
      <c r="H4" t="n">
        <v>0.11</v>
      </c>
      <c r="I4" t="n">
        <v>165</v>
      </c>
      <c r="J4" t="n">
        <v>233.53</v>
      </c>
      <c r="K4" t="n">
        <v>57.72</v>
      </c>
      <c r="L4" t="n">
        <v>1.5</v>
      </c>
      <c r="M4" t="n">
        <v>163</v>
      </c>
      <c r="N4" t="n">
        <v>54.31</v>
      </c>
      <c r="O4" t="n">
        <v>29036.54</v>
      </c>
      <c r="P4" t="n">
        <v>340.9</v>
      </c>
      <c r="Q4" t="n">
        <v>3798.46</v>
      </c>
      <c r="R4" t="n">
        <v>219.64</v>
      </c>
      <c r="S4" t="n">
        <v>58.18</v>
      </c>
      <c r="T4" t="n">
        <v>78255.8</v>
      </c>
      <c r="U4" t="n">
        <v>0.26</v>
      </c>
      <c r="V4" t="n">
        <v>0.72</v>
      </c>
      <c r="W4" t="n">
        <v>3</v>
      </c>
      <c r="X4" t="n">
        <v>4.84</v>
      </c>
      <c r="Y4" t="n">
        <v>1</v>
      </c>
      <c r="Z4" t="n">
        <v>10</v>
      </c>
      <c r="AA4" t="n">
        <v>375.1630132777188</v>
      </c>
      <c r="AB4" t="n">
        <v>513.3145857906089</v>
      </c>
      <c r="AC4" t="n">
        <v>464.3245621642984</v>
      </c>
      <c r="AD4" t="n">
        <v>375163.0132777188</v>
      </c>
      <c r="AE4" t="n">
        <v>513314.585790609</v>
      </c>
      <c r="AF4" t="n">
        <v>1.539402312333488e-06</v>
      </c>
      <c r="AG4" t="n">
        <v>0.4602777777777778</v>
      </c>
      <c r="AH4" t="n">
        <v>464324.5621642984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3.2488</v>
      </c>
      <c r="E5" t="n">
        <v>30.78</v>
      </c>
      <c r="F5" t="n">
        <v>21.97</v>
      </c>
      <c r="G5" t="n">
        <v>9.84</v>
      </c>
      <c r="H5" t="n">
        <v>0.13</v>
      </c>
      <c r="I5" t="n">
        <v>134</v>
      </c>
      <c r="J5" t="n">
        <v>233.96</v>
      </c>
      <c r="K5" t="n">
        <v>57.72</v>
      </c>
      <c r="L5" t="n">
        <v>1.75</v>
      </c>
      <c r="M5" t="n">
        <v>132</v>
      </c>
      <c r="N5" t="n">
        <v>54.49</v>
      </c>
      <c r="O5" t="n">
        <v>29089.39</v>
      </c>
      <c r="P5" t="n">
        <v>323.22</v>
      </c>
      <c r="Q5" t="n">
        <v>3798.69</v>
      </c>
      <c r="R5" t="n">
        <v>189.41</v>
      </c>
      <c r="S5" t="n">
        <v>58.18</v>
      </c>
      <c r="T5" t="n">
        <v>63297.96</v>
      </c>
      <c r="U5" t="n">
        <v>0.31</v>
      </c>
      <c r="V5" t="n">
        <v>0.75</v>
      </c>
      <c r="W5" t="n">
        <v>2.93</v>
      </c>
      <c r="X5" t="n">
        <v>3.89</v>
      </c>
      <c r="Y5" t="n">
        <v>1</v>
      </c>
      <c r="Z5" t="n">
        <v>10</v>
      </c>
      <c r="AA5" t="n">
        <v>331.6792529361543</v>
      </c>
      <c r="AB5" t="n">
        <v>453.8181865231658</v>
      </c>
      <c r="AC5" t="n">
        <v>410.5064157392192</v>
      </c>
      <c r="AD5" t="n">
        <v>331679.2529361543</v>
      </c>
      <c r="AE5" t="n">
        <v>453818.1865231658</v>
      </c>
      <c r="AF5" t="n">
        <v>1.657237137089614e-06</v>
      </c>
      <c r="AG5" t="n">
        <v>0.4275</v>
      </c>
      <c r="AH5" t="n">
        <v>410506.4157392192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3.4246</v>
      </c>
      <c r="E6" t="n">
        <v>29.2</v>
      </c>
      <c r="F6" t="n">
        <v>21.34</v>
      </c>
      <c r="G6" t="n">
        <v>11.33</v>
      </c>
      <c r="H6" t="n">
        <v>0.15</v>
      </c>
      <c r="I6" t="n">
        <v>113</v>
      </c>
      <c r="J6" t="n">
        <v>234.39</v>
      </c>
      <c r="K6" t="n">
        <v>57.72</v>
      </c>
      <c r="L6" t="n">
        <v>2</v>
      </c>
      <c r="M6" t="n">
        <v>111</v>
      </c>
      <c r="N6" t="n">
        <v>54.67</v>
      </c>
      <c r="O6" t="n">
        <v>29142.31</v>
      </c>
      <c r="P6" t="n">
        <v>309.77</v>
      </c>
      <c r="Q6" t="n">
        <v>3798.21</v>
      </c>
      <c r="R6" t="n">
        <v>169.19</v>
      </c>
      <c r="S6" t="n">
        <v>58.18</v>
      </c>
      <c r="T6" t="n">
        <v>53290.27</v>
      </c>
      <c r="U6" t="n">
        <v>0.34</v>
      </c>
      <c r="V6" t="n">
        <v>0.77</v>
      </c>
      <c r="W6" t="n">
        <v>2.89</v>
      </c>
      <c r="X6" t="n">
        <v>3.27</v>
      </c>
      <c r="Y6" t="n">
        <v>1</v>
      </c>
      <c r="Z6" t="n">
        <v>10</v>
      </c>
      <c r="AA6" t="n">
        <v>302.8453726550046</v>
      </c>
      <c r="AB6" t="n">
        <v>414.3663994614763</v>
      </c>
      <c r="AC6" t="n">
        <v>374.8198518637664</v>
      </c>
      <c r="AD6" t="n">
        <v>302845.3726550046</v>
      </c>
      <c r="AE6" t="n">
        <v>414366.3994614763</v>
      </c>
      <c r="AF6" t="n">
        <v>1.746914029696224e-06</v>
      </c>
      <c r="AG6" t="n">
        <v>0.4055555555555556</v>
      </c>
      <c r="AH6" t="n">
        <v>374819.8518637664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3.571</v>
      </c>
      <c r="E7" t="n">
        <v>28</v>
      </c>
      <c r="F7" t="n">
        <v>20.88</v>
      </c>
      <c r="G7" t="n">
        <v>12.91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298.95</v>
      </c>
      <c r="Q7" t="n">
        <v>3798.26</v>
      </c>
      <c r="R7" t="n">
        <v>153.64</v>
      </c>
      <c r="S7" t="n">
        <v>58.18</v>
      </c>
      <c r="T7" t="n">
        <v>45596.53</v>
      </c>
      <c r="U7" t="n">
        <v>0.38</v>
      </c>
      <c r="V7" t="n">
        <v>0.79</v>
      </c>
      <c r="W7" t="n">
        <v>2.87</v>
      </c>
      <c r="X7" t="n">
        <v>2.8</v>
      </c>
      <c r="Y7" t="n">
        <v>1</v>
      </c>
      <c r="Z7" t="n">
        <v>10</v>
      </c>
      <c r="AA7" t="n">
        <v>281.4931146878814</v>
      </c>
      <c r="AB7" t="n">
        <v>385.1512981157197</v>
      </c>
      <c r="AC7" t="n">
        <v>348.3929987867966</v>
      </c>
      <c r="AD7" t="n">
        <v>281493.1146878814</v>
      </c>
      <c r="AE7" t="n">
        <v>385151.2981157198</v>
      </c>
      <c r="AF7" t="n">
        <v>1.821593762788418e-06</v>
      </c>
      <c r="AG7" t="n">
        <v>0.3888888888888889</v>
      </c>
      <c r="AH7" t="n">
        <v>348392.9987867966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3.702</v>
      </c>
      <c r="E8" t="n">
        <v>27.01</v>
      </c>
      <c r="F8" t="n">
        <v>20.48</v>
      </c>
      <c r="G8" t="n">
        <v>14.63</v>
      </c>
      <c r="H8" t="n">
        <v>0.19</v>
      </c>
      <c r="I8" t="n">
        <v>84</v>
      </c>
      <c r="J8" t="n">
        <v>235.25</v>
      </c>
      <c r="K8" t="n">
        <v>57.72</v>
      </c>
      <c r="L8" t="n">
        <v>2.5</v>
      </c>
      <c r="M8" t="n">
        <v>82</v>
      </c>
      <c r="N8" t="n">
        <v>55.03</v>
      </c>
      <c r="O8" t="n">
        <v>29248.33</v>
      </c>
      <c r="P8" t="n">
        <v>289.09</v>
      </c>
      <c r="Q8" t="n">
        <v>3798.39</v>
      </c>
      <c r="R8" t="n">
        <v>140.28</v>
      </c>
      <c r="S8" t="n">
        <v>58.18</v>
      </c>
      <c r="T8" t="n">
        <v>38979.84</v>
      </c>
      <c r="U8" t="n">
        <v>0.41</v>
      </c>
      <c r="V8" t="n">
        <v>0.8100000000000001</v>
      </c>
      <c r="W8" t="n">
        <v>2.86</v>
      </c>
      <c r="X8" t="n">
        <v>2.4</v>
      </c>
      <c r="Y8" t="n">
        <v>1</v>
      </c>
      <c r="Z8" t="n">
        <v>10</v>
      </c>
      <c r="AA8" t="n">
        <v>263.7431416191434</v>
      </c>
      <c r="AB8" t="n">
        <v>360.8650018895271</v>
      </c>
      <c r="AC8" t="n">
        <v>326.4245525864009</v>
      </c>
      <c r="AD8" t="n">
        <v>263743.1416191434</v>
      </c>
      <c r="AE8" t="n">
        <v>360865.0018895271</v>
      </c>
      <c r="AF8" t="n">
        <v>1.88841784089687e-06</v>
      </c>
      <c r="AG8" t="n">
        <v>0.3751388888888889</v>
      </c>
      <c r="AH8" t="n">
        <v>326424.5525864009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3.7938</v>
      </c>
      <c r="E9" t="n">
        <v>26.36</v>
      </c>
      <c r="F9" t="n">
        <v>20.23</v>
      </c>
      <c r="G9" t="n">
        <v>16.19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281.47</v>
      </c>
      <c r="Q9" t="n">
        <v>3798.17</v>
      </c>
      <c r="R9" t="n">
        <v>132.57</v>
      </c>
      <c r="S9" t="n">
        <v>58.18</v>
      </c>
      <c r="T9" t="n">
        <v>35170.89</v>
      </c>
      <c r="U9" t="n">
        <v>0.44</v>
      </c>
      <c r="V9" t="n">
        <v>0.8100000000000001</v>
      </c>
      <c r="W9" t="n">
        <v>2.84</v>
      </c>
      <c r="X9" t="n">
        <v>2.16</v>
      </c>
      <c r="Y9" t="n">
        <v>1</v>
      </c>
      <c r="Z9" t="n">
        <v>10</v>
      </c>
      <c r="AA9" t="n">
        <v>251.6861586191166</v>
      </c>
      <c r="AB9" t="n">
        <v>344.3681058321786</v>
      </c>
      <c r="AC9" t="n">
        <v>311.5020971353303</v>
      </c>
      <c r="AD9" t="n">
        <v>251686.1586191166</v>
      </c>
      <c r="AE9" t="n">
        <v>344368.1058321786</v>
      </c>
      <c r="AF9" t="n">
        <v>1.935245706319434e-06</v>
      </c>
      <c r="AG9" t="n">
        <v>0.3661111111111111</v>
      </c>
      <c r="AH9" t="n">
        <v>311502.0971353303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3.8887</v>
      </c>
      <c r="E10" t="n">
        <v>25.72</v>
      </c>
      <c r="F10" t="n">
        <v>19.95</v>
      </c>
      <c r="G10" t="n">
        <v>17.87</v>
      </c>
      <c r="H10" t="n">
        <v>0.23</v>
      </c>
      <c r="I10" t="n">
        <v>67</v>
      </c>
      <c r="J10" t="n">
        <v>236.11</v>
      </c>
      <c r="K10" t="n">
        <v>57.72</v>
      </c>
      <c r="L10" t="n">
        <v>3</v>
      </c>
      <c r="M10" t="n">
        <v>65</v>
      </c>
      <c r="N10" t="n">
        <v>55.39</v>
      </c>
      <c r="O10" t="n">
        <v>29354.61</v>
      </c>
      <c r="P10" t="n">
        <v>273.03</v>
      </c>
      <c r="Q10" t="n">
        <v>3797.86</v>
      </c>
      <c r="R10" t="n">
        <v>123.65</v>
      </c>
      <c r="S10" t="n">
        <v>58.18</v>
      </c>
      <c r="T10" t="n">
        <v>30753.5</v>
      </c>
      <c r="U10" t="n">
        <v>0.47</v>
      </c>
      <c r="V10" t="n">
        <v>0.83</v>
      </c>
      <c r="W10" t="n">
        <v>2.82</v>
      </c>
      <c r="X10" t="n">
        <v>1.88</v>
      </c>
      <c r="Y10" t="n">
        <v>1</v>
      </c>
      <c r="Z10" t="n">
        <v>10</v>
      </c>
      <c r="AA10" t="n">
        <v>239.3983715728198</v>
      </c>
      <c r="AB10" t="n">
        <v>327.5554134965387</v>
      </c>
      <c r="AC10" t="n">
        <v>296.2939845594365</v>
      </c>
      <c r="AD10" t="n">
        <v>239398.3715728198</v>
      </c>
      <c r="AE10" t="n">
        <v>327555.4134965387</v>
      </c>
      <c r="AF10" t="n">
        <v>1.983654904888076e-06</v>
      </c>
      <c r="AG10" t="n">
        <v>0.3572222222222222</v>
      </c>
      <c r="AH10" t="n">
        <v>296293.9845594365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3.9657</v>
      </c>
      <c r="E11" t="n">
        <v>25.22</v>
      </c>
      <c r="F11" t="n">
        <v>19.77</v>
      </c>
      <c r="G11" t="n">
        <v>19.77</v>
      </c>
      <c r="H11" t="n">
        <v>0.24</v>
      </c>
      <c r="I11" t="n">
        <v>60</v>
      </c>
      <c r="J11" t="n">
        <v>236.54</v>
      </c>
      <c r="K11" t="n">
        <v>57.72</v>
      </c>
      <c r="L11" t="n">
        <v>3.25</v>
      </c>
      <c r="M11" t="n">
        <v>58</v>
      </c>
      <c r="N11" t="n">
        <v>55.57</v>
      </c>
      <c r="O11" t="n">
        <v>29407.85</v>
      </c>
      <c r="P11" t="n">
        <v>266.13</v>
      </c>
      <c r="Q11" t="n">
        <v>3798.34</v>
      </c>
      <c r="R11" t="n">
        <v>117.57</v>
      </c>
      <c r="S11" t="n">
        <v>58.18</v>
      </c>
      <c r="T11" t="n">
        <v>27745.54</v>
      </c>
      <c r="U11" t="n">
        <v>0.49</v>
      </c>
      <c r="V11" t="n">
        <v>0.83</v>
      </c>
      <c r="W11" t="n">
        <v>2.81</v>
      </c>
      <c r="X11" t="n">
        <v>1.7</v>
      </c>
      <c r="Y11" t="n">
        <v>1</v>
      </c>
      <c r="Z11" t="n">
        <v>10</v>
      </c>
      <c r="AA11" t="n">
        <v>229.9833436314298</v>
      </c>
      <c r="AB11" t="n">
        <v>314.6733569054173</v>
      </c>
      <c r="AC11" t="n">
        <v>284.6413733692877</v>
      </c>
      <c r="AD11" t="n">
        <v>229983.3436314298</v>
      </c>
      <c r="AE11" t="n">
        <v>314673.3569054173</v>
      </c>
      <c r="AF11" t="n">
        <v>2.022933179806784e-06</v>
      </c>
      <c r="AG11" t="n">
        <v>0.3502777777777777</v>
      </c>
      <c r="AH11" t="n">
        <v>284641.3733692877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4.0234</v>
      </c>
      <c r="E12" t="n">
        <v>24.85</v>
      </c>
      <c r="F12" t="n">
        <v>19.64</v>
      </c>
      <c r="G12" t="n">
        <v>21.43</v>
      </c>
      <c r="H12" t="n">
        <v>0.26</v>
      </c>
      <c r="I12" t="n">
        <v>55</v>
      </c>
      <c r="J12" t="n">
        <v>236.98</v>
      </c>
      <c r="K12" t="n">
        <v>57.72</v>
      </c>
      <c r="L12" t="n">
        <v>3.5</v>
      </c>
      <c r="M12" t="n">
        <v>53</v>
      </c>
      <c r="N12" t="n">
        <v>55.75</v>
      </c>
      <c r="O12" t="n">
        <v>29461.15</v>
      </c>
      <c r="P12" t="n">
        <v>260.76</v>
      </c>
      <c r="Q12" t="n">
        <v>3798.16</v>
      </c>
      <c r="R12" t="n">
        <v>113.5</v>
      </c>
      <c r="S12" t="n">
        <v>58.18</v>
      </c>
      <c r="T12" t="n">
        <v>25738.02</v>
      </c>
      <c r="U12" t="n">
        <v>0.51</v>
      </c>
      <c r="V12" t="n">
        <v>0.84</v>
      </c>
      <c r="W12" t="n">
        <v>2.8</v>
      </c>
      <c r="X12" t="n">
        <v>1.57</v>
      </c>
      <c r="Y12" t="n">
        <v>1</v>
      </c>
      <c r="Z12" t="n">
        <v>10</v>
      </c>
      <c r="AA12" t="n">
        <v>223.0598704607208</v>
      </c>
      <c r="AB12" t="n">
        <v>305.2003554711789</v>
      </c>
      <c r="AC12" t="n">
        <v>276.072461896489</v>
      </c>
      <c r="AD12" t="n">
        <v>223059.8704607208</v>
      </c>
      <c r="AE12" t="n">
        <v>305200.3554711788</v>
      </c>
      <c r="AF12" t="n">
        <v>2.052366380622492e-06</v>
      </c>
      <c r="AG12" t="n">
        <v>0.3451388888888889</v>
      </c>
      <c r="AH12" t="n">
        <v>276072.461896489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4.0853</v>
      </c>
      <c r="E13" t="n">
        <v>24.48</v>
      </c>
      <c r="F13" t="n">
        <v>19.49</v>
      </c>
      <c r="G13" t="n">
        <v>23.39</v>
      </c>
      <c r="H13" t="n">
        <v>0.28</v>
      </c>
      <c r="I13" t="n">
        <v>50</v>
      </c>
      <c r="J13" t="n">
        <v>237.41</v>
      </c>
      <c r="K13" t="n">
        <v>57.72</v>
      </c>
      <c r="L13" t="n">
        <v>3.75</v>
      </c>
      <c r="M13" t="n">
        <v>48</v>
      </c>
      <c r="N13" t="n">
        <v>55.93</v>
      </c>
      <c r="O13" t="n">
        <v>29514.51</v>
      </c>
      <c r="P13" t="n">
        <v>253.58</v>
      </c>
      <c r="Q13" t="n">
        <v>3797.93</v>
      </c>
      <c r="R13" t="n">
        <v>108.48</v>
      </c>
      <c r="S13" t="n">
        <v>58.18</v>
      </c>
      <c r="T13" t="n">
        <v>23252.49</v>
      </c>
      <c r="U13" t="n">
        <v>0.54</v>
      </c>
      <c r="V13" t="n">
        <v>0.85</v>
      </c>
      <c r="W13" t="n">
        <v>2.8</v>
      </c>
      <c r="X13" t="n">
        <v>1.42</v>
      </c>
      <c r="Y13" t="n">
        <v>1</v>
      </c>
      <c r="Z13" t="n">
        <v>10</v>
      </c>
      <c r="AA13" t="n">
        <v>214.9769130265747</v>
      </c>
      <c r="AB13" t="n">
        <v>294.1408965148708</v>
      </c>
      <c r="AC13" t="n">
        <v>266.0685021809193</v>
      </c>
      <c r="AD13" t="n">
        <v>214976.9130265746</v>
      </c>
      <c r="AE13" t="n">
        <v>294140.8965148708</v>
      </c>
      <c r="AF13" t="n">
        <v>2.083942032797402e-06</v>
      </c>
      <c r="AG13" t="n">
        <v>0.34</v>
      </c>
      <c r="AH13" t="n">
        <v>266068.5021809193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4.138</v>
      </c>
      <c r="E14" t="n">
        <v>24.17</v>
      </c>
      <c r="F14" t="n">
        <v>19.36</v>
      </c>
      <c r="G14" t="n">
        <v>25.25</v>
      </c>
      <c r="H14" t="n">
        <v>0.3</v>
      </c>
      <c r="I14" t="n">
        <v>46</v>
      </c>
      <c r="J14" t="n">
        <v>237.84</v>
      </c>
      <c r="K14" t="n">
        <v>57.72</v>
      </c>
      <c r="L14" t="n">
        <v>4</v>
      </c>
      <c r="M14" t="n">
        <v>44</v>
      </c>
      <c r="N14" t="n">
        <v>56.12</v>
      </c>
      <c r="O14" t="n">
        <v>29567.95</v>
      </c>
      <c r="P14" t="n">
        <v>246.96</v>
      </c>
      <c r="Q14" t="n">
        <v>3797.99</v>
      </c>
      <c r="R14" t="n">
        <v>104.19</v>
      </c>
      <c r="S14" t="n">
        <v>58.18</v>
      </c>
      <c r="T14" t="n">
        <v>21125.93</v>
      </c>
      <c r="U14" t="n">
        <v>0.5600000000000001</v>
      </c>
      <c r="V14" t="n">
        <v>0.85</v>
      </c>
      <c r="W14" t="n">
        <v>2.79</v>
      </c>
      <c r="X14" t="n">
        <v>1.29</v>
      </c>
      <c r="Y14" t="n">
        <v>1</v>
      </c>
      <c r="Z14" t="n">
        <v>10</v>
      </c>
      <c r="AA14" t="n">
        <v>207.9820728583703</v>
      </c>
      <c r="AB14" t="n">
        <v>284.5702476061695</v>
      </c>
      <c r="AC14" t="n">
        <v>257.4112625715713</v>
      </c>
      <c r="AD14" t="n">
        <v>207982.0728583703</v>
      </c>
      <c r="AE14" t="n">
        <v>284570.2476061695</v>
      </c>
      <c r="AF14" t="n">
        <v>2.110824696280726e-06</v>
      </c>
      <c r="AG14" t="n">
        <v>0.3356944444444445</v>
      </c>
      <c r="AH14" t="n">
        <v>257411.2625715713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4.1851</v>
      </c>
      <c r="E15" t="n">
        <v>23.89</v>
      </c>
      <c r="F15" t="n">
        <v>19.27</v>
      </c>
      <c r="G15" t="n">
        <v>27.53</v>
      </c>
      <c r="H15" t="n">
        <v>0.32</v>
      </c>
      <c r="I15" t="n">
        <v>42</v>
      </c>
      <c r="J15" t="n">
        <v>238.28</v>
      </c>
      <c r="K15" t="n">
        <v>57.72</v>
      </c>
      <c r="L15" t="n">
        <v>4.25</v>
      </c>
      <c r="M15" t="n">
        <v>40</v>
      </c>
      <c r="N15" t="n">
        <v>56.3</v>
      </c>
      <c r="O15" t="n">
        <v>29621.44</v>
      </c>
      <c r="P15" t="n">
        <v>241.34</v>
      </c>
      <c r="Q15" t="n">
        <v>3798.02</v>
      </c>
      <c r="R15" t="n">
        <v>101.22</v>
      </c>
      <c r="S15" t="n">
        <v>58.18</v>
      </c>
      <c r="T15" t="n">
        <v>19663.23</v>
      </c>
      <c r="U15" t="n">
        <v>0.57</v>
      </c>
      <c r="V15" t="n">
        <v>0.86</v>
      </c>
      <c r="W15" t="n">
        <v>2.79</v>
      </c>
      <c r="X15" t="n">
        <v>1.2</v>
      </c>
      <c r="Y15" t="n">
        <v>1</v>
      </c>
      <c r="Z15" t="n">
        <v>10</v>
      </c>
      <c r="AA15" t="n">
        <v>202.131868810851</v>
      </c>
      <c r="AB15" t="n">
        <v>276.5657403355702</v>
      </c>
      <c r="AC15" t="n">
        <v>250.170694240479</v>
      </c>
      <c r="AD15" t="n">
        <v>202131.868810851</v>
      </c>
      <c r="AE15" t="n">
        <v>276565.7403355702</v>
      </c>
      <c r="AF15" t="n">
        <v>2.13485075795178e-06</v>
      </c>
      <c r="AG15" t="n">
        <v>0.3318055555555556</v>
      </c>
      <c r="AH15" t="n">
        <v>250170.6942404789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4.2265</v>
      </c>
      <c r="E16" t="n">
        <v>23.66</v>
      </c>
      <c r="F16" t="n">
        <v>19.17</v>
      </c>
      <c r="G16" t="n">
        <v>29.5</v>
      </c>
      <c r="H16" t="n">
        <v>0.34</v>
      </c>
      <c r="I16" t="n">
        <v>39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234.15</v>
      </c>
      <c r="Q16" t="n">
        <v>3797.97</v>
      </c>
      <c r="R16" t="n">
        <v>98.06</v>
      </c>
      <c r="S16" t="n">
        <v>58.18</v>
      </c>
      <c r="T16" t="n">
        <v>18098.95</v>
      </c>
      <c r="U16" t="n">
        <v>0.59</v>
      </c>
      <c r="V16" t="n">
        <v>0.86</v>
      </c>
      <c r="W16" t="n">
        <v>2.78</v>
      </c>
      <c r="X16" t="n">
        <v>1.1</v>
      </c>
      <c r="Y16" t="n">
        <v>1</v>
      </c>
      <c r="Z16" t="n">
        <v>10</v>
      </c>
      <c r="AA16" t="n">
        <v>195.7459310649217</v>
      </c>
      <c r="AB16" t="n">
        <v>267.8282185839041</v>
      </c>
      <c r="AC16" t="n">
        <v>242.2670693016003</v>
      </c>
      <c r="AD16" t="n">
        <v>195745.9310649217</v>
      </c>
      <c r="AE16" t="n">
        <v>267828.2185839041</v>
      </c>
      <c r="AF16" t="n">
        <v>2.155969207063917e-06</v>
      </c>
      <c r="AG16" t="n">
        <v>0.3286111111111111</v>
      </c>
      <c r="AH16" t="n">
        <v>242267.0693016003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4.2673</v>
      </c>
      <c r="E17" t="n">
        <v>23.43</v>
      </c>
      <c r="F17" t="n">
        <v>19.09</v>
      </c>
      <c r="G17" t="n">
        <v>31.81</v>
      </c>
      <c r="H17" t="n">
        <v>0.35</v>
      </c>
      <c r="I17" t="n">
        <v>36</v>
      </c>
      <c r="J17" t="n">
        <v>239.14</v>
      </c>
      <c r="K17" t="n">
        <v>57.72</v>
      </c>
      <c r="L17" t="n">
        <v>4.75</v>
      </c>
      <c r="M17" t="n">
        <v>26</v>
      </c>
      <c r="N17" t="n">
        <v>56.67</v>
      </c>
      <c r="O17" t="n">
        <v>29728.63</v>
      </c>
      <c r="P17" t="n">
        <v>229.11</v>
      </c>
      <c r="Q17" t="n">
        <v>3797.97</v>
      </c>
      <c r="R17" t="n">
        <v>94.83</v>
      </c>
      <c r="S17" t="n">
        <v>58.18</v>
      </c>
      <c r="T17" t="n">
        <v>16495.78</v>
      </c>
      <c r="U17" t="n">
        <v>0.61</v>
      </c>
      <c r="V17" t="n">
        <v>0.86</v>
      </c>
      <c r="W17" t="n">
        <v>2.79</v>
      </c>
      <c r="X17" t="n">
        <v>1.01</v>
      </c>
      <c r="Y17" t="n">
        <v>1</v>
      </c>
      <c r="Z17" t="n">
        <v>10</v>
      </c>
      <c r="AA17" t="n">
        <v>190.7894530809925</v>
      </c>
      <c r="AB17" t="n">
        <v>261.0465467419195</v>
      </c>
      <c r="AC17" t="n">
        <v>236.1326307020763</v>
      </c>
      <c r="AD17" t="n">
        <v>190789.4530809925</v>
      </c>
      <c r="AE17" t="n">
        <v>261046.5467419195</v>
      </c>
      <c r="AF17" t="n">
        <v>2.176781591696167e-06</v>
      </c>
      <c r="AG17" t="n">
        <v>0.3254166666666667</v>
      </c>
      <c r="AH17" t="n">
        <v>236132.6307020763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4.2751</v>
      </c>
      <c r="E18" t="n">
        <v>23.39</v>
      </c>
      <c r="F18" t="n">
        <v>19.09</v>
      </c>
      <c r="G18" t="n">
        <v>32.72</v>
      </c>
      <c r="H18" t="n">
        <v>0.37</v>
      </c>
      <c r="I18" t="n">
        <v>35</v>
      </c>
      <c r="J18" t="n">
        <v>239.58</v>
      </c>
      <c r="K18" t="n">
        <v>57.72</v>
      </c>
      <c r="L18" t="n">
        <v>5</v>
      </c>
      <c r="M18" t="n">
        <v>18</v>
      </c>
      <c r="N18" t="n">
        <v>56.86</v>
      </c>
      <c r="O18" t="n">
        <v>29782.33</v>
      </c>
      <c r="P18" t="n">
        <v>225.92</v>
      </c>
      <c r="Q18" t="n">
        <v>3797.79</v>
      </c>
      <c r="R18" t="n">
        <v>94.73999999999999</v>
      </c>
      <c r="S18" t="n">
        <v>58.18</v>
      </c>
      <c r="T18" t="n">
        <v>16456.38</v>
      </c>
      <c r="U18" t="n">
        <v>0.61</v>
      </c>
      <c r="V18" t="n">
        <v>0.86</v>
      </c>
      <c r="W18" t="n">
        <v>2.79</v>
      </c>
      <c r="X18" t="n">
        <v>1.02</v>
      </c>
      <c r="Y18" t="n">
        <v>1</v>
      </c>
      <c r="Z18" t="n">
        <v>10</v>
      </c>
      <c r="AA18" t="n">
        <v>188.6397158799778</v>
      </c>
      <c r="AB18" t="n">
        <v>258.1051814637809</v>
      </c>
      <c r="AC18" t="n">
        <v>233.4719851978503</v>
      </c>
      <c r="AD18" t="n">
        <v>188639.7158799779</v>
      </c>
      <c r="AE18" t="n">
        <v>258105.1814637809</v>
      </c>
      <c r="AF18" t="n">
        <v>2.180760429934686e-06</v>
      </c>
      <c r="AG18" t="n">
        <v>0.3248611111111111</v>
      </c>
      <c r="AH18" t="n">
        <v>233471.9851978503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4.289</v>
      </c>
      <c r="E19" t="n">
        <v>23.32</v>
      </c>
      <c r="F19" t="n">
        <v>19.06</v>
      </c>
      <c r="G19" t="n">
        <v>33.63</v>
      </c>
      <c r="H19" t="n">
        <v>0.39</v>
      </c>
      <c r="I19" t="n">
        <v>34</v>
      </c>
      <c r="J19" t="n">
        <v>240.02</v>
      </c>
      <c r="K19" t="n">
        <v>57.72</v>
      </c>
      <c r="L19" t="n">
        <v>5.25</v>
      </c>
      <c r="M19" t="n">
        <v>9</v>
      </c>
      <c r="N19" t="n">
        <v>57.04</v>
      </c>
      <c r="O19" t="n">
        <v>29836.09</v>
      </c>
      <c r="P19" t="n">
        <v>224.14</v>
      </c>
      <c r="Q19" t="n">
        <v>3798.07</v>
      </c>
      <c r="R19" t="n">
        <v>93.09</v>
      </c>
      <c r="S19" t="n">
        <v>58.18</v>
      </c>
      <c r="T19" t="n">
        <v>15636.69</v>
      </c>
      <c r="U19" t="n">
        <v>0.62</v>
      </c>
      <c r="V19" t="n">
        <v>0.86</v>
      </c>
      <c r="W19" t="n">
        <v>2.81</v>
      </c>
      <c r="X19" t="n">
        <v>0.99</v>
      </c>
      <c r="Y19" t="n">
        <v>1</v>
      </c>
      <c r="Z19" t="n">
        <v>10</v>
      </c>
      <c r="AA19" t="n">
        <v>186.9392124383884</v>
      </c>
      <c r="AB19" t="n">
        <v>255.7784776340822</v>
      </c>
      <c r="AC19" t="n">
        <v>231.3673387161079</v>
      </c>
      <c r="AD19" t="n">
        <v>186939.2124383884</v>
      </c>
      <c r="AE19" t="n">
        <v>255778.4776340822</v>
      </c>
      <c r="AF19" t="n">
        <v>2.187850923718712e-06</v>
      </c>
      <c r="AG19" t="n">
        <v>0.3238888888888889</v>
      </c>
      <c r="AH19" t="n">
        <v>231367.3387161079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4.3015</v>
      </c>
      <c r="E20" t="n">
        <v>23.25</v>
      </c>
      <c r="F20" t="n">
        <v>19.04</v>
      </c>
      <c r="G20" t="n">
        <v>34.61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5</v>
      </c>
      <c r="N20" t="n">
        <v>57.23</v>
      </c>
      <c r="O20" t="n">
        <v>29890.04</v>
      </c>
      <c r="P20" t="n">
        <v>223.32</v>
      </c>
      <c r="Q20" t="n">
        <v>3798.15</v>
      </c>
      <c r="R20" t="n">
        <v>92.36</v>
      </c>
      <c r="S20" t="n">
        <v>58.18</v>
      </c>
      <c r="T20" t="n">
        <v>15278.65</v>
      </c>
      <c r="U20" t="n">
        <v>0.63</v>
      </c>
      <c r="V20" t="n">
        <v>0.87</v>
      </c>
      <c r="W20" t="n">
        <v>2.81</v>
      </c>
      <c r="X20" t="n">
        <v>0.96</v>
      </c>
      <c r="Y20" t="n">
        <v>1</v>
      </c>
      <c r="Z20" t="n">
        <v>10</v>
      </c>
      <c r="AA20" t="n">
        <v>185.8790857810272</v>
      </c>
      <c r="AB20" t="n">
        <v>254.327965571994</v>
      </c>
      <c r="AC20" t="n">
        <v>230.0552614894185</v>
      </c>
      <c r="AD20" t="n">
        <v>185879.0857810272</v>
      </c>
      <c r="AE20" t="n">
        <v>254327.965571994</v>
      </c>
      <c r="AF20" t="n">
        <v>2.194227267049672e-06</v>
      </c>
      <c r="AG20" t="n">
        <v>0.3229166666666667</v>
      </c>
      <c r="AH20" t="n">
        <v>230055.2614894185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4.2984</v>
      </c>
      <c r="E21" t="n">
        <v>23.26</v>
      </c>
      <c r="F21" t="n">
        <v>19.05</v>
      </c>
      <c r="G21" t="n">
        <v>34.64</v>
      </c>
      <c r="H21" t="n">
        <v>0.42</v>
      </c>
      <c r="I21" t="n">
        <v>33</v>
      </c>
      <c r="J21" t="n">
        <v>240.89</v>
      </c>
      <c r="K21" t="n">
        <v>57.72</v>
      </c>
      <c r="L21" t="n">
        <v>5.75</v>
      </c>
      <c r="M21" t="n">
        <v>1</v>
      </c>
      <c r="N21" t="n">
        <v>57.42</v>
      </c>
      <c r="O21" t="n">
        <v>29943.94</v>
      </c>
      <c r="P21" t="n">
        <v>223.41</v>
      </c>
      <c r="Q21" t="n">
        <v>3797.94</v>
      </c>
      <c r="R21" t="n">
        <v>92.40000000000001</v>
      </c>
      <c r="S21" t="n">
        <v>58.18</v>
      </c>
      <c r="T21" t="n">
        <v>15297.82</v>
      </c>
      <c r="U21" t="n">
        <v>0.63</v>
      </c>
      <c r="V21" t="n">
        <v>0.87</v>
      </c>
      <c r="W21" t="n">
        <v>2.82</v>
      </c>
      <c r="X21" t="n">
        <v>0.98</v>
      </c>
      <c r="Y21" t="n">
        <v>1</v>
      </c>
      <c r="Z21" t="n">
        <v>10</v>
      </c>
      <c r="AA21" t="n">
        <v>186.0925278384879</v>
      </c>
      <c r="AB21" t="n">
        <v>254.6200064114106</v>
      </c>
      <c r="AC21" t="n">
        <v>230.3194303610031</v>
      </c>
      <c r="AD21" t="n">
        <v>186092.5278384878</v>
      </c>
      <c r="AE21" t="n">
        <v>254620.0064114106</v>
      </c>
      <c r="AF21" t="n">
        <v>2.192645933903594e-06</v>
      </c>
      <c r="AG21" t="n">
        <v>0.3230555555555556</v>
      </c>
      <c r="AH21" t="n">
        <v>230319.4303610031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4.3005</v>
      </c>
      <c r="E22" t="n">
        <v>23.25</v>
      </c>
      <c r="F22" t="n">
        <v>19.04</v>
      </c>
      <c r="G22" t="n">
        <v>34.62</v>
      </c>
      <c r="H22" t="n">
        <v>0.44</v>
      </c>
      <c r="I22" t="n">
        <v>33</v>
      </c>
      <c r="J22" t="n">
        <v>241.33</v>
      </c>
      <c r="K22" t="n">
        <v>57.72</v>
      </c>
      <c r="L22" t="n">
        <v>6</v>
      </c>
      <c r="M22" t="n">
        <v>1</v>
      </c>
      <c r="N22" t="n">
        <v>57.6</v>
      </c>
      <c r="O22" t="n">
        <v>29997.9</v>
      </c>
      <c r="P22" t="n">
        <v>223.87</v>
      </c>
      <c r="Q22" t="n">
        <v>3798.09</v>
      </c>
      <c r="R22" t="n">
        <v>92.14</v>
      </c>
      <c r="S22" t="n">
        <v>58.18</v>
      </c>
      <c r="T22" t="n">
        <v>15164.56</v>
      </c>
      <c r="U22" t="n">
        <v>0.63</v>
      </c>
      <c r="V22" t="n">
        <v>0.87</v>
      </c>
      <c r="W22" t="n">
        <v>2.82</v>
      </c>
      <c r="X22" t="n">
        <v>0.97</v>
      </c>
      <c r="Y22" t="n">
        <v>1</v>
      </c>
      <c r="Z22" t="n">
        <v>10</v>
      </c>
      <c r="AA22" t="n">
        <v>186.2309933397202</v>
      </c>
      <c r="AB22" t="n">
        <v>254.8094610188634</v>
      </c>
      <c r="AC22" t="n">
        <v>230.4908036866219</v>
      </c>
      <c r="AD22" t="n">
        <v>186230.9933397202</v>
      </c>
      <c r="AE22" t="n">
        <v>254809.4610188634</v>
      </c>
      <c r="AF22" t="n">
        <v>2.193717159583195e-06</v>
      </c>
      <c r="AG22" t="n">
        <v>0.3229166666666667</v>
      </c>
      <c r="AH22" t="n">
        <v>230490.8036866219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4.3002</v>
      </c>
      <c r="E23" t="n">
        <v>23.25</v>
      </c>
      <c r="F23" t="n">
        <v>19.04</v>
      </c>
      <c r="G23" t="n">
        <v>34.62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0</v>
      </c>
      <c r="N23" t="n">
        <v>57.79</v>
      </c>
      <c r="O23" t="n">
        <v>30051.93</v>
      </c>
      <c r="P23" t="n">
        <v>224.32</v>
      </c>
      <c r="Q23" t="n">
        <v>3798.05</v>
      </c>
      <c r="R23" t="n">
        <v>92.17</v>
      </c>
      <c r="S23" t="n">
        <v>58.18</v>
      </c>
      <c r="T23" t="n">
        <v>15179.34</v>
      </c>
      <c r="U23" t="n">
        <v>0.63</v>
      </c>
      <c r="V23" t="n">
        <v>0.87</v>
      </c>
      <c r="W23" t="n">
        <v>2.82</v>
      </c>
      <c r="X23" t="n">
        <v>0.97</v>
      </c>
      <c r="Y23" t="n">
        <v>1</v>
      </c>
      <c r="Z23" t="n">
        <v>10</v>
      </c>
      <c r="AA23" t="n">
        <v>186.4968958235419</v>
      </c>
      <c r="AB23" t="n">
        <v>255.1732805280177</v>
      </c>
      <c r="AC23" t="n">
        <v>230.8199007724466</v>
      </c>
      <c r="AD23" t="n">
        <v>186496.8958235419</v>
      </c>
      <c r="AE23" t="n">
        <v>255173.2805280177</v>
      </c>
      <c r="AF23" t="n">
        <v>2.193564127343252e-06</v>
      </c>
      <c r="AG23" t="n">
        <v>0.3229166666666667</v>
      </c>
      <c r="AH23" t="n">
        <v>230819.9007724466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1.8944</v>
      </c>
      <c r="E2" t="n">
        <v>52.79</v>
      </c>
      <c r="F2" t="n">
        <v>29.57</v>
      </c>
      <c r="G2" t="n">
        <v>4.72</v>
      </c>
      <c r="H2" t="n">
        <v>0.06</v>
      </c>
      <c r="I2" t="n">
        <v>376</v>
      </c>
      <c r="J2" t="n">
        <v>285.18</v>
      </c>
      <c r="K2" t="n">
        <v>61.2</v>
      </c>
      <c r="L2" t="n">
        <v>1</v>
      </c>
      <c r="M2" t="n">
        <v>374</v>
      </c>
      <c r="N2" t="n">
        <v>77.98</v>
      </c>
      <c r="O2" t="n">
        <v>35406.83</v>
      </c>
      <c r="P2" t="n">
        <v>517.36</v>
      </c>
      <c r="Q2" t="n">
        <v>3800.37</v>
      </c>
      <c r="R2" t="n">
        <v>437.84</v>
      </c>
      <c r="S2" t="n">
        <v>58.18</v>
      </c>
      <c r="T2" t="n">
        <v>186300.51</v>
      </c>
      <c r="U2" t="n">
        <v>0.13</v>
      </c>
      <c r="V2" t="n">
        <v>0.5600000000000001</v>
      </c>
      <c r="W2" t="n">
        <v>3.36</v>
      </c>
      <c r="X2" t="n">
        <v>11.49</v>
      </c>
      <c r="Y2" t="n">
        <v>1</v>
      </c>
      <c r="Z2" t="n">
        <v>10</v>
      </c>
      <c r="AA2" t="n">
        <v>883.8526273028049</v>
      </c>
      <c r="AB2" t="n">
        <v>1209.326157501639</v>
      </c>
      <c r="AC2" t="n">
        <v>1093.909766329605</v>
      </c>
      <c r="AD2" t="n">
        <v>883852.6273028048</v>
      </c>
      <c r="AE2" t="n">
        <v>1209326.157501639</v>
      </c>
      <c r="AF2" t="n">
        <v>9.362781261362629e-07</v>
      </c>
      <c r="AG2" t="n">
        <v>0.7331944444444445</v>
      </c>
      <c r="AH2" t="n">
        <v>1093909.766329604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2.3327</v>
      </c>
      <c r="E3" t="n">
        <v>42.87</v>
      </c>
      <c r="F3" t="n">
        <v>25.85</v>
      </c>
      <c r="G3" t="n">
        <v>5.94</v>
      </c>
      <c r="H3" t="n">
        <v>0.08</v>
      </c>
      <c r="I3" t="n">
        <v>261</v>
      </c>
      <c r="J3" t="n">
        <v>285.68</v>
      </c>
      <c r="K3" t="n">
        <v>61.2</v>
      </c>
      <c r="L3" t="n">
        <v>1.25</v>
      </c>
      <c r="M3" t="n">
        <v>259</v>
      </c>
      <c r="N3" t="n">
        <v>78.23999999999999</v>
      </c>
      <c r="O3" t="n">
        <v>35468.6</v>
      </c>
      <c r="P3" t="n">
        <v>448.77</v>
      </c>
      <c r="Q3" t="n">
        <v>3798.98</v>
      </c>
      <c r="R3" t="n">
        <v>317.1</v>
      </c>
      <c r="S3" t="n">
        <v>58.18</v>
      </c>
      <c r="T3" t="n">
        <v>126504.06</v>
      </c>
      <c r="U3" t="n">
        <v>0.18</v>
      </c>
      <c r="V3" t="n">
        <v>0.64</v>
      </c>
      <c r="W3" t="n">
        <v>3.13</v>
      </c>
      <c r="X3" t="n">
        <v>7.78</v>
      </c>
      <c r="Y3" t="n">
        <v>1</v>
      </c>
      <c r="Z3" t="n">
        <v>10</v>
      </c>
      <c r="AA3" t="n">
        <v>624.5916810511962</v>
      </c>
      <c r="AB3" t="n">
        <v>854.5938930544785</v>
      </c>
      <c r="AC3" t="n">
        <v>773.0326513314205</v>
      </c>
      <c r="AD3" t="n">
        <v>624591.6810511963</v>
      </c>
      <c r="AE3" t="n">
        <v>854593.8930544785</v>
      </c>
      <c r="AF3" t="n">
        <v>1.152901174428875e-06</v>
      </c>
      <c r="AG3" t="n">
        <v>0.5954166666666666</v>
      </c>
      <c r="AH3" t="n">
        <v>773032.6513314205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2.6513</v>
      </c>
      <c r="E4" t="n">
        <v>37.72</v>
      </c>
      <c r="F4" t="n">
        <v>23.99</v>
      </c>
      <c r="G4" t="n">
        <v>7.2</v>
      </c>
      <c r="H4" t="n">
        <v>0.09</v>
      </c>
      <c r="I4" t="n">
        <v>200</v>
      </c>
      <c r="J4" t="n">
        <v>286.19</v>
      </c>
      <c r="K4" t="n">
        <v>61.2</v>
      </c>
      <c r="L4" t="n">
        <v>1.5</v>
      </c>
      <c r="M4" t="n">
        <v>198</v>
      </c>
      <c r="N4" t="n">
        <v>78.48999999999999</v>
      </c>
      <c r="O4" t="n">
        <v>35530.47</v>
      </c>
      <c r="P4" t="n">
        <v>413.23</v>
      </c>
      <c r="Q4" t="n">
        <v>3798.71</v>
      </c>
      <c r="R4" t="n">
        <v>255.12</v>
      </c>
      <c r="S4" t="n">
        <v>58.18</v>
      </c>
      <c r="T4" t="n">
        <v>95821.72</v>
      </c>
      <c r="U4" t="n">
        <v>0.23</v>
      </c>
      <c r="V4" t="n">
        <v>0.6899999999999999</v>
      </c>
      <c r="W4" t="n">
        <v>3.05</v>
      </c>
      <c r="X4" t="n">
        <v>5.92</v>
      </c>
      <c r="Y4" t="n">
        <v>1</v>
      </c>
      <c r="Z4" t="n">
        <v>10</v>
      </c>
      <c r="AA4" t="n">
        <v>507.4656774705834</v>
      </c>
      <c r="AB4" t="n">
        <v>694.336927720891</v>
      </c>
      <c r="AC4" t="n">
        <v>628.070385847207</v>
      </c>
      <c r="AD4" t="n">
        <v>507465.6774705835</v>
      </c>
      <c r="AE4" t="n">
        <v>694336.9277208911</v>
      </c>
      <c r="AF4" t="n">
        <v>1.310364334789418e-06</v>
      </c>
      <c r="AG4" t="n">
        <v>0.5238888888888888</v>
      </c>
      <c r="AH4" t="n">
        <v>628070.385847207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2.9064</v>
      </c>
      <c r="E5" t="n">
        <v>34.41</v>
      </c>
      <c r="F5" t="n">
        <v>22.78</v>
      </c>
      <c r="G5" t="n">
        <v>8.49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388.66</v>
      </c>
      <c r="Q5" t="n">
        <v>3798.61</v>
      </c>
      <c r="R5" t="n">
        <v>215.6</v>
      </c>
      <c r="S5" t="n">
        <v>58.18</v>
      </c>
      <c r="T5" t="n">
        <v>76255.89999999999</v>
      </c>
      <c r="U5" t="n">
        <v>0.27</v>
      </c>
      <c r="V5" t="n">
        <v>0.72</v>
      </c>
      <c r="W5" t="n">
        <v>2.99</v>
      </c>
      <c r="X5" t="n">
        <v>4.71</v>
      </c>
      <c r="Y5" t="n">
        <v>1</v>
      </c>
      <c r="Z5" t="n">
        <v>10</v>
      </c>
      <c r="AA5" t="n">
        <v>436.7785803108283</v>
      </c>
      <c r="AB5" t="n">
        <v>597.6197228922798</v>
      </c>
      <c r="AC5" t="n">
        <v>540.583735303989</v>
      </c>
      <c r="AD5" t="n">
        <v>436778.5803108283</v>
      </c>
      <c r="AE5" t="n">
        <v>597619.7228922799</v>
      </c>
      <c r="AF5" t="n">
        <v>1.436443594701454e-06</v>
      </c>
      <c r="AG5" t="n">
        <v>0.4779166666666666</v>
      </c>
      <c r="AH5" t="n">
        <v>540583.735303989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3.1022</v>
      </c>
      <c r="E6" t="n">
        <v>32.24</v>
      </c>
      <c r="F6" t="n">
        <v>22.01</v>
      </c>
      <c r="G6" t="n">
        <v>9.779999999999999</v>
      </c>
      <c r="H6" t="n">
        <v>0.12</v>
      </c>
      <c r="I6" t="n">
        <v>135</v>
      </c>
      <c r="J6" t="n">
        <v>287.19</v>
      </c>
      <c r="K6" t="n">
        <v>61.2</v>
      </c>
      <c r="L6" t="n">
        <v>2</v>
      </c>
      <c r="M6" t="n">
        <v>133</v>
      </c>
      <c r="N6" t="n">
        <v>78.98999999999999</v>
      </c>
      <c r="O6" t="n">
        <v>35654.65</v>
      </c>
      <c r="P6" t="n">
        <v>372.63</v>
      </c>
      <c r="Q6" t="n">
        <v>3799.08</v>
      </c>
      <c r="R6" t="n">
        <v>190.15</v>
      </c>
      <c r="S6" t="n">
        <v>58.18</v>
      </c>
      <c r="T6" t="n">
        <v>63660.7</v>
      </c>
      <c r="U6" t="n">
        <v>0.31</v>
      </c>
      <c r="V6" t="n">
        <v>0.75</v>
      </c>
      <c r="W6" t="n">
        <v>2.95</v>
      </c>
      <c r="X6" t="n">
        <v>3.94</v>
      </c>
      <c r="Y6" t="n">
        <v>1</v>
      </c>
      <c r="Z6" t="n">
        <v>10</v>
      </c>
      <c r="AA6" t="n">
        <v>393.3325615958236</v>
      </c>
      <c r="AB6" t="n">
        <v>538.1749633833389</v>
      </c>
      <c r="AC6" t="n">
        <v>486.8123002113372</v>
      </c>
      <c r="AD6" t="n">
        <v>393332.5615958236</v>
      </c>
      <c r="AE6" t="n">
        <v>538174.9633833389</v>
      </c>
      <c r="AF6" t="n">
        <v>1.533214739706458e-06</v>
      </c>
      <c r="AG6" t="n">
        <v>0.4477777777777778</v>
      </c>
      <c r="AH6" t="n">
        <v>486812.3002113372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3.263</v>
      </c>
      <c r="E7" t="n">
        <v>30.65</v>
      </c>
      <c r="F7" t="n">
        <v>21.45</v>
      </c>
      <c r="G7" t="n">
        <v>11.09</v>
      </c>
      <c r="H7" t="n">
        <v>0.14</v>
      </c>
      <c r="I7" t="n">
        <v>116</v>
      </c>
      <c r="J7" t="n">
        <v>287.7</v>
      </c>
      <c r="K7" t="n">
        <v>61.2</v>
      </c>
      <c r="L7" t="n">
        <v>2.25</v>
      </c>
      <c r="M7" t="n">
        <v>114</v>
      </c>
      <c r="N7" t="n">
        <v>79.25</v>
      </c>
      <c r="O7" t="n">
        <v>35716.83</v>
      </c>
      <c r="P7" t="n">
        <v>359.6</v>
      </c>
      <c r="Q7" t="n">
        <v>3798.32</v>
      </c>
      <c r="R7" t="n">
        <v>171.85</v>
      </c>
      <c r="S7" t="n">
        <v>58.18</v>
      </c>
      <c r="T7" t="n">
        <v>54604.78</v>
      </c>
      <c r="U7" t="n">
        <v>0.34</v>
      </c>
      <c r="V7" t="n">
        <v>0.77</v>
      </c>
      <c r="W7" t="n">
        <v>2.92</v>
      </c>
      <c r="X7" t="n">
        <v>3.37</v>
      </c>
      <c r="Y7" t="n">
        <v>1</v>
      </c>
      <c r="Z7" t="n">
        <v>10</v>
      </c>
      <c r="AA7" t="n">
        <v>361.9628249400034</v>
      </c>
      <c r="AB7" t="n">
        <v>495.2535057557377</v>
      </c>
      <c r="AC7" t="n">
        <v>447.9872062590702</v>
      </c>
      <c r="AD7" t="n">
        <v>361962.8249400035</v>
      </c>
      <c r="AE7" t="n">
        <v>495253.5057557377</v>
      </c>
      <c r="AF7" t="n">
        <v>1.612687671865828e-06</v>
      </c>
      <c r="AG7" t="n">
        <v>0.4256944444444444</v>
      </c>
      <c r="AH7" t="n">
        <v>447987.2062590702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3.3953</v>
      </c>
      <c r="E8" t="n">
        <v>29.45</v>
      </c>
      <c r="F8" t="n">
        <v>21.01</v>
      </c>
      <c r="G8" t="n">
        <v>12.36</v>
      </c>
      <c r="H8" t="n">
        <v>0.15</v>
      </c>
      <c r="I8" t="n">
        <v>102</v>
      </c>
      <c r="J8" t="n">
        <v>288.2</v>
      </c>
      <c r="K8" t="n">
        <v>61.2</v>
      </c>
      <c r="L8" t="n">
        <v>2.5</v>
      </c>
      <c r="M8" t="n">
        <v>100</v>
      </c>
      <c r="N8" t="n">
        <v>79.5</v>
      </c>
      <c r="O8" t="n">
        <v>35779.11</v>
      </c>
      <c r="P8" t="n">
        <v>349.43</v>
      </c>
      <c r="Q8" t="n">
        <v>3798.46</v>
      </c>
      <c r="R8" t="n">
        <v>158.03</v>
      </c>
      <c r="S8" t="n">
        <v>58.18</v>
      </c>
      <c r="T8" t="n">
        <v>47767.11</v>
      </c>
      <c r="U8" t="n">
        <v>0.37</v>
      </c>
      <c r="V8" t="n">
        <v>0.78</v>
      </c>
      <c r="W8" t="n">
        <v>2.88</v>
      </c>
      <c r="X8" t="n">
        <v>2.93</v>
      </c>
      <c r="Y8" t="n">
        <v>1</v>
      </c>
      <c r="Z8" t="n">
        <v>10</v>
      </c>
      <c r="AA8" t="n">
        <v>338.858779690653</v>
      </c>
      <c r="AB8" t="n">
        <v>463.6415317670371</v>
      </c>
      <c r="AC8" t="n">
        <v>419.3922347001671</v>
      </c>
      <c r="AD8" t="n">
        <v>338858.779690653</v>
      </c>
      <c r="AE8" t="n">
        <v>463641.5317670371</v>
      </c>
      <c r="AF8" t="n">
        <v>1.678074916422325e-06</v>
      </c>
      <c r="AG8" t="n">
        <v>0.4090277777777778</v>
      </c>
      <c r="AH8" t="n">
        <v>419392.2347001671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3.5137</v>
      </c>
      <c r="E9" t="n">
        <v>28.46</v>
      </c>
      <c r="F9" t="n">
        <v>20.66</v>
      </c>
      <c r="G9" t="n">
        <v>13.77</v>
      </c>
      <c r="H9" t="n">
        <v>0.17</v>
      </c>
      <c r="I9" t="n">
        <v>90</v>
      </c>
      <c r="J9" t="n">
        <v>288.71</v>
      </c>
      <c r="K9" t="n">
        <v>61.2</v>
      </c>
      <c r="L9" t="n">
        <v>2.75</v>
      </c>
      <c r="M9" t="n">
        <v>88</v>
      </c>
      <c r="N9" t="n">
        <v>79.76000000000001</v>
      </c>
      <c r="O9" t="n">
        <v>35841.5</v>
      </c>
      <c r="P9" t="n">
        <v>340.66</v>
      </c>
      <c r="Q9" t="n">
        <v>3798.26</v>
      </c>
      <c r="R9" t="n">
        <v>146.45</v>
      </c>
      <c r="S9" t="n">
        <v>58.18</v>
      </c>
      <c r="T9" t="n">
        <v>42035.14</v>
      </c>
      <c r="U9" t="n">
        <v>0.4</v>
      </c>
      <c r="V9" t="n">
        <v>0.8</v>
      </c>
      <c r="W9" t="n">
        <v>2.87</v>
      </c>
      <c r="X9" t="n">
        <v>2.59</v>
      </c>
      <c r="Y9" t="n">
        <v>1</v>
      </c>
      <c r="Z9" t="n">
        <v>10</v>
      </c>
      <c r="AA9" t="n">
        <v>320.0607814525699</v>
      </c>
      <c r="AB9" t="n">
        <v>437.9212812685392</v>
      </c>
      <c r="AC9" t="n">
        <v>396.1266888106475</v>
      </c>
      <c r="AD9" t="n">
        <v>320060.7814525699</v>
      </c>
      <c r="AE9" t="n">
        <v>437921.2812685392</v>
      </c>
      <c r="AF9" t="n">
        <v>1.736592299305842e-06</v>
      </c>
      <c r="AG9" t="n">
        <v>0.3952777777777778</v>
      </c>
      <c r="AH9" t="n">
        <v>396126.6888106475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3.6088</v>
      </c>
      <c r="E10" t="n">
        <v>27.71</v>
      </c>
      <c r="F10" t="n">
        <v>20.4</v>
      </c>
      <c r="G10" t="n">
        <v>15.11</v>
      </c>
      <c r="H10" t="n">
        <v>0.18</v>
      </c>
      <c r="I10" t="n">
        <v>81</v>
      </c>
      <c r="J10" t="n">
        <v>289.21</v>
      </c>
      <c r="K10" t="n">
        <v>61.2</v>
      </c>
      <c r="L10" t="n">
        <v>3</v>
      </c>
      <c r="M10" t="n">
        <v>79</v>
      </c>
      <c r="N10" t="n">
        <v>80.02</v>
      </c>
      <c r="O10" t="n">
        <v>35903.99</v>
      </c>
      <c r="P10" t="n">
        <v>333.02</v>
      </c>
      <c r="Q10" t="n">
        <v>3798.19</v>
      </c>
      <c r="R10" t="n">
        <v>137.72</v>
      </c>
      <c r="S10" t="n">
        <v>58.18</v>
      </c>
      <c r="T10" t="n">
        <v>37714.41</v>
      </c>
      <c r="U10" t="n">
        <v>0.42</v>
      </c>
      <c r="V10" t="n">
        <v>0.8100000000000001</v>
      </c>
      <c r="W10" t="n">
        <v>2.85</v>
      </c>
      <c r="X10" t="n">
        <v>2.32</v>
      </c>
      <c r="Y10" t="n">
        <v>1</v>
      </c>
      <c r="Z10" t="n">
        <v>10</v>
      </c>
      <c r="AA10" t="n">
        <v>305.5380116706519</v>
      </c>
      <c r="AB10" t="n">
        <v>418.0505869535347</v>
      </c>
      <c r="AC10" t="n">
        <v>378.1524256723723</v>
      </c>
      <c r="AD10" t="n">
        <v>305538.011670652</v>
      </c>
      <c r="AE10" t="n">
        <v>418050.5869535347</v>
      </c>
      <c r="AF10" t="n">
        <v>1.783594014780693e-06</v>
      </c>
      <c r="AG10" t="n">
        <v>0.3848611111111111</v>
      </c>
      <c r="AH10" t="n">
        <v>378152.4256723723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3.6969</v>
      </c>
      <c r="E11" t="n">
        <v>27.05</v>
      </c>
      <c r="F11" t="n">
        <v>20.17</v>
      </c>
      <c r="G11" t="n">
        <v>16.58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325.92</v>
      </c>
      <c r="Q11" t="n">
        <v>3798.23</v>
      </c>
      <c r="R11" t="n">
        <v>130.38</v>
      </c>
      <c r="S11" t="n">
        <v>58.18</v>
      </c>
      <c r="T11" t="n">
        <v>34087.04</v>
      </c>
      <c r="U11" t="n">
        <v>0.45</v>
      </c>
      <c r="V11" t="n">
        <v>0.82</v>
      </c>
      <c r="W11" t="n">
        <v>2.84</v>
      </c>
      <c r="X11" t="n">
        <v>2.09</v>
      </c>
      <c r="Y11" t="n">
        <v>1</v>
      </c>
      <c r="Z11" t="n">
        <v>10</v>
      </c>
      <c r="AA11" t="n">
        <v>292.7775454894495</v>
      </c>
      <c r="AB11" t="n">
        <v>400.5911541723768</v>
      </c>
      <c r="AC11" t="n">
        <v>362.3592966513804</v>
      </c>
      <c r="AD11" t="n">
        <v>292777.5454894495</v>
      </c>
      <c r="AE11" t="n">
        <v>400591.1541723768</v>
      </c>
      <c r="AF11" t="n">
        <v>1.827136087686418e-06</v>
      </c>
      <c r="AG11" t="n">
        <v>0.3756944444444444</v>
      </c>
      <c r="AH11" t="n">
        <v>362359.2966513804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3.7668</v>
      </c>
      <c r="E12" t="n">
        <v>26.55</v>
      </c>
      <c r="F12" t="n">
        <v>19.99</v>
      </c>
      <c r="G12" t="n">
        <v>17.9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320.72</v>
      </c>
      <c r="Q12" t="n">
        <v>3798.37</v>
      </c>
      <c r="R12" t="n">
        <v>124.68</v>
      </c>
      <c r="S12" t="n">
        <v>58.18</v>
      </c>
      <c r="T12" t="n">
        <v>31266.45</v>
      </c>
      <c r="U12" t="n">
        <v>0.47</v>
      </c>
      <c r="V12" t="n">
        <v>0.82</v>
      </c>
      <c r="W12" t="n">
        <v>2.83</v>
      </c>
      <c r="X12" t="n">
        <v>1.92</v>
      </c>
      <c r="Y12" t="n">
        <v>1</v>
      </c>
      <c r="Z12" t="n">
        <v>10</v>
      </c>
      <c r="AA12" t="n">
        <v>283.3653895604818</v>
      </c>
      <c r="AB12" t="n">
        <v>387.7130271953492</v>
      </c>
      <c r="AC12" t="n">
        <v>350.7102400384756</v>
      </c>
      <c r="AD12" t="n">
        <v>283365.3895604818</v>
      </c>
      <c r="AE12" t="n">
        <v>387713.0271953492</v>
      </c>
      <c r="AF12" t="n">
        <v>1.861683089912413e-06</v>
      </c>
      <c r="AG12" t="n">
        <v>0.36875</v>
      </c>
      <c r="AH12" t="n">
        <v>350710.2400384756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3.8251</v>
      </c>
      <c r="E13" t="n">
        <v>26.14</v>
      </c>
      <c r="F13" t="n">
        <v>19.85</v>
      </c>
      <c r="G13" t="n">
        <v>19.21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315.14</v>
      </c>
      <c r="Q13" t="n">
        <v>3798.24</v>
      </c>
      <c r="R13" t="n">
        <v>119.58</v>
      </c>
      <c r="S13" t="n">
        <v>58.18</v>
      </c>
      <c r="T13" t="n">
        <v>28739.22</v>
      </c>
      <c r="U13" t="n">
        <v>0.49</v>
      </c>
      <c r="V13" t="n">
        <v>0.83</v>
      </c>
      <c r="W13" t="n">
        <v>2.84</v>
      </c>
      <c r="X13" t="n">
        <v>1.78</v>
      </c>
      <c r="Y13" t="n">
        <v>1</v>
      </c>
      <c r="Z13" t="n">
        <v>10</v>
      </c>
      <c r="AA13" t="n">
        <v>275.0291836582971</v>
      </c>
      <c r="AB13" t="n">
        <v>376.3070625125315</v>
      </c>
      <c r="AC13" t="n">
        <v>340.3928446166141</v>
      </c>
      <c r="AD13" t="n">
        <v>275029.1836582971</v>
      </c>
      <c r="AE13" t="n">
        <v>376307.0625125315</v>
      </c>
      <c r="AF13" t="n">
        <v>1.890496970166712e-06</v>
      </c>
      <c r="AG13" t="n">
        <v>0.3630555555555556</v>
      </c>
      <c r="AH13" t="n">
        <v>340392.844616614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3.8885</v>
      </c>
      <c r="E14" t="n">
        <v>25.72</v>
      </c>
      <c r="F14" t="n">
        <v>19.7</v>
      </c>
      <c r="G14" t="n">
        <v>20.73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309.12</v>
      </c>
      <c r="Q14" t="n">
        <v>3798.27</v>
      </c>
      <c r="R14" t="n">
        <v>115.26</v>
      </c>
      <c r="S14" t="n">
        <v>58.18</v>
      </c>
      <c r="T14" t="n">
        <v>26604.83</v>
      </c>
      <c r="U14" t="n">
        <v>0.5</v>
      </c>
      <c r="V14" t="n">
        <v>0.84</v>
      </c>
      <c r="W14" t="n">
        <v>2.81</v>
      </c>
      <c r="X14" t="n">
        <v>1.62</v>
      </c>
      <c r="Y14" t="n">
        <v>1</v>
      </c>
      <c r="Z14" t="n">
        <v>10</v>
      </c>
      <c r="AA14" t="n">
        <v>266.286103894604</v>
      </c>
      <c r="AB14" t="n">
        <v>364.34439506239</v>
      </c>
      <c r="AC14" t="n">
        <v>329.5718773582048</v>
      </c>
      <c r="AD14" t="n">
        <v>266286.103894604</v>
      </c>
      <c r="AE14" t="n">
        <v>364344.39506239</v>
      </c>
      <c r="AF14" t="n">
        <v>1.921831447149946e-06</v>
      </c>
      <c r="AG14" t="n">
        <v>0.3572222222222222</v>
      </c>
      <c r="AH14" t="n">
        <v>329571.8773582048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3.9398</v>
      </c>
      <c r="E15" t="n">
        <v>25.38</v>
      </c>
      <c r="F15" t="n">
        <v>19.58</v>
      </c>
      <c r="G15" t="n">
        <v>22.16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303.32</v>
      </c>
      <c r="Q15" t="n">
        <v>3798.01</v>
      </c>
      <c r="R15" t="n">
        <v>111.56</v>
      </c>
      <c r="S15" t="n">
        <v>58.18</v>
      </c>
      <c r="T15" t="n">
        <v>24774.86</v>
      </c>
      <c r="U15" t="n">
        <v>0.52</v>
      </c>
      <c r="V15" t="n">
        <v>0.84</v>
      </c>
      <c r="W15" t="n">
        <v>2.79</v>
      </c>
      <c r="X15" t="n">
        <v>1.51</v>
      </c>
      <c r="Y15" t="n">
        <v>1</v>
      </c>
      <c r="Z15" t="n">
        <v>10</v>
      </c>
      <c r="AA15" t="n">
        <v>258.8517327787423</v>
      </c>
      <c r="AB15" t="n">
        <v>354.1723605203621</v>
      </c>
      <c r="AC15" t="n">
        <v>320.370647516328</v>
      </c>
      <c r="AD15" t="n">
        <v>258851.7327787423</v>
      </c>
      <c r="AE15" t="n">
        <v>354172.3605203622</v>
      </c>
      <c r="AF15" t="n">
        <v>1.947185684835118e-06</v>
      </c>
      <c r="AG15" t="n">
        <v>0.3525</v>
      </c>
      <c r="AH15" t="n">
        <v>320370.647516328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3.9918</v>
      </c>
      <c r="E16" t="n">
        <v>25.05</v>
      </c>
      <c r="F16" t="n">
        <v>19.46</v>
      </c>
      <c r="G16" t="n">
        <v>23.83</v>
      </c>
      <c r="H16" t="n">
        <v>0.27</v>
      </c>
      <c r="I16" t="n">
        <v>49</v>
      </c>
      <c r="J16" t="n">
        <v>292.27</v>
      </c>
      <c r="K16" t="n">
        <v>61.2</v>
      </c>
      <c r="L16" t="n">
        <v>4.5</v>
      </c>
      <c r="M16" t="n">
        <v>47</v>
      </c>
      <c r="N16" t="n">
        <v>81.56999999999999</v>
      </c>
      <c r="O16" t="n">
        <v>36281.16</v>
      </c>
      <c r="P16" t="n">
        <v>297.84</v>
      </c>
      <c r="Q16" t="n">
        <v>3798.29</v>
      </c>
      <c r="R16" t="n">
        <v>107.58</v>
      </c>
      <c r="S16" t="n">
        <v>58.18</v>
      </c>
      <c r="T16" t="n">
        <v>22807.75</v>
      </c>
      <c r="U16" t="n">
        <v>0.54</v>
      </c>
      <c r="V16" t="n">
        <v>0.85</v>
      </c>
      <c r="W16" t="n">
        <v>2.79</v>
      </c>
      <c r="X16" t="n">
        <v>1.39</v>
      </c>
      <c r="Y16" t="n">
        <v>1</v>
      </c>
      <c r="Z16" t="n">
        <v>10</v>
      </c>
      <c r="AA16" t="n">
        <v>251.7588139842717</v>
      </c>
      <c r="AB16" t="n">
        <v>344.4675161081122</v>
      </c>
      <c r="AC16" t="n">
        <v>311.592019834052</v>
      </c>
      <c r="AD16" t="n">
        <v>251758.8139842717</v>
      </c>
      <c r="AE16" t="n">
        <v>344467.5161081122</v>
      </c>
      <c r="AF16" t="n">
        <v>1.972885886777203e-06</v>
      </c>
      <c r="AG16" t="n">
        <v>0.3479166666666667</v>
      </c>
      <c r="AH16" t="n">
        <v>311592.019834052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4.033</v>
      </c>
      <c r="E17" t="n">
        <v>24.8</v>
      </c>
      <c r="F17" t="n">
        <v>19.37</v>
      </c>
      <c r="G17" t="n">
        <v>25.26</v>
      </c>
      <c r="H17" t="n">
        <v>0.29</v>
      </c>
      <c r="I17" t="n">
        <v>46</v>
      </c>
      <c r="J17" t="n">
        <v>292.79</v>
      </c>
      <c r="K17" t="n">
        <v>61.2</v>
      </c>
      <c r="L17" t="n">
        <v>4.75</v>
      </c>
      <c r="M17" t="n">
        <v>44</v>
      </c>
      <c r="N17" t="n">
        <v>81.84</v>
      </c>
      <c r="O17" t="n">
        <v>36344.4</v>
      </c>
      <c r="P17" t="n">
        <v>293.37</v>
      </c>
      <c r="Q17" t="n">
        <v>3798.18</v>
      </c>
      <c r="R17" t="n">
        <v>104.19</v>
      </c>
      <c r="S17" t="n">
        <v>58.18</v>
      </c>
      <c r="T17" t="n">
        <v>21127.85</v>
      </c>
      <c r="U17" t="n">
        <v>0.5600000000000001</v>
      </c>
      <c r="V17" t="n">
        <v>0.85</v>
      </c>
      <c r="W17" t="n">
        <v>2.79</v>
      </c>
      <c r="X17" t="n">
        <v>1.3</v>
      </c>
      <c r="Y17" t="n">
        <v>1</v>
      </c>
      <c r="Z17" t="n">
        <v>10</v>
      </c>
      <c r="AA17" t="n">
        <v>246.209990028155</v>
      </c>
      <c r="AB17" t="n">
        <v>336.8753703745211</v>
      </c>
      <c r="AC17" t="n">
        <v>304.724457833629</v>
      </c>
      <c r="AD17" t="n">
        <v>246209.990028155</v>
      </c>
      <c r="AE17" t="n">
        <v>336875.3703745211</v>
      </c>
      <c r="AF17" t="n">
        <v>1.993248354469779e-06</v>
      </c>
      <c r="AG17" t="n">
        <v>0.3444444444444444</v>
      </c>
      <c r="AH17" t="n">
        <v>304724.457833629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4.074</v>
      </c>
      <c r="E18" t="n">
        <v>24.55</v>
      </c>
      <c r="F18" t="n">
        <v>19.28</v>
      </c>
      <c r="G18" t="n">
        <v>26.9</v>
      </c>
      <c r="H18" t="n">
        <v>0.3</v>
      </c>
      <c r="I18" t="n">
        <v>43</v>
      </c>
      <c r="J18" t="n">
        <v>293.3</v>
      </c>
      <c r="K18" t="n">
        <v>61.2</v>
      </c>
      <c r="L18" t="n">
        <v>5</v>
      </c>
      <c r="M18" t="n">
        <v>41</v>
      </c>
      <c r="N18" t="n">
        <v>82.09999999999999</v>
      </c>
      <c r="O18" t="n">
        <v>36407.75</v>
      </c>
      <c r="P18" t="n">
        <v>288.14</v>
      </c>
      <c r="Q18" t="n">
        <v>3798.01</v>
      </c>
      <c r="R18" t="n">
        <v>101.34</v>
      </c>
      <c r="S18" t="n">
        <v>58.18</v>
      </c>
      <c r="T18" t="n">
        <v>19716.8</v>
      </c>
      <c r="U18" t="n">
        <v>0.57</v>
      </c>
      <c r="V18" t="n">
        <v>0.86</v>
      </c>
      <c r="W18" t="n">
        <v>2.79</v>
      </c>
      <c r="X18" t="n">
        <v>1.21</v>
      </c>
      <c r="Y18" t="n">
        <v>1</v>
      </c>
      <c r="Z18" t="n">
        <v>10</v>
      </c>
      <c r="AA18" t="n">
        <v>240.3336217667116</v>
      </c>
      <c r="AB18" t="n">
        <v>328.8350640721474</v>
      </c>
      <c r="AC18" t="n">
        <v>297.4515070801104</v>
      </c>
      <c r="AD18" t="n">
        <v>240333.6217667116</v>
      </c>
      <c r="AE18" t="n">
        <v>328835.0640721474</v>
      </c>
      <c r="AF18" t="n">
        <v>2.013511975231807e-06</v>
      </c>
      <c r="AG18" t="n">
        <v>0.3409722222222222</v>
      </c>
      <c r="AH18" t="n">
        <v>297451.5070801104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4.1132</v>
      </c>
      <c r="E19" t="n">
        <v>24.31</v>
      </c>
      <c r="F19" t="n">
        <v>19.21</v>
      </c>
      <c r="G19" t="n">
        <v>28.81</v>
      </c>
      <c r="H19" t="n">
        <v>0.32</v>
      </c>
      <c r="I19" t="n">
        <v>40</v>
      </c>
      <c r="J19" t="n">
        <v>293.81</v>
      </c>
      <c r="K19" t="n">
        <v>61.2</v>
      </c>
      <c r="L19" t="n">
        <v>5.25</v>
      </c>
      <c r="M19" t="n">
        <v>38</v>
      </c>
      <c r="N19" t="n">
        <v>82.36</v>
      </c>
      <c r="O19" t="n">
        <v>36471.2</v>
      </c>
      <c r="P19" t="n">
        <v>284.04</v>
      </c>
      <c r="Q19" t="n">
        <v>3798.23</v>
      </c>
      <c r="R19" t="n">
        <v>99.14</v>
      </c>
      <c r="S19" t="n">
        <v>58.18</v>
      </c>
      <c r="T19" t="n">
        <v>18630.1</v>
      </c>
      <c r="U19" t="n">
        <v>0.59</v>
      </c>
      <c r="V19" t="n">
        <v>0.86</v>
      </c>
      <c r="W19" t="n">
        <v>2.78</v>
      </c>
      <c r="X19" t="n">
        <v>1.14</v>
      </c>
      <c r="Y19" t="n">
        <v>1</v>
      </c>
      <c r="Z19" t="n">
        <v>10</v>
      </c>
      <c r="AA19" t="n">
        <v>235.4087130728439</v>
      </c>
      <c r="AB19" t="n">
        <v>322.0965867255637</v>
      </c>
      <c r="AC19" t="n">
        <v>291.3561405539703</v>
      </c>
      <c r="AD19" t="n">
        <v>235408.7130728439</v>
      </c>
      <c r="AE19" t="n">
        <v>322096.5867255637</v>
      </c>
      <c r="AF19" t="n">
        <v>2.032885973618917e-06</v>
      </c>
      <c r="AG19" t="n">
        <v>0.3376388888888889</v>
      </c>
      <c r="AH19" t="n">
        <v>291356.1405539703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4.1395</v>
      </c>
      <c r="E20" t="n">
        <v>24.16</v>
      </c>
      <c r="F20" t="n">
        <v>19.16</v>
      </c>
      <c r="G20" t="n">
        <v>30.25</v>
      </c>
      <c r="H20" t="n">
        <v>0.33</v>
      </c>
      <c r="I20" t="n">
        <v>38</v>
      </c>
      <c r="J20" t="n">
        <v>294.33</v>
      </c>
      <c r="K20" t="n">
        <v>61.2</v>
      </c>
      <c r="L20" t="n">
        <v>5.5</v>
      </c>
      <c r="M20" t="n">
        <v>36</v>
      </c>
      <c r="N20" t="n">
        <v>82.63</v>
      </c>
      <c r="O20" t="n">
        <v>36534.76</v>
      </c>
      <c r="P20" t="n">
        <v>279.26</v>
      </c>
      <c r="Q20" t="n">
        <v>3797.83</v>
      </c>
      <c r="R20" t="n">
        <v>97.90000000000001</v>
      </c>
      <c r="S20" t="n">
        <v>58.18</v>
      </c>
      <c r="T20" t="n">
        <v>18022.58</v>
      </c>
      <c r="U20" t="n">
        <v>0.59</v>
      </c>
      <c r="V20" t="n">
        <v>0.86</v>
      </c>
      <c r="W20" t="n">
        <v>2.77</v>
      </c>
      <c r="X20" t="n">
        <v>1.09</v>
      </c>
      <c r="Y20" t="n">
        <v>1</v>
      </c>
      <c r="Z20" t="n">
        <v>10</v>
      </c>
      <c r="AA20" t="n">
        <v>230.9612634099808</v>
      </c>
      <c r="AB20" t="n">
        <v>316.011389889206</v>
      </c>
      <c r="AC20" t="n">
        <v>285.8517063630452</v>
      </c>
      <c r="AD20" t="n">
        <v>230961.2634099808</v>
      </c>
      <c r="AE20" t="n">
        <v>316011.389889206</v>
      </c>
      <c r="AF20" t="n">
        <v>2.045884344985779e-06</v>
      </c>
      <c r="AG20" t="n">
        <v>0.3355555555555556</v>
      </c>
      <c r="AH20" t="n">
        <v>285851.7063630452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4.1839</v>
      </c>
      <c r="E21" t="n">
        <v>23.9</v>
      </c>
      <c r="F21" t="n">
        <v>19.07</v>
      </c>
      <c r="G21" t="n">
        <v>32.68</v>
      </c>
      <c r="H21" t="n">
        <v>0.35</v>
      </c>
      <c r="I21" t="n">
        <v>35</v>
      </c>
      <c r="J21" t="n">
        <v>294.84</v>
      </c>
      <c r="K21" t="n">
        <v>61.2</v>
      </c>
      <c r="L21" t="n">
        <v>5.75</v>
      </c>
      <c r="M21" t="n">
        <v>33</v>
      </c>
      <c r="N21" t="n">
        <v>82.90000000000001</v>
      </c>
      <c r="O21" t="n">
        <v>36598.44</v>
      </c>
      <c r="P21" t="n">
        <v>272.97</v>
      </c>
      <c r="Q21" t="n">
        <v>3797.84</v>
      </c>
      <c r="R21" t="n">
        <v>94.73</v>
      </c>
      <c r="S21" t="n">
        <v>58.18</v>
      </c>
      <c r="T21" t="n">
        <v>16450.97</v>
      </c>
      <c r="U21" t="n">
        <v>0.61</v>
      </c>
      <c r="V21" t="n">
        <v>0.86</v>
      </c>
      <c r="W21" t="n">
        <v>2.77</v>
      </c>
      <c r="X21" t="n">
        <v>0.99</v>
      </c>
      <c r="Y21" t="n">
        <v>1</v>
      </c>
      <c r="Z21" t="n">
        <v>10</v>
      </c>
      <c r="AA21" t="n">
        <v>224.5893905551709</v>
      </c>
      <c r="AB21" t="n">
        <v>307.2931123420686</v>
      </c>
      <c r="AC21" t="n">
        <v>277.9654889888243</v>
      </c>
      <c r="AD21" t="n">
        <v>224589.3905551709</v>
      </c>
      <c r="AE21" t="n">
        <v>307293.1123420686</v>
      </c>
      <c r="AF21" t="n">
        <v>2.067828363567098e-06</v>
      </c>
      <c r="AG21" t="n">
        <v>0.3319444444444444</v>
      </c>
      <c r="AH21" t="n">
        <v>277965.4889888243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4.1983</v>
      </c>
      <c r="E22" t="n">
        <v>23.82</v>
      </c>
      <c r="F22" t="n">
        <v>19.04</v>
      </c>
      <c r="G22" t="n">
        <v>33.6</v>
      </c>
      <c r="H22" t="n">
        <v>0.36</v>
      </c>
      <c r="I22" t="n">
        <v>34</v>
      </c>
      <c r="J22" t="n">
        <v>295.36</v>
      </c>
      <c r="K22" t="n">
        <v>61.2</v>
      </c>
      <c r="L22" t="n">
        <v>6</v>
      </c>
      <c r="M22" t="n">
        <v>31</v>
      </c>
      <c r="N22" t="n">
        <v>83.16</v>
      </c>
      <c r="O22" t="n">
        <v>36662.22</v>
      </c>
      <c r="P22" t="n">
        <v>269.54</v>
      </c>
      <c r="Q22" t="n">
        <v>3797.84</v>
      </c>
      <c r="R22" t="n">
        <v>93.51000000000001</v>
      </c>
      <c r="S22" t="n">
        <v>58.18</v>
      </c>
      <c r="T22" t="n">
        <v>15846.49</v>
      </c>
      <c r="U22" t="n">
        <v>0.62</v>
      </c>
      <c r="V22" t="n">
        <v>0.87</v>
      </c>
      <c r="W22" t="n">
        <v>2.78</v>
      </c>
      <c r="X22" t="n">
        <v>0.97</v>
      </c>
      <c r="Y22" t="n">
        <v>1</v>
      </c>
      <c r="Z22" t="n">
        <v>10</v>
      </c>
      <c r="AA22" t="n">
        <v>221.7484454884897</v>
      </c>
      <c r="AB22" t="n">
        <v>303.4060059681866</v>
      </c>
      <c r="AC22" t="n">
        <v>274.4493625916764</v>
      </c>
      <c r="AD22" t="n">
        <v>221748.4454884897</v>
      </c>
      <c r="AE22" t="n">
        <v>303406.0059681866</v>
      </c>
      <c r="AF22" t="n">
        <v>2.074945342566444e-06</v>
      </c>
      <c r="AG22" t="n">
        <v>0.3308333333333333</v>
      </c>
      <c r="AH22" t="n">
        <v>274449.3625916764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4.2297</v>
      </c>
      <c r="E23" t="n">
        <v>23.64</v>
      </c>
      <c r="F23" t="n">
        <v>18.97</v>
      </c>
      <c r="G23" t="n">
        <v>35.57</v>
      </c>
      <c r="H23" t="n">
        <v>0.38</v>
      </c>
      <c r="I23" t="n">
        <v>32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265.19</v>
      </c>
      <c r="Q23" t="n">
        <v>3798.05</v>
      </c>
      <c r="R23" t="n">
        <v>91.3</v>
      </c>
      <c r="S23" t="n">
        <v>58.18</v>
      </c>
      <c r="T23" t="n">
        <v>14749.57</v>
      </c>
      <c r="U23" t="n">
        <v>0.64</v>
      </c>
      <c r="V23" t="n">
        <v>0.87</v>
      </c>
      <c r="W23" t="n">
        <v>2.77</v>
      </c>
      <c r="X23" t="n">
        <v>0.9</v>
      </c>
      <c r="Y23" t="n">
        <v>1</v>
      </c>
      <c r="Z23" t="n">
        <v>10</v>
      </c>
      <c r="AA23" t="n">
        <v>217.3945227773469</v>
      </c>
      <c r="AB23" t="n">
        <v>297.4487768332905</v>
      </c>
      <c r="AC23" t="n">
        <v>269.0606830443893</v>
      </c>
      <c r="AD23" t="n">
        <v>217394.5227773469</v>
      </c>
      <c r="AE23" t="n">
        <v>297448.7768332905</v>
      </c>
      <c r="AF23" t="n">
        <v>2.090464310662242e-06</v>
      </c>
      <c r="AG23" t="n">
        <v>0.3283333333333334</v>
      </c>
      <c r="AH23" t="n">
        <v>269060.6830443893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4.2594</v>
      </c>
      <c r="E24" t="n">
        <v>23.48</v>
      </c>
      <c r="F24" t="n">
        <v>18.91</v>
      </c>
      <c r="G24" t="n">
        <v>37.82</v>
      </c>
      <c r="H24" t="n">
        <v>0.39</v>
      </c>
      <c r="I24" t="n">
        <v>30</v>
      </c>
      <c r="J24" t="n">
        <v>296.4</v>
      </c>
      <c r="K24" t="n">
        <v>61.2</v>
      </c>
      <c r="L24" t="n">
        <v>6.5</v>
      </c>
      <c r="M24" t="n">
        <v>22</v>
      </c>
      <c r="N24" t="n">
        <v>83.7</v>
      </c>
      <c r="O24" t="n">
        <v>36790.13</v>
      </c>
      <c r="P24" t="n">
        <v>260.9</v>
      </c>
      <c r="Q24" t="n">
        <v>3797.97</v>
      </c>
      <c r="R24" t="n">
        <v>89.2</v>
      </c>
      <c r="S24" t="n">
        <v>58.18</v>
      </c>
      <c r="T24" t="n">
        <v>13713.24</v>
      </c>
      <c r="U24" t="n">
        <v>0.65</v>
      </c>
      <c r="V24" t="n">
        <v>0.87</v>
      </c>
      <c r="W24" t="n">
        <v>2.78</v>
      </c>
      <c r="X24" t="n">
        <v>0.84</v>
      </c>
      <c r="Y24" t="n">
        <v>1</v>
      </c>
      <c r="Z24" t="n">
        <v>10</v>
      </c>
      <c r="AA24" t="n">
        <v>213.2565862834171</v>
      </c>
      <c r="AB24" t="n">
        <v>291.7870695694243</v>
      </c>
      <c r="AC24" t="n">
        <v>263.9393211755286</v>
      </c>
      <c r="AD24" t="n">
        <v>213256.5862834171</v>
      </c>
      <c r="AE24" t="n">
        <v>291787.0695694243</v>
      </c>
      <c r="AF24" t="n">
        <v>2.105143079848394e-06</v>
      </c>
      <c r="AG24" t="n">
        <v>0.3261111111111111</v>
      </c>
      <c r="AH24" t="n">
        <v>263939.3211755286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4.2575</v>
      </c>
      <c r="E25" t="n">
        <v>23.49</v>
      </c>
      <c r="F25" t="n">
        <v>18.92</v>
      </c>
      <c r="G25" t="n">
        <v>37.84</v>
      </c>
      <c r="H25" t="n">
        <v>0.4</v>
      </c>
      <c r="I25" t="n">
        <v>30</v>
      </c>
      <c r="J25" t="n">
        <v>296.92</v>
      </c>
      <c r="K25" t="n">
        <v>61.2</v>
      </c>
      <c r="L25" t="n">
        <v>6.75</v>
      </c>
      <c r="M25" t="n">
        <v>19</v>
      </c>
      <c r="N25" t="n">
        <v>83.97</v>
      </c>
      <c r="O25" t="n">
        <v>36854.25</v>
      </c>
      <c r="P25" t="n">
        <v>260.07</v>
      </c>
      <c r="Q25" t="n">
        <v>3798.01</v>
      </c>
      <c r="R25" t="n">
        <v>89.48</v>
      </c>
      <c r="S25" t="n">
        <v>58.18</v>
      </c>
      <c r="T25" t="n">
        <v>13853.2</v>
      </c>
      <c r="U25" t="n">
        <v>0.65</v>
      </c>
      <c r="V25" t="n">
        <v>0.87</v>
      </c>
      <c r="W25" t="n">
        <v>2.78</v>
      </c>
      <c r="X25" t="n">
        <v>0.85</v>
      </c>
      <c r="Y25" t="n">
        <v>1</v>
      </c>
      <c r="Z25" t="n">
        <v>10</v>
      </c>
      <c r="AA25" t="n">
        <v>212.9124509701403</v>
      </c>
      <c r="AB25" t="n">
        <v>291.3162084516207</v>
      </c>
      <c r="AC25" t="n">
        <v>263.5133983819503</v>
      </c>
      <c r="AD25" t="n">
        <v>212912.4509701403</v>
      </c>
      <c r="AE25" t="n">
        <v>291316.2084516207</v>
      </c>
      <c r="AF25" t="n">
        <v>2.104204034008202e-06</v>
      </c>
      <c r="AG25" t="n">
        <v>0.32625</v>
      </c>
      <c r="AH25" t="n">
        <v>263513.3983819503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4.2701</v>
      </c>
      <c r="E26" t="n">
        <v>23.42</v>
      </c>
      <c r="F26" t="n">
        <v>18.91</v>
      </c>
      <c r="G26" t="n">
        <v>39.12</v>
      </c>
      <c r="H26" t="n">
        <v>0.42</v>
      </c>
      <c r="I26" t="n">
        <v>29</v>
      </c>
      <c r="J26" t="n">
        <v>297.44</v>
      </c>
      <c r="K26" t="n">
        <v>61.2</v>
      </c>
      <c r="L26" t="n">
        <v>7</v>
      </c>
      <c r="M26" t="n">
        <v>10</v>
      </c>
      <c r="N26" t="n">
        <v>84.23999999999999</v>
      </c>
      <c r="O26" t="n">
        <v>36918.48</v>
      </c>
      <c r="P26" t="n">
        <v>256.09</v>
      </c>
      <c r="Q26" t="n">
        <v>3797.94</v>
      </c>
      <c r="R26" t="n">
        <v>88.56</v>
      </c>
      <c r="S26" t="n">
        <v>58.18</v>
      </c>
      <c r="T26" t="n">
        <v>13397.36</v>
      </c>
      <c r="U26" t="n">
        <v>0.66</v>
      </c>
      <c r="V26" t="n">
        <v>0.87</v>
      </c>
      <c r="W26" t="n">
        <v>2.79</v>
      </c>
      <c r="X26" t="n">
        <v>0.84</v>
      </c>
      <c r="Y26" t="n">
        <v>1</v>
      </c>
      <c r="Z26" t="n">
        <v>10</v>
      </c>
      <c r="AA26" t="n">
        <v>210.0017865771379</v>
      </c>
      <c r="AB26" t="n">
        <v>287.3337090196666</v>
      </c>
      <c r="AC26" t="n">
        <v>259.9109831063075</v>
      </c>
      <c r="AD26" t="n">
        <v>210001.7865771379</v>
      </c>
      <c r="AE26" t="n">
        <v>287333.7090196666</v>
      </c>
      <c r="AF26" t="n">
        <v>2.110431390632631e-06</v>
      </c>
      <c r="AG26" t="n">
        <v>0.3252777777777778</v>
      </c>
      <c r="AH26" t="n">
        <v>259910.9831063075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4.2844</v>
      </c>
      <c r="E27" t="n">
        <v>23.34</v>
      </c>
      <c r="F27" t="n">
        <v>18.88</v>
      </c>
      <c r="G27" t="n">
        <v>40.46</v>
      </c>
      <c r="H27" t="n">
        <v>0.43</v>
      </c>
      <c r="I27" t="n">
        <v>28</v>
      </c>
      <c r="J27" t="n">
        <v>297.96</v>
      </c>
      <c r="K27" t="n">
        <v>61.2</v>
      </c>
      <c r="L27" t="n">
        <v>7.25</v>
      </c>
      <c r="M27" t="n">
        <v>7</v>
      </c>
      <c r="N27" t="n">
        <v>84.51000000000001</v>
      </c>
      <c r="O27" t="n">
        <v>36982.83</v>
      </c>
      <c r="P27" t="n">
        <v>256.23</v>
      </c>
      <c r="Q27" t="n">
        <v>3798.62</v>
      </c>
      <c r="R27" t="n">
        <v>87.64</v>
      </c>
      <c r="S27" t="n">
        <v>58.18</v>
      </c>
      <c r="T27" t="n">
        <v>12942.87</v>
      </c>
      <c r="U27" t="n">
        <v>0.66</v>
      </c>
      <c r="V27" t="n">
        <v>0.87</v>
      </c>
      <c r="W27" t="n">
        <v>2.79</v>
      </c>
      <c r="X27" t="n">
        <v>0.8100000000000001</v>
      </c>
      <c r="Y27" t="n">
        <v>1</v>
      </c>
      <c r="Z27" t="n">
        <v>10</v>
      </c>
      <c r="AA27" t="n">
        <v>209.2869906554124</v>
      </c>
      <c r="AB27" t="n">
        <v>286.3556937049917</v>
      </c>
      <c r="AC27" t="n">
        <v>259.0263082006118</v>
      </c>
      <c r="AD27" t="n">
        <v>209286.9906554123</v>
      </c>
      <c r="AE27" t="n">
        <v>286355.6937049917</v>
      </c>
      <c r="AF27" t="n">
        <v>2.117498946166704e-06</v>
      </c>
      <c r="AG27" t="n">
        <v>0.3241666666666667</v>
      </c>
      <c r="AH27" t="n">
        <v>259026.3082006118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4.2865</v>
      </c>
      <c r="E28" t="n">
        <v>23.33</v>
      </c>
      <c r="F28" t="n">
        <v>18.87</v>
      </c>
      <c r="G28" t="n">
        <v>40.44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4</v>
      </c>
      <c r="N28" t="n">
        <v>84.79000000000001</v>
      </c>
      <c r="O28" t="n">
        <v>37047.29</v>
      </c>
      <c r="P28" t="n">
        <v>255.03</v>
      </c>
      <c r="Q28" t="n">
        <v>3798.3</v>
      </c>
      <c r="R28" t="n">
        <v>87.09999999999999</v>
      </c>
      <c r="S28" t="n">
        <v>58.18</v>
      </c>
      <c r="T28" t="n">
        <v>12669.74</v>
      </c>
      <c r="U28" t="n">
        <v>0.67</v>
      </c>
      <c r="V28" t="n">
        <v>0.87</v>
      </c>
      <c r="W28" t="n">
        <v>2.79</v>
      </c>
      <c r="X28" t="n">
        <v>0.8</v>
      </c>
      <c r="Y28" t="n">
        <v>1</v>
      </c>
      <c r="Z28" t="n">
        <v>10</v>
      </c>
      <c r="AA28" t="n">
        <v>208.4754932824539</v>
      </c>
      <c r="AB28" t="n">
        <v>285.2453671985731</v>
      </c>
      <c r="AC28" t="n">
        <v>258.0219496976124</v>
      </c>
      <c r="AD28" t="n">
        <v>208475.4932824539</v>
      </c>
      <c r="AE28" t="n">
        <v>285245.3671985731</v>
      </c>
      <c r="AF28" t="n">
        <v>2.118536838937442e-06</v>
      </c>
      <c r="AG28" t="n">
        <v>0.3240277777777777</v>
      </c>
      <c r="AH28" t="n">
        <v>258021.9496976124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4.2836</v>
      </c>
      <c r="E29" t="n">
        <v>23.34</v>
      </c>
      <c r="F29" t="n">
        <v>18.89</v>
      </c>
      <c r="G29" t="n">
        <v>40.47</v>
      </c>
      <c r="H29" t="n">
        <v>0.46</v>
      </c>
      <c r="I29" t="n">
        <v>28</v>
      </c>
      <c r="J29" t="n">
        <v>299.01</v>
      </c>
      <c r="K29" t="n">
        <v>61.2</v>
      </c>
      <c r="L29" t="n">
        <v>7.75</v>
      </c>
      <c r="M29" t="n">
        <v>2</v>
      </c>
      <c r="N29" t="n">
        <v>85.06</v>
      </c>
      <c r="O29" t="n">
        <v>37111.87</v>
      </c>
      <c r="P29" t="n">
        <v>254.75</v>
      </c>
      <c r="Q29" t="n">
        <v>3798.58</v>
      </c>
      <c r="R29" t="n">
        <v>87.59</v>
      </c>
      <c r="S29" t="n">
        <v>58.18</v>
      </c>
      <c r="T29" t="n">
        <v>12914.54</v>
      </c>
      <c r="U29" t="n">
        <v>0.66</v>
      </c>
      <c r="V29" t="n">
        <v>0.87</v>
      </c>
      <c r="W29" t="n">
        <v>2.8</v>
      </c>
      <c r="X29" t="n">
        <v>0.82</v>
      </c>
      <c r="Y29" t="n">
        <v>1</v>
      </c>
      <c r="Z29" t="n">
        <v>10</v>
      </c>
      <c r="AA29" t="n">
        <v>208.5226642729737</v>
      </c>
      <c r="AB29" t="n">
        <v>285.3099086288395</v>
      </c>
      <c r="AC29" t="n">
        <v>258.0803313843587</v>
      </c>
      <c r="AD29" t="n">
        <v>208522.6642729737</v>
      </c>
      <c r="AE29" t="n">
        <v>285309.9086288395</v>
      </c>
      <c r="AF29" t="n">
        <v>2.117103558444518e-06</v>
      </c>
      <c r="AG29" t="n">
        <v>0.3241666666666667</v>
      </c>
      <c r="AH29" t="n">
        <v>258080.3313843587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4.2816</v>
      </c>
      <c r="E30" t="n">
        <v>23.36</v>
      </c>
      <c r="F30" t="n">
        <v>18.9</v>
      </c>
      <c r="G30" t="n">
        <v>40.49</v>
      </c>
      <c r="H30" t="n">
        <v>0.48</v>
      </c>
      <c r="I30" t="n">
        <v>28</v>
      </c>
      <c r="J30" t="n">
        <v>299.53</v>
      </c>
      <c r="K30" t="n">
        <v>61.2</v>
      </c>
      <c r="L30" t="n">
        <v>8</v>
      </c>
      <c r="M30" t="n">
        <v>1</v>
      </c>
      <c r="N30" t="n">
        <v>85.33</v>
      </c>
      <c r="O30" t="n">
        <v>37176.68</v>
      </c>
      <c r="P30" t="n">
        <v>255.59</v>
      </c>
      <c r="Q30" t="n">
        <v>3798.32</v>
      </c>
      <c r="R30" t="n">
        <v>87.83</v>
      </c>
      <c r="S30" t="n">
        <v>58.18</v>
      </c>
      <c r="T30" t="n">
        <v>13036.34</v>
      </c>
      <c r="U30" t="n">
        <v>0.66</v>
      </c>
      <c r="V30" t="n">
        <v>0.87</v>
      </c>
      <c r="W30" t="n">
        <v>2.8</v>
      </c>
      <c r="X30" t="n">
        <v>0.83</v>
      </c>
      <c r="Y30" t="n">
        <v>1</v>
      </c>
      <c r="Z30" t="n">
        <v>10</v>
      </c>
      <c r="AA30" t="n">
        <v>209.1270467914132</v>
      </c>
      <c r="AB30" t="n">
        <v>286.1368514540429</v>
      </c>
      <c r="AC30" t="n">
        <v>258.8283519469466</v>
      </c>
      <c r="AD30" t="n">
        <v>209127.0467914132</v>
      </c>
      <c r="AE30" t="n">
        <v>286136.8514540429</v>
      </c>
      <c r="AF30" t="n">
        <v>2.116115089139054e-06</v>
      </c>
      <c r="AG30" t="n">
        <v>0.3244444444444444</v>
      </c>
      <c r="AH30" t="n">
        <v>258828.3519469466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4.2826</v>
      </c>
      <c r="E31" t="n">
        <v>23.35</v>
      </c>
      <c r="F31" t="n">
        <v>18.89</v>
      </c>
      <c r="G31" t="n">
        <v>40.48</v>
      </c>
      <c r="H31" t="n">
        <v>0.49</v>
      </c>
      <c r="I31" t="n">
        <v>28</v>
      </c>
      <c r="J31" t="n">
        <v>300.06</v>
      </c>
      <c r="K31" t="n">
        <v>61.2</v>
      </c>
      <c r="L31" t="n">
        <v>8.25</v>
      </c>
      <c r="M31" t="n">
        <v>0</v>
      </c>
      <c r="N31" t="n">
        <v>85.61</v>
      </c>
      <c r="O31" t="n">
        <v>37241.49</v>
      </c>
      <c r="P31" t="n">
        <v>255.29</v>
      </c>
      <c r="Q31" t="n">
        <v>3798.15</v>
      </c>
      <c r="R31" t="n">
        <v>87.8</v>
      </c>
      <c r="S31" t="n">
        <v>58.18</v>
      </c>
      <c r="T31" t="n">
        <v>13022.05</v>
      </c>
      <c r="U31" t="n">
        <v>0.66</v>
      </c>
      <c r="V31" t="n">
        <v>0.87</v>
      </c>
      <c r="W31" t="n">
        <v>2.8</v>
      </c>
      <c r="X31" t="n">
        <v>0.82</v>
      </c>
      <c r="Y31" t="n">
        <v>1</v>
      </c>
      <c r="Z31" t="n">
        <v>10</v>
      </c>
      <c r="AA31" t="n">
        <v>208.8761717743003</v>
      </c>
      <c r="AB31" t="n">
        <v>285.7935931878044</v>
      </c>
      <c r="AC31" t="n">
        <v>258.5178537678717</v>
      </c>
      <c r="AD31" t="n">
        <v>208876.1717743003</v>
      </c>
      <c r="AE31" t="n">
        <v>285793.5931878045</v>
      </c>
      <c r="AF31" t="n">
        <v>2.116609323791786e-06</v>
      </c>
      <c r="AG31" t="n">
        <v>0.3243055555555556</v>
      </c>
      <c r="AH31" t="n">
        <v>258517.8537678717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3.3679</v>
      </c>
      <c r="E2" t="n">
        <v>29.69</v>
      </c>
      <c r="F2" t="n">
        <v>22.97</v>
      </c>
      <c r="G2" t="n">
        <v>8.25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230.01</v>
      </c>
      <c r="Q2" t="n">
        <v>3798.79</v>
      </c>
      <c r="R2" t="n">
        <v>222.33</v>
      </c>
      <c r="S2" t="n">
        <v>58.18</v>
      </c>
      <c r="T2" t="n">
        <v>79592.83</v>
      </c>
      <c r="U2" t="n">
        <v>0.26</v>
      </c>
      <c r="V2" t="n">
        <v>0.72</v>
      </c>
      <c r="W2" t="n">
        <v>2.98</v>
      </c>
      <c r="X2" t="n">
        <v>4.89</v>
      </c>
      <c r="Y2" t="n">
        <v>1</v>
      </c>
      <c r="Z2" t="n">
        <v>10</v>
      </c>
      <c r="AA2" t="n">
        <v>237.3781355950109</v>
      </c>
      <c r="AB2" t="n">
        <v>324.7912375051809</v>
      </c>
      <c r="AC2" t="n">
        <v>293.7936176451477</v>
      </c>
      <c r="AD2" t="n">
        <v>237378.1355950109</v>
      </c>
      <c r="AE2" t="n">
        <v>324791.2375051809</v>
      </c>
      <c r="AF2" t="n">
        <v>1.885224637209343e-06</v>
      </c>
      <c r="AG2" t="n">
        <v>0.4123611111111111</v>
      </c>
      <c r="AH2" t="n">
        <v>293793.6176451477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3.7061</v>
      </c>
      <c r="E3" t="n">
        <v>26.98</v>
      </c>
      <c r="F3" t="n">
        <v>21.54</v>
      </c>
      <c r="G3" t="n">
        <v>10.77</v>
      </c>
      <c r="H3" t="n">
        <v>0.17</v>
      </c>
      <c r="I3" t="n">
        <v>120</v>
      </c>
      <c r="J3" t="n">
        <v>133.55</v>
      </c>
      <c r="K3" t="n">
        <v>46.47</v>
      </c>
      <c r="L3" t="n">
        <v>1.25</v>
      </c>
      <c r="M3" t="n">
        <v>118</v>
      </c>
      <c r="N3" t="n">
        <v>20.83</v>
      </c>
      <c r="O3" t="n">
        <v>16704.7</v>
      </c>
      <c r="P3" t="n">
        <v>207.03</v>
      </c>
      <c r="Q3" t="n">
        <v>3797.86</v>
      </c>
      <c r="R3" t="n">
        <v>175.37</v>
      </c>
      <c r="S3" t="n">
        <v>58.18</v>
      </c>
      <c r="T3" t="n">
        <v>56348.28</v>
      </c>
      <c r="U3" t="n">
        <v>0.33</v>
      </c>
      <c r="V3" t="n">
        <v>0.77</v>
      </c>
      <c r="W3" t="n">
        <v>2.9</v>
      </c>
      <c r="X3" t="n">
        <v>3.46</v>
      </c>
      <c r="Y3" t="n">
        <v>1</v>
      </c>
      <c r="Z3" t="n">
        <v>10</v>
      </c>
      <c r="AA3" t="n">
        <v>196.9503586900317</v>
      </c>
      <c r="AB3" t="n">
        <v>269.4761695961756</v>
      </c>
      <c r="AC3" t="n">
        <v>243.7577421821748</v>
      </c>
      <c r="AD3" t="n">
        <v>196950.3586900317</v>
      </c>
      <c r="AE3" t="n">
        <v>269476.1695961755</v>
      </c>
      <c r="AF3" t="n">
        <v>2.074536366270241e-06</v>
      </c>
      <c r="AG3" t="n">
        <v>0.3747222222222222</v>
      </c>
      <c r="AH3" t="n">
        <v>243757.7421821748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3.9282</v>
      </c>
      <c r="E4" t="n">
        <v>25.46</v>
      </c>
      <c r="F4" t="n">
        <v>20.75</v>
      </c>
      <c r="G4" t="n">
        <v>13.38</v>
      </c>
      <c r="H4" t="n">
        <v>0.2</v>
      </c>
      <c r="I4" t="n">
        <v>93</v>
      </c>
      <c r="J4" t="n">
        <v>133.88</v>
      </c>
      <c r="K4" t="n">
        <v>46.47</v>
      </c>
      <c r="L4" t="n">
        <v>1.5</v>
      </c>
      <c r="M4" t="n">
        <v>91</v>
      </c>
      <c r="N4" t="n">
        <v>20.91</v>
      </c>
      <c r="O4" t="n">
        <v>16746.01</v>
      </c>
      <c r="P4" t="n">
        <v>190.85</v>
      </c>
      <c r="Q4" t="n">
        <v>3798.29</v>
      </c>
      <c r="R4" t="n">
        <v>149.15</v>
      </c>
      <c r="S4" t="n">
        <v>58.18</v>
      </c>
      <c r="T4" t="n">
        <v>43370.71</v>
      </c>
      <c r="U4" t="n">
        <v>0.39</v>
      </c>
      <c r="V4" t="n">
        <v>0.79</v>
      </c>
      <c r="W4" t="n">
        <v>2.87</v>
      </c>
      <c r="X4" t="n">
        <v>2.67</v>
      </c>
      <c r="Y4" t="n">
        <v>1</v>
      </c>
      <c r="Z4" t="n">
        <v>10</v>
      </c>
      <c r="AA4" t="n">
        <v>173.903118894231</v>
      </c>
      <c r="AB4" t="n">
        <v>237.9419193351173</v>
      </c>
      <c r="AC4" t="n">
        <v>215.2330765074237</v>
      </c>
      <c r="AD4" t="n">
        <v>173903.118894231</v>
      </c>
      <c r="AE4" t="n">
        <v>237941.9193351173</v>
      </c>
      <c r="AF4" t="n">
        <v>2.198859651380902e-06</v>
      </c>
      <c r="AG4" t="n">
        <v>0.3536111111111111</v>
      </c>
      <c r="AH4" t="n">
        <v>215233.0765074237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4.0915</v>
      </c>
      <c r="E5" t="n">
        <v>24.44</v>
      </c>
      <c r="F5" t="n">
        <v>20.22</v>
      </c>
      <c r="G5" t="n">
        <v>16.18</v>
      </c>
      <c r="H5" t="n">
        <v>0.23</v>
      </c>
      <c r="I5" t="n">
        <v>75</v>
      </c>
      <c r="J5" t="n">
        <v>134.22</v>
      </c>
      <c r="K5" t="n">
        <v>46.47</v>
      </c>
      <c r="L5" t="n">
        <v>1.75</v>
      </c>
      <c r="M5" t="n">
        <v>63</v>
      </c>
      <c r="N5" t="n">
        <v>21</v>
      </c>
      <c r="O5" t="n">
        <v>16787.35</v>
      </c>
      <c r="P5" t="n">
        <v>178.48</v>
      </c>
      <c r="Q5" t="n">
        <v>3797.97</v>
      </c>
      <c r="R5" t="n">
        <v>131.81</v>
      </c>
      <c r="S5" t="n">
        <v>58.18</v>
      </c>
      <c r="T5" t="n">
        <v>34789.42</v>
      </c>
      <c r="U5" t="n">
        <v>0.44</v>
      </c>
      <c r="V5" t="n">
        <v>0.82</v>
      </c>
      <c r="W5" t="n">
        <v>2.85</v>
      </c>
      <c r="X5" t="n">
        <v>2.15</v>
      </c>
      <c r="Y5" t="n">
        <v>1</v>
      </c>
      <c r="Z5" t="n">
        <v>10</v>
      </c>
      <c r="AA5" t="n">
        <v>158.3996280400844</v>
      </c>
      <c r="AB5" t="n">
        <v>216.7293591827398</v>
      </c>
      <c r="AC5" t="n">
        <v>196.0450133239673</v>
      </c>
      <c r="AD5" t="n">
        <v>158399.6280400844</v>
      </c>
      <c r="AE5" t="n">
        <v>216729.3591827398</v>
      </c>
      <c r="AF5" t="n">
        <v>2.290268892527102e-06</v>
      </c>
      <c r="AG5" t="n">
        <v>0.3394444444444444</v>
      </c>
      <c r="AH5" t="n">
        <v>196045.0133239673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4.1928</v>
      </c>
      <c r="E6" t="n">
        <v>23.85</v>
      </c>
      <c r="F6" t="n">
        <v>19.93</v>
      </c>
      <c r="G6" t="n">
        <v>18.68</v>
      </c>
      <c r="H6" t="n">
        <v>0.26</v>
      </c>
      <c r="I6" t="n">
        <v>64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168.34</v>
      </c>
      <c r="Q6" t="n">
        <v>3798.38</v>
      </c>
      <c r="R6" t="n">
        <v>121.25</v>
      </c>
      <c r="S6" t="n">
        <v>58.18</v>
      </c>
      <c r="T6" t="n">
        <v>29568.74</v>
      </c>
      <c r="U6" t="n">
        <v>0.48</v>
      </c>
      <c r="V6" t="n">
        <v>0.83</v>
      </c>
      <c r="W6" t="n">
        <v>2.87</v>
      </c>
      <c r="X6" t="n">
        <v>1.86</v>
      </c>
      <c r="Y6" t="n">
        <v>1</v>
      </c>
      <c r="Z6" t="n">
        <v>10</v>
      </c>
      <c r="AA6" t="n">
        <v>148.0604676705783</v>
      </c>
      <c r="AB6" t="n">
        <v>202.5828638336253</v>
      </c>
      <c r="AC6" t="n">
        <v>183.2486396362368</v>
      </c>
      <c r="AD6" t="n">
        <v>148060.4676705783</v>
      </c>
      <c r="AE6" t="n">
        <v>202582.8638336253</v>
      </c>
      <c r="AF6" t="n">
        <v>2.346972849220978e-06</v>
      </c>
      <c r="AG6" t="n">
        <v>0.33125</v>
      </c>
      <c r="AH6" t="n">
        <v>183248.6396362369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4.2341</v>
      </c>
      <c r="E7" t="n">
        <v>23.62</v>
      </c>
      <c r="F7" t="n">
        <v>19.8</v>
      </c>
      <c r="G7" t="n">
        <v>19.8</v>
      </c>
      <c r="H7" t="n">
        <v>0.29</v>
      </c>
      <c r="I7" t="n">
        <v>60</v>
      </c>
      <c r="J7" t="n">
        <v>134.89</v>
      </c>
      <c r="K7" t="n">
        <v>46.47</v>
      </c>
      <c r="L7" t="n">
        <v>2.25</v>
      </c>
      <c r="M7" t="n">
        <v>8</v>
      </c>
      <c r="N7" t="n">
        <v>21.17</v>
      </c>
      <c r="O7" t="n">
        <v>16870.25</v>
      </c>
      <c r="P7" t="n">
        <v>165.06</v>
      </c>
      <c r="Q7" t="n">
        <v>3797.96</v>
      </c>
      <c r="R7" t="n">
        <v>116.14</v>
      </c>
      <c r="S7" t="n">
        <v>58.18</v>
      </c>
      <c r="T7" t="n">
        <v>27030.85</v>
      </c>
      <c r="U7" t="n">
        <v>0.5</v>
      </c>
      <c r="V7" t="n">
        <v>0.83</v>
      </c>
      <c r="W7" t="n">
        <v>2.89</v>
      </c>
      <c r="X7" t="n">
        <v>1.73</v>
      </c>
      <c r="Y7" t="n">
        <v>1</v>
      </c>
      <c r="Z7" t="n">
        <v>10</v>
      </c>
      <c r="AA7" t="n">
        <v>144.4469240928495</v>
      </c>
      <c r="AB7" t="n">
        <v>197.6386540922878</v>
      </c>
      <c r="AC7" t="n">
        <v>178.7762983333691</v>
      </c>
      <c r="AD7" t="n">
        <v>144446.9240928495</v>
      </c>
      <c r="AE7" t="n">
        <v>197638.6540922878</v>
      </c>
      <c r="AF7" t="n">
        <v>2.370091046767445e-06</v>
      </c>
      <c r="AG7" t="n">
        <v>0.3280555555555555</v>
      </c>
      <c r="AH7" t="n">
        <v>178776.2983333691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4.2269</v>
      </c>
      <c r="E8" t="n">
        <v>23.66</v>
      </c>
      <c r="F8" t="n">
        <v>19.84</v>
      </c>
      <c r="G8" t="n">
        <v>19.84</v>
      </c>
      <c r="H8" t="n">
        <v>0.33</v>
      </c>
      <c r="I8" t="n">
        <v>60</v>
      </c>
      <c r="J8" t="n">
        <v>135.22</v>
      </c>
      <c r="K8" t="n">
        <v>46.47</v>
      </c>
      <c r="L8" t="n">
        <v>2.5</v>
      </c>
      <c r="M8" t="n">
        <v>0</v>
      </c>
      <c r="N8" t="n">
        <v>21.26</v>
      </c>
      <c r="O8" t="n">
        <v>16911.68</v>
      </c>
      <c r="P8" t="n">
        <v>165.58</v>
      </c>
      <c r="Q8" t="n">
        <v>3798.2</v>
      </c>
      <c r="R8" t="n">
        <v>117.44</v>
      </c>
      <c r="S8" t="n">
        <v>58.18</v>
      </c>
      <c r="T8" t="n">
        <v>27679.84</v>
      </c>
      <c r="U8" t="n">
        <v>0.5</v>
      </c>
      <c r="V8" t="n">
        <v>0.83</v>
      </c>
      <c r="W8" t="n">
        <v>2.89</v>
      </c>
      <c r="X8" t="n">
        <v>1.77</v>
      </c>
      <c r="Y8" t="n">
        <v>1</v>
      </c>
      <c r="Z8" t="n">
        <v>10</v>
      </c>
      <c r="AA8" t="n">
        <v>145.083811574237</v>
      </c>
      <c r="AB8" t="n">
        <v>198.5100716418144</v>
      </c>
      <c r="AC8" t="n">
        <v>179.5645490150113</v>
      </c>
      <c r="AD8" t="n">
        <v>145083.811574237</v>
      </c>
      <c r="AE8" t="n">
        <v>198510.0716418144</v>
      </c>
      <c r="AF8" t="n">
        <v>2.366060755669756e-06</v>
      </c>
      <c r="AG8" t="n">
        <v>0.3286111111111111</v>
      </c>
      <c r="AH8" t="n">
        <v>179564.5490150113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2.1317</v>
      </c>
      <c r="E2" t="n">
        <v>46.91</v>
      </c>
      <c r="F2" t="n">
        <v>28.02</v>
      </c>
      <c r="G2" t="n">
        <v>5.11</v>
      </c>
      <c r="H2" t="n">
        <v>0.07000000000000001</v>
      </c>
      <c r="I2" t="n">
        <v>329</v>
      </c>
      <c r="J2" t="n">
        <v>252.85</v>
      </c>
      <c r="K2" t="n">
        <v>59.19</v>
      </c>
      <c r="L2" t="n">
        <v>1</v>
      </c>
      <c r="M2" t="n">
        <v>327</v>
      </c>
      <c r="N2" t="n">
        <v>62.65</v>
      </c>
      <c r="O2" t="n">
        <v>31418.63</v>
      </c>
      <c r="P2" t="n">
        <v>452.41</v>
      </c>
      <c r="Q2" t="n">
        <v>3800.55</v>
      </c>
      <c r="R2" t="n">
        <v>387.7</v>
      </c>
      <c r="S2" t="n">
        <v>58.18</v>
      </c>
      <c r="T2" t="n">
        <v>161465.74</v>
      </c>
      <c r="U2" t="n">
        <v>0.15</v>
      </c>
      <c r="V2" t="n">
        <v>0.59</v>
      </c>
      <c r="W2" t="n">
        <v>3.25</v>
      </c>
      <c r="X2" t="n">
        <v>9.94</v>
      </c>
      <c r="Y2" t="n">
        <v>1</v>
      </c>
      <c r="Z2" t="n">
        <v>10</v>
      </c>
      <c r="AA2" t="n">
        <v>693.7570402273494</v>
      </c>
      <c r="AB2" t="n">
        <v>949.2289888395836</v>
      </c>
      <c r="AC2" t="n">
        <v>858.6359063959864</v>
      </c>
      <c r="AD2" t="n">
        <v>693757.0402273494</v>
      </c>
      <c r="AE2" t="n">
        <v>949228.9888395836</v>
      </c>
      <c r="AF2" t="n">
        <v>1.073139038721832e-06</v>
      </c>
      <c r="AG2" t="n">
        <v>0.6515277777777777</v>
      </c>
      <c r="AH2" t="n">
        <v>858635.9063959863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2.557</v>
      </c>
      <c r="E3" t="n">
        <v>39.11</v>
      </c>
      <c r="F3" t="n">
        <v>24.96</v>
      </c>
      <c r="G3" t="n">
        <v>6.46</v>
      </c>
      <c r="H3" t="n">
        <v>0.09</v>
      </c>
      <c r="I3" t="n">
        <v>232</v>
      </c>
      <c r="J3" t="n">
        <v>253.3</v>
      </c>
      <c r="K3" t="n">
        <v>59.19</v>
      </c>
      <c r="L3" t="n">
        <v>1.25</v>
      </c>
      <c r="M3" t="n">
        <v>230</v>
      </c>
      <c r="N3" t="n">
        <v>62.86</v>
      </c>
      <c r="O3" t="n">
        <v>31474.5</v>
      </c>
      <c r="P3" t="n">
        <v>398.95</v>
      </c>
      <c r="Q3" t="n">
        <v>3798.86</v>
      </c>
      <c r="R3" t="n">
        <v>287.24</v>
      </c>
      <c r="S3" t="n">
        <v>58.18</v>
      </c>
      <c r="T3" t="n">
        <v>111719.33</v>
      </c>
      <c r="U3" t="n">
        <v>0.2</v>
      </c>
      <c r="V3" t="n">
        <v>0.66</v>
      </c>
      <c r="W3" t="n">
        <v>3.1</v>
      </c>
      <c r="X3" t="n">
        <v>6.89</v>
      </c>
      <c r="Y3" t="n">
        <v>1</v>
      </c>
      <c r="Z3" t="n">
        <v>10</v>
      </c>
      <c r="AA3" t="n">
        <v>511.9994767058468</v>
      </c>
      <c r="AB3" t="n">
        <v>700.5402718516841</v>
      </c>
      <c r="AC3" t="n">
        <v>633.6816915206055</v>
      </c>
      <c r="AD3" t="n">
        <v>511999.4767058468</v>
      </c>
      <c r="AE3" t="n">
        <v>700540.2718516841</v>
      </c>
      <c r="AF3" t="n">
        <v>1.28724329033716e-06</v>
      </c>
      <c r="AG3" t="n">
        <v>0.5431944444444444</v>
      </c>
      <c r="AH3" t="n">
        <v>633681.6915206055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2.8649</v>
      </c>
      <c r="E4" t="n">
        <v>34.9</v>
      </c>
      <c r="F4" t="n">
        <v>23.35</v>
      </c>
      <c r="G4" t="n">
        <v>7.83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369.25</v>
      </c>
      <c r="Q4" t="n">
        <v>3798.46</v>
      </c>
      <c r="R4" t="n">
        <v>234.29</v>
      </c>
      <c r="S4" t="n">
        <v>58.18</v>
      </c>
      <c r="T4" t="n">
        <v>85510.91</v>
      </c>
      <c r="U4" t="n">
        <v>0.25</v>
      </c>
      <c r="V4" t="n">
        <v>0.71</v>
      </c>
      <c r="W4" t="n">
        <v>3.02</v>
      </c>
      <c r="X4" t="n">
        <v>5.28</v>
      </c>
      <c r="Y4" t="n">
        <v>1</v>
      </c>
      <c r="Z4" t="n">
        <v>10</v>
      </c>
      <c r="AA4" t="n">
        <v>424.5278259096141</v>
      </c>
      <c r="AB4" t="n">
        <v>580.8577002553985</v>
      </c>
      <c r="AC4" t="n">
        <v>525.4214565819252</v>
      </c>
      <c r="AD4" t="n">
        <v>424527.8259096141</v>
      </c>
      <c r="AE4" t="n">
        <v>580857.7002553985</v>
      </c>
      <c r="AF4" t="n">
        <v>1.442246109693755e-06</v>
      </c>
      <c r="AG4" t="n">
        <v>0.4847222222222222</v>
      </c>
      <c r="AH4" t="n">
        <v>525421.4565819252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3.107</v>
      </c>
      <c r="E5" t="n">
        <v>32.19</v>
      </c>
      <c r="F5" t="n">
        <v>22.29</v>
      </c>
      <c r="G5" t="n">
        <v>9.220000000000001</v>
      </c>
      <c r="H5" t="n">
        <v>0.12</v>
      </c>
      <c r="I5" t="n">
        <v>145</v>
      </c>
      <c r="J5" t="n">
        <v>254.21</v>
      </c>
      <c r="K5" t="n">
        <v>59.19</v>
      </c>
      <c r="L5" t="n">
        <v>1.75</v>
      </c>
      <c r="M5" t="n">
        <v>143</v>
      </c>
      <c r="N5" t="n">
        <v>63.26</v>
      </c>
      <c r="O5" t="n">
        <v>31586.46</v>
      </c>
      <c r="P5" t="n">
        <v>348.76</v>
      </c>
      <c r="Q5" t="n">
        <v>3798.9</v>
      </c>
      <c r="R5" t="n">
        <v>199.82</v>
      </c>
      <c r="S5" t="n">
        <v>58.18</v>
      </c>
      <c r="T5" t="n">
        <v>68447.16</v>
      </c>
      <c r="U5" t="n">
        <v>0.29</v>
      </c>
      <c r="V5" t="n">
        <v>0.74</v>
      </c>
      <c r="W5" t="n">
        <v>2.95</v>
      </c>
      <c r="X5" t="n">
        <v>4.22</v>
      </c>
      <c r="Y5" t="n">
        <v>1</v>
      </c>
      <c r="Z5" t="n">
        <v>10</v>
      </c>
      <c r="AA5" t="n">
        <v>371.0439545278015</v>
      </c>
      <c r="AB5" t="n">
        <v>507.6787078889253</v>
      </c>
      <c r="AC5" t="n">
        <v>459.2265645395471</v>
      </c>
      <c r="AD5" t="n">
        <v>371043.9545278015</v>
      </c>
      <c r="AE5" t="n">
        <v>507678.7078889253</v>
      </c>
      <c r="AF5" t="n">
        <v>1.564123935501587e-06</v>
      </c>
      <c r="AG5" t="n">
        <v>0.4470833333333333</v>
      </c>
      <c r="AH5" t="n">
        <v>459226.5645395471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3.3001</v>
      </c>
      <c r="E6" t="n">
        <v>30.3</v>
      </c>
      <c r="F6" t="n">
        <v>21.58</v>
      </c>
      <c r="G6" t="n">
        <v>10.7</v>
      </c>
      <c r="H6" t="n">
        <v>0.14</v>
      </c>
      <c r="I6" t="n">
        <v>121</v>
      </c>
      <c r="J6" t="n">
        <v>254.66</v>
      </c>
      <c r="K6" t="n">
        <v>59.19</v>
      </c>
      <c r="L6" t="n">
        <v>2</v>
      </c>
      <c r="M6" t="n">
        <v>119</v>
      </c>
      <c r="N6" t="n">
        <v>63.47</v>
      </c>
      <c r="O6" t="n">
        <v>31642.55</v>
      </c>
      <c r="P6" t="n">
        <v>333.83</v>
      </c>
      <c r="Q6" t="n">
        <v>3798.27</v>
      </c>
      <c r="R6" t="n">
        <v>176.54</v>
      </c>
      <c r="S6" t="n">
        <v>58.18</v>
      </c>
      <c r="T6" t="n">
        <v>56925.4</v>
      </c>
      <c r="U6" t="n">
        <v>0.33</v>
      </c>
      <c r="V6" t="n">
        <v>0.76</v>
      </c>
      <c r="W6" t="n">
        <v>2.92</v>
      </c>
      <c r="X6" t="n">
        <v>3.51</v>
      </c>
      <c r="Y6" t="n">
        <v>1</v>
      </c>
      <c r="Z6" t="n">
        <v>10</v>
      </c>
      <c r="AA6" t="n">
        <v>335.5967228154487</v>
      </c>
      <c r="AB6" t="n">
        <v>459.1782416385901</v>
      </c>
      <c r="AC6" t="n">
        <v>415.354914717312</v>
      </c>
      <c r="AD6" t="n">
        <v>335596.7228154488</v>
      </c>
      <c r="AE6" t="n">
        <v>459178.2416385901</v>
      </c>
      <c r="AF6" t="n">
        <v>1.661334212922042e-06</v>
      </c>
      <c r="AG6" t="n">
        <v>0.4208333333333333</v>
      </c>
      <c r="AH6" t="n">
        <v>415354.914717312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3.4545</v>
      </c>
      <c r="E7" t="n">
        <v>28.95</v>
      </c>
      <c r="F7" t="n">
        <v>21.06</v>
      </c>
      <c r="G7" t="n">
        <v>12.15</v>
      </c>
      <c r="H7" t="n">
        <v>0.16</v>
      </c>
      <c r="I7" t="n">
        <v>104</v>
      </c>
      <c r="J7" t="n">
        <v>255.12</v>
      </c>
      <c r="K7" t="n">
        <v>59.19</v>
      </c>
      <c r="L7" t="n">
        <v>2.25</v>
      </c>
      <c r="M7" t="n">
        <v>102</v>
      </c>
      <c r="N7" t="n">
        <v>63.67</v>
      </c>
      <c r="O7" t="n">
        <v>31698.72</v>
      </c>
      <c r="P7" t="n">
        <v>322.45</v>
      </c>
      <c r="Q7" t="n">
        <v>3798.54</v>
      </c>
      <c r="R7" t="n">
        <v>159.3</v>
      </c>
      <c r="S7" t="n">
        <v>58.18</v>
      </c>
      <c r="T7" t="n">
        <v>48392.03</v>
      </c>
      <c r="U7" t="n">
        <v>0.37</v>
      </c>
      <c r="V7" t="n">
        <v>0.78</v>
      </c>
      <c r="W7" t="n">
        <v>2.89</v>
      </c>
      <c r="X7" t="n">
        <v>2.98</v>
      </c>
      <c r="Y7" t="n">
        <v>1</v>
      </c>
      <c r="Z7" t="n">
        <v>10</v>
      </c>
      <c r="AA7" t="n">
        <v>310.6812064476613</v>
      </c>
      <c r="AB7" t="n">
        <v>425.0877329491784</v>
      </c>
      <c r="AC7" t="n">
        <v>384.5179563308883</v>
      </c>
      <c r="AD7" t="n">
        <v>310681.2064476613</v>
      </c>
      <c r="AE7" t="n">
        <v>425087.7329491784</v>
      </c>
      <c r="AF7" t="n">
        <v>1.73906216131002e-06</v>
      </c>
      <c r="AG7" t="n">
        <v>0.4020833333333333</v>
      </c>
      <c r="AH7" t="n">
        <v>384517.9563308883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3.5772</v>
      </c>
      <c r="E8" t="n">
        <v>27.95</v>
      </c>
      <c r="F8" t="n">
        <v>20.7</v>
      </c>
      <c r="G8" t="n">
        <v>13.65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312.86</v>
      </c>
      <c r="Q8" t="n">
        <v>3797.96</v>
      </c>
      <c r="R8" t="n">
        <v>147.4</v>
      </c>
      <c r="S8" t="n">
        <v>58.18</v>
      </c>
      <c r="T8" t="n">
        <v>42508.76</v>
      </c>
      <c r="U8" t="n">
        <v>0.39</v>
      </c>
      <c r="V8" t="n">
        <v>0.8</v>
      </c>
      <c r="W8" t="n">
        <v>2.88</v>
      </c>
      <c r="X8" t="n">
        <v>2.63</v>
      </c>
      <c r="Y8" t="n">
        <v>1</v>
      </c>
      <c r="Z8" t="n">
        <v>10</v>
      </c>
      <c r="AA8" t="n">
        <v>292.2447828758384</v>
      </c>
      <c r="AB8" t="n">
        <v>399.8622048606065</v>
      </c>
      <c r="AC8" t="n">
        <v>361.6999172388386</v>
      </c>
      <c r="AD8" t="n">
        <v>292244.7828758385</v>
      </c>
      <c r="AE8" t="n">
        <v>399862.2048606065</v>
      </c>
      <c r="AF8" t="n">
        <v>1.800831716149429e-06</v>
      </c>
      <c r="AG8" t="n">
        <v>0.3881944444444445</v>
      </c>
      <c r="AH8" t="n">
        <v>361699.9172388386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3.682</v>
      </c>
      <c r="E9" t="n">
        <v>27.16</v>
      </c>
      <c r="F9" t="n">
        <v>20.39</v>
      </c>
      <c r="G9" t="n">
        <v>15.11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304.38</v>
      </c>
      <c r="Q9" t="n">
        <v>3798.22</v>
      </c>
      <c r="R9" t="n">
        <v>138.05</v>
      </c>
      <c r="S9" t="n">
        <v>58.18</v>
      </c>
      <c r="T9" t="n">
        <v>37881.44</v>
      </c>
      <c r="U9" t="n">
        <v>0.42</v>
      </c>
      <c r="V9" t="n">
        <v>0.8100000000000001</v>
      </c>
      <c r="W9" t="n">
        <v>2.84</v>
      </c>
      <c r="X9" t="n">
        <v>2.32</v>
      </c>
      <c r="Y9" t="n">
        <v>1</v>
      </c>
      <c r="Z9" t="n">
        <v>10</v>
      </c>
      <c r="AA9" t="n">
        <v>277.2724057608527</v>
      </c>
      <c r="AB9" t="n">
        <v>379.3763379572227</v>
      </c>
      <c r="AC9" t="n">
        <v>343.1691927206191</v>
      </c>
      <c r="AD9" t="n">
        <v>277272.4057608527</v>
      </c>
      <c r="AE9" t="n">
        <v>379376.3379572228</v>
      </c>
      <c r="AF9" t="n">
        <v>1.853590064537123e-06</v>
      </c>
      <c r="AG9" t="n">
        <v>0.3772222222222222</v>
      </c>
      <c r="AH9" t="n">
        <v>343169.1927206191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3.7711</v>
      </c>
      <c r="E10" t="n">
        <v>26.52</v>
      </c>
      <c r="F10" t="n">
        <v>20.14</v>
      </c>
      <c r="G10" t="n">
        <v>16.56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297.88</v>
      </c>
      <c r="Q10" t="n">
        <v>3798.01</v>
      </c>
      <c r="R10" t="n">
        <v>129.64</v>
      </c>
      <c r="S10" t="n">
        <v>58.18</v>
      </c>
      <c r="T10" t="n">
        <v>33714.19</v>
      </c>
      <c r="U10" t="n">
        <v>0.45</v>
      </c>
      <c r="V10" t="n">
        <v>0.82</v>
      </c>
      <c r="W10" t="n">
        <v>2.84</v>
      </c>
      <c r="X10" t="n">
        <v>2.07</v>
      </c>
      <c r="Y10" t="n">
        <v>1</v>
      </c>
      <c r="Z10" t="n">
        <v>10</v>
      </c>
      <c r="AA10" t="n">
        <v>265.7008062853052</v>
      </c>
      <c r="AB10" t="n">
        <v>363.5435650518394</v>
      </c>
      <c r="AC10" t="n">
        <v>328.8474774398891</v>
      </c>
      <c r="AD10" t="n">
        <v>265700.8062853052</v>
      </c>
      <c r="AE10" t="n">
        <v>363543.5650518394</v>
      </c>
      <c r="AF10" t="n">
        <v>1.89844472905376e-06</v>
      </c>
      <c r="AG10" t="n">
        <v>0.3683333333333333</v>
      </c>
      <c r="AH10" t="n">
        <v>328847.4774398892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3.8448</v>
      </c>
      <c r="E11" t="n">
        <v>26.01</v>
      </c>
      <c r="F11" t="n">
        <v>19.98</v>
      </c>
      <c r="G11" t="n">
        <v>18.16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292.01</v>
      </c>
      <c r="Q11" t="n">
        <v>3798.19</v>
      </c>
      <c r="R11" t="n">
        <v>123.95</v>
      </c>
      <c r="S11" t="n">
        <v>58.18</v>
      </c>
      <c r="T11" t="n">
        <v>30905.13</v>
      </c>
      <c r="U11" t="n">
        <v>0.47</v>
      </c>
      <c r="V11" t="n">
        <v>0.83</v>
      </c>
      <c r="W11" t="n">
        <v>2.84</v>
      </c>
      <c r="X11" t="n">
        <v>1.91</v>
      </c>
      <c r="Y11" t="n">
        <v>1</v>
      </c>
      <c r="Z11" t="n">
        <v>10</v>
      </c>
      <c r="AA11" t="n">
        <v>256.3873852808124</v>
      </c>
      <c r="AB11" t="n">
        <v>350.8005315541902</v>
      </c>
      <c r="AC11" t="n">
        <v>317.3206211744013</v>
      </c>
      <c r="AD11" t="n">
        <v>256387.3852808124</v>
      </c>
      <c r="AE11" t="n">
        <v>350800.5315541902</v>
      </c>
      <c r="AF11" t="n">
        <v>1.935546735505794e-06</v>
      </c>
      <c r="AG11" t="n">
        <v>0.36125</v>
      </c>
      <c r="AH11" t="n">
        <v>317320.6211744013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3.9201</v>
      </c>
      <c r="E12" t="n">
        <v>25.51</v>
      </c>
      <c r="F12" t="n">
        <v>19.77</v>
      </c>
      <c r="G12" t="n">
        <v>19.77</v>
      </c>
      <c r="H12" t="n">
        <v>0.24</v>
      </c>
      <c r="I12" t="n">
        <v>60</v>
      </c>
      <c r="J12" t="n">
        <v>257.41</v>
      </c>
      <c r="K12" t="n">
        <v>59.19</v>
      </c>
      <c r="L12" t="n">
        <v>3.5</v>
      </c>
      <c r="M12" t="n">
        <v>58</v>
      </c>
      <c r="N12" t="n">
        <v>64.70999999999999</v>
      </c>
      <c r="O12" t="n">
        <v>31980.84</v>
      </c>
      <c r="P12" t="n">
        <v>284.27</v>
      </c>
      <c r="Q12" t="n">
        <v>3798</v>
      </c>
      <c r="R12" t="n">
        <v>117.64</v>
      </c>
      <c r="S12" t="n">
        <v>58.18</v>
      </c>
      <c r="T12" t="n">
        <v>27783.44</v>
      </c>
      <c r="U12" t="n">
        <v>0.49</v>
      </c>
      <c r="V12" t="n">
        <v>0.83</v>
      </c>
      <c r="W12" t="n">
        <v>2.81</v>
      </c>
      <c r="X12" t="n">
        <v>1.7</v>
      </c>
      <c r="Y12" t="n">
        <v>1</v>
      </c>
      <c r="Z12" t="n">
        <v>10</v>
      </c>
      <c r="AA12" t="n">
        <v>245.9989921920493</v>
      </c>
      <c r="AB12" t="n">
        <v>336.5866738265939</v>
      </c>
      <c r="AC12" t="n">
        <v>304.4633140790478</v>
      </c>
      <c r="AD12" t="n">
        <v>245998.9921920493</v>
      </c>
      <c r="AE12" t="n">
        <v>336586.673826594</v>
      </c>
      <c r="AF12" t="n">
        <v>1.973454212925578e-06</v>
      </c>
      <c r="AG12" t="n">
        <v>0.3543055555555556</v>
      </c>
      <c r="AH12" t="n">
        <v>304463.3140790478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3.976</v>
      </c>
      <c r="E13" t="n">
        <v>25.15</v>
      </c>
      <c r="F13" t="n">
        <v>19.66</v>
      </c>
      <c r="G13" t="n">
        <v>21.44</v>
      </c>
      <c r="H13" t="n">
        <v>0.26</v>
      </c>
      <c r="I13" t="n">
        <v>55</v>
      </c>
      <c r="J13" t="n">
        <v>257.86</v>
      </c>
      <c r="K13" t="n">
        <v>59.19</v>
      </c>
      <c r="L13" t="n">
        <v>3.75</v>
      </c>
      <c r="M13" t="n">
        <v>53</v>
      </c>
      <c r="N13" t="n">
        <v>64.92</v>
      </c>
      <c r="O13" t="n">
        <v>32037.48</v>
      </c>
      <c r="P13" t="n">
        <v>279.25</v>
      </c>
      <c r="Q13" t="n">
        <v>3798.15</v>
      </c>
      <c r="R13" t="n">
        <v>113.46</v>
      </c>
      <c r="S13" t="n">
        <v>58.18</v>
      </c>
      <c r="T13" t="n">
        <v>25717.61</v>
      </c>
      <c r="U13" t="n">
        <v>0.51</v>
      </c>
      <c r="V13" t="n">
        <v>0.84</v>
      </c>
      <c r="W13" t="n">
        <v>2.82</v>
      </c>
      <c r="X13" t="n">
        <v>1.59</v>
      </c>
      <c r="Y13" t="n">
        <v>1</v>
      </c>
      <c r="Z13" t="n">
        <v>10</v>
      </c>
      <c r="AA13" t="n">
        <v>239.1380399686294</v>
      </c>
      <c r="AB13" t="n">
        <v>327.1992163106657</v>
      </c>
      <c r="AC13" t="n">
        <v>295.9717823330574</v>
      </c>
      <c r="AD13" t="n">
        <v>239138.0399686294</v>
      </c>
      <c r="AE13" t="n">
        <v>327199.2163106658</v>
      </c>
      <c r="AF13" t="n">
        <v>2.00159535486138e-06</v>
      </c>
      <c r="AG13" t="n">
        <v>0.3493055555555555</v>
      </c>
      <c r="AH13" t="n">
        <v>295971.7823330574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4.0431</v>
      </c>
      <c r="E14" t="n">
        <v>24.73</v>
      </c>
      <c r="F14" t="n">
        <v>19.48</v>
      </c>
      <c r="G14" t="n">
        <v>23.38</v>
      </c>
      <c r="H14" t="n">
        <v>0.28</v>
      </c>
      <c r="I14" t="n">
        <v>50</v>
      </c>
      <c r="J14" t="n">
        <v>258.32</v>
      </c>
      <c r="K14" t="n">
        <v>59.19</v>
      </c>
      <c r="L14" t="n">
        <v>4</v>
      </c>
      <c r="M14" t="n">
        <v>48</v>
      </c>
      <c r="N14" t="n">
        <v>65.13</v>
      </c>
      <c r="O14" t="n">
        <v>32094.19</v>
      </c>
      <c r="P14" t="n">
        <v>272.09</v>
      </c>
      <c r="Q14" t="n">
        <v>3797.9</v>
      </c>
      <c r="R14" t="n">
        <v>108.19</v>
      </c>
      <c r="S14" t="n">
        <v>58.18</v>
      </c>
      <c r="T14" t="n">
        <v>23104.8</v>
      </c>
      <c r="U14" t="n">
        <v>0.54</v>
      </c>
      <c r="V14" t="n">
        <v>0.85</v>
      </c>
      <c r="W14" t="n">
        <v>2.8</v>
      </c>
      <c r="X14" t="n">
        <v>1.41</v>
      </c>
      <c r="Y14" t="n">
        <v>1</v>
      </c>
      <c r="Z14" t="n">
        <v>10</v>
      </c>
      <c r="AA14" t="n">
        <v>230.315137956624</v>
      </c>
      <c r="AB14" t="n">
        <v>315.1273325388804</v>
      </c>
      <c r="AC14" t="n">
        <v>285.0520222054521</v>
      </c>
      <c r="AD14" t="n">
        <v>230315.137956624</v>
      </c>
      <c r="AE14" t="n">
        <v>315127.3325388803</v>
      </c>
      <c r="AF14" t="n">
        <v>2.03537479357144e-06</v>
      </c>
      <c r="AG14" t="n">
        <v>0.3434722222222222</v>
      </c>
      <c r="AH14" t="n">
        <v>285052.0222054521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4.0966</v>
      </c>
      <c r="E15" t="n">
        <v>24.41</v>
      </c>
      <c r="F15" t="n">
        <v>19.36</v>
      </c>
      <c r="G15" t="n">
        <v>25.25</v>
      </c>
      <c r="H15" t="n">
        <v>0.29</v>
      </c>
      <c r="I15" t="n">
        <v>46</v>
      </c>
      <c r="J15" t="n">
        <v>258.78</v>
      </c>
      <c r="K15" t="n">
        <v>59.19</v>
      </c>
      <c r="L15" t="n">
        <v>4.25</v>
      </c>
      <c r="M15" t="n">
        <v>44</v>
      </c>
      <c r="N15" t="n">
        <v>65.34</v>
      </c>
      <c r="O15" t="n">
        <v>32150.98</v>
      </c>
      <c r="P15" t="n">
        <v>266.49</v>
      </c>
      <c r="Q15" t="n">
        <v>3797.98</v>
      </c>
      <c r="R15" t="n">
        <v>104.02</v>
      </c>
      <c r="S15" t="n">
        <v>58.18</v>
      </c>
      <c r="T15" t="n">
        <v>21040.65</v>
      </c>
      <c r="U15" t="n">
        <v>0.5600000000000001</v>
      </c>
      <c r="V15" t="n">
        <v>0.85</v>
      </c>
      <c r="W15" t="n">
        <v>2.79</v>
      </c>
      <c r="X15" t="n">
        <v>1.29</v>
      </c>
      <c r="Y15" t="n">
        <v>1</v>
      </c>
      <c r="Z15" t="n">
        <v>10</v>
      </c>
      <c r="AA15" t="n">
        <v>223.6291468528616</v>
      </c>
      <c r="AB15" t="n">
        <v>305.9792645456074</v>
      </c>
      <c r="AC15" t="n">
        <v>276.7770329820599</v>
      </c>
      <c r="AD15" t="n">
        <v>223629.1468528616</v>
      </c>
      <c r="AE15" t="n">
        <v>305979.2645456074</v>
      </c>
      <c r="AF15" t="n">
        <v>2.062307729055616e-06</v>
      </c>
      <c r="AG15" t="n">
        <v>0.3390277777777778</v>
      </c>
      <c r="AH15" t="n">
        <v>276777.0329820599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4.1357</v>
      </c>
      <c r="E16" t="n">
        <v>24.18</v>
      </c>
      <c r="F16" t="n">
        <v>19.27</v>
      </c>
      <c r="G16" t="n">
        <v>26.89</v>
      </c>
      <c r="H16" t="n">
        <v>0.31</v>
      </c>
      <c r="I16" t="n">
        <v>43</v>
      </c>
      <c r="J16" t="n">
        <v>259.25</v>
      </c>
      <c r="K16" t="n">
        <v>59.19</v>
      </c>
      <c r="L16" t="n">
        <v>4.5</v>
      </c>
      <c r="M16" t="n">
        <v>41</v>
      </c>
      <c r="N16" t="n">
        <v>65.55</v>
      </c>
      <c r="O16" t="n">
        <v>32207.85</v>
      </c>
      <c r="P16" t="n">
        <v>260.06</v>
      </c>
      <c r="Q16" t="n">
        <v>3798.01</v>
      </c>
      <c r="R16" t="n">
        <v>101.17</v>
      </c>
      <c r="S16" t="n">
        <v>58.18</v>
      </c>
      <c r="T16" t="n">
        <v>19629.11</v>
      </c>
      <c r="U16" t="n">
        <v>0.58</v>
      </c>
      <c r="V16" t="n">
        <v>0.86</v>
      </c>
      <c r="W16" t="n">
        <v>2.79</v>
      </c>
      <c r="X16" t="n">
        <v>1.2</v>
      </c>
      <c r="Y16" t="n">
        <v>1</v>
      </c>
      <c r="Z16" t="n">
        <v>10</v>
      </c>
      <c r="AA16" t="n">
        <v>217.4777273451582</v>
      </c>
      <c r="AB16" t="n">
        <v>297.5626209936963</v>
      </c>
      <c r="AC16" t="n">
        <v>269.1636620779073</v>
      </c>
      <c r="AD16" t="n">
        <v>217477.7273451582</v>
      </c>
      <c r="AE16" t="n">
        <v>297562.6209936963</v>
      </c>
      <c r="AF16" t="n">
        <v>2.081991425830033e-06</v>
      </c>
      <c r="AG16" t="n">
        <v>0.3358333333333333</v>
      </c>
      <c r="AH16" t="n">
        <v>269163.6620779073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4.1727</v>
      </c>
      <c r="E17" t="n">
        <v>23.97</v>
      </c>
      <c r="F17" t="n">
        <v>19.2</v>
      </c>
      <c r="G17" t="n">
        <v>28.81</v>
      </c>
      <c r="H17" t="n">
        <v>0.33</v>
      </c>
      <c r="I17" t="n">
        <v>40</v>
      </c>
      <c r="J17" t="n">
        <v>259.71</v>
      </c>
      <c r="K17" t="n">
        <v>59.19</v>
      </c>
      <c r="L17" t="n">
        <v>4.75</v>
      </c>
      <c r="M17" t="n">
        <v>38</v>
      </c>
      <c r="N17" t="n">
        <v>65.76000000000001</v>
      </c>
      <c r="O17" t="n">
        <v>32264.79</v>
      </c>
      <c r="P17" t="n">
        <v>255.78</v>
      </c>
      <c r="Q17" t="n">
        <v>3797.96</v>
      </c>
      <c r="R17" t="n">
        <v>99.19</v>
      </c>
      <c r="S17" t="n">
        <v>58.18</v>
      </c>
      <c r="T17" t="n">
        <v>18657.09</v>
      </c>
      <c r="U17" t="n">
        <v>0.59</v>
      </c>
      <c r="V17" t="n">
        <v>0.86</v>
      </c>
      <c r="W17" t="n">
        <v>2.78</v>
      </c>
      <c r="X17" t="n">
        <v>1.13</v>
      </c>
      <c r="Y17" t="n">
        <v>1</v>
      </c>
      <c r="Z17" t="n">
        <v>10</v>
      </c>
      <c r="AA17" t="n">
        <v>212.8578859627971</v>
      </c>
      <c r="AB17" t="n">
        <v>291.2415502013356</v>
      </c>
      <c r="AC17" t="n">
        <v>263.4458654102888</v>
      </c>
      <c r="AD17" t="n">
        <v>212857.8859627971</v>
      </c>
      <c r="AE17" t="n">
        <v>291241.5502013356</v>
      </c>
      <c r="AF17" t="n">
        <v>2.100617941959276e-06</v>
      </c>
      <c r="AG17" t="n">
        <v>0.3329166666666666</v>
      </c>
      <c r="AH17" t="n">
        <v>263445.8654102888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4.2179</v>
      </c>
      <c r="E18" t="n">
        <v>23.71</v>
      </c>
      <c r="F18" t="n">
        <v>19.09</v>
      </c>
      <c r="G18" t="n">
        <v>30.96</v>
      </c>
      <c r="H18" t="n">
        <v>0.34</v>
      </c>
      <c r="I18" t="n">
        <v>37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249.5</v>
      </c>
      <c r="Q18" t="n">
        <v>3797.96</v>
      </c>
      <c r="R18" t="n">
        <v>95.53</v>
      </c>
      <c r="S18" t="n">
        <v>58.18</v>
      </c>
      <c r="T18" t="n">
        <v>16839.35</v>
      </c>
      <c r="U18" t="n">
        <v>0.61</v>
      </c>
      <c r="V18" t="n">
        <v>0.86</v>
      </c>
      <c r="W18" t="n">
        <v>2.78</v>
      </c>
      <c r="X18" t="n">
        <v>1.02</v>
      </c>
      <c r="Y18" t="n">
        <v>1</v>
      </c>
      <c r="Z18" t="n">
        <v>10</v>
      </c>
      <c r="AA18" t="n">
        <v>206.6428662632599</v>
      </c>
      <c r="AB18" t="n">
        <v>282.7378860611152</v>
      </c>
      <c r="AC18" t="n">
        <v>255.7537790406408</v>
      </c>
      <c r="AD18" t="n">
        <v>206642.86626326</v>
      </c>
      <c r="AE18" t="n">
        <v>282737.8860611152</v>
      </c>
      <c r="AF18" t="n">
        <v>2.123372496798243e-06</v>
      </c>
      <c r="AG18" t="n">
        <v>0.3293055555555556</v>
      </c>
      <c r="AH18" t="n">
        <v>255753.7790406408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4.2345</v>
      </c>
      <c r="E19" t="n">
        <v>23.62</v>
      </c>
      <c r="F19" t="n">
        <v>19.1</v>
      </c>
      <c r="G19" t="n">
        <v>32.74</v>
      </c>
      <c r="H19" t="n">
        <v>0.36</v>
      </c>
      <c r="I19" t="n">
        <v>35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245.68</v>
      </c>
      <c r="Q19" t="n">
        <v>3798.02</v>
      </c>
      <c r="R19" t="n">
        <v>95.29000000000001</v>
      </c>
      <c r="S19" t="n">
        <v>58.18</v>
      </c>
      <c r="T19" t="n">
        <v>16730.48</v>
      </c>
      <c r="U19" t="n">
        <v>0.61</v>
      </c>
      <c r="V19" t="n">
        <v>0.86</v>
      </c>
      <c r="W19" t="n">
        <v>2.79</v>
      </c>
      <c r="X19" t="n">
        <v>1.03</v>
      </c>
      <c r="Y19" t="n">
        <v>1</v>
      </c>
      <c r="Z19" t="n">
        <v>10</v>
      </c>
      <c r="AA19" t="n">
        <v>203.6891524704974</v>
      </c>
      <c r="AB19" t="n">
        <v>278.6964845412036</v>
      </c>
      <c r="AC19" t="n">
        <v>252.0980832096458</v>
      </c>
      <c r="AD19" t="n">
        <v>203689.1524704974</v>
      </c>
      <c r="AE19" t="n">
        <v>278696.4845412037</v>
      </c>
      <c r="AF19" t="n">
        <v>2.131729258088661e-06</v>
      </c>
      <c r="AG19" t="n">
        <v>0.3280555555555555</v>
      </c>
      <c r="AH19" t="n">
        <v>252098.0832096458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4.2689</v>
      </c>
      <c r="E20" t="n">
        <v>23.42</v>
      </c>
      <c r="F20" t="n">
        <v>19.01</v>
      </c>
      <c r="G20" t="n">
        <v>34.56</v>
      </c>
      <c r="H20" t="n">
        <v>0.37</v>
      </c>
      <c r="I20" t="n">
        <v>33</v>
      </c>
      <c r="J20" t="n">
        <v>261.1</v>
      </c>
      <c r="K20" t="n">
        <v>59.19</v>
      </c>
      <c r="L20" t="n">
        <v>5.5</v>
      </c>
      <c r="M20" t="n">
        <v>21</v>
      </c>
      <c r="N20" t="n">
        <v>66.40000000000001</v>
      </c>
      <c r="O20" t="n">
        <v>32436.11</v>
      </c>
      <c r="P20" t="n">
        <v>240.87</v>
      </c>
      <c r="Q20" t="n">
        <v>3798.09</v>
      </c>
      <c r="R20" t="n">
        <v>91.92</v>
      </c>
      <c r="S20" t="n">
        <v>58.18</v>
      </c>
      <c r="T20" t="n">
        <v>15054.09</v>
      </c>
      <c r="U20" t="n">
        <v>0.63</v>
      </c>
      <c r="V20" t="n">
        <v>0.87</v>
      </c>
      <c r="W20" t="n">
        <v>2.79</v>
      </c>
      <c r="X20" t="n">
        <v>0.9399999999999999</v>
      </c>
      <c r="Y20" t="n">
        <v>1</v>
      </c>
      <c r="Z20" t="n">
        <v>10</v>
      </c>
      <c r="AA20" t="n">
        <v>199.0521089910017</v>
      </c>
      <c r="AB20" t="n">
        <v>272.3518770806405</v>
      </c>
      <c r="AC20" t="n">
        <v>246.3589961804042</v>
      </c>
      <c r="AD20" t="n">
        <v>199052.1089910017</v>
      </c>
      <c r="AE20" t="n">
        <v>272351.8770806405</v>
      </c>
      <c r="AF20" t="n">
        <v>2.149046883895309e-06</v>
      </c>
      <c r="AG20" t="n">
        <v>0.3252777777777778</v>
      </c>
      <c r="AH20" t="n">
        <v>246358.9961804042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4.2834</v>
      </c>
      <c r="E21" t="n">
        <v>23.35</v>
      </c>
      <c r="F21" t="n">
        <v>18.98</v>
      </c>
      <c r="G21" t="n">
        <v>35.58</v>
      </c>
      <c r="H21" t="n">
        <v>0.39</v>
      </c>
      <c r="I21" t="n">
        <v>32</v>
      </c>
      <c r="J21" t="n">
        <v>261.56</v>
      </c>
      <c r="K21" t="n">
        <v>59.19</v>
      </c>
      <c r="L21" t="n">
        <v>5.75</v>
      </c>
      <c r="M21" t="n">
        <v>12</v>
      </c>
      <c r="N21" t="n">
        <v>66.62</v>
      </c>
      <c r="O21" t="n">
        <v>32493.38</v>
      </c>
      <c r="P21" t="n">
        <v>237.58</v>
      </c>
      <c r="Q21" t="n">
        <v>3798.09</v>
      </c>
      <c r="R21" t="n">
        <v>90.89</v>
      </c>
      <c r="S21" t="n">
        <v>58.18</v>
      </c>
      <c r="T21" t="n">
        <v>14546.23</v>
      </c>
      <c r="U21" t="n">
        <v>0.64</v>
      </c>
      <c r="V21" t="n">
        <v>0.87</v>
      </c>
      <c r="W21" t="n">
        <v>2.79</v>
      </c>
      <c r="X21" t="n">
        <v>0.91</v>
      </c>
      <c r="Y21" t="n">
        <v>1</v>
      </c>
      <c r="Z21" t="n">
        <v>10</v>
      </c>
      <c r="AA21" t="n">
        <v>196.4324940790168</v>
      </c>
      <c r="AB21" t="n">
        <v>268.7676043888112</v>
      </c>
      <c r="AC21" t="n">
        <v>243.1168014437236</v>
      </c>
      <c r="AD21" t="n">
        <v>196432.4940790168</v>
      </c>
      <c r="AE21" t="n">
        <v>268767.6043888112</v>
      </c>
      <c r="AF21" t="n">
        <v>2.156346464540553e-06</v>
      </c>
      <c r="AG21" t="n">
        <v>0.3243055555555556</v>
      </c>
      <c r="AH21" t="n">
        <v>243116.8014437236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4.2961</v>
      </c>
      <c r="E22" t="n">
        <v>23.28</v>
      </c>
      <c r="F22" t="n">
        <v>18.96</v>
      </c>
      <c r="G22" t="n">
        <v>36.69</v>
      </c>
      <c r="H22" t="n">
        <v>0.41</v>
      </c>
      <c r="I22" t="n">
        <v>31</v>
      </c>
      <c r="J22" t="n">
        <v>262.03</v>
      </c>
      <c r="K22" t="n">
        <v>59.19</v>
      </c>
      <c r="L22" t="n">
        <v>6</v>
      </c>
      <c r="M22" t="n">
        <v>9</v>
      </c>
      <c r="N22" t="n">
        <v>66.83</v>
      </c>
      <c r="O22" t="n">
        <v>32550.72</v>
      </c>
      <c r="P22" t="n">
        <v>235.67</v>
      </c>
      <c r="Q22" t="n">
        <v>3797.85</v>
      </c>
      <c r="R22" t="n">
        <v>90.38</v>
      </c>
      <c r="S22" t="n">
        <v>58.18</v>
      </c>
      <c r="T22" t="n">
        <v>14297.8</v>
      </c>
      <c r="U22" t="n">
        <v>0.64</v>
      </c>
      <c r="V22" t="n">
        <v>0.87</v>
      </c>
      <c r="W22" t="n">
        <v>2.79</v>
      </c>
      <c r="X22" t="n">
        <v>0.89</v>
      </c>
      <c r="Y22" t="n">
        <v>1</v>
      </c>
      <c r="Z22" t="n">
        <v>10</v>
      </c>
      <c r="AA22" t="n">
        <v>194.7187628326976</v>
      </c>
      <c r="AB22" t="n">
        <v>266.4228016931117</v>
      </c>
      <c r="AC22" t="n">
        <v>240.9957834263497</v>
      </c>
      <c r="AD22" t="n">
        <v>194718.7628326977</v>
      </c>
      <c r="AE22" t="n">
        <v>266422.8016931117</v>
      </c>
      <c r="AF22" t="n">
        <v>2.162739890347076e-06</v>
      </c>
      <c r="AG22" t="n">
        <v>0.3233333333333334</v>
      </c>
      <c r="AH22" t="n">
        <v>240995.7834263497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4.2937</v>
      </c>
      <c r="E23" t="n">
        <v>23.29</v>
      </c>
      <c r="F23" t="n">
        <v>18.97</v>
      </c>
      <c r="G23" t="n">
        <v>36.72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3</v>
      </c>
      <c r="N23" t="n">
        <v>67.05</v>
      </c>
      <c r="O23" t="n">
        <v>32608.15</v>
      </c>
      <c r="P23" t="n">
        <v>236.15</v>
      </c>
      <c r="Q23" t="n">
        <v>3797.96</v>
      </c>
      <c r="R23" t="n">
        <v>90.14</v>
      </c>
      <c r="S23" t="n">
        <v>58.18</v>
      </c>
      <c r="T23" t="n">
        <v>14176.31</v>
      </c>
      <c r="U23" t="n">
        <v>0.65</v>
      </c>
      <c r="V23" t="n">
        <v>0.87</v>
      </c>
      <c r="W23" t="n">
        <v>2.81</v>
      </c>
      <c r="X23" t="n">
        <v>0.9</v>
      </c>
      <c r="Y23" t="n">
        <v>1</v>
      </c>
      <c r="Z23" t="n">
        <v>10</v>
      </c>
      <c r="AA23" t="n">
        <v>195.128203382006</v>
      </c>
      <c r="AB23" t="n">
        <v>266.9830163159174</v>
      </c>
      <c r="AC23" t="n">
        <v>241.5025319518211</v>
      </c>
      <c r="AD23" t="n">
        <v>195128.203382006</v>
      </c>
      <c r="AE23" t="n">
        <v>266983.0163159174</v>
      </c>
      <c r="AF23" t="n">
        <v>2.16153168389545e-06</v>
      </c>
      <c r="AG23" t="n">
        <v>0.3234722222222222</v>
      </c>
      <c r="AH23" t="n">
        <v>241502.5319518211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4.2901</v>
      </c>
      <c r="E24" t="n">
        <v>23.31</v>
      </c>
      <c r="F24" t="n">
        <v>18.99</v>
      </c>
      <c r="G24" t="n">
        <v>36.75</v>
      </c>
      <c r="H24" t="n">
        <v>0.44</v>
      </c>
      <c r="I24" t="n">
        <v>31</v>
      </c>
      <c r="J24" t="n">
        <v>262.96</v>
      </c>
      <c r="K24" t="n">
        <v>59.19</v>
      </c>
      <c r="L24" t="n">
        <v>6.5</v>
      </c>
      <c r="M24" t="n">
        <v>1</v>
      </c>
      <c r="N24" t="n">
        <v>67.26000000000001</v>
      </c>
      <c r="O24" t="n">
        <v>32665.66</v>
      </c>
      <c r="P24" t="n">
        <v>235.91</v>
      </c>
      <c r="Q24" t="n">
        <v>3797.99</v>
      </c>
      <c r="R24" t="n">
        <v>90.75</v>
      </c>
      <c r="S24" t="n">
        <v>58.18</v>
      </c>
      <c r="T24" t="n">
        <v>14480.97</v>
      </c>
      <c r="U24" t="n">
        <v>0.64</v>
      </c>
      <c r="V24" t="n">
        <v>0.87</v>
      </c>
      <c r="W24" t="n">
        <v>2.81</v>
      </c>
      <c r="X24" t="n">
        <v>0.92</v>
      </c>
      <c r="Y24" t="n">
        <v>1</v>
      </c>
      <c r="Z24" t="n">
        <v>10</v>
      </c>
      <c r="AA24" t="n">
        <v>195.2178949005641</v>
      </c>
      <c r="AB24" t="n">
        <v>267.1057362085189</v>
      </c>
      <c r="AC24" t="n">
        <v>241.6135396301113</v>
      </c>
      <c r="AD24" t="n">
        <v>195217.8949005641</v>
      </c>
      <c r="AE24" t="n">
        <v>267105.7362085189</v>
      </c>
      <c r="AF24" t="n">
        <v>2.15971937421801e-06</v>
      </c>
      <c r="AG24" t="n">
        <v>0.32375</v>
      </c>
      <c r="AH24" t="n">
        <v>241613.5396301113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4.2895</v>
      </c>
      <c r="E25" t="n">
        <v>23.31</v>
      </c>
      <c r="F25" t="n">
        <v>18.99</v>
      </c>
      <c r="G25" t="n">
        <v>36.76</v>
      </c>
      <c r="H25" t="n">
        <v>0.46</v>
      </c>
      <c r="I25" t="n">
        <v>31</v>
      </c>
      <c r="J25" t="n">
        <v>263.42</v>
      </c>
      <c r="K25" t="n">
        <v>59.19</v>
      </c>
      <c r="L25" t="n">
        <v>6.75</v>
      </c>
      <c r="M25" t="n">
        <v>0</v>
      </c>
      <c r="N25" t="n">
        <v>67.48</v>
      </c>
      <c r="O25" t="n">
        <v>32723.25</v>
      </c>
      <c r="P25" t="n">
        <v>236.11</v>
      </c>
      <c r="Q25" t="n">
        <v>3797.99</v>
      </c>
      <c r="R25" t="n">
        <v>90.78</v>
      </c>
      <c r="S25" t="n">
        <v>58.18</v>
      </c>
      <c r="T25" t="n">
        <v>14495.1</v>
      </c>
      <c r="U25" t="n">
        <v>0.64</v>
      </c>
      <c r="V25" t="n">
        <v>0.87</v>
      </c>
      <c r="W25" t="n">
        <v>2.81</v>
      </c>
      <c r="X25" t="n">
        <v>0.92</v>
      </c>
      <c r="Y25" t="n">
        <v>1</v>
      </c>
      <c r="Z25" t="n">
        <v>10</v>
      </c>
      <c r="AA25" t="n">
        <v>195.3575838479794</v>
      </c>
      <c r="AB25" t="n">
        <v>267.2968647890139</v>
      </c>
      <c r="AC25" t="n">
        <v>241.7864271671345</v>
      </c>
      <c r="AD25" t="n">
        <v>195357.5838479794</v>
      </c>
      <c r="AE25" t="n">
        <v>267296.8647890139</v>
      </c>
      <c r="AF25" t="n">
        <v>2.159417322605103e-06</v>
      </c>
      <c r="AG25" t="n">
        <v>0.32375</v>
      </c>
      <c r="AH25" t="n">
        <v>241786.4271671345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3.15</v>
      </c>
      <c r="E2" t="n">
        <v>31.75</v>
      </c>
      <c r="F2" t="n">
        <v>23.66</v>
      </c>
      <c r="G2" t="n">
        <v>7.47</v>
      </c>
      <c r="H2" t="n">
        <v>0.12</v>
      </c>
      <c r="I2" t="n">
        <v>190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262</v>
      </c>
      <c r="Q2" t="n">
        <v>3798.66</v>
      </c>
      <c r="R2" t="n">
        <v>244.94</v>
      </c>
      <c r="S2" t="n">
        <v>58.18</v>
      </c>
      <c r="T2" t="n">
        <v>90781.31</v>
      </c>
      <c r="U2" t="n">
        <v>0.24</v>
      </c>
      <c r="V2" t="n">
        <v>0.7</v>
      </c>
      <c r="W2" t="n">
        <v>3.02</v>
      </c>
      <c r="X2" t="n">
        <v>5.59</v>
      </c>
      <c r="Y2" t="n">
        <v>1</v>
      </c>
      <c r="Z2" t="n">
        <v>10</v>
      </c>
      <c r="AA2" t="n">
        <v>285.0321885018764</v>
      </c>
      <c r="AB2" t="n">
        <v>389.993615040945</v>
      </c>
      <c r="AC2" t="n">
        <v>352.7731717809129</v>
      </c>
      <c r="AD2" t="n">
        <v>285032.1885018764</v>
      </c>
      <c r="AE2" t="n">
        <v>389993.615040945</v>
      </c>
      <c r="AF2" t="n">
        <v>1.727636016642628e-06</v>
      </c>
      <c r="AG2" t="n">
        <v>0.4409722222222222</v>
      </c>
      <c r="AH2" t="n">
        <v>352773.1717809129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3.4991</v>
      </c>
      <c r="E3" t="n">
        <v>28.58</v>
      </c>
      <c r="F3" t="n">
        <v>22.09</v>
      </c>
      <c r="G3" t="n">
        <v>9.6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237.54</v>
      </c>
      <c r="Q3" t="n">
        <v>3798.61</v>
      </c>
      <c r="R3" t="n">
        <v>193.36</v>
      </c>
      <c r="S3" t="n">
        <v>58.18</v>
      </c>
      <c r="T3" t="n">
        <v>65251.82</v>
      </c>
      <c r="U3" t="n">
        <v>0.3</v>
      </c>
      <c r="V3" t="n">
        <v>0.75</v>
      </c>
      <c r="W3" t="n">
        <v>2.93</v>
      </c>
      <c r="X3" t="n">
        <v>4.01</v>
      </c>
      <c r="Y3" t="n">
        <v>1</v>
      </c>
      <c r="Z3" t="n">
        <v>10</v>
      </c>
      <c r="AA3" t="n">
        <v>235.0240016139983</v>
      </c>
      <c r="AB3" t="n">
        <v>321.5702075352997</v>
      </c>
      <c r="AC3" t="n">
        <v>290.879998254847</v>
      </c>
      <c r="AD3" t="n">
        <v>235024.0016139983</v>
      </c>
      <c r="AE3" t="n">
        <v>321570.2075352997</v>
      </c>
      <c r="AF3" t="n">
        <v>1.919101963756896e-06</v>
      </c>
      <c r="AG3" t="n">
        <v>0.3969444444444444</v>
      </c>
      <c r="AH3" t="n">
        <v>290879.998254847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3.7438</v>
      </c>
      <c r="E4" t="n">
        <v>26.71</v>
      </c>
      <c r="F4" t="n">
        <v>21.16</v>
      </c>
      <c r="G4" t="n">
        <v>11.87</v>
      </c>
      <c r="H4" t="n">
        <v>0.18</v>
      </c>
      <c r="I4" t="n">
        <v>107</v>
      </c>
      <c r="J4" t="n">
        <v>151.13</v>
      </c>
      <c r="K4" t="n">
        <v>49.1</v>
      </c>
      <c r="L4" t="n">
        <v>1.5</v>
      </c>
      <c r="M4" t="n">
        <v>105</v>
      </c>
      <c r="N4" t="n">
        <v>25.54</v>
      </c>
      <c r="O4" t="n">
        <v>18873.58</v>
      </c>
      <c r="P4" t="n">
        <v>220.45</v>
      </c>
      <c r="Q4" t="n">
        <v>3798.41</v>
      </c>
      <c r="R4" t="n">
        <v>163.04</v>
      </c>
      <c r="S4" t="n">
        <v>58.18</v>
      </c>
      <c r="T4" t="n">
        <v>50244.81</v>
      </c>
      <c r="U4" t="n">
        <v>0.36</v>
      </c>
      <c r="V4" t="n">
        <v>0.78</v>
      </c>
      <c r="W4" t="n">
        <v>2.89</v>
      </c>
      <c r="X4" t="n">
        <v>3.09</v>
      </c>
      <c r="Y4" t="n">
        <v>1</v>
      </c>
      <c r="Z4" t="n">
        <v>10</v>
      </c>
      <c r="AA4" t="n">
        <v>206.0561554109511</v>
      </c>
      <c r="AB4" t="n">
        <v>281.9351223891306</v>
      </c>
      <c r="AC4" t="n">
        <v>255.0276300068243</v>
      </c>
      <c r="AD4" t="n">
        <v>206056.1554109511</v>
      </c>
      <c r="AE4" t="n">
        <v>281935.1223891306</v>
      </c>
      <c r="AF4" t="n">
        <v>2.053309117176721e-06</v>
      </c>
      <c r="AG4" t="n">
        <v>0.3709722222222223</v>
      </c>
      <c r="AH4" t="n">
        <v>255027.6300068243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3.9281</v>
      </c>
      <c r="E5" t="n">
        <v>25.46</v>
      </c>
      <c r="F5" t="n">
        <v>20.55</v>
      </c>
      <c r="G5" t="n">
        <v>14.34</v>
      </c>
      <c r="H5" t="n">
        <v>0.2</v>
      </c>
      <c r="I5" t="n">
        <v>86</v>
      </c>
      <c r="J5" t="n">
        <v>151.48</v>
      </c>
      <c r="K5" t="n">
        <v>49.1</v>
      </c>
      <c r="L5" t="n">
        <v>1.75</v>
      </c>
      <c r="M5" t="n">
        <v>84</v>
      </c>
      <c r="N5" t="n">
        <v>25.64</v>
      </c>
      <c r="O5" t="n">
        <v>18916.54</v>
      </c>
      <c r="P5" t="n">
        <v>207.19</v>
      </c>
      <c r="Q5" t="n">
        <v>3798.24</v>
      </c>
      <c r="R5" t="n">
        <v>143.25</v>
      </c>
      <c r="S5" t="n">
        <v>58.18</v>
      </c>
      <c r="T5" t="n">
        <v>40454.44</v>
      </c>
      <c r="U5" t="n">
        <v>0.41</v>
      </c>
      <c r="V5" t="n">
        <v>0.8</v>
      </c>
      <c r="W5" t="n">
        <v>2.85</v>
      </c>
      <c r="X5" t="n">
        <v>2.48</v>
      </c>
      <c r="Y5" t="n">
        <v>1</v>
      </c>
      <c r="Z5" t="n">
        <v>10</v>
      </c>
      <c r="AA5" t="n">
        <v>186.6300525918131</v>
      </c>
      <c r="AB5" t="n">
        <v>255.3554714928283</v>
      </c>
      <c r="AC5" t="n">
        <v>230.9847036872823</v>
      </c>
      <c r="AD5" t="n">
        <v>186630.0525918131</v>
      </c>
      <c r="AE5" t="n">
        <v>255355.4714928282</v>
      </c>
      <c r="AF5" t="n">
        <v>2.154389535547273e-06</v>
      </c>
      <c r="AG5" t="n">
        <v>0.3536111111111111</v>
      </c>
      <c r="AH5" t="n">
        <v>230984.7036872823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4.0746</v>
      </c>
      <c r="E6" t="n">
        <v>24.54</v>
      </c>
      <c r="F6" t="n">
        <v>20.1</v>
      </c>
      <c r="G6" t="n">
        <v>16.98</v>
      </c>
      <c r="H6" t="n">
        <v>0.23</v>
      </c>
      <c r="I6" t="n">
        <v>71</v>
      </c>
      <c r="J6" t="n">
        <v>151.83</v>
      </c>
      <c r="K6" t="n">
        <v>49.1</v>
      </c>
      <c r="L6" t="n">
        <v>2</v>
      </c>
      <c r="M6" t="n">
        <v>66</v>
      </c>
      <c r="N6" t="n">
        <v>25.73</v>
      </c>
      <c r="O6" t="n">
        <v>18959.54</v>
      </c>
      <c r="P6" t="n">
        <v>194.73</v>
      </c>
      <c r="Q6" t="n">
        <v>3798.2</v>
      </c>
      <c r="R6" t="n">
        <v>127.87</v>
      </c>
      <c r="S6" t="n">
        <v>58.18</v>
      </c>
      <c r="T6" t="n">
        <v>32843.6</v>
      </c>
      <c r="U6" t="n">
        <v>0.45</v>
      </c>
      <c r="V6" t="n">
        <v>0.82</v>
      </c>
      <c r="W6" t="n">
        <v>2.84</v>
      </c>
      <c r="X6" t="n">
        <v>2.02</v>
      </c>
      <c r="Y6" t="n">
        <v>1</v>
      </c>
      <c r="Z6" t="n">
        <v>10</v>
      </c>
      <c r="AA6" t="n">
        <v>171.3942189402695</v>
      </c>
      <c r="AB6" t="n">
        <v>234.5091317332547</v>
      </c>
      <c r="AC6" t="n">
        <v>212.1279093363341</v>
      </c>
      <c r="AD6" t="n">
        <v>171394.2189402695</v>
      </c>
      <c r="AE6" t="n">
        <v>234509.1317332547</v>
      </c>
      <c r="AF6" t="n">
        <v>2.234738321718112e-06</v>
      </c>
      <c r="AG6" t="n">
        <v>0.3408333333333333</v>
      </c>
      <c r="AH6" t="n">
        <v>212127.9093363341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4.173</v>
      </c>
      <c r="E7" t="n">
        <v>23.96</v>
      </c>
      <c r="F7" t="n">
        <v>19.82</v>
      </c>
      <c r="G7" t="n">
        <v>19.5</v>
      </c>
      <c r="H7" t="n">
        <v>0.26</v>
      </c>
      <c r="I7" t="n">
        <v>61</v>
      </c>
      <c r="J7" t="n">
        <v>152.18</v>
      </c>
      <c r="K7" t="n">
        <v>49.1</v>
      </c>
      <c r="L7" t="n">
        <v>2.25</v>
      </c>
      <c r="M7" t="n">
        <v>50</v>
      </c>
      <c r="N7" t="n">
        <v>25.83</v>
      </c>
      <c r="O7" t="n">
        <v>19002.56</v>
      </c>
      <c r="P7" t="n">
        <v>184.7</v>
      </c>
      <c r="Q7" t="n">
        <v>3798.35</v>
      </c>
      <c r="R7" t="n">
        <v>118.35</v>
      </c>
      <c r="S7" t="n">
        <v>58.18</v>
      </c>
      <c r="T7" t="n">
        <v>28130.44</v>
      </c>
      <c r="U7" t="n">
        <v>0.49</v>
      </c>
      <c r="V7" t="n">
        <v>0.83</v>
      </c>
      <c r="W7" t="n">
        <v>2.84</v>
      </c>
      <c r="X7" t="n">
        <v>1.75</v>
      </c>
      <c r="Y7" t="n">
        <v>1</v>
      </c>
      <c r="Z7" t="n">
        <v>10</v>
      </c>
      <c r="AA7" t="n">
        <v>160.8560535161501</v>
      </c>
      <c r="AB7" t="n">
        <v>220.0903488889349</v>
      </c>
      <c r="AC7" t="n">
        <v>199.0852348897828</v>
      </c>
      <c r="AD7" t="n">
        <v>160856.0535161501</v>
      </c>
      <c r="AE7" t="n">
        <v>220090.3488889349</v>
      </c>
      <c r="AF7" t="n">
        <v>2.288706380142759e-06</v>
      </c>
      <c r="AG7" t="n">
        <v>0.3327777777777778</v>
      </c>
      <c r="AH7" t="n">
        <v>199085.2348897828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4.2326</v>
      </c>
      <c r="E8" t="n">
        <v>23.63</v>
      </c>
      <c r="F8" t="n">
        <v>19.67</v>
      </c>
      <c r="G8" t="n">
        <v>21.46</v>
      </c>
      <c r="H8" t="n">
        <v>0.29</v>
      </c>
      <c r="I8" t="n">
        <v>55</v>
      </c>
      <c r="J8" t="n">
        <v>152.53</v>
      </c>
      <c r="K8" t="n">
        <v>49.1</v>
      </c>
      <c r="L8" t="n">
        <v>2.5</v>
      </c>
      <c r="M8" t="n">
        <v>25</v>
      </c>
      <c r="N8" t="n">
        <v>25.93</v>
      </c>
      <c r="O8" t="n">
        <v>19045.63</v>
      </c>
      <c r="P8" t="n">
        <v>177.62</v>
      </c>
      <c r="Q8" t="n">
        <v>3798.37</v>
      </c>
      <c r="R8" t="n">
        <v>112.87</v>
      </c>
      <c r="S8" t="n">
        <v>58.18</v>
      </c>
      <c r="T8" t="n">
        <v>25423.01</v>
      </c>
      <c r="U8" t="n">
        <v>0.52</v>
      </c>
      <c r="V8" t="n">
        <v>0.84</v>
      </c>
      <c r="W8" t="n">
        <v>2.85</v>
      </c>
      <c r="X8" t="n">
        <v>1.6</v>
      </c>
      <c r="Y8" t="n">
        <v>1</v>
      </c>
      <c r="Z8" t="n">
        <v>10</v>
      </c>
      <c r="AA8" t="n">
        <v>154.187370558162</v>
      </c>
      <c r="AB8" t="n">
        <v>210.9659626642918</v>
      </c>
      <c r="AC8" t="n">
        <v>190.8316672802602</v>
      </c>
      <c r="AD8" t="n">
        <v>154187.370558162</v>
      </c>
      <c r="AE8" t="n">
        <v>210965.9626642918</v>
      </c>
      <c r="AF8" t="n">
        <v>2.321394350489393e-06</v>
      </c>
      <c r="AG8" t="n">
        <v>0.3281944444444445</v>
      </c>
      <c r="AH8" t="n">
        <v>190831.6672802602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4.2465</v>
      </c>
      <c r="E9" t="n">
        <v>23.55</v>
      </c>
      <c r="F9" t="n">
        <v>19.65</v>
      </c>
      <c r="G9" t="n">
        <v>22.25</v>
      </c>
      <c r="H9" t="n">
        <v>0.32</v>
      </c>
      <c r="I9" t="n">
        <v>53</v>
      </c>
      <c r="J9" t="n">
        <v>152.88</v>
      </c>
      <c r="K9" t="n">
        <v>49.1</v>
      </c>
      <c r="L9" t="n">
        <v>2.75</v>
      </c>
      <c r="M9" t="n">
        <v>7</v>
      </c>
      <c r="N9" t="n">
        <v>26.03</v>
      </c>
      <c r="O9" t="n">
        <v>19088.72</v>
      </c>
      <c r="P9" t="n">
        <v>175.74</v>
      </c>
      <c r="Q9" t="n">
        <v>3798.47</v>
      </c>
      <c r="R9" t="n">
        <v>111.66</v>
      </c>
      <c r="S9" t="n">
        <v>58.18</v>
      </c>
      <c r="T9" t="n">
        <v>24828.44</v>
      </c>
      <c r="U9" t="n">
        <v>0.52</v>
      </c>
      <c r="V9" t="n">
        <v>0.84</v>
      </c>
      <c r="W9" t="n">
        <v>2.87</v>
      </c>
      <c r="X9" t="n">
        <v>1.58</v>
      </c>
      <c r="Y9" t="n">
        <v>1</v>
      </c>
      <c r="Z9" t="n">
        <v>10</v>
      </c>
      <c r="AA9" t="n">
        <v>152.5664558381902</v>
      </c>
      <c r="AB9" t="n">
        <v>208.7481556347168</v>
      </c>
      <c r="AC9" t="n">
        <v>188.8255246408756</v>
      </c>
      <c r="AD9" t="n">
        <v>152566.4558381902</v>
      </c>
      <c r="AE9" t="n">
        <v>208748.1556347168</v>
      </c>
      <c r="AF9" t="n">
        <v>2.329017887197753e-06</v>
      </c>
      <c r="AG9" t="n">
        <v>0.3270833333333333</v>
      </c>
      <c r="AH9" t="n">
        <v>188825.5246408756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4.261</v>
      </c>
      <c r="E10" t="n">
        <v>23.47</v>
      </c>
      <c r="F10" t="n">
        <v>19.6</v>
      </c>
      <c r="G10" t="n">
        <v>22.62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0</v>
      </c>
      <c r="N10" t="n">
        <v>26.13</v>
      </c>
      <c r="O10" t="n">
        <v>19131.85</v>
      </c>
      <c r="P10" t="n">
        <v>175.87</v>
      </c>
      <c r="Q10" t="n">
        <v>3798.34</v>
      </c>
      <c r="R10" t="n">
        <v>110.13</v>
      </c>
      <c r="S10" t="n">
        <v>58.18</v>
      </c>
      <c r="T10" t="n">
        <v>24065.43</v>
      </c>
      <c r="U10" t="n">
        <v>0.53</v>
      </c>
      <c r="V10" t="n">
        <v>0.84</v>
      </c>
      <c r="W10" t="n">
        <v>2.86</v>
      </c>
      <c r="X10" t="n">
        <v>1.53</v>
      </c>
      <c r="Y10" t="n">
        <v>1</v>
      </c>
      <c r="Z10" t="n">
        <v>10</v>
      </c>
      <c r="AA10" t="n">
        <v>152.000406929566</v>
      </c>
      <c r="AB10" t="n">
        <v>207.9736625456223</v>
      </c>
      <c r="AC10" t="n">
        <v>188.1249480851961</v>
      </c>
      <c r="AD10" t="n">
        <v>152000.406929566</v>
      </c>
      <c r="AE10" t="n">
        <v>207973.6625456223</v>
      </c>
      <c r="AF10" t="n">
        <v>2.336970497433092e-06</v>
      </c>
      <c r="AG10" t="n">
        <v>0.3259722222222222</v>
      </c>
      <c r="AH10" t="n">
        <v>188124.9480851961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2.748</v>
      </c>
      <c r="E2" t="n">
        <v>36.39</v>
      </c>
      <c r="F2" t="n">
        <v>25.1</v>
      </c>
      <c r="G2" t="n">
        <v>6.35</v>
      </c>
      <c r="H2" t="n">
        <v>0.1</v>
      </c>
      <c r="I2" t="n">
        <v>237</v>
      </c>
      <c r="J2" t="n">
        <v>185.69</v>
      </c>
      <c r="K2" t="n">
        <v>53.44</v>
      </c>
      <c r="L2" t="n">
        <v>1</v>
      </c>
      <c r="M2" t="n">
        <v>235</v>
      </c>
      <c r="N2" t="n">
        <v>36.26</v>
      </c>
      <c r="O2" t="n">
        <v>23136.14</v>
      </c>
      <c r="P2" t="n">
        <v>326.44</v>
      </c>
      <c r="Q2" t="n">
        <v>3798.72</v>
      </c>
      <c r="R2" t="n">
        <v>292.06</v>
      </c>
      <c r="S2" t="n">
        <v>58.18</v>
      </c>
      <c r="T2" t="n">
        <v>114103.96</v>
      </c>
      <c r="U2" t="n">
        <v>0.2</v>
      </c>
      <c r="V2" t="n">
        <v>0.66</v>
      </c>
      <c r="W2" t="n">
        <v>3.1</v>
      </c>
      <c r="X2" t="n">
        <v>7.02</v>
      </c>
      <c r="Y2" t="n">
        <v>1</v>
      </c>
      <c r="Z2" t="n">
        <v>10</v>
      </c>
      <c r="AA2" t="n">
        <v>398.7298434735762</v>
      </c>
      <c r="AB2" t="n">
        <v>545.5597625597514</v>
      </c>
      <c r="AC2" t="n">
        <v>493.4923045189837</v>
      </c>
      <c r="AD2" t="n">
        <v>398729.8434735762</v>
      </c>
      <c r="AE2" t="n">
        <v>545559.7625597514</v>
      </c>
      <c r="AF2" t="n">
        <v>1.454742500676913e-06</v>
      </c>
      <c r="AG2" t="n">
        <v>0.5054166666666666</v>
      </c>
      <c r="AH2" t="n">
        <v>493492.3045189837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3.132</v>
      </c>
      <c r="E3" t="n">
        <v>31.93</v>
      </c>
      <c r="F3" t="n">
        <v>23.1</v>
      </c>
      <c r="G3" t="n">
        <v>8.1</v>
      </c>
      <c r="H3" t="n">
        <v>0.12</v>
      </c>
      <c r="I3" t="n">
        <v>171</v>
      </c>
      <c r="J3" t="n">
        <v>186.07</v>
      </c>
      <c r="K3" t="n">
        <v>53.44</v>
      </c>
      <c r="L3" t="n">
        <v>1.25</v>
      </c>
      <c r="M3" t="n">
        <v>169</v>
      </c>
      <c r="N3" t="n">
        <v>36.39</v>
      </c>
      <c r="O3" t="n">
        <v>23182.76</v>
      </c>
      <c r="P3" t="n">
        <v>294.85</v>
      </c>
      <c r="Q3" t="n">
        <v>3799.48</v>
      </c>
      <c r="R3" t="n">
        <v>225.81</v>
      </c>
      <c r="S3" t="n">
        <v>58.18</v>
      </c>
      <c r="T3" t="n">
        <v>81313.23</v>
      </c>
      <c r="U3" t="n">
        <v>0.26</v>
      </c>
      <c r="V3" t="n">
        <v>0.71</v>
      </c>
      <c r="W3" t="n">
        <v>3</v>
      </c>
      <c r="X3" t="n">
        <v>5.02</v>
      </c>
      <c r="Y3" t="n">
        <v>1</v>
      </c>
      <c r="Z3" t="n">
        <v>10</v>
      </c>
      <c r="AA3" t="n">
        <v>318.0924223661245</v>
      </c>
      <c r="AB3" t="n">
        <v>435.2280855285906</v>
      </c>
      <c r="AC3" t="n">
        <v>393.6905278921956</v>
      </c>
      <c r="AD3" t="n">
        <v>318092.4223661245</v>
      </c>
      <c r="AE3" t="n">
        <v>435228.0855285905</v>
      </c>
      <c r="AF3" t="n">
        <v>1.658025295531329e-06</v>
      </c>
      <c r="AG3" t="n">
        <v>0.4434722222222222</v>
      </c>
      <c r="AH3" t="n">
        <v>393690.5278921956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3.406</v>
      </c>
      <c r="E4" t="n">
        <v>29.36</v>
      </c>
      <c r="F4" t="n">
        <v>21.94</v>
      </c>
      <c r="G4" t="n">
        <v>9.9</v>
      </c>
      <c r="H4" t="n">
        <v>0.14</v>
      </c>
      <c r="I4" t="n">
        <v>133</v>
      </c>
      <c r="J4" t="n">
        <v>186.45</v>
      </c>
      <c r="K4" t="n">
        <v>53.44</v>
      </c>
      <c r="L4" t="n">
        <v>1.5</v>
      </c>
      <c r="M4" t="n">
        <v>131</v>
      </c>
      <c r="N4" t="n">
        <v>36.51</v>
      </c>
      <c r="O4" t="n">
        <v>23229.42</v>
      </c>
      <c r="P4" t="n">
        <v>274.7</v>
      </c>
      <c r="Q4" t="n">
        <v>3798.39</v>
      </c>
      <c r="R4" t="n">
        <v>188.6</v>
      </c>
      <c r="S4" t="n">
        <v>58.18</v>
      </c>
      <c r="T4" t="n">
        <v>62898.4</v>
      </c>
      <c r="U4" t="n">
        <v>0.31</v>
      </c>
      <c r="V4" t="n">
        <v>0.75</v>
      </c>
      <c r="W4" t="n">
        <v>2.93</v>
      </c>
      <c r="X4" t="n">
        <v>3.87</v>
      </c>
      <c r="Y4" t="n">
        <v>1</v>
      </c>
      <c r="Z4" t="n">
        <v>10</v>
      </c>
      <c r="AA4" t="n">
        <v>274.2954897378125</v>
      </c>
      <c r="AB4" t="n">
        <v>375.3031901222332</v>
      </c>
      <c r="AC4" t="n">
        <v>339.484780398302</v>
      </c>
      <c r="AD4" t="n">
        <v>274295.4897378125</v>
      </c>
      <c r="AE4" t="n">
        <v>375303.1901222332</v>
      </c>
      <c r="AF4" t="n">
        <v>1.803076039776406e-06</v>
      </c>
      <c r="AG4" t="n">
        <v>0.4077777777777778</v>
      </c>
      <c r="AH4" t="n">
        <v>339484.780398302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3.6146</v>
      </c>
      <c r="E5" t="n">
        <v>27.67</v>
      </c>
      <c r="F5" t="n">
        <v>21.18</v>
      </c>
      <c r="G5" t="n">
        <v>11.77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259.86</v>
      </c>
      <c r="Q5" t="n">
        <v>3798.42</v>
      </c>
      <c r="R5" t="n">
        <v>163.83</v>
      </c>
      <c r="S5" t="n">
        <v>58.18</v>
      </c>
      <c r="T5" t="n">
        <v>50634.99</v>
      </c>
      <c r="U5" t="n">
        <v>0.36</v>
      </c>
      <c r="V5" t="n">
        <v>0.78</v>
      </c>
      <c r="W5" t="n">
        <v>2.88</v>
      </c>
      <c r="X5" t="n">
        <v>3.1</v>
      </c>
      <c r="Y5" t="n">
        <v>1</v>
      </c>
      <c r="Z5" t="n">
        <v>10</v>
      </c>
      <c r="AA5" t="n">
        <v>246.1422715266307</v>
      </c>
      <c r="AB5" t="n">
        <v>336.7827149332063</v>
      </c>
      <c r="AC5" t="n">
        <v>304.6406452975905</v>
      </c>
      <c r="AD5" t="n">
        <v>246142.2715266307</v>
      </c>
      <c r="AE5" t="n">
        <v>336782.7149332063</v>
      </c>
      <c r="AF5" t="n">
        <v>1.913505183022842e-06</v>
      </c>
      <c r="AG5" t="n">
        <v>0.3843055555555556</v>
      </c>
      <c r="AH5" t="n">
        <v>304640.6452975905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3.7664</v>
      </c>
      <c r="E6" t="n">
        <v>26.55</v>
      </c>
      <c r="F6" t="n">
        <v>20.7</v>
      </c>
      <c r="G6" t="n">
        <v>13.65</v>
      </c>
      <c r="H6" t="n">
        <v>0.19</v>
      </c>
      <c r="I6" t="n">
        <v>91</v>
      </c>
      <c r="J6" t="n">
        <v>187.21</v>
      </c>
      <c r="K6" t="n">
        <v>53.44</v>
      </c>
      <c r="L6" t="n">
        <v>2</v>
      </c>
      <c r="M6" t="n">
        <v>89</v>
      </c>
      <c r="N6" t="n">
        <v>36.77</v>
      </c>
      <c r="O6" t="n">
        <v>23322.88</v>
      </c>
      <c r="P6" t="n">
        <v>248.66</v>
      </c>
      <c r="Q6" t="n">
        <v>3798.12</v>
      </c>
      <c r="R6" t="n">
        <v>147.41</v>
      </c>
      <c r="S6" t="n">
        <v>58.18</v>
      </c>
      <c r="T6" t="n">
        <v>42510.81</v>
      </c>
      <c r="U6" t="n">
        <v>0.39</v>
      </c>
      <c r="V6" t="n">
        <v>0.8</v>
      </c>
      <c r="W6" t="n">
        <v>2.87</v>
      </c>
      <c r="X6" t="n">
        <v>2.62</v>
      </c>
      <c r="Y6" t="n">
        <v>1</v>
      </c>
      <c r="Z6" t="n">
        <v>10</v>
      </c>
      <c r="AA6" t="n">
        <v>227.5871136594529</v>
      </c>
      <c r="AB6" t="n">
        <v>311.3947293435547</v>
      </c>
      <c r="AC6" t="n">
        <v>281.6756534203456</v>
      </c>
      <c r="AD6" t="n">
        <v>227587.1136594529</v>
      </c>
      <c r="AE6" t="n">
        <v>311394.7293435547</v>
      </c>
      <c r="AF6" t="n">
        <v>1.993865412863728e-06</v>
      </c>
      <c r="AG6" t="n">
        <v>0.36875</v>
      </c>
      <c r="AH6" t="n">
        <v>281675.6534203456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3.9035</v>
      </c>
      <c r="E7" t="n">
        <v>25.62</v>
      </c>
      <c r="F7" t="n">
        <v>20.28</v>
      </c>
      <c r="G7" t="n">
        <v>15.81</v>
      </c>
      <c r="H7" t="n">
        <v>0.21</v>
      </c>
      <c r="I7" t="n">
        <v>77</v>
      </c>
      <c r="J7" t="n">
        <v>187.59</v>
      </c>
      <c r="K7" t="n">
        <v>53.44</v>
      </c>
      <c r="L7" t="n">
        <v>2.25</v>
      </c>
      <c r="M7" t="n">
        <v>75</v>
      </c>
      <c r="N7" t="n">
        <v>36.9</v>
      </c>
      <c r="O7" t="n">
        <v>23369.68</v>
      </c>
      <c r="P7" t="n">
        <v>237.8</v>
      </c>
      <c r="Q7" t="n">
        <v>3798.15</v>
      </c>
      <c r="R7" t="n">
        <v>134.16</v>
      </c>
      <c r="S7" t="n">
        <v>58.18</v>
      </c>
      <c r="T7" t="n">
        <v>35956.73</v>
      </c>
      <c r="U7" t="n">
        <v>0.43</v>
      </c>
      <c r="V7" t="n">
        <v>0.8100000000000001</v>
      </c>
      <c r="W7" t="n">
        <v>2.85</v>
      </c>
      <c r="X7" t="n">
        <v>2.21</v>
      </c>
      <c r="Y7" t="n">
        <v>1</v>
      </c>
      <c r="Z7" t="n">
        <v>10</v>
      </c>
      <c r="AA7" t="n">
        <v>211.649027706733</v>
      </c>
      <c r="AB7" t="n">
        <v>289.5875370043271</v>
      </c>
      <c r="AC7" t="n">
        <v>261.9497089113803</v>
      </c>
      <c r="AD7" t="n">
        <v>211649.027706733</v>
      </c>
      <c r="AE7" t="n">
        <v>289587.5370043272</v>
      </c>
      <c r="AF7" t="n">
        <v>2.066443723214094e-06</v>
      </c>
      <c r="AG7" t="n">
        <v>0.3558333333333333</v>
      </c>
      <c r="AH7" t="n">
        <v>261949.7089113803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4.0099</v>
      </c>
      <c r="E8" t="n">
        <v>24.94</v>
      </c>
      <c r="F8" t="n">
        <v>19.98</v>
      </c>
      <c r="G8" t="n">
        <v>17.89</v>
      </c>
      <c r="H8" t="n">
        <v>0.24</v>
      </c>
      <c r="I8" t="n">
        <v>67</v>
      </c>
      <c r="J8" t="n">
        <v>187.97</v>
      </c>
      <c r="K8" t="n">
        <v>53.44</v>
      </c>
      <c r="L8" t="n">
        <v>2.5</v>
      </c>
      <c r="M8" t="n">
        <v>65</v>
      </c>
      <c r="N8" t="n">
        <v>37.03</v>
      </c>
      <c r="O8" t="n">
        <v>23416.52</v>
      </c>
      <c r="P8" t="n">
        <v>228.33</v>
      </c>
      <c r="Q8" t="n">
        <v>3798.24</v>
      </c>
      <c r="R8" t="n">
        <v>124.16</v>
      </c>
      <c r="S8" t="n">
        <v>58.18</v>
      </c>
      <c r="T8" t="n">
        <v>31008.93</v>
      </c>
      <c r="U8" t="n">
        <v>0.47</v>
      </c>
      <c r="V8" t="n">
        <v>0.83</v>
      </c>
      <c r="W8" t="n">
        <v>2.82</v>
      </c>
      <c r="X8" t="n">
        <v>1.9</v>
      </c>
      <c r="Y8" t="n">
        <v>1</v>
      </c>
      <c r="Z8" t="n">
        <v>10</v>
      </c>
      <c r="AA8" t="n">
        <v>199.4790728530486</v>
      </c>
      <c r="AB8" t="n">
        <v>272.9360678730089</v>
      </c>
      <c r="AC8" t="n">
        <v>246.8874326234661</v>
      </c>
      <c r="AD8" t="n">
        <v>199479.0728530486</v>
      </c>
      <c r="AE8" t="n">
        <v>272936.067873009</v>
      </c>
      <c r="AF8" t="n">
        <v>2.122769997621671e-06</v>
      </c>
      <c r="AG8" t="n">
        <v>0.3463888888888889</v>
      </c>
      <c r="AH8" t="n">
        <v>246887.4326234661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4.0901</v>
      </c>
      <c r="E9" t="n">
        <v>24.45</v>
      </c>
      <c r="F9" t="n">
        <v>19.78</v>
      </c>
      <c r="G9" t="n">
        <v>20.12</v>
      </c>
      <c r="H9" t="n">
        <v>0.26</v>
      </c>
      <c r="I9" t="n">
        <v>59</v>
      </c>
      <c r="J9" t="n">
        <v>188.35</v>
      </c>
      <c r="K9" t="n">
        <v>53.44</v>
      </c>
      <c r="L9" t="n">
        <v>2.75</v>
      </c>
      <c r="M9" t="n">
        <v>57</v>
      </c>
      <c r="N9" t="n">
        <v>37.16</v>
      </c>
      <c r="O9" t="n">
        <v>23463.4</v>
      </c>
      <c r="P9" t="n">
        <v>220.02</v>
      </c>
      <c r="Q9" t="n">
        <v>3798.21</v>
      </c>
      <c r="R9" t="n">
        <v>117.42</v>
      </c>
      <c r="S9" t="n">
        <v>58.18</v>
      </c>
      <c r="T9" t="n">
        <v>27676.49</v>
      </c>
      <c r="U9" t="n">
        <v>0.5</v>
      </c>
      <c r="V9" t="n">
        <v>0.83</v>
      </c>
      <c r="W9" t="n">
        <v>2.83</v>
      </c>
      <c r="X9" t="n">
        <v>1.71</v>
      </c>
      <c r="Y9" t="n">
        <v>1</v>
      </c>
      <c r="Z9" t="n">
        <v>10</v>
      </c>
      <c r="AA9" t="n">
        <v>190.1069181420445</v>
      </c>
      <c r="AB9" t="n">
        <v>260.1126723271349</v>
      </c>
      <c r="AC9" t="n">
        <v>235.2878839507376</v>
      </c>
      <c r="AD9" t="n">
        <v>190106.9181420445</v>
      </c>
      <c r="AE9" t="n">
        <v>260112.6723271349</v>
      </c>
      <c r="AF9" t="n">
        <v>2.165226456338661e-06</v>
      </c>
      <c r="AG9" t="n">
        <v>0.3395833333333333</v>
      </c>
      <c r="AH9" t="n">
        <v>235287.8839507376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4.1762</v>
      </c>
      <c r="E10" t="n">
        <v>23.95</v>
      </c>
      <c r="F10" t="n">
        <v>19.54</v>
      </c>
      <c r="G10" t="n">
        <v>22.55</v>
      </c>
      <c r="H10" t="n">
        <v>0.28</v>
      </c>
      <c r="I10" t="n">
        <v>52</v>
      </c>
      <c r="J10" t="n">
        <v>188.73</v>
      </c>
      <c r="K10" t="n">
        <v>53.44</v>
      </c>
      <c r="L10" t="n">
        <v>3</v>
      </c>
      <c r="M10" t="n">
        <v>46</v>
      </c>
      <c r="N10" t="n">
        <v>37.29</v>
      </c>
      <c r="O10" t="n">
        <v>23510.33</v>
      </c>
      <c r="P10" t="n">
        <v>209.58</v>
      </c>
      <c r="Q10" t="n">
        <v>3797.96</v>
      </c>
      <c r="R10" t="n">
        <v>110.05</v>
      </c>
      <c r="S10" t="n">
        <v>58.18</v>
      </c>
      <c r="T10" t="n">
        <v>24024.11</v>
      </c>
      <c r="U10" t="n">
        <v>0.53</v>
      </c>
      <c r="V10" t="n">
        <v>0.84</v>
      </c>
      <c r="W10" t="n">
        <v>2.8</v>
      </c>
      <c r="X10" t="n">
        <v>1.47</v>
      </c>
      <c r="Y10" t="n">
        <v>1</v>
      </c>
      <c r="Z10" t="n">
        <v>10</v>
      </c>
      <c r="AA10" t="n">
        <v>179.4950062709574</v>
      </c>
      <c r="AB10" t="n">
        <v>245.5929863406106</v>
      </c>
      <c r="AC10" t="n">
        <v>222.1539364162552</v>
      </c>
      <c r="AD10" t="n">
        <v>179495.0062709574</v>
      </c>
      <c r="AE10" t="n">
        <v>245592.9863406106</v>
      </c>
      <c r="AF10" t="n">
        <v>2.210806270497424e-06</v>
      </c>
      <c r="AG10" t="n">
        <v>0.3326388888888889</v>
      </c>
      <c r="AH10" t="n">
        <v>222153.9364162552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4.2294</v>
      </c>
      <c r="E11" t="n">
        <v>23.64</v>
      </c>
      <c r="F11" t="n">
        <v>19.43</v>
      </c>
      <c r="G11" t="n">
        <v>24.8</v>
      </c>
      <c r="H11" t="n">
        <v>0.3</v>
      </c>
      <c r="I11" t="n">
        <v>47</v>
      </c>
      <c r="J11" t="n">
        <v>189.11</v>
      </c>
      <c r="K11" t="n">
        <v>53.44</v>
      </c>
      <c r="L11" t="n">
        <v>3.25</v>
      </c>
      <c r="M11" t="n">
        <v>34</v>
      </c>
      <c r="N11" t="n">
        <v>37.42</v>
      </c>
      <c r="O11" t="n">
        <v>23557.3</v>
      </c>
      <c r="P11" t="n">
        <v>203.45</v>
      </c>
      <c r="Q11" t="n">
        <v>3798.02</v>
      </c>
      <c r="R11" t="n">
        <v>105.64</v>
      </c>
      <c r="S11" t="n">
        <v>58.18</v>
      </c>
      <c r="T11" t="n">
        <v>21848.63</v>
      </c>
      <c r="U11" t="n">
        <v>0.55</v>
      </c>
      <c r="V11" t="n">
        <v>0.85</v>
      </c>
      <c r="W11" t="n">
        <v>2.81</v>
      </c>
      <c r="X11" t="n">
        <v>1.36</v>
      </c>
      <c r="Y11" t="n">
        <v>1</v>
      </c>
      <c r="Z11" t="n">
        <v>10</v>
      </c>
      <c r="AA11" t="n">
        <v>173.4440407365976</v>
      </c>
      <c r="AB11" t="n">
        <v>237.3137883467446</v>
      </c>
      <c r="AC11" t="n">
        <v>214.6648934589938</v>
      </c>
      <c r="AD11" t="n">
        <v>173444.0407365976</v>
      </c>
      <c r="AE11" t="n">
        <v>237313.7883467445</v>
      </c>
      <c r="AF11" t="n">
        <v>2.238969407701213e-06</v>
      </c>
      <c r="AG11" t="n">
        <v>0.3283333333333334</v>
      </c>
      <c r="AH11" t="n">
        <v>214664.8934589938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4.2689</v>
      </c>
      <c r="E12" t="n">
        <v>23.43</v>
      </c>
      <c r="F12" t="n">
        <v>19.32</v>
      </c>
      <c r="G12" t="n">
        <v>26.34</v>
      </c>
      <c r="H12" t="n">
        <v>0.33</v>
      </c>
      <c r="I12" t="n">
        <v>44</v>
      </c>
      <c r="J12" t="n">
        <v>189.49</v>
      </c>
      <c r="K12" t="n">
        <v>53.44</v>
      </c>
      <c r="L12" t="n">
        <v>3.5</v>
      </c>
      <c r="M12" t="n">
        <v>23</v>
      </c>
      <c r="N12" t="n">
        <v>37.55</v>
      </c>
      <c r="O12" t="n">
        <v>23604.32</v>
      </c>
      <c r="P12" t="n">
        <v>199.48</v>
      </c>
      <c r="Q12" t="n">
        <v>3797.89</v>
      </c>
      <c r="R12" t="n">
        <v>102.22</v>
      </c>
      <c r="S12" t="n">
        <v>58.18</v>
      </c>
      <c r="T12" t="n">
        <v>20152.2</v>
      </c>
      <c r="U12" t="n">
        <v>0.57</v>
      </c>
      <c r="V12" t="n">
        <v>0.85</v>
      </c>
      <c r="W12" t="n">
        <v>2.81</v>
      </c>
      <c r="X12" t="n">
        <v>1.25</v>
      </c>
      <c r="Y12" t="n">
        <v>1</v>
      </c>
      <c r="Z12" t="n">
        <v>10</v>
      </c>
      <c r="AA12" t="n">
        <v>169.3004718832576</v>
      </c>
      <c r="AB12" t="n">
        <v>231.6443746402512</v>
      </c>
      <c r="AC12" t="n">
        <v>209.5365606395743</v>
      </c>
      <c r="AD12" t="n">
        <v>169300.4718832576</v>
      </c>
      <c r="AE12" t="n">
        <v>231644.3746402512</v>
      </c>
      <c r="AF12" t="n">
        <v>2.259880007692749e-06</v>
      </c>
      <c r="AG12" t="n">
        <v>0.3254166666666667</v>
      </c>
      <c r="AH12" t="n">
        <v>209536.5606395743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4.2857</v>
      </c>
      <c r="E13" t="n">
        <v>23.33</v>
      </c>
      <c r="F13" t="n">
        <v>19.3</v>
      </c>
      <c r="G13" t="n">
        <v>27.57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9</v>
      </c>
      <c r="N13" t="n">
        <v>37.69</v>
      </c>
      <c r="O13" t="n">
        <v>23651.38</v>
      </c>
      <c r="P13" t="n">
        <v>196.27</v>
      </c>
      <c r="Q13" t="n">
        <v>3797.91</v>
      </c>
      <c r="R13" t="n">
        <v>100.93</v>
      </c>
      <c r="S13" t="n">
        <v>58.18</v>
      </c>
      <c r="T13" t="n">
        <v>19514.43</v>
      </c>
      <c r="U13" t="n">
        <v>0.58</v>
      </c>
      <c r="V13" t="n">
        <v>0.85</v>
      </c>
      <c r="W13" t="n">
        <v>2.83</v>
      </c>
      <c r="X13" t="n">
        <v>1.23</v>
      </c>
      <c r="Y13" t="n">
        <v>1</v>
      </c>
      <c r="Z13" t="n">
        <v>10</v>
      </c>
      <c r="AA13" t="n">
        <v>166.7760368026219</v>
      </c>
      <c r="AB13" t="n">
        <v>228.1903311927116</v>
      </c>
      <c r="AC13" t="n">
        <v>206.4121662508863</v>
      </c>
      <c r="AD13" t="n">
        <v>166776.0368026219</v>
      </c>
      <c r="AE13" t="n">
        <v>228190.3311927116</v>
      </c>
      <c r="AF13" t="n">
        <v>2.268773629967629e-06</v>
      </c>
      <c r="AG13" t="n">
        <v>0.3240277777777777</v>
      </c>
      <c r="AH13" t="n">
        <v>206412.1662508863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4.2964</v>
      </c>
      <c r="E14" t="n">
        <v>23.28</v>
      </c>
      <c r="F14" t="n">
        <v>19.28</v>
      </c>
      <c r="G14" t="n">
        <v>28.22</v>
      </c>
      <c r="H14" t="n">
        <v>0.37</v>
      </c>
      <c r="I14" t="n">
        <v>41</v>
      </c>
      <c r="J14" t="n">
        <v>190.25</v>
      </c>
      <c r="K14" t="n">
        <v>53.44</v>
      </c>
      <c r="L14" t="n">
        <v>4</v>
      </c>
      <c r="M14" t="n">
        <v>1</v>
      </c>
      <c r="N14" t="n">
        <v>37.82</v>
      </c>
      <c r="O14" t="n">
        <v>23698.48</v>
      </c>
      <c r="P14" t="n">
        <v>196.1</v>
      </c>
      <c r="Q14" t="n">
        <v>3797.89</v>
      </c>
      <c r="R14" t="n">
        <v>99.84999999999999</v>
      </c>
      <c r="S14" t="n">
        <v>58.18</v>
      </c>
      <c r="T14" t="n">
        <v>18982.26</v>
      </c>
      <c r="U14" t="n">
        <v>0.58</v>
      </c>
      <c r="V14" t="n">
        <v>0.85</v>
      </c>
      <c r="W14" t="n">
        <v>2.84</v>
      </c>
      <c r="X14" t="n">
        <v>1.21</v>
      </c>
      <c r="Y14" t="n">
        <v>1</v>
      </c>
      <c r="Z14" t="n">
        <v>10</v>
      </c>
      <c r="AA14" t="n">
        <v>166.2143477669171</v>
      </c>
      <c r="AB14" t="n">
        <v>227.4218034740893</v>
      </c>
      <c r="AC14" t="n">
        <v>205.7169857390936</v>
      </c>
      <c r="AD14" t="n">
        <v>166214.3477669171</v>
      </c>
      <c r="AE14" t="n">
        <v>227421.8034740893</v>
      </c>
      <c r="AF14" t="n">
        <v>2.274438020345083e-06</v>
      </c>
      <c r="AG14" t="n">
        <v>0.3233333333333334</v>
      </c>
      <c r="AH14" t="n">
        <v>205716.9857390936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4.2959</v>
      </c>
      <c r="E15" t="n">
        <v>23.28</v>
      </c>
      <c r="F15" t="n">
        <v>19.28</v>
      </c>
      <c r="G15" t="n">
        <v>28.22</v>
      </c>
      <c r="H15" t="n">
        <v>0.4</v>
      </c>
      <c r="I15" t="n">
        <v>41</v>
      </c>
      <c r="J15" t="n">
        <v>190.63</v>
      </c>
      <c r="K15" t="n">
        <v>53.44</v>
      </c>
      <c r="L15" t="n">
        <v>4.25</v>
      </c>
      <c r="M15" t="n">
        <v>0</v>
      </c>
      <c r="N15" t="n">
        <v>37.95</v>
      </c>
      <c r="O15" t="n">
        <v>23745.63</v>
      </c>
      <c r="P15" t="n">
        <v>196.45</v>
      </c>
      <c r="Q15" t="n">
        <v>3797.89</v>
      </c>
      <c r="R15" t="n">
        <v>99.81999999999999</v>
      </c>
      <c r="S15" t="n">
        <v>58.18</v>
      </c>
      <c r="T15" t="n">
        <v>18963.96</v>
      </c>
      <c r="U15" t="n">
        <v>0.58</v>
      </c>
      <c r="V15" t="n">
        <v>0.85</v>
      </c>
      <c r="W15" t="n">
        <v>2.84</v>
      </c>
      <c r="X15" t="n">
        <v>1.21</v>
      </c>
      <c r="Y15" t="n">
        <v>1</v>
      </c>
      <c r="Z15" t="n">
        <v>10</v>
      </c>
      <c r="AA15" t="n">
        <v>166.4304315633165</v>
      </c>
      <c r="AB15" t="n">
        <v>227.7174588572672</v>
      </c>
      <c r="AC15" t="n">
        <v>205.9844241874561</v>
      </c>
      <c r="AD15" t="n">
        <v>166430.4315633165</v>
      </c>
      <c r="AE15" t="n">
        <v>227717.4588572672</v>
      </c>
      <c r="AF15" t="n">
        <v>2.274173329205949e-06</v>
      </c>
      <c r="AG15" t="n">
        <v>0.3233333333333334</v>
      </c>
      <c r="AH15" t="n">
        <v>205984.4241874561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3.6066</v>
      </c>
      <c r="E2" t="n">
        <v>27.73</v>
      </c>
      <c r="F2" t="n">
        <v>22.23</v>
      </c>
      <c r="G2" t="n">
        <v>9.33</v>
      </c>
      <c r="H2" t="n">
        <v>0.15</v>
      </c>
      <c r="I2" t="n">
        <v>143</v>
      </c>
      <c r="J2" t="n">
        <v>116.05</v>
      </c>
      <c r="K2" t="n">
        <v>43.4</v>
      </c>
      <c r="L2" t="n">
        <v>1</v>
      </c>
      <c r="M2" t="n">
        <v>141</v>
      </c>
      <c r="N2" t="n">
        <v>16.65</v>
      </c>
      <c r="O2" t="n">
        <v>14546.17</v>
      </c>
      <c r="P2" t="n">
        <v>196.91</v>
      </c>
      <c r="Q2" t="n">
        <v>3799.09</v>
      </c>
      <c r="R2" t="n">
        <v>197.69</v>
      </c>
      <c r="S2" t="n">
        <v>58.18</v>
      </c>
      <c r="T2" t="n">
        <v>67392.08</v>
      </c>
      <c r="U2" t="n">
        <v>0.29</v>
      </c>
      <c r="V2" t="n">
        <v>0.74</v>
      </c>
      <c r="W2" t="n">
        <v>2.95</v>
      </c>
      <c r="X2" t="n">
        <v>4.15</v>
      </c>
      <c r="Y2" t="n">
        <v>1</v>
      </c>
      <c r="Z2" t="n">
        <v>10</v>
      </c>
      <c r="AA2" t="n">
        <v>193.3903123347514</v>
      </c>
      <c r="AB2" t="n">
        <v>264.6051571147228</v>
      </c>
      <c r="AC2" t="n">
        <v>239.3516122954414</v>
      </c>
      <c r="AD2" t="n">
        <v>193390.3123347514</v>
      </c>
      <c r="AE2" t="n">
        <v>264605.1571147228</v>
      </c>
      <c r="AF2" t="n">
        <v>2.065538219525434e-06</v>
      </c>
      <c r="AG2" t="n">
        <v>0.3851388888888889</v>
      </c>
      <c r="AH2" t="n">
        <v>239351.6122954414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3.9191</v>
      </c>
      <c r="E3" t="n">
        <v>25.52</v>
      </c>
      <c r="F3" t="n">
        <v>21</v>
      </c>
      <c r="G3" t="n">
        <v>12.35</v>
      </c>
      <c r="H3" t="n">
        <v>0.19</v>
      </c>
      <c r="I3" t="n">
        <v>102</v>
      </c>
      <c r="J3" t="n">
        <v>116.37</v>
      </c>
      <c r="K3" t="n">
        <v>43.4</v>
      </c>
      <c r="L3" t="n">
        <v>1.25</v>
      </c>
      <c r="M3" t="n">
        <v>99</v>
      </c>
      <c r="N3" t="n">
        <v>16.72</v>
      </c>
      <c r="O3" t="n">
        <v>14585.96</v>
      </c>
      <c r="P3" t="n">
        <v>175.76</v>
      </c>
      <c r="Q3" t="n">
        <v>3798.46</v>
      </c>
      <c r="R3" t="n">
        <v>157.56</v>
      </c>
      <c r="S3" t="n">
        <v>58.18</v>
      </c>
      <c r="T3" t="n">
        <v>47529.51</v>
      </c>
      <c r="U3" t="n">
        <v>0.37</v>
      </c>
      <c r="V3" t="n">
        <v>0.79</v>
      </c>
      <c r="W3" t="n">
        <v>2.88</v>
      </c>
      <c r="X3" t="n">
        <v>2.92</v>
      </c>
      <c r="Y3" t="n">
        <v>1</v>
      </c>
      <c r="Z3" t="n">
        <v>10</v>
      </c>
      <c r="AA3" t="n">
        <v>162.0684381234416</v>
      </c>
      <c r="AB3" t="n">
        <v>221.7491869952644</v>
      </c>
      <c r="AC3" t="n">
        <v>200.5857558154387</v>
      </c>
      <c r="AD3" t="n">
        <v>162068.4381234417</v>
      </c>
      <c r="AE3" t="n">
        <v>221749.1869952643</v>
      </c>
      <c r="AF3" t="n">
        <v>2.244510296717719e-06</v>
      </c>
      <c r="AG3" t="n">
        <v>0.3544444444444445</v>
      </c>
      <c r="AH3" t="n">
        <v>200585.7558154387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4.0991</v>
      </c>
      <c r="E4" t="n">
        <v>24.4</v>
      </c>
      <c r="F4" t="n">
        <v>20.4</v>
      </c>
      <c r="G4" t="n">
        <v>15.3</v>
      </c>
      <c r="H4" t="n">
        <v>0.23</v>
      </c>
      <c r="I4" t="n">
        <v>80</v>
      </c>
      <c r="J4" t="n">
        <v>116.69</v>
      </c>
      <c r="K4" t="n">
        <v>43.4</v>
      </c>
      <c r="L4" t="n">
        <v>1.5</v>
      </c>
      <c r="M4" t="n">
        <v>52</v>
      </c>
      <c r="N4" t="n">
        <v>16.79</v>
      </c>
      <c r="O4" t="n">
        <v>14625.77</v>
      </c>
      <c r="P4" t="n">
        <v>161.25</v>
      </c>
      <c r="Q4" t="n">
        <v>3798.56</v>
      </c>
      <c r="R4" t="n">
        <v>137.13</v>
      </c>
      <c r="S4" t="n">
        <v>58.18</v>
      </c>
      <c r="T4" t="n">
        <v>37424.88</v>
      </c>
      <c r="U4" t="n">
        <v>0.42</v>
      </c>
      <c r="V4" t="n">
        <v>0.8100000000000001</v>
      </c>
      <c r="W4" t="n">
        <v>2.88</v>
      </c>
      <c r="X4" t="n">
        <v>2.33</v>
      </c>
      <c r="Y4" t="n">
        <v>1</v>
      </c>
      <c r="Z4" t="n">
        <v>10</v>
      </c>
      <c r="AA4" t="n">
        <v>145.0724961065038</v>
      </c>
      <c r="AB4" t="n">
        <v>198.4945893196586</v>
      </c>
      <c r="AC4" t="n">
        <v>179.5505443039525</v>
      </c>
      <c r="AD4" t="n">
        <v>145072.4961065038</v>
      </c>
      <c r="AE4" t="n">
        <v>198494.5893196586</v>
      </c>
      <c r="AF4" t="n">
        <v>2.347598213180476e-06</v>
      </c>
      <c r="AG4" t="n">
        <v>0.3388888888888889</v>
      </c>
      <c r="AH4" t="n">
        <v>179550.5443039525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4.1705</v>
      </c>
      <c r="E5" t="n">
        <v>23.98</v>
      </c>
      <c r="F5" t="n">
        <v>20.17</v>
      </c>
      <c r="G5" t="n">
        <v>16.81</v>
      </c>
      <c r="H5" t="n">
        <v>0.26</v>
      </c>
      <c r="I5" t="n">
        <v>72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154.87</v>
      </c>
      <c r="Q5" t="n">
        <v>3798.4</v>
      </c>
      <c r="R5" t="n">
        <v>128.24</v>
      </c>
      <c r="S5" t="n">
        <v>58.18</v>
      </c>
      <c r="T5" t="n">
        <v>33023.21</v>
      </c>
      <c r="U5" t="n">
        <v>0.45</v>
      </c>
      <c r="V5" t="n">
        <v>0.82</v>
      </c>
      <c r="W5" t="n">
        <v>2.9</v>
      </c>
      <c r="X5" t="n">
        <v>2.1</v>
      </c>
      <c r="Y5" t="n">
        <v>1</v>
      </c>
      <c r="Z5" t="n">
        <v>10</v>
      </c>
      <c r="AA5" t="n">
        <v>138.393169698548</v>
      </c>
      <c r="AB5" t="n">
        <v>189.3556402572139</v>
      </c>
      <c r="AC5" t="n">
        <v>171.283803713429</v>
      </c>
      <c r="AD5" t="n">
        <v>138393.169698548</v>
      </c>
      <c r="AE5" t="n">
        <v>189355.6402572139</v>
      </c>
      <c r="AF5" t="n">
        <v>2.388489753377369e-06</v>
      </c>
      <c r="AG5" t="n">
        <v>0.3330555555555555</v>
      </c>
      <c r="AH5" t="n">
        <v>171283.803713429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4.1845</v>
      </c>
      <c r="E6" t="n">
        <v>23.9</v>
      </c>
      <c r="F6" t="n">
        <v>20.14</v>
      </c>
      <c r="G6" t="n">
        <v>17.26</v>
      </c>
      <c r="H6" t="n">
        <v>0.3</v>
      </c>
      <c r="I6" t="n">
        <v>70</v>
      </c>
      <c r="J6" t="n">
        <v>117.34</v>
      </c>
      <c r="K6" t="n">
        <v>43.4</v>
      </c>
      <c r="L6" t="n">
        <v>2</v>
      </c>
      <c r="M6" t="n">
        <v>0</v>
      </c>
      <c r="N6" t="n">
        <v>16.94</v>
      </c>
      <c r="O6" t="n">
        <v>14705.49</v>
      </c>
      <c r="P6" t="n">
        <v>154.82</v>
      </c>
      <c r="Q6" t="n">
        <v>3798.55</v>
      </c>
      <c r="R6" t="n">
        <v>126.23</v>
      </c>
      <c r="S6" t="n">
        <v>58.18</v>
      </c>
      <c r="T6" t="n">
        <v>32025.34</v>
      </c>
      <c r="U6" t="n">
        <v>0.46</v>
      </c>
      <c r="V6" t="n">
        <v>0.82</v>
      </c>
      <c r="W6" t="n">
        <v>2.93</v>
      </c>
      <c r="X6" t="n">
        <v>2.07</v>
      </c>
      <c r="Y6" t="n">
        <v>1</v>
      </c>
      <c r="Z6" t="n">
        <v>10</v>
      </c>
      <c r="AA6" t="n">
        <v>137.8386721814875</v>
      </c>
      <c r="AB6" t="n">
        <v>188.5969522916681</v>
      </c>
      <c r="AC6" t="n">
        <v>170.5975238624895</v>
      </c>
      <c r="AD6" t="n">
        <v>137838.6721814875</v>
      </c>
      <c r="AE6" t="n">
        <v>188596.9522916681</v>
      </c>
      <c r="AF6" t="n">
        <v>2.396507702435584e-06</v>
      </c>
      <c r="AG6" t="n">
        <v>0.3319444444444444</v>
      </c>
      <c r="AH6" t="n">
        <v>170597.5238624894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3.9672</v>
      </c>
      <c r="E2" t="n">
        <v>25.21</v>
      </c>
      <c r="F2" t="n">
        <v>21.23</v>
      </c>
      <c r="G2" t="n">
        <v>11.79</v>
      </c>
      <c r="H2" t="n">
        <v>0.2</v>
      </c>
      <c r="I2" t="n">
        <v>108</v>
      </c>
      <c r="J2" t="n">
        <v>89.87</v>
      </c>
      <c r="K2" t="n">
        <v>37.55</v>
      </c>
      <c r="L2" t="n">
        <v>1</v>
      </c>
      <c r="M2" t="n">
        <v>64</v>
      </c>
      <c r="N2" t="n">
        <v>11.32</v>
      </c>
      <c r="O2" t="n">
        <v>11317.98</v>
      </c>
      <c r="P2" t="n">
        <v>143.33</v>
      </c>
      <c r="Q2" t="n">
        <v>3798.51</v>
      </c>
      <c r="R2" t="n">
        <v>162.87</v>
      </c>
      <c r="S2" t="n">
        <v>58.18</v>
      </c>
      <c r="T2" t="n">
        <v>50157.01</v>
      </c>
      <c r="U2" t="n">
        <v>0.36</v>
      </c>
      <c r="V2" t="n">
        <v>0.78</v>
      </c>
      <c r="W2" t="n">
        <v>2.95</v>
      </c>
      <c r="X2" t="n">
        <v>3.15</v>
      </c>
      <c r="Y2" t="n">
        <v>1</v>
      </c>
      <c r="Z2" t="n">
        <v>10</v>
      </c>
      <c r="AA2" t="n">
        <v>134.7374581074355</v>
      </c>
      <c r="AB2" t="n">
        <v>184.3537343796433</v>
      </c>
      <c r="AC2" t="n">
        <v>166.7592727125933</v>
      </c>
      <c r="AD2" t="n">
        <v>134737.4581074355</v>
      </c>
      <c r="AE2" t="n">
        <v>184353.7343796433</v>
      </c>
      <c r="AF2" t="n">
        <v>2.366730943077756e-06</v>
      </c>
      <c r="AG2" t="n">
        <v>0.3501388888888889</v>
      </c>
      <c r="AH2" t="n">
        <v>166759.2727125933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4.0388</v>
      </c>
      <c r="E3" t="n">
        <v>24.76</v>
      </c>
      <c r="F3" t="n">
        <v>20.99</v>
      </c>
      <c r="G3" t="n">
        <v>12.98</v>
      </c>
      <c r="H3" t="n">
        <v>0.24</v>
      </c>
      <c r="I3" t="n">
        <v>97</v>
      </c>
      <c r="J3" t="n">
        <v>90.18000000000001</v>
      </c>
      <c r="K3" t="n">
        <v>37.55</v>
      </c>
      <c r="L3" t="n">
        <v>1.25</v>
      </c>
      <c r="M3" t="n">
        <v>5</v>
      </c>
      <c r="N3" t="n">
        <v>11.37</v>
      </c>
      <c r="O3" t="n">
        <v>11355.7</v>
      </c>
      <c r="P3" t="n">
        <v>139.01</v>
      </c>
      <c r="Q3" t="n">
        <v>3798.86</v>
      </c>
      <c r="R3" t="n">
        <v>152.9</v>
      </c>
      <c r="S3" t="n">
        <v>58.18</v>
      </c>
      <c r="T3" t="n">
        <v>45226.19</v>
      </c>
      <c r="U3" t="n">
        <v>0.38</v>
      </c>
      <c r="V3" t="n">
        <v>0.79</v>
      </c>
      <c r="W3" t="n">
        <v>3</v>
      </c>
      <c r="X3" t="n">
        <v>2.91</v>
      </c>
      <c r="Y3" t="n">
        <v>1</v>
      </c>
      <c r="Z3" t="n">
        <v>10</v>
      </c>
      <c r="AA3" t="n">
        <v>129.2945468438855</v>
      </c>
      <c r="AB3" t="n">
        <v>176.9065030645601</v>
      </c>
      <c r="AC3" t="n">
        <v>160.0227947019644</v>
      </c>
      <c r="AD3" t="n">
        <v>129294.5468438855</v>
      </c>
      <c r="AE3" t="n">
        <v>176906.5030645601</v>
      </c>
      <c r="AF3" t="n">
        <v>2.409445687866112e-06</v>
      </c>
      <c r="AG3" t="n">
        <v>0.3438888888888889</v>
      </c>
      <c r="AH3" t="n">
        <v>160022.7947019644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4.0523</v>
      </c>
      <c r="E4" t="n">
        <v>24.68</v>
      </c>
      <c r="F4" t="n">
        <v>20.92</v>
      </c>
      <c r="G4" t="n">
        <v>13.08</v>
      </c>
      <c r="H4" t="n">
        <v>0.29</v>
      </c>
      <c r="I4" t="n">
        <v>96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138.45</v>
      </c>
      <c r="Q4" t="n">
        <v>3798.69</v>
      </c>
      <c r="R4" t="n">
        <v>150.77</v>
      </c>
      <c r="S4" t="n">
        <v>58.18</v>
      </c>
      <c r="T4" t="n">
        <v>44166.87</v>
      </c>
      <c r="U4" t="n">
        <v>0.39</v>
      </c>
      <c r="V4" t="n">
        <v>0.79</v>
      </c>
      <c r="W4" t="n">
        <v>3</v>
      </c>
      <c r="X4" t="n">
        <v>2.85</v>
      </c>
      <c r="Y4" t="n">
        <v>1</v>
      </c>
      <c r="Z4" t="n">
        <v>10</v>
      </c>
      <c r="AA4" t="n">
        <v>128.3909120806907</v>
      </c>
      <c r="AB4" t="n">
        <v>175.6701101160054</v>
      </c>
      <c r="AC4" t="n">
        <v>158.9044013611309</v>
      </c>
      <c r="AD4" t="n">
        <v>128390.9120806907</v>
      </c>
      <c r="AE4" t="n">
        <v>175670.1101160054</v>
      </c>
      <c r="AF4" t="n">
        <v>2.41749944561252e-06</v>
      </c>
      <c r="AG4" t="n">
        <v>0.3427777777777778</v>
      </c>
      <c r="AH4" t="n">
        <v>158904.4013611309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3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2.6533</v>
      </c>
      <c r="E2" t="n">
        <v>37.69</v>
      </c>
      <c r="F2" t="n">
        <v>25.49</v>
      </c>
      <c r="G2" t="n">
        <v>6.14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343.01</v>
      </c>
      <c r="Q2" t="n">
        <v>3799.1</v>
      </c>
      <c r="R2" t="n">
        <v>304.7</v>
      </c>
      <c r="S2" t="n">
        <v>58.18</v>
      </c>
      <c r="T2" t="n">
        <v>120367.21</v>
      </c>
      <c r="U2" t="n">
        <v>0.19</v>
      </c>
      <c r="V2" t="n">
        <v>0.65</v>
      </c>
      <c r="W2" t="n">
        <v>3.12</v>
      </c>
      <c r="X2" t="n">
        <v>7.41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3.0396</v>
      </c>
      <c r="E3" t="n">
        <v>32.9</v>
      </c>
      <c r="F3" t="n">
        <v>23.38</v>
      </c>
      <c r="G3" t="n">
        <v>7.79</v>
      </c>
      <c r="H3" t="n">
        <v>0.11</v>
      </c>
      <c r="I3" t="n">
        <v>180</v>
      </c>
      <c r="J3" t="n">
        <v>195.16</v>
      </c>
      <c r="K3" t="n">
        <v>54.38</v>
      </c>
      <c r="L3" t="n">
        <v>1.25</v>
      </c>
      <c r="M3" t="n">
        <v>178</v>
      </c>
      <c r="N3" t="n">
        <v>39.53</v>
      </c>
      <c r="O3" t="n">
        <v>24303.87</v>
      </c>
      <c r="P3" t="n">
        <v>309.56</v>
      </c>
      <c r="Q3" t="n">
        <v>3799.07</v>
      </c>
      <c r="R3" t="n">
        <v>235.38</v>
      </c>
      <c r="S3" t="n">
        <v>58.18</v>
      </c>
      <c r="T3" t="n">
        <v>86051.71000000001</v>
      </c>
      <c r="U3" t="n">
        <v>0.25</v>
      </c>
      <c r="V3" t="n">
        <v>0.71</v>
      </c>
      <c r="W3" t="n">
        <v>3.02</v>
      </c>
      <c r="X3" t="n">
        <v>5.31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3.3271</v>
      </c>
      <c r="E4" t="n">
        <v>30.06</v>
      </c>
      <c r="F4" t="n">
        <v>22.13</v>
      </c>
      <c r="G4" t="n">
        <v>9.550000000000001</v>
      </c>
      <c r="H4" t="n">
        <v>0.14</v>
      </c>
      <c r="I4" t="n">
        <v>139</v>
      </c>
      <c r="J4" t="n">
        <v>195.55</v>
      </c>
      <c r="K4" t="n">
        <v>54.38</v>
      </c>
      <c r="L4" t="n">
        <v>1.5</v>
      </c>
      <c r="M4" t="n">
        <v>137</v>
      </c>
      <c r="N4" t="n">
        <v>39.67</v>
      </c>
      <c r="O4" t="n">
        <v>24351.61</v>
      </c>
      <c r="P4" t="n">
        <v>287.85</v>
      </c>
      <c r="Q4" t="n">
        <v>3798.54</v>
      </c>
      <c r="R4" t="n">
        <v>194.38</v>
      </c>
      <c r="S4" t="n">
        <v>58.18</v>
      </c>
      <c r="T4" t="n">
        <v>65756</v>
      </c>
      <c r="U4" t="n">
        <v>0.3</v>
      </c>
      <c r="V4" t="n">
        <v>0.74</v>
      </c>
      <c r="W4" t="n">
        <v>2.95</v>
      </c>
      <c r="X4" t="n">
        <v>4.06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3.5391</v>
      </c>
      <c r="E5" t="n">
        <v>28.26</v>
      </c>
      <c r="F5" t="n">
        <v>21.34</v>
      </c>
      <c r="G5" t="n">
        <v>11.33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272.52</v>
      </c>
      <c r="Q5" t="n">
        <v>3798.52</v>
      </c>
      <c r="R5" t="n">
        <v>169.04</v>
      </c>
      <c r="S5" t="n">
        <v>58.18</v>
      </c>
      <c r="T5" t="n">
        <v>53218.91</v>
      </c>
      <c r="U5" t="n">
        <v>0.34</v>
      </c>
      <c r="V5" t="n">
        <v>0.77</v>
      </c>
      <c r="W5" t="n">
        <v>2.9</v>
      </c>
      <c r="X5" t="n">
        <v>3.27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3.7002</v>
      </c>
      <c r="E6" t="n">
        <v>27.03</v>
      </c>
      <c r="F6" t="n">
        <v>20.81</v>
      </c>
      <c r="G6" t="n">
        <v>13.15</v>
      </c>
      <c r="H6" t="n">
        <v>0.18</v>
      </c>
      <c r="I6" t="n">
        <v>95</v>
      </c>
      <c r="J6" t="n">
        <v>196.32</v>
      </c>
      <c r="K6" t="n">
        <v>54.38</v>
      </c>
      <c r="L6" t="n">
        <v>2</v>
      </c>
      <c r="M6" t="n">
        <v>93</v>
      </c>
      <c r="N6" t="n">
        <v>39.95</v>
      </c>
      <c r="O6" t="n">
        <v>24447.22</v>
      </c>
      <c r="P6" t="n">
        <v>261.3</v>
      </c>
      <c r="Q6" t="n">
        <v>3798.82</v>
      </c>
      <c r="R6" t="n">
        <v>151.43</v>
      </c>
      <c r="S6" t="n">
        <v>58.18</v>
      </c>
      <c r="T6" t="n">
        <v>44502.95</v>
      </c>
      <c r="U6" t="n">
        <v>0.38</v>
      </c>
      <c r="V6" t="n">
        <v>0.79</v>
      </c>
      <c r="W6" t="n">
        <v>2.87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3.8382</v>
      </c>
      <c r="E7" t="n">
        <v>26.05</v>
      </c>
      <c r="F7" t="n">
        <v>20.39</v>
      </c>
      <c r="G7" t="n">
        <v>15.1</v>
      </c>
      <c r="H7" t="n">
        <v>0.2</v>
      </c>
      <c r="I7" t="n">
        <v>81</v>
      </c>
      <c r="J7" t="n">
        <v>196.71</v>
      </c>
      <c r="K7" t="n">
        <v>54.38</v>
      </c>
      <c r="L7" t="n">
        <v>2.25</v>
      </c>
      <c r="M7" t="n">
        <v>79</v>
      </c>
      <c r="N7" t="n">
        <v>40.08</v>
      </c>
      <c r="O7" t="n">
        <v>24495.09</v>
      </c>
      <c r="P7" t="n">
        <v>250.01</v>
      </c>
      <c r="Q7" t="n">
        <v>3797.95</v>
      </c>
      <c r="R7" t="n">
        <v>137.83</v>
      </c>
      <c r="S7" t="n">
        <v>58.18</v>
      </c>
      <c r="T7" t="n">
        <v>37770.14</v>
      </c>
      <c r="U7" t="n">
        <v>0.42</v>
      </c>
      <c r="V7" t="n">
        <v>0.8100000000000001</v>
      </c>
      <c r="W7" t="n">
        <v>2.84</v>
      </c>
      <c r="X7" t="n">
        <v>2.32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3.936</v>
      </c>
      <c r="E8" t="n">
        <v>25.41</v>
      </c>
      <c r="F8" t="n">
        <v>20.13</v>
      </c>
      <c r="G8" t="n">
        <v>17.01</v>
      </c>
      <c r="H8" t="n">
        <v>0.23</v>
      </c>
      <c r="I8" t="n">
        <v>71</v>
      </c>
      <c r="J8" t="n">
        <v>197.1</v>
      </c>
      <c r="K8" t="n">
        <v>54.38</v>
      </c>
      <c r="L8" t="n">
        <v>2.5</v>
      </c>
      <c r="M8" t="n">
        <v>69</v>
      </c>
      <c r="N8" t="n">
        <v>40.22</v>
      </c>
      <c r="O8" t="n">
        <v>24543.01</v>
      </c>
      <c r="P8" t="n">
        <v>241.67</v>
      </c>
      <c r="Q8" t="n">
        <v>3798.02</v>
      </c>
      <c r="R8" t="n">
        <v>129.49</v>
      </c>
      <c r="S8" t="n">
        <v>58.18</v>
      </c>
      <c r="T8" t="n">
        <v>33652.91</v>
      </c>
      <c r="U8" t="n">
        <v>0.45</v>
      </c>
      <c r="V8" t="n">
        <v>0.82</v>
      </c>
      <c r="W8" t="n">
        <v>2.83</v>
      </c>
      <c r="X8" t="n">
        <v>2.06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4.0401</v>
      </c>
      <c r="E9" t="n">
        <v>24.75</v>
      </c>
      <c r="F9" t="n">
        <v>19.82</v>
      </c>
      <c r="G9" t="n">
        <v>19.18</v>
      </c>
      <c r="H9" t="n">
        <v>0.25</v>
      </c>
      <c r="I9" t="n">
        <v>62</v>
      </c>
      <c r="J9" t="n">
        <v>197.49</v>
      </c>
      <c r="K9" t="n">
        <v>54.38</v>
      </c>
      <c r="L9" t="n">
        <v>2.75</v>
      </c>
      <c r="M9" t="n">
        <v>60</v>
      </c>
      <c r="N9" t="n">
        <v>40.36</v>
      </c>
      <c r="O9" t="n">
        <v>24590.98</v>
      </c>
      <c r="P9" t="n">
        <v>232.52</v>
      </c>
      <c r="Q9" t="n">
        <v>3798.19</v>
      </c>
      <c r="R9" t="n">
        <v>119.51</v>
      </c>
      <c r="S9" t="n">
        <v>58.18</v>
      </c>
      <c r="T9" t="n">
        <v>28707.78</v>
      </c>
      <c r="U9" t="n">
        <v>0.49</v>
      </c>
      <c r="V9" t="n">
        <v>0.83</v>
      </c>
      <c r="W9" t="n">
        <v>2.81</v>
      </c>
      <c r="X9" t="n">
        <v>1.75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4.1176</v>
      </c>
      <c r="E10" t="n">
        <v>24.29</v>
      </c>
      <c r="F10" t="n">
        <v>19.63</v>
      </c>
      <c r="G10" t="n">
        <v>21.41</v>
      </c>
      <c r="H10" t="n">
        <v>0.27</v>
      </c>
      <c r="I10" t="n">
        <v>55</v>
      </c>
      <c r="J10" t="n">
        <v>197.88</v>
      </c>
      <c r="K10" t="n">
        <v>54.38</v>
      </c>
      <c r="L10" t="n">
        <v>3</v>
      </c>
      <c r="M10" t="n">
        <v>53</v>
      </c>
      <c r="N10" t="n">
        <v>40.5</v>
      </c>
      <c r="O10" t="n">
        <v>24639</v>
      </c>
      <c r="P10" t="n">
        <v>223.78</v>
      </c>
      <c r="Q10" t="n">
        <v>3797.97</v>
      </c>
      <c r="R10" t="n">
        <v>113.09</v>
      </c>
      <c r="S10" t="n">
        <v>58.18</v>
      </c>
      <c r="T10" t="n">
        <v>25531.67</v>
      </c>
      <c r="U10" t="n">
        <v>0.51</v>
      </c>
      <c r="V10" t="n">
        <v>0.84</v>
      </c>
      <c r="W10" t="n">
        <v>2.8</v>
      </c>
      <c r="X10" t="n">
        <v>1.56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4.1855</v>
      </c>
      <c r="E11" t="n">
        <v>23.89</v>
      </c>
      <c r="F11" t="n">
        <v>19.47</v>
      </c>
      <c r="G11" t="n">
        <v>23.84</v>
      </c>
      <c r="H11" t="n">
        <v>0.29</v>
      </c>
      <c r="I11" t="n">
        <v>49</v>
      </c>
      <c r="J11" t="n">
        <v>198.27</v>
      </c>
      <c r="K11" t="n">
        <v>54.38</v>
      </c>
      <c r="L11" t="n">
        <v>3.25</v>
      </c>
      <c r="M11" t="n">
        <v>43</v>
      </c>
      <c r="N11" t="n">
        <v>40.64</v>
      </c>
      <c r="O11" t="n">
        <v>24687.06</v>
      </c>
      <c r="P11" t="n">
        <v>216.08</v>
      </c>
      <c r="Q11" t="n">
        <v>3798.15</v>
      </c>
      <c r="R11" t="n">
        <v>107.32</v>
      </c>
      <c r="S11" t="n">
        <v>58.18</v>
      </c>
      <c r="T11" t="n">
        <v>22675.91</v>
      </c>
      <c r="U11" t="n">
        <v>0.54</v>
      </c>
      <c r="V11" t="n">
        <v>0.85</v>
      </c>
      <c r="W11" t="n">
        <v>2.81</v>
      </c>
      <c r="X11" t="n">
        <v>1.4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4.2334</v>
      </c>
      <c r="E12" t="n">
        <v>23.62</v>
      </c>
      <c r="F12" t="n">
        <v>19.36</v>
      </c>
      <c r="G12" t="n">
        <v>25.81</v>
      </c>
      <c r="H12" t="n">
        <v>0.31</v>
      </c>
      <c r="I12" t="n">
        <v>45</v>
      </c>
      <c r="J12" t="n">
        <v>198.66</v>
      </c>
      <c r="K12" t="n">
        <v>54.38</v>
      </c>
      <c r="L12" t="n">
        <v>3.5</v>
      </c>
      <c r="M12" t="n">
        <v>33</v>
      </c>
      <c r="N12" t="n">
        <v>40.78</v>
      </c>
      <c r="O12" t="n">
        <v>24735.17</v>
      </c>
      <c r="P12" t="n">
        <v>209.02</v>
      </c>
      <c r="Q12" t="n">
        <v>3798.17</v>
      </c>
      <c r="R12" t="n">
        <v>103.43</v>
      </c>
      <c r="S12" t="n">
        <v>58.18</v>
      </c>
      <c r="T12" t="n">
        <v>20749.12</v>
      </c>
      <c r="U12" t="n">
        <v>0.5600000000000001</v>
      </c>
      <c r="V12" t="n">
        <v>0.85</v>
      </c>
      <c r="W12" t="n">
        <v>2.81</v>
      </c>
      <c r="X12" t="n">
        <v>1.28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4.2667</v>
      </c>
      <c r="E13" t="n">
        <v>23.44</v>
      </c>
      <c r="F13" t="n">
        <v>19.29</v>
      </c>
      <c r="G13" t="n">
        <v>27.55</v>
      </c>
      <c r="H13" t="n">
        <v>0.33</v>
      </c>
      <c r="I13" t="n">
        <v>42</v>
      </c>
      <c r="J13" t="n">
        <v>199.05</v>
      </c>
      <c r="K13" t="n">
        <v>54.38</v>
      </c>
      <c r="L13" t="n">
        <v>3.75</v>
      </c>
      <c r="M13" t="n">
        <v>22</v>
      </c>
      <c r="N13" t="n">
        <v>40.92</v>
      </c>
      <c r="O13" t="n">
        <v>24783.33</v>
      </c>
      <c r="P13" t="n">
        <v>204.46</v>
      </c>
      <c r="Q13" t="n">
        <v>3798.1</v>
      </c>
      <c r="R13" t="n">
        <v>100.82</v>
      </c>
      <c r="S13" t="n">
        <v>58.18</v>
      </c>
      <c r="T13" t="n">
        <v>19460.84</v>
      </c>
      <c r="U13" t="n">
        <v>0.58</v>
      </c>
      <c r="V13" t="n">
        <v>0.85</v>
      </c>
      <c r="W13" t="n">
        <v>2.81</v>
      </c>
      <c r="X13" t="n">
        <v>1.22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4.2917</v>
      </c>
      <c r="E14" t="n">
        <v>23.3</v>
      </c>
      <c r="F14" t="n">
        <v>19.23</v>
      </c>
      <c r="G14" t="n">
        <v>28.84</v>
      </c>
      <c r="H14" t="n">
        <v>0.36</v>
      </c>
      <c r="I14" t="n">
        <v>40</v>
      </c>
      <c r="J14" t="n">
        <v>199.44</v>
      </c>
      <c r="K14" t="n">
        <v>54.38</v>
      </c>
      <c r="L14" t="n">
        <v>4</v>
      </c>
      <c r="M14" t="n">
        <v>7</v>
      </c>
      <c r="N14" t="n">
        <v>41.06</v>
      </c>
      <c r="O14" t="n">
        <v>24831.54</v>
      </c>
      <c r="P14" t="n">
        <v>202.01</v>
      </c>
      <c r="Q14" t="n">
        <v>3798.12</v>
      </c>
      <c r="R14" t="n">
        <v>98.40000000000001</v>
      </c>
      <c r="S14" t="n">
        <v>58.18</v>
      </c>
      <c r="T14" t="n">
        <v>18261.28</v>
      </c>
      <c r="U14" t="n">
        <v>0.59</v>
      </c>
      <c r="V14" t="n">
        <v>0.86</v>
      </c>
      <c r="W14" t="n">
        <v>2.83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4.2999</v>
      </c>
      <c r="E15" t="n">
        <v>23.26</v>
      </c>
      <c r="F15" t="n">
        <v>19.22</v>
      </c>
      <c r="G15" t="n">
        <v>29.57</v>
      </c>
      <c r="H15" t="n">
        <v>0.38</v>
      </c>
      <c r="I15" t="n">
        <v>39</v>
      </c>
      <c r="J15" t="n">
        <v>199.83</v>
      </c>
      <c r="K15" t="n">
        <v>54.38</v>
      </c>
      <c r="L15" t="n">
        <v>4.25</v>
      </c>
      <c r="M15" t="n">
        <v>1</v>
      </c>
      <c r="N15" t="n">
        <v>41.2</v>
      </c>
      <c r="O15" t="n">
        <v>24879.79</v>
      </c>
      <c r="P15" t="n">
        <v>200.69</v>
      </c>
      <c r="Q15" t="n">
        <v>3798.35</v>
      </c>
      <c r="R15" t="n">
        <v>97.8</v>
      </c>
      <c r="S15" t="n">
        <v>58.18</v>
      </c>
      <c r="T15" t="n">
        <v>17966.77</v>
      </c>
      <c r="U15" t="n">
        <v>0.59</v>
      </c>
      <c r="V15" t="n">
        <v>0.86</v>
      </c>
      <c r="W15" t="n">
        <v>2.84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4.2995</v>
      </c>
      <c r="E16" t="n">
        <v>23.26</v>
      </c>
      <c r="F16" t="n">
        <v>19.23</v>
      </c>
      <c r="G16" t="n">
        <v>29.58</v>
      </c>
      <c r="H16" t="n">
        <v>0.4</v>
      </c>
      <c r="I16" t="n">
        <v>39</v>
      </c>
      <c r="J16" t="n">
        <v>200.22</v>
      </c>
      <c r="K16" t="n">
        <v>54.38</v>
      </c>
      <c r="L16" t="n">
        <v>4.5</v>
      </c>
      <c r="M16" t="n">
        <v>0</v>
      </c>
      <c r="N16" t="n">
        <v>41.35</v>
      </c>
      <c r="O16" t="n">
        <v>24928.09</v>
      </c>
      <c r="P16" t="n">
        <v>201.26</v>
      </c>
      <c r="Q16" t="n">
        <v>3798.44</v>
      </c>
      <c r="R16" t="n">
        <v>97.81999999999999</v>
      </c>
      <c r="S16" t="n">
        <v>58.18</v>
      </c>
      <c r="T16" t="n">
        <v>17976.96</v>
      </c>
      <c r="U16" t="n">
        <v>0.59</v>
      </c>
      <c r="V16" t="n">
        <v>0.86</v>
      </c>
      <c r="W16" t="n">
        <v>2.84</v>
      </c>
      <c r="X16" t="n">
        <v>1.15</v>
      </c>
      <c r="Y16" t="n">
        <v>1</v>
      </c>
      <c r="Z16" t="n">
        <v>10</v>
      </c>
    </row>
    <row r="17">
      <c r="A17" t="n">
        <v>0</v>
      </c>
      <c r="B17" t="n">
        <v>140</v>
      </c>
      <c r="C17" t="inlineStr">
        <is>
          <t xml:space="preserve">CONCLUIDO	</t>
        </is>
      </c>
      <c r="D17" t="n">
        <v>1.9753</v>
      </c>
      <c r="E17" t="n">
        <v>50.62</v>
      </c>
      <c r="F17" t="n">
        <v>28.98</v>
      </c>
      <c r="G17" t="n">
        <v>4.84</v>
      </c>
      <c r="H17" t="n">
        <v>0.06</v>
      </c>
      <c r="I17" t="n">
        <v>359</v>
      </c>
      <c r="J17" t="n">
        <v>274.09</v>
      </c>
      <c r="K17" t="n">
        <v>60.56</v>
      </c>
      <c r="L17" t="n">
        <v>1</v>
      </c>
      <c r="M17" t="n">
        <v>357</v>
      </c>
      <c r="N17" t="n">
        <v>72.53</v>
      </c>
      <c r="O17" t="n">
        <v>34038.11</v>
      </c>
      <c r="P17" t="n">
        <v>493.61</v>
      </c>
      <c r="Q17" t="n">
        <v>3800.36</v>
      </c>
      <c r="R17" t="n">
        <v>419.59</v>
      </c>
      <c r="S17" t="n">
        <v>58.18</v>
      </c>
      <c r="T17" t="n">
        <v>177260.76</v>
      </c>
      <c r="U17" t="n">
        <v>0.14</v>
      </c>
      <c r="V17" t="n">
        <v>0.57</v>
      </c>
      <c r="W17" t="n">
        <v>3.29</v>
      </c>
      <c r="X17" t="n">
        <v>10.89</v>
      </c>
      <c r="Y17" t="n">
        <v>1</v>
      </c>
      <c r="Z17" t="n">
        <v>10</v>
      </c>
    </row>
    <row r="18">
      <c r="A18" t="n">
        <v>1</v>
      </c>
      <c r="B18" t="n">
        <v>140</v>
      </c>
      <c r="C18" t="inlineStr">
        <is>
          <t xml:space="preserve">CONCLUIDO	</t>
        </is>
      </c>
      <c r="D18" t="n">
        <v>2.4065</v>
      </c>
      <c r="E18" t="n">
        <v>41.55</v>
      </c>
      <c r="F18" t="n">
        <v>25.55</v>
      </c>
      <c r="G18" t="n">
        <v>6.11</v>
      </c>
      <c r="H18" t="n">
        <v>0.08</v>
      </c>
      <c r="I18" t="n">
        <v>251</v>
      </c>
      <c r="J18" t="n">
        <v>274.57</v>
      </c>
      <c r="K18" t="n">
        <v>60.56</v>
      </c>
      <c r="L18" t="n">
        <v>1.25</v>
      </c>
      <c r="M18" t="n">
        <v>249</v>
      </c>
      <c r="N18" t="n">
        <v>72.76000000000001</v>
      </c>
      <c r="O18" t="n">
        <v>34097.72</v>
      </c>
      <c r="P18" t="n">
        <v>431.59</v>
      </c>
      <c r="Q18" t="n">
        <v>3799.09</v>
      </c>
      <c r="R18" t="n">
        <v>306.98</v>
      </c>
      <c r="S18" t="n">
        <v>58.18</v>
      </c>
      <c r="T18" t="n">
        <v>121497.69</v>
      </c>
      <c r="U18" t="n">
        <v>0.19</v>
      </c>
      <c r="V18" t="n">
        <v>0.65</v>
      </c>
      <c r="W18" t="n">
        <v>3.11</v>
      </c>
      <c r="X18" t="n">
        <v>7.47</v>
      </c>
      <c r="Y18" t="n">
        <v>1</v>
      </c>
      <c r="Z18" t="n">
        <v>10</v>
      </c>
    </row>
    <row r="19">
      <c r="A19" t="n">
        <v>2</v>
      </c>
      <c r="B19" t="n">
        <v>140</v>
      </c>
      <c r="C19" t="inlineStr">
        <is>
          <t xml:space="preserve">CONCLUIDO	</t>
        </is>
      </c>
      <c r="D19" t="n">
        <v>2.7264</v>
      </c>
      <c r="E19" t="n">
        <v>36.68</v>
      </c>
      <c r="F19" t="n">
        <v>23.75</v>
      </c>
      <c r="G19" t="n">
        <v>7.42</v>
      </c>
      <c r="H19" t="n">
        <v>0.1</v>
      </c>
      <c r="I19" t="n">
        <v>192</v>
      </c>
      <c r="J19" t="n">
        <v>275.05</v>
      </c>
      <c r="K19" t="n">
        <v>60.56</v>
      </c>
      <c r="L19" t="n">
        <v>1.5</v>
      </c>
      <c r="M19" t="n">
        <v>190</v>
      </c>
      <c r="N19" t="n">
        <v>73</v>
      </c>
      <c r="O19" t="n">
        <v>34157.42</v>
      </c>
      <c r="P19" t="n">
        <v>397.65</v>
      </c>
      <c r="Q19" t="n">
        <v>3799.25</v>
      </c>
      <c r="R19" t="n">
        <v>246.88</v>
      </c>
      <c r="S19" t="n">
        <v>58.18</v>
      </c>
      <c r="T19" t="n">
        <v>91742.41</v>
      </c>
      <c r="U19" t="n">
        <v>0.24</v>
      </c>
      <c r="V19" t="n">
        <v>0.6899999999999999</v>
      </c>
      <c r="W19" t="n">
        <v>3.05</v>
      </c>
      <c r="X19" t="n">
        <v>5.67</v>
      </c>
      <c r="Y19" t="n">
        <v>1</v>
      </c>
      <c r="Z19" t="n">
        <v>10</v>
      </c>
    </row>
    <row r="20">
      <c r="A20" t="n">
        <v>3</v>
      </c>
      <c r="B20" t="n">
        <v>140</v>
      </c>
      <c r="C20" t="inlineStr">
        <is>
          <t xml:space="preserve">CONCLUIDO	</t>
        </is>
      </c>
      <c r="D20" t="n">
        <v>2.9701</v>
      </c>
      <c r="E20" t="n">
        <v>33.67</v>
      </c>
      <c r="F20" t="n">
        <v>22.62</v>
      </c>
      <c r="G20" t="n">
        <v>8.699999999999999</v>
      </c>
      <c r="H20" t="n">
        <v>0.11</v>
      </c>
      <c r="I20" t="n">
        <v>156</v>
      </c>
      <c r="J20" t="n">
        <v>275.54</v>
      </c>
      <c r="K20" t="n">
        <v>60.56</v>
      </c>
      <c r="L20" t="n">
        <v>1.75</v>
      </c>
      <c r="M20" t="n">
        <v>154</v>
      </c>
      <c r="N20" t="n">
        <v>73.23</v>
      </c>
      <c r="O20" t="n">
        <v>34217.22</v>
      </c>
      <c r="P20" t="n">
        <v>375.3</v>
      </c>
      <c r="Q20" t="n">
        <v>3799.01</v>
      </c>
      <c r="R20" t="n">
        <v>210.69</v>
      </c>
      <c r="S20" t="n">
        <v>58.18</v>
      </c>
      <c r="T20" t="n">
        <v>73825.48</v>
      </c>
      <c r="U20" t="n">
        <v>0.28</v>
      </c>
      <c r="V20" t="n">
        <v>0.73</v>
      </c>
      <c r="W20" t="n">
        <v>2.96</v>
      </c>
      <c r="X20" t="n">
        <v>4.55</v>
      </c>
      <c r="Y20" t="n">
        <v>1</v>
      </c>
      <c r="Z20" t="n">
        <v>10</v>
      </c>
    </row>
    <row r="21">
      <c r="A21" t="n">
        <v>4</v>
      </c>
      <c r="B21" t="n">
        <v>140</v>
      </c>
      <c r="C21" t="inlineStr">
        <is>
          <t xml:space="preserve">CONCLUIDO	</t>
        </is>
      </c>
      <c r="D21" t="n">
        <v>3.1607</v>
      </c>
      <c r="E21" t="n">
        <v>31.64</v>
      </c>
      <c r="F21" t="n">
        <v>21.9</v>
      </c>
      <c r="G21" t="n">
        <v>10.03</v>
      </c>
      <c r="H21" t="n">
        <v>0.13</v>
      </c>
      <c r="I21" t="n">
        <v>131</v>
      </c>
      <c r="J21" t="n">
        <v>276.02</v>
      </c>
      <c r="K21" t="n">
        <v>60.56</v>
      </c>
      <c r="L21" t="n">
        <v>2</v>
      </c>
      <c r="M21" t="n">
        <v>129</v>
      </c>
      <c r="N21" t="n">
        <v>73.47</v>
      </c>
      <c r="O21" t="n">
        <v>34277.1</v>
      </c>
      <c r="P21" t="n">
        <v>360.16</v>
      </c>
      <c r="Q21" t="n">
        <v>3798.22</v>
      </c>
      <c r="R21" t="n">
        <v>186.71</v>
      </c>
      <c r="S21" t="n">
        <v>58.18</v>
      </c>
      <c r="T21" t="n">
        <v>61959.32</v>
      </c>
      <c r="U21" t="n">
        <v>0.31</v>
      </c>
      <c r="V21" t="n">
        <v>0.75</v>
      </c>
      <c r="W21" t="n">
        <v>2.94</v>
      </c>
      <c r="X21" t="n">
        <v>3.82</v>
      </c>
      <c r="Y21" t="n">
        <v>1</v>
      </c>
      <c r="Z21" t="n">
        <v>10</v>
      </c>
    </row>
    <row r="22">
      <c r="A22" t="n">
        <v>5</v>
      </c>
      <c r="B22" t="n">
        <v>140</v>
      </c>
      <c r="C22" t="inlineStr">
        <is>
          <t xml:space="preserve">CONCLUIDO	</t>
        </is>
      </c>
      <c r="D22" t="n">
        <v>3.3263</v>
      </c>
      <c r="E22" t="n">
        <v>30.06</v>
      </c>
      <c r="F22" t="n">
        <v>21.31</v>
      </c>
      <c r="G22" t="n">
        <v>11.42</v>
      </c>
      <c r="H22" t="n">
        <v>0.14</v>
      </c>
      <c r="I22" t="n">
        <v>112</v>
      </c>
      <c r="J22" t="n">
        <v>276.51</v>
      </c>
      <c r="K22" t="n">
        <v>60.56</v>
      </c>
      <c r="L22" t="n">
        <v>2.25</v>
      </c>
      <c r="M22" t="n">
        <v>110</v>
      </c>
      <c r="N22" t="n">
        <v>73.70999999999999</v>
      </c>
      <c r="O22" t="n">
        <v>34337.08</v>
      </c>
      <c r="P22" t="n">
        <v>347.17</v>
      </c>
      <c r="Q22" t="n">
        <v>3798.68</v>
      </c>
      <c r="R22" t="n">
        <v>168.06</v>
      </c>
      <c r="S22" t="n">
        <v>58.18</v>
      </c>
      <c r="T22" t="n">
        <v>52730.69</v>
      </c>
      <c r="U22" t="n">
        <v>0.35</v>
      </c>
      <c r="V22" t="n">
        <v>0.77</v>
      </c>
      <c r="W22" t="n">
        <v>2.89</v>
      </c>
      <c r="X22" t="n">
        <v>3.24</v>
      </c>
      <c r="Y22" t="n">
        <v>1</v>
      </c>
      <c r="Z22" t="n">
        <v>10</v>
      </c>
    </row>
    <row r="23">
      <c r="A23" t="n">
        <v>6</v>
      </c>
      <c r="B23" t="n">
        <v>140</v>
      </c>
      <c r="C23" t="inlineStr">
        <is>
          <t xml:space="preserve">CONCLUIDO	</t>
        </is>
      </c>
      <c r="D23" t="n">
        <v>3.4578</v>
      </c>
      <c r="E23" t="n">
        <v>28.92</v>
      </c>
      <c r="F23" t="n">
        <v>20.9</v>
      </c>
      <c r="G23" t="n">
        <v>12.8</v>
      </c>
      <c r="H23" t="n">
        <v>0.16</v>
      </c>
      <c r="I23" t="n">
        <v>98</v>
      </c>
      <c r="J23" t="n">
        <v>277</v>
      </c>
      <c r="K23" t="n">
        <v>60.56</v>
      </c>
      <c r="L23" t="n">
        <v>2.5</v>
      </c>
      <c r="M23" t="n">
        <v>96</v>
      </c>
      <c r="N23" t="n">
        <v>73.94</v>
      </c>
      <c r="O23" t="n">
        <v>34397.15</v>
      </c>
      <c r="P23" t="n">
        <v>337.1</v>
      </c>
      <c r="Q23" t="n">
        <v>3798.56</v>
      </c>
      <c r="R23" t="n">
        <v>154.34</v>
      </c>
      <c r="S23" t="n">
        <v>58.18</v>
      </c>
      <c r="T23" t="n">
        <v>45941.61</v>
      </c>
      <c r="U23" t="n">
        <v>0.38</v>
      </c>
      <c r="V23" t="n">
        <v>0.79</v>
      </c>
      <c r="W23" t="n">
        <v>2.88</v>
      </c>
      <c r="X23" t="n">
        <v>2.83</v>
      </c>
      <c r="Y23" t="n">
        <v>1</v>
      </c>
      <c r="Z23" t="n">
        <v>10</v>
      </c>
    </row>
    <row r="24">
      <c r="A24" t="n">
        <v>7</v>
      </c>
      <c r="B24" t="n">
        <v>140</v>
      </c>
      <c r="C24" t="inlineStr">
        <is>
          <t xml:space="preserve">CONCLUIDO	</t>
        </is>
      </c>
      <c r="D24" t="n">
        <v>3.5706</v>
      </c>
      <c r="E24" t="n">
        <v>28.01</v>
      </c>
      <c r="F24" t="n">
        <v>20.56</v>
      </c>
      <c r="G24" t="n">
        <v>14.18</v>
      </c>
      <c r="H24" t="n">
        <v>0.18</v>
      </c>
      <c r="I24" t="n">
        <v>87</v>
      </c>
      <c r="J24" t="n">
        <v>277.48</v>
      </c>
      <c r="K24" t="n">
        <v>60.56</v>
      </c>
      <c r="L24" t="n">
        <v>2.75</v>
      </c>
      <c r="M24" t="n">
        <v>85</v>
      </c>
      <c r="N24" t="n">
        <v>74.18000000000001</v>
      </c>
      <c r="O24" t="n">
        <v>34457.31</v>
      </c>
      <c r="P24" t="n">
        <v>328.46</v>
      </c>
      <c r="Q24" t="n">
        <v>3798.26</v>
      </c>
      <c r="R24" t="n">
        <v>143.17</v>
      </c>
      <c r="S24" t="n">
        <v>58.18</v>
      </c>
      <c r="T24" t="n">
        <v>40411.49</v>
      </c>
      <c r="U24" t="n">
        <v>0.41</v>
      </c>
      <c r="V24" t="n">
        <v>0.8</v>
      </c>
      <c r="W24" t="n">
        <v>2.86</v>
      </c>
      <c r="X24" t="n">
        <v>2.49</v>
      </c>
      <c r="Y24" t="n">
        <v>1</v>
      </c>
      <c r="Z24" t="n">
        <v>10</v>
      </c>
    </row>
    <row r="25">
      <c r="A25" t="n">
        <v>8</v>
      </c>
      <c r="B25" t="n">
        <v>140</v>
      </c>
      <c r="C25" t="inlineStr">
        <is>
          <t xml:space="preserve">CONCLUIDO	</t>
        </is>
      </c>
      <c r="D25" t="n">
        <v>3.6676</v>
      </c>
      <c r="E25" t="n">
        <v>27.27</v>
      </c>
      <c r="F25" t="n">
        <v>20.29</v>
      </c>
      <c r="G25" t="n">
        <v>15.61</v>
      </c>
      <c r="H25" t="n">
        <v>0.19</v>
      </c>
      <c r="I25" t="n">
        <v>78</v>
      </c>
      <c r="J25" t="n">
        <v>277.97</v>
      </c>
      <c r="K25" t="n">
        <v>60.56</v>
      </c>
      <c r="L25" t="n">
        <v>3</v>
      </c>
      <c r="M25" t="n">
        <v>76</v>
      </c>
      <c r="N25" t="n">
        <v>74.42</v>
      </c>
      <c r="O25" t="n">
        <v>34517.57</v>
      </c>
      <c r="P25" t="n">
        <v>320.98</v>
      </c>
      <c r="Q25" t="n">
        <v>3798.06</v>
      </c>
      <c r="R25" t="n">
        <v>134.61</v>
      </c>
      <c r="S25" t="n">
        <v>58.18</v>
      </c>
      <c r="T25" t="n">
        <v>36174.89</v>
      </c>
      <c r="U25" t="n">
        <v>0.43</v>
      </c>
      <c r="V25" t="n">
        <v>0.8100000000000001</v>
      </c>
      <c r="W25" t="n">
        <v>2.84</v>
      </c>
      <c r="X25" t="n">
        <v>2.22</v>
      </c>
      <c r="Y25" t="n">
        <v>1</v>
      </c>
      <c r="Z25" t="n">
        <v>10</v>
      </c>
    </row>
    <row r="26">
      <c r="A26" t="n">
        <v>9</v>
      </c>
      <c r="B26" t="n">
        <v>140</v>
      </c>
      <c r="C26" t="inlineStr">
        <is>
          <t xml:space="preserve">CONCLUIDO	</t>
        </is>
      </c>
      <c r="D26" t="n">
        <v>3.7394</v>
      </c>
      <c r="E26" t="n">
        <v>26.74</v>
      </c>
      <c r="F26" t="n">
        <v>20.13</v>
      </c>
      <c r="G26" t="n">
        <v>17.01</v>
      </c>
      <c r="H26" t="n">
        <v>0.21</v>
      </c>
      <c r="I26" t="n">
        <v>71</v>
      </c>
      <c r="J26" t="n">
        <v>278.46</v>
      </c>
      <c r="K26" t="n">
        <v>60.56</v>
      </c>
      <c r="L26" t="n">
        <v>3.25</v>
      </c>
      <c r="M26" t="n">
        <v>69</v>
      </c>
      <c r="N26" t="n">
        <v>74.66</v>
      </c>
      <c r="O26" t="n">
        <v>34577.92</v>
      </c>
      <c r="P26" t="n">
        <v>314.99</v>
      </c>
      <c r="Q26" t="n">
        <v>3798.34</v>
      </c>
      <c r="R26" t="n">
        <v>129</v>
      </c>
      <c r="S26" t="n">
        <v>58.18</v>
      </c>
      <c r="T26" t="n">
        <v>33408.59</v>
      </c>
      <c r="U26" t="n">
        <v>0.45</v>
      </c>
      <c r="V26" t="n">
        <v>0.82</v>
      </c>
      <c r="W26" t="n">
        <v>2.84</v>
      </c>
      <c r="X26" t="n">
        <v>2.06</v>
      </c>
      <c r="Y26" t="n">
        <v>1</v>
      </c>
      <c r="Z26" t="n">
        <v>10</v>
      </c>
    </row>
    <row r="27">
      <c r="A27" t="n">
        <v>10</v>
      </c>
      <c r="B27" t="n">
        <v>140</v>
      </c>
      <c r="C27" t="inlineStr">
        <is>
          <t xml:space="preserve">CONCLUIDO	</t>
        </is>
      </c>
      <c r="D27" t="n">
        <v>3.8103</v>
      </c>
      <c r="E27" t="n">
        <v>26.24</v>
      </c>
      <c r="F27" t="n">
        <v>19.95</v>
      </c>
      <c r="G27" t="n">
        <v>18.41</v>
      </c>
      <c r="H27" t="n">
        <v>0.22</v>
      </c>
      <c r="I27" t="n">
        <v>65</v>
      </c>
      <c r="J27" t="n">
        <v>278.95</v>
      </c>
      <c r="K27" t="n">
        <v>60.56</v>
      </c>
      <c r="L27" t="n">
        <v>3.5</v>
      </c>
      <c r="M27" t="n">
        <v>63</v>
      </c>
      <c r="N27" t="n">
        <v>74.90000000000001</v>
      </c>
      <c r="O27" t="n">
        <v>34638.36</v>
      </c>
      <c r="P27" t="n">
        <v>308.61</v>
      </c>
      <c r="Q27" t="n">
        <v>3797.96</v>
      </c>
      <c r="R27" t="n">
        <v>123.26</v>
      </c>
      <c r="S27" t="n">
        <v>58.18</v>
      </c>
      <c r="T27" t="n">
        <v>30564.29</v>
      </c>
      <c r="U27" t="n">
        <v>0.47</v>
      </c>
      <c r="V27" t="n">
        <v>0.83</v>
      </c>
      <c r="W27" t="n">
        <v>2.83</v>
      </c>
      <c r="X27" t="n">
        <v>1.88</v>
      </c>
      <c r="Y27" t="n">
        <v>1</v>
      </c>
      <c r="Z27" t="n">
        <v>10</v>
      </c>
    </row>
    <row r="28">
      <c r="A28" t="n">
        <v>11</v>
      </c>
      <c r="B28" t="n">
        <v>140</v>
      </c>
      <c r="C28" t="inlineStr">
        <is>
          <t xml:space="preserve">CONCLUIDO	</t>
        </is>
      </c>
      <c r="D28" t="n">
        <v>3.8876</v>
      </c>
      <c r="E28" t="n">
        <v>25.72</v>
      </c>
      <c r="F28" t="n">
        <v>19.74</v>
      </c>
      <c r="G28" t="n">
        <v>20.08</v>
      </c>
      <c r="H28" t="n">
        <v>0.24</v>
      </c>
      <c r="I28" t="n">
        <v>59</v>
      </c>
      <c r="J28" t="n">
        <v>279.44</v>
      </c>
      <c r="K28" t="n">
        <v>60.56</v>
      </c>
      <c r="L28" t="n">
        <v>3.75</v>
      </c>
      <c r="M28" t="n">
        <v>57</v>
      </c>
      <c r="N28" t="n">
        <v>75.14</v>
      </c>
      <c r="O28" t="n">
        <v>34698.9</v>
      </c>
      <c r="P28" t="n">
        <v>301.3</v>
      </c>
      <c r="Q28" t="n">
        <v>3798.19</v>
      </c>
      <c r="R28" t="n">
        <v>116.76</v>
      </c>
      <c r="S28" t="n">
        <v>58.18</v>
      </c>
      <c r="T28" t="n">
        <v>27344.23</v>
      </c>
      <c r="U28" t="n">
        <v>0.5</v>
      </c>
      <c r="V28" t="n">
        <v>0.84</v>
      </c>
      <c r="W28" t="n">
        <v>2.8</v>
      </c>
      <c r="X28" t="n">
        <v>1.67</v>
      </c>
      <c r="Y28" t="n">
        <v>1</v>
      </c>
      <c r="Z28" t="n">
        <v>10</v>
      </c>
    </row>
    <row r="29">
      <c r="A29" t="n">
        <v>12</v>
      </c>
      <c r="B29" t="n">
        <v>140</v>
      </c>
      <c r="C29" t="inlineStr">
        <is>
          <t xml:space="preserve">CONCLUIDO	</t>
        </is>
      </c>
      <c r="D29" t="n">
        <v>3.9337</v>
      </c>
      <c r="E29" t="n">
        <v>25.42</v>
      </c>
      <c r="F29" t="n">
        <v>19.65</v>
      </c>
      <c r="G29" t="n">
        <v>21.43</v>
      </c>
      <c r="H29" t="n">
        <v>0.25</v>
      </c>
      <c r="I29" t="n">
        <v>55</v>
      </c>
      <c r="J29" t="n">
        <v>279.94</v>
      </c>
      <c r="K29" t="n">
        <v>60.56</v>
      </c>
      <c r="L29" t="n">
        <v>4</v>
      </c>
      <c r="M29" t="n">
        <v>53</v>
      </c>
      <c r="N29" t="n">
        <v>75.38</v>
      </c>
      <c r="O29" t="n">
        <v>34759.54</v>
      </c>
      <c r="P29" t="n">
        <v>297.66</v>
      </c>
      <c r="Q29" t="n">
        <v>3798.18</v>
      </c>
      <c r="R29" t="n">
        <v>113.35</v>
      </c>
      <c r="S29" t="n">
        <v>58.18</v>
      </c>
      <c r="T29" t="n">
        <v>25661.63</v>
      </c>
      <c r="U29" t="n">
        <v>0.51</v>
      </c>
      <c r="V29" t="n">
        <v>0.84</v>
      </c>
      <c r="W29" t="n">
        <v>2.81</v>
      </c>
      <c r="X29" t="n">
        <v>1.58</v>
      </c>
      <c r="Y29" t="n">
        <v>1</v>
      </c>
      <c r="Z29" t="n">
        <v>10</v>
      </c>
    </row>
    <row r="30">
      <c r="A30" t="n">
        <v>13</v>
      </c>
      <c r="B30" t="n">
        <v>140</v>
      </c>
      <c r="C30" t="inlineStr">
        <is>
          <t xml:space="preserve">CONCLUIDO	</t>
        </is>
      </c>
      <c r="D30" t="n">
        <v>3.9851</v>
      </c>
      <c r="E30" t="n">
        <v>25.09</v>
      </c>
      <c r="F30" t="n">
        <v>19.53</v>
      </c>
      <c r="G30" t="n">
        <v>22.98</v>
      </c>
      <c r="H30" t="n">
        <v>0.27</v>
      </c>
      <c r="I30" t="n">
        <v>51</v>
      </c>
      <c r="J30" t="n">
        <v>280.43</v>
      </c>
      <c r="K30" t="n">
        <v>60.56</v>
      </c>
      <c r="L30" t="n">
        <v>4.25</v>
      </c>
      <c r="M30" t="n">
        <v>49</v>
      </c>
      <c r="N30" t="n">
        <v>75.62</v>
      </c>
      <c r="O30" t="n">
        <v>34820.27</v>
      </c>
      <c r="P30" t="n">
        <v>293.22</v>
      </c>
      <c r="Q30" t="n">
        <v>3798.01</v>
      </c>
      <c r="R30" t="n">
        <v>109.61</v>
      </c>
      <c r="S30" t="n">
        <v>58.18</v>
      </c>
      <c r="T30" t="n">
        <v>23812.16</v>
      </c>
      <c r="U30" t="n">
        <v>0.53</v>
      </c>
      <c r="V30" t="n">
        <v>0.84</v>
      </c>
      <c r="W30" t="n">
        <v>2.8</v>
      </c>
      <c r="X30" t="n">
        <v>1.46</v>
      </c>
      <c r="Y30" t="n">
        <v>1</v>
      </c>
      <c r="Z30" t="n">
        <v>10</v>
      </c>
    </row>
    <row r="31">
      <c r="A31" t="n">
        <v>14</v>
      </c>
      <c r="B31" t="n">
        <v>140</v>
      </c>
      <c r="C31" t="inlineStr">
        <is>
          <t xml:space="preserve">CONCLUIDO	</t>
        </is>
      </c>
      <c r="D31" t="n">
        <v>4.04</v>
      </c>
      <c r="E31" t="n">
        <v>24.75</v>
      </c>
      <c r="F31" t="n">
        <v>19.4</v>
      </c>
      <c r="G31" t="n">
        <v>24.76</v>
      </c>
      <c r="H31" t="n">
        <v>0.29</v>
      </c>
      <c r="I31" t="n">
        <v>47</v>
      </c>
      <c r="J31" t="n">
        <v>280.92</v>
      </c>
      <c r="K31" t="n">
        <v>60.56</v>
      </c>
      <c r="L31" t="n">
        <v>4.5</v>
      </c>
      <c r="M31" t="n">
        <v>45</v>
      </c>
      <c r="N31" t="n">
        <v>75.87</v>
      </c>
      <c r="O31" t="n">
        <v>34881.09</v>
      </c>
      <c r="P31" t="n">
        <v>287.08</v>
      </c>
      <c r="Q31" t="n">
        <v>3798.16</v>
      </c>
      <c r="R31" t="n">
        <v>105.41</v>
      </c>
      <c r="S31" t="n">
        <v>58.18</v>
      </c>
      <c r="T31" t="n">
        <v>21731.97</v>
      </c>
      <c r="U31" t="n">
        <v>0.55</v>
      </c>
      <c r="V31" t="n">
        <v>0.85</v>
      </c>
      <c r="W31" t="n">
        <v>2.79</v>
      </c>
      <c r="X31" t="n">
        <v>1.32</v>
      </c>
      <c r="Y31" t="n">
        <v>1</v>
      </c>
      <c r="Z31" t="n">
        <v>10</v>
      </c>
    </row>
    <row r="32">
      <c r="A32" t="n">
        <v>15</v>
      </c>
      <c r="B32" t="n">
        <v>140</v>
      </c>
      <c r="C32" t="inlineStr">
        <is>
          <t xml:space="preserve">CONCLUIDO	</t>
        </is>
      </c>
      <c r="D32" t="n">
        <v>4.0808</v>
      </c>
      <c r="E32" t="n">
        <v>24.51</v>
      </c>
      <c r="F32" t="n">
        <v>19.31</v>
      </c>
      <c r="G32" t="n">
        <v>26.33</v>
      </c>
      <c r="H32" t="n">
        <v>0.3</v>
      </c>
      <c r="I32" t="n">
        <v>44</v>
      </c>
      <c r="J32" t="n">
        <v>281.41</v>
      </c>
      <c r="K32" t="n">
        <v>60.56</v>
      </c>
      <c r="L32" t="n">
        <v>4.75</v>
      </c>
      <c r="M32" t="n">
        <v>42</v>
      </c>
      <c r="N32" t="n">
        <v>76.11</v>
      </c>
      <c r="O32" t="n">
        <v>34942.02</v>
      </c>
      <c r="P32" t="n">
        <v>282.25</v>
      </c>
      <c r="Q32" t="n">
        <v>3797.98</v>
      </c>
      <c r="R32" t="n">
        <v>102.55</v>
      </c>
      <c r="S32" t="n">
        <v>58.18</v>
      </c>
      <c r="T32" t="n">
        <v>20314.79</v>
      </c>
      <c r="U32" t="n">
        <v>0.57</v>
      </c>
      <c r="V32" t="n">
        <v>0.85</v>
      </c>
      <c r="W32" t="n">
        <v>2.78</v>
      </c>
      <c r="X32" t="n">
        <v>1.24</v>
      </c>
      <c r="Y32" t="n">
        <v>1</v>
      </c>
      <c r="Z32" t="n">
        <v>10</v>
      </c>
    </row>
    <row r="33">
      <c r="A33" t="n">
        <v>16</v>
      </c>
      <c r="B33" t="n">
        <v>140</v>
      </c>
      <c r="C33" t="inlineStr">
        <is>
          <t xml:space="preserve">CONCLUIDO	</t>
        </is>
      </c>
      <c r="D33" t="n">
        <v>4.1189</v>
      </c>
      <c r="E33" t="n">
        <v>24.28</v>
      </c>
      <c r="F33" t="n">
        <v>19.24</v>
      </c>
      <c r="G33" t="n">
        <v>28.15</v>
      </c>
      <c r="H33" t="n">
        <v>0.32</v>
      </c>
      <c r="I33" t="n">
        <v>41</v>
      </c>
      <c r="J33" t="n">
        <v>281.91</v>
      </c>
      <c r="K33" t="n">
        <v>60.56</v>
      </c>
      <c r="L33" t="n">
        <v>5</v>
      </c>
      <c r="M33" t="n">
        <v>39</v>
      </c>
      <c r="N33" t="n">
        <v>76.34999999999999</v>
      </c>
      <c r="O33" t="n">
        <v>35003.04</v>
      </c>
      <c r="P33" t="n">
        <v>274.97</v>
      </c>
      <c r="Q33" t="n">
        <v>3798.02</v>
      </c>
      <c r="R33" t="n">
        <v>100.45</v>
      </c>
      <c r="S33" t="n">
        <v>58.18</v>
      </c>
      <c r="T33" t="n">
        <v>19279.19</v>
      </c>
      <c r="U33" t="n">
        <v>0.58</v>
      </c>
      <c r="V33" t="n">
        <v>0.86</v>
      </c>
      <c r="W33" t="n">
        <v>2.78</v>
      </c>
      <c r="X33" t="n">
        <v>1.17</v>
      </c>
      <c r="Y33" t="n">
        <v>1</v>
      </c>
      <c r="Z33" t="n">
        <v>10</v>
      </c>
    </row>
    <row r="34">
      <c r="A34" t="n">
        <v>17</v>
      </c>
      <c r="B34" t="n">
        <v>140</v>
      </c>
      <c r="C34" t="inlineStr">
        <is>
          <t xml:space="preserve">CONCLUIDO	</t>
        </is>
      </c>
      <c r="D34" t="n">
        <v>4.1624</v>
      </c>
      <c r="E34" t="n">
        <v>24.02</v>
      </c>
      <c r="F34" t="n">
        <v>19.14</v>
      </c>
      <c r="G34" t="n">
        <v>30.22</v>
      </c>
      <c r="H34" t="n">
        <v>0.33</v>
      </c>
      <c r="I34" t="n">
        <v>38</v>
      </c>
      <c r="J34" t="n">
        <v>282.4</v>
      </c>
      <c r="K34" t="n">
        <v>60.56</v>
      </c>
      <c r="L34" t="n">
        <v>5.25</v>
      </c>
      <c r="M34" t="n">
        <v>36</v>
      </c>
      <c r="N34" t="n">
        <v>76.59999999999999</v>
      </c>
      <c r="O34" t="n">
        <v>35064.15</v>
      </c>
      <c r="P34" t="n">
        <v>270.46</v>
      </c>
      <c r="Q34" t="n">
        <v>3797.98</v>
      </c>
      <c r="R34" t="n">
        <v>96.98999999999999</v>
      </c>
      <c r="S34" t="n">
        <v>58.18</v>
      </c>
      <c r="T34" t="n">
        <v>17567.8</v>
      </c>
      <c r="U34" t="n">
        <v>0.6</v>
      </c>
      <c r="V34" t="n">
        <v>0.86</v>
      </c>
      <c r="W34" t="n">
        <v>2.78</v>
      </c>
      <c r="X34" t="n">
        <v>1.07</v>
      </c>
      <c r="Y34" t="n">
        <v>1</v>
      </c>
      <c r="Z34" t="n">
        <v>10</v>
      </c>
    </row>
    <row r="35">
      <c r="A35" t="n">
        <v>18</v>
      </c>
      <c r="B35" t="n">
        <v>140</v>
      </c>
      <c r="C35" t="inlineStr">
        <is>
          <t xml:space="preserve">CONCLUIDO	</t>
        </is>
      </c>
      <c r="D35" t="n">
        <v>4.1913</v>
      </c>
      <c r="E35" t="n">
        <v>23.86</v>
      </c>
      <c r="F35" t="n">
        <v>19.08</v>
      </c>
      <c r="G35" t="n">
        <v>31.8</v>
      </c>
      <c r="H35" t="n">
        <v>0.35</v>
      </c>
      <c r="I35" t="n">
        <v>36</v>
      </c>
      <c r="J35" t="n">
        <v>282.9</v>
      </c>
      <c r="K35" t="n">
        <v>60.56</v>
      </c>
      <c r="L35" t="n">
        <v>5.5</v>
      </c>
      <c r="M35" t="n">
        <v>34</v>
      </c>
      <c r="N35" t="n">
        <v>76.84999999999999</v>
      </c>
      <c r="O35" t="n">
        <v>35125.37</v>
      </c>
      <c r="P35" t="n">
        <v>266.01</v>
      </c>
      <c r="Q35" t="n">
        <v>3798.03</v>
      </c>
      <c r="R35" t="n">
        <v>94.98999999999999</v>
      </c>
      <c r="S35" t="n">
        <v>58.18</v>
      </c>
      <c r="T35" t="n">
        <v>16573.98</v>
      </c>
      <c r="U35" t="n">
        <v>0.61</v>
      </c>
      <c r="V35" t="n">
        <v>0.86</v>
      </c>
      <c r="W35" t="n">
        <v>2.77</v>
      </c>
      <c r="X35" t="n">
        <v>1.01</v>
      </c>
      <c r="Y35" t="n">
        <v>1</v>
      </c>
      <c r="Z35" t="n">
        <v>10</v>
      </c>
    </row>
    <row r="36">
      <c r="A36" t="n">
        <v>19</v>
      </c>
      <c r="B36" t="n">
        <v>140</v>
      </c>
      <c r="C36" t="inlineStr">
        <is>
          <t xml:space="preserve">CONCLUIDO	</t>
        </is>
      </c>
      <c r="D36" t="n">
        <v>4.2256</v>
      </c>
      <c r="E36" t="n">
        <v>23.67</v>
      </c>
      <c r="F36" t="n">
        <v>18.99</v>
      </c>
      <c r="G36" t="n">
        <v>33.51</v>
      </c>
      <c r="H36" t="n">
        <v>0.36</v>
      </c>
      <c r="I36" t="n">
        <v>34</v>
      </c>
      <c r="J36" t="n">
        <v>283.4</v>
      </c>
      <c r="K36" t="n">
        <v>60.56</v>
      </c>
      <c r="L36" t="n">
        <v>5.75</v>
      </c>
      <c r="M36" t="n">
        <v>30</v>
      </c>
      <c r="N36" t="n">
        <v>77.09</v>
      </c>
      <c r="O36" t="n">
        <v>35186.68</v>
      </c>
      <c r="P36" t="n">
        <v>262.55</v>
      </c>
      <c r="Q36" t="n">
        <v>3797.79</v>
      </c>
      <c r="R36" t="n">
        <v>91.91</v>
      </c>
      <c r="S36" t="n">
        <v>58.18</v>
      </c>
      <c r="T36" t="n">
        <v>15048.46</v>
      </c>
      <c r="U36" t="n">
        <v>0.63</v>
      </c>
      <c r="V36" t="n">
        <v>0.87</v>
      </c>
      <c r="W36" t="n">
        <v>2.77</v>
      </c>
      <c r="X36" t="n">
        <v>0.92</v>
      </c>
      <c r="Y36" t="n">
        <v>1</v>
      </c>
      <c r="Z36" t="n">
        <v>10</v>
      </c>
    </row>
    <row r="37">
      <c r="A37" t="n">
        <v>20</v>
      </c>
      <c r="B37" t="n">
        <v>140</v>
      </c>
      <c r="C37" t="inlineStr">
        <is>
          <t xml:space="preserve">CONCLUIDO	</t>
        </is>
      </c>
      <c r="D37" t="n">
        <v>4.2462</v>
      </c>
      <c r="E37" t="n">
        <v>23.55</v>
      </c>
      <c r="F37" t="n">
        <v>18.98</v>
      </c>
      <c r="G37" t="n">
        <v>35.58</v>
      </c>
      <c r="H37" t="n">
        <v>0.38</v>
      </c>
      <c r="I37" t="n">
        <v>32</v>
      </c>
      <c r="J37" t="n">
        <v>283.9</v>
      </c>
      <c r="K37" t="n">
        <v>60.56</v>
      </c>
      <c r="L37" t="n">
        <v>6</v>
      </c>
      <c r="M37" t="n">
        <v>26</v>
      </c>
      <c r="N37" t="n">
        <v>77.34</v>
      </c>
      <c r="O37" t="n">
        <v>35248.1</v>
      </c>
      <c r="P37" t="n">
        <v>255.71</v>
      </c>
      <c r="Q37" t="n">
        <v>3797.85</v>
      </c>
      <c r="R37" t="n">
        <v>91.42</v>
      </c>
      <c r="S37" t="n">
        <v>58.18</v>
      </c>
      <c r="T37" t="n">
        <v>14811.91</v>
      </c>
      <c r="U37" t="n">
        <v>0.64</v>
      </c>
      <c r="V37" t="n">
        <v>0.87</v>
      </c>
      <c r="W37" t="n">
        <v>2.78</v>
      </c>
      <c r="X37" t="n">
        <v>0.91</v>
      </c>
      <c r="Y37" t="n">
        <v>1</v>
      </c>
      <c r="Z37" t="n">
        <v>10</v>
      </c>
    </row>
    <row r="38">
      <c r="A38" t="n">
        <v>21</v>
      </c>
      <c r="B38" t="n">
        <v>140</v>
      </c>
      <c r="C38" t="inlineStr">
        <is>
          <t xml:space="preserve">CONCLUIDO	</t>
        </is>
      </c>
      <c r="D38" t="n">
        <v>4.2595</v>
      </c>
      <c r="E38" t="n">
        <v>23.48</v>
      </c>
      <c r="F38" t="n">
        <v>18.96</v>
      </c>
      <c r="G38" t="n">
        <v>36.69</v>
      </c>
      <c r="H38" t="n">
        <v>0.39</v>
      </c>
      <c r="I38" t="n">
        <v>31</v>
      </c>
      <c r="J38" t="n">
        <v>284.4</v>
      </c>
      <c r="K38" t="n">
        <v>60.56</v>
      </c>
      <c r="L38" t="n">
        <v>6.25</v>
      </c>
      <c r="M38" t="n">
        <v>19</v>
      </c>
      <c r="N38" t="n">
        <v>77.59</v>
      </c>
      <c r="O38" t="n">
        <v>35309.61</v>
      </c>
      <c r="P38" t="n">
        <v>254.48</v>
      </c>
      <c r="Q38" t="n">
        <v>3797.87</v>
      </c>
      <c r="R38" t="n">
        <v>90.68000000000001</v>
      </c>
      <c r="S38" t="n">
        <v>58.18</v>
      </c>
      <c r="T38" t="n">
        <v>14444.6</v>
      </c>
      <c r="U38" t="n">
        <v>0.64</v>
      </c>
      <c r="V38" t="n">
        <v>0.87</v>
      </c>
      <c r="W38" t="n">
        <v>2.78</v>
      </c>
      <c r="X38" t="n">
        <v>0.89</v>
      </c>
      <c r="Y38" t="n">
        <v>1</v>
      </c>
      <c r="Z38" t="n">
        <v>10</v>
      </c>
    </row>
    <row r="39">
      <c r="A39" t="n">
        <v>22</v>
      </c>
      <c r="B39" t="n">
        <v>140</v>
      </c>
      <c r="C39" t="inlineStr">
        <is>
          <t xml:space="preserve">CONCLUIDO	</t>
        </is>
      </c>
      <c r="D39" t="n">
        <v>4.2738</v>
      </c>
      <c r="E39" t="n">
        <v>23.4</v>
      </c>
      <c r="F39" t="n">
        <v>18.93</v>
      </c>
      <c r="G39" t="n">
        <v>37.86</v>
      </c>
      <c r="H39" t="n">
        <v>0.41</v>
      </c>
      <c r="I39" t="n">
        <v>30</v>
      </c>
      <c r="J39" t="n">
        <v>284.89</v>
      </c>
      <c r="K39" t="n">
        <v>60.56</v>
      </c>
      <c r="L39" t="n">
        <v>6.5</v>
      </c>
      <c r="M39" t="n">
        <v>13</v>
      </c>
      <c r="N39" t="n">
        <v>77.84</v>
      </c>
      <c r="O39" t="n">
        <v>35371.22</v>
      </c>
      <c r="P39" t="n">
        <v>250.74</v>
      </c>
      <c r="Q39" t="n">
        <v>3797.9</v>
      </c>
      <c r="R39" t="n">
        <v>89.68000000000001</v>
      </c>
      <c r="S39" t="n">
        <v>58.18</v>
      </c>
      <c r="T39" t="n">
        <v>13951.88</v>
      </c>
      <c r="U39" t="n">
        <v>0.65</v>
      </c>
      <c r="V39" t="n">
        <v>0.87</v>
      </c>
      <c r="W39" t="n">
        <v>2.78</v>
      </c>
      <c r="X39" t="n">
        <v>0.86</v>
      </c>
      <c r="Y39" t="n">
        <v>1</v>
      </c>
      <c r="Z39" t="n">
        <v>10</v>
      </c>
    </row>
    <row r="40">
      <c r="A40" t="n">
        <v>23</v>
      </c>
      <c r="B40" t="n">
        <v>140</v>
      </c>
      <c r="C40" t="inlineStr">
        <is>
          <t xml:space="preserve">CONCLUIDO	</t>
        </is>
      </c>
      <c r="D40" t="n">
        <v>4.2864</v>
      </c>
      <c r="E40" t="n">
        <v>23.33</v>
      </c>
      <c r="F40" t="n">
        <v>18.91</v>
      </c>
      <c r="G40" t="n">
        <v>39.13</v>
      </c>
      <c r="H40" t="n">
        <v>0.42</v>
      </c>
      <c r="I40" t="n">
        <v>29</v>
      </c>
      <c r="J40" t="n">
        <v>285.39</v>
      </c>
      <c r="K40" t="n">
        <v>60.56</v>
      </c>
      <c r="L40" t="n">
        <v>6.75</v>
      </c>
      <c r="M40" t="n">
        <v>8</v>
      </c>
      <c r="N40" t="n">
        <v>78.09</v>
      </c>
      <c r="O40" t="n">
        <v>35432.93</v>
      </c>
      <c r="P40" t="n">
        <v>249.17</v>
      </c>
      <c r="Q40" t="n">
        <v>3797.96</v>
      </c>
      <c r="R40" t="n">
        <v>88.73</v>
      </c>
      <c r="S40" t="n">
        <v>58.18</v>
      </c>
      <c r="T40" t="n">
        <v>13482.58</v>
      </c>
      <c r="U40" t="n">
        <v>0.66</v>
      </c>
      <c r="V40" t="n">
        <v>0.87</v>
      </c>
      <c r="W40" t="n">
        <v>2.79</v>
      </c>
      <c r="X40" t="n">
        <v>0.84</v>
      </c>
      <c r="Y40" t="n">
        <v>1</v>
      </c>
      <c r="Z40" t="n">
        <v>10</v>
      </c>
    </row>
    <row r="41">
      <c r="A41" t="n">
        <v>24</v>
      </c>
      <c r="B41" t="n">
        <v>140</v>
      </c>
      <c r="C41" t="inlineStr">
        <is>
          <t xml:space="preserve">CONCLUIDO	</t>
        </is>
      </c>
      <c r="D41" t="n">
        <v>4.2854</v>
      </c>
      <c r="E41" t="n">
        <v>23.34</v>
      </c>
      <c r="F41" t="n">
        <v>18.92</v>
      </c>
      <c r="G41" t="n">
        <v>39.14</v>
      </c>
      <c r="H41" t="n">
        <v>0.44</v>
      </c>
      <c r="I41" t="n">
        <v>29</v>
      </c>
      <c r="J41" t="n">
        <v>285.9</v>
      </c>
      <c r="K41" t="n">
        <v>60.56</v>
      </c>
      <c r="L41" t="n">
        <v>7</v>
      </c>
      <c r="M41" t="n">
        <v>3</v>
      </c>
      <c r="N41" t="n">
        <v>78.34</v>
      </c>
      <c r="O41" t="n">
        <v>35494.74</v>
      </c>
      <c r="P41" t="n">
        <v>248.68</v>
      </c>
      <c r="Q41" t="n">
        <v>3797.85</v>
      </c>
      <c r="R41" t="n">
        <v>88.61</v>
      </c>
      <c r="S41" t="n">
        <v>58.18</v>
      </c>
      <c r="T41" t="n">
        <v>13421.5</v>
      </c>
      <c r="U41" t="n">
        <v>0.66</v>
      </c>
      <c r="V41" t="n">
        <v>0.87</v>
      </c>
      <c r="W41" t="n">
        <v>2.8</v>
      </c>
      <c r="X41" t="n">
        <v>0.85</v>
      </c>
      <c r="Y41" t="n">
        <v>1</v>
      </c>
      <c r="Z41" t="n">
        <v>10</v>
      </c>
    </row>
    <row r="42">
      <c r="A42" t="n">
        <v>25</v>
      </c>
      <c r="B42" t="n">
        <v>140</v>
      </c>
      <c r="C42" t="inlineStr">
        <is>
          <t xml:space="preserve">CONCLUIDO	</t>
        </is>
      </c>
      <c r="D42" t="n">
        <v>4.287</v>
      </c>
      <c r="E42" t="n">
        <v>23.33</v>
      </c>
      <c r="F42" t="n">
        <v>18.91</v>
      </c>
      <c r="G42" t="n">
        <v>39.13</v>
      </c>
      <c r="H42" t="n">
        <v>0.45</v>
      </c>
      <c r="I42" t="n">
        <v>29</v>
      </c>
      <c r="J42" t="n">
        <v>286.4</v>
      </c>
      <c r="K42" t="n">
        <v>60.56</v>
      </c>
      <c r="L42" t="n">
        <v>7.25</v>
      </c>
      <c r="M42" t="n">
        <v>2</v>
      </c>
      <c r="N42" t="n">
        <v>78.59</v>
      </c>
      <c r="O42" t="n">
        <v>35556.78</v>
      </c>
      <c r="P42" t="n">
        <v>248.28</v>
      </c>
      <c r="Q42" t="n">
        <v>3797.82</v>
      </c>
      <c r="R42" t="n">
        <v>88.54000000000001</v>
      </c>
      <c r="S42" t="n">
        <v>58.18</v>
      </c>
      <c r="T42" t="n">
        <v>13388.04</v>
      </c>
      <c r="U42" t="n">
        <v>0.66</v>
      </c>
      <c r="V42" t="n">
        <v>0.87</v>
      </c>
      <c r="W42" t="n">
        <v>2.79</v>
      </c>
      <c r="X42" t="n">
        <v>0.84</v>
      </c>
      <c r="Y42" t="n">
        <v>1</v>
      </c>
      <c r="Z42" t="n">
        <v>10</v>
      </c>
    </row>
    <row r="43">
      <c r="A43" t="n">
        <v>26</v>
      </c>
      <c r="B43" t="n">
        <v>140</v>
      </c>
      <c r="C43" t="inlineStr">
        <is>
          <t xml:space="preserve">CONCLUIDO	</t>
        </is>
      </c>
      <c r="D43" t="n">
        <v>4.2854</v>
      </c>
      <c r="E43" t="n">
        <v>23.34</v>
      </c>
      <c r="F43" t="n">
        <v>18.92</v>
      </c>
      <c r="G43" t="n">
        <v>39.14</v>
      </c>
      <c r="H43" t="n">
        <v>0.47</v>
      </c>
      <c r="I43" t="n">
        <v>29</v>
      </c>
      <c r="J43" t="n">
        <v>286.9</v>
      </c>
      <c r="K43" t="n">
        <v>60.56</v>
      </c>
      <c r="L43" t="n">
        <v>7.5</v>
      </c>
      <c r="M43" t="n">
        <v>0</v>
      </c>
      <c r="N43" t="n">
        <v>78.84999999999999</v>
      </c>
      <c r="O43" t="n">
        <v>35618.8</v>
      </c>
      <c r="P43" t="n">
        <v>248.68</v>
      </c>
      <c r="Q43" t="n">
        <v>3798</v>
      </c>
      <c r="R43" t="n">
        <v>88.62</v>
      </c>
      <c r="S43" t="n">
        <v>58.18</v>
      </c>
      <c r="T43" t="n">
        <v>13424.13</v>
      </c>
      <c r="U43" t="n">
        <v>0.66</v>
      </c>
      <c r="V43" t="n">
        <v>0.87</v>
      </c>
      <c r="W43" t="n">
        <v>2.8</v>
      </c>
      <c r="X43" t="n">
        <v>0.85</v>
      </c>
      <c r="Y43" t="n">
        <v>1</v>
      </c>
      <c r="Z43" t="n">
        <v>10</v>
      </c>
    </row>
    <row r="44">
      <c r="A44" t="n">
        <v>0</v>
      </c>
      <c r="B44" t="n">
        <v>40</v>
      </c>
      <c r="C44" t="inlineStr">
        <is>
          <t xml:space="preserve">CONCLUIDO	</t>
        </is>
      </c>
      <c r="D44" t="n">
        <v>3.9672</v>
      </c>
      <c r="E44" t="n">
        <v>25.21</v>
      </c>
      <c r="F44" t="n">
        <v>21.23</v>
      </c>
      <c r="G44" t="n">
        <v>11.79</v>
      </c>
      <c r="H44" t="n">
        <v>0.2</v>
      </c>
      <c r="I44" t="n">
        <v>108</v>
      </c>
      <c r="J44" t="n">
        <v>89.87</v>
      </c>
      <c r="K44" t="n">
        <v>37.55</v>
      </c>
      <c r="L44" t="n">
        <v>1</v>
      </c>
      <c r="M44" t="n">
        <v>64</v>
      </c>
      <c r="N44" t="n">
        <v>11.32</v>
      </c>
      <c r="O44" t="n">
        <v>11317.98</v>
      </c>
      <c r="P44" t="n">
        <v>143.33</v>
      </c>
      <c r="Q44" t="n">
        <v>3798.51</v>
      </c>
      <c r="R44" t="n">
        <v>162.87</v>
      </c>
      <c r="S44" t="n">
        <v>58.18</v>
      </c>
      <c r="T44" t="n">
        <v>50157.01</v>
      </c>
      <c r="U44" t="n">
        <v>0.36</v>
      </c>
      <c r="V44" t="n">
        <v>0.78</v>
      </c>
      <c r="W44" t="n">
        <v>2.95</v>
      </c>
      <c r="X44" t="n">
        <v>3.15</v>
      </c>
      <c r="Y44" t="n">
        <v>1</v>
      </c>
      <c r="Z44" t="n">
        <v>10</v>
      </c>
    </row>
    <row r="45">
      <c r="A45" t="n">
        <v>1</v>
      </c>
      <c r="B45" t="n">
        <v>40</v>
      </c>
      <c r="C45" t="inlineStr">
        <is>
          <t xml:space="preserve">CONCLUIDO	</t>
        </is>
      </c>
      <c r="D45" t="n">
        <v>4.0388</v>
      </c>
      <c r="E45" t="n">
        <v>24.76</v>
      </c>
      <c r="F45" t="n">
        <v>20.99</v>
      </c>
      <c r="G45" t="n">
        <v>12.98</v>
      </c>
      <c r="H45" t="n">
        <v>0.24</v>
      </c>
      <c r="I45" t="n">
        <v>97</v>
      </c>
      <c r="J45" t="n">
        <v>90.18000000000001</v>
      </c>
      <c r="K45" t="n">
        <v>37.55</v>
      </c>
      <c r="L45" t="n">
        <v>1.25</v>
      </c>
      <c r="M45" t="n">
        <v>5</v>
      </c>
      <c r="N45" t="n">
        <v>11.37</v>
      </c>
      <c r="O45" t="n">
        <v>11355.7</v>
      </c>
      <c r="P45" t="n">
        <v>139.01</v>
      </c>
      <c r="Q45" t="n">
        <v>3798.86</v>
      </c>
      <c r="R45" t="n">
        <v>152.9</v>
      </c>
      <c r="S45" t="n">
        <v>58.18</v>
      </c>
      <c r="T45" t="n">
        <v>45226.19</v>
      </c>
      <c r="U45" t="n">
        <v>0.38</v>
      </c>
      <c r="V45" t="n">
        <v>0.79</v>
      </c>
      <c r="W45" t="n">
        <v>3</v>
      </c>
      <c r="X45" t="n">
        <v>2.91</v>
      </c>
      <c r="Y45" t="n">
        <v>1</v>
      </c>
      <c r="Z45" t="n">
        <v>10</v>
      </c>
    </row>
    <row r="46">
      <c r="A46" t="n">
        <v>2</v>
      </c>
      <c r="B46" t="n">
        <v>40</v>
      </c>
      <c r="C46" t="inlineStr">
        <is>
          <t xml:space="preserve">CONCLUIDO	</t>
        </is>
      </c>
      <c r="D46" t="n">
        <v>4.0523</v>
      </c>
      <c r="E46" t="n">
        <v>24.68</v>
      </c>
      <c r="F46" t="n">
        <v>20.92</v>
      </c>
      <c r="G46" t="n">
        <v>13.08</v>
      </c>
      <c r="H46" t="n">
        <v>0.29</v>
      </c>
      <c r="I46" t="n">
        <v>96</v>
      </c>
      <c r="J46" t="n">
        <v>90.48</v>
      </c>
      <c r="K46" t="n">
        <v>37.55</v>
      </c>
      <c r="L46" t="n">
        <v>1.5</v>
      </c>
      <c r="M46" t="n">
        <v>0</v>
      </c>
      <c r="N46" t="n">
        <v>11.43</v>
      </c>
      <c r="O46" t="n">
        <v>11393.43</v>
      </c>
      <c r="P46" t="n">
        <v>138.45</v>
      </c>
      <c r="Q46" t="n">
        <v>3798.69</v>
      </c>
      <c r="R46" t="n">
        <v>150.77</v>
      </c>
      <c r="S46" t="n">
        <v>58.18</v>
      </c>
      <c r="T46" t="n">
        <v>44166.87</v>
      </c>
      <c r="U46" t="n">
        <v>0.39</v>
      </c>
      <c r="V46" t="n">
        <v>0.79</v>
      </c>
      <c r="W46" t="n">
        <v>3</v>
      </c>
      <c r="X46" t="n">
        <v>2.85</v>
      </c>
      <c r="Y46" t="n">
        <v>1</v>
      </c>
      <c r="Z46" t="n">
        <v>10</v>
      </c>
    </row>
    <row r="47">
      <c r="A47" t="n">
        <v>0</v>
      </c>
      <c r="B47" t="n">
        <v>125</v>
      </c>
      <c r="C47" t="inlineStr">
        <is>
          <t xml:space="preserve">CONCLUIDO	</t>
        </is>
      </c>
      <c r="D47" t="n">
        <v>2.2163</v>
      </c>
      <c r="E47" t="n">
        <v>45.12</v>
      </c>
      <c r="F47" t="n">
        <v>27.54</v>
      </c>
      <c r="G47" t="n">
        <v>5.26</v>
      </c>
      <c r="H47" t="n">
        <v>0.07000000000000001</v>
      </c>
      <c r="I47" t="n">
        <v>314</v>
      </c>
      <c r="J47" t="n">
        <v>242.64</v>
      </c>
      <c r="K47" t="n">
        <v>58.47</v>
      </c>
      <c r="L47" t="n">
        <v>1</v>
      </c>
      <c r="M47" t="n">
        <v>312</v>
      </c>
      <c r="N47" t="n">
        <v>58.17</v>
      </c>
      <c r="O47" t="n">
        <v>30160.1</v>
      </c>
      <c r="P47" t="n">
        <v>432.26</v>
      </c>
      <c r="Q47" t="n">
        <v>3800.05</v>
      </c>
      <c r="R47" t="n">
        <v>371.71</v>
      </c>
      <c r="S47" t="n">
        <v>58.18</v>
      </c>
      <c r="T47" t="n">
        <v>153544.63</v>
      </c>
      <c r="U47" t="n">
        <v>0.16</v>
      </c>
      <c r="V47" t="n">
        <v>0.6</v>
      </c>
      <c r="W47" t="n">
        <v>3.23</v>
      </c>
      <c r="X47" t="n">
        <v>9.460000000000001</v>
      </c>
      <c r="Y47" t="n">
        <v>1</v>
      </c>
      <c r="Z47" t="n">
        <v>10</v>
      </c>
    </row>
    <row r="48">
      <c r="A48" t="n">
        <v>1</v>
      </c>
      <c r="B48" t="n">
        <v>125</v>
      </c>
      <c r="C48" t="inlineStr">
        <is>
          <t xml:space="preserve">CONCLUIDO	</t>
        </is>
      </c>
      <c r="D48" t="n">
        <v>2.6404</v>
      </c>
      <c r="E48" t="n">
        <v>37.87</v>
      </c>
      <c r="F48" t="n">
        <v>24.63</v>
      </c>
      <c r="G48" t="n">
        <v>6.66</v>
      </c>
      <c r="H48" t="n">
        <v>0.09</v>
      </c>
      <c r="I48" t="n">
        <v>222</v>
      </c>
      <c r="J48" t="n">
        <v>243.08</v>
      </c>
      <c r="K48" t="n">
        <v>58.47</v>
      </c>
      <c r="L48" t="n">
        <v>1.25</v>
      </c>
      <c r="M48" t="n">
        <v>220</v>
      </c>
      <c r="N48" t="n">
        <v>58.36</v>
      </c>
      <c r="O48" t="n">
        <v>30214.33</v>
      </c>
      <c r="P48" t="n">
        <v>382.4</v>
      </c>
      <c r="Q48" t="n">
        <v>3798.8</v>
      </c>
      <c r="R48" t="n">
        <v>276.52</v>
      </c>
      <c r="S48" t="n">
        <v>58.18</v>
      </c>
      <c r="T48" t="n">
        <v>106409.06</v>
      </c>
      <c r="U48" t="n">
        <v>0.21</v>
      </c>
      <c r="V48" t="n">
        <v>0.67</v>
      </c>
      <c r="W48" t="n">
        <v>3.08</v>
      </c>
      <c r="X48" t="n">
        <v>6.56</v>
      </c>
      <c r="Y48" t="n">
        <v>1</v>
      </c>
      <c r="Z48" t="n">
        <v>10</v>
      </c>
    </row>
    <row r="49">
      <c r="A49" t="n">
        <v>2</v>
      </c>
      <c r="B49" t="n">
        <v>125</v>
      </c>
      <c r="C49" t="inlineStr">
        <is>
          <t xml:space="preserve">CONCLUIDO	</t>
        </is>
      </c>
      <c r="D49" t="n">
        <v>2.9405</v>
      </c>
      <c r="E49" t="n">
        <v>34.01</v>
      </c>
      <c r="F49" t="n">
        <v>23.13</v>
      </c>
      <c r="G49" t="n">
        <v>8.07</v>
      </c>
      <c r="H49" t="n">
        <v>0.11</v>
      </c>
      <c r="I49" t="n">
        <v>172</v>
      </c>
      <c r="J49" t="n">
        <v>243.52</v>
      </c>
      <c r="K49" t="n">
        <v>58.47</v>
      </c>
      <c r="L49" t="n">
        <v>1.5</v>
      </c>
      <c r="M49" t="n">
        <v>170</v>
      </c>
      <c r="N49" t="n">
        <v>58.55</v>
      </c>
      <c r="O49" t="n">
        <v>30268.64</v>
      </c>
      <c r="P49" t="n">
        <v>355.05</v>
      </c>
      <c r="Q49" t="n">
        <v>3799.37</v>
      </c>
      <c r="R49" t="n">
        <v>226.92</v>
      </c>
      <c r="S49" t="n">
        <v>58.18</v>
      </c>
      <c r="T49" t="n">
        <v>81858.99000000001</v>
      </c>
      <c r="U49" t="n">
        <v>0.26</v>
      </c>
      <c r="V49" t="n">
        <v>0.71</v>
      </c>
      <c r="W49" t="n">
        <v>3</v>
      </c>
      <c r="X49" t="n">
        <v>5.05</v>
      </c>
      <c r="Y49" t="n">
        <v>1</v>
      </c>
      <c r="Z49" t="n">
        <v>10</v>
      </c>
    </row>
    <row r="50">
      <c r="A50" t="n">
        <v>3</v>
      </c>
      <c r="B50" t="n">
        <v>125</v>
      </c>
      <c r="C50" t="inlineStr">
        <is>
          <t xml:space="preserve">CONCLUIDO	</t>
        </is>
      </c>
      <c r="D50" t="n">
        <v>3.181</v>
      </c>
      <c r="E50" t="n">
        <v>31.44</v>
      </c>
      <c r="F50" t="n">
        <v>22.12</v>
      </c>
      <c r="G50" t="n">
        <v>9.550000000000001</v>
      </c>
      <c r="H50" t="n">
        <v>0.13</v>
      </c>
      <c r="I50" t="n">
        <v>139</v>
      </c>
      <c r="J50" t="n">
        <v>243.96</v>
      </c>
      <c r="K50" t="n">
        <v>58.47</v>
      </c>
      <c r="L50" t="n">
        <v>1.75</v>
      </c>
      <c r="M50" t="n">
        <v>137</v>
      </c>
      <c r="N50" t="n">
        <v>58.74</v>
      </c>
      <c r="O50" t="n">
        <v>30323.01</v>
      </c>
      <c r="P50" t="n">
        <v>335.62</v>
      </c>
      <c r="Q50" t="n">
        <v>3798.64</v>
      </c>
      <c r="R50" t="n">
        <v>193.89</v>
      </c>
      <c r="S50" t="n">
        <v>58.18</v>
      </c>
      <c r="T50" t="n">
        <v>65510.93</v>
      </c>
      <c r="U50" t="n">
        <v>0.3</v>
      </c>
      <c r="V50" t="n">
        <v>0.75</v>
      </c>
      <c r="W50" t="n">
        <v>2.95</v>
      </c>
      <c r="X50" t="n">
        <v>4.04</v>
      </c>
      <c r="Y50" t="n">
        <v>1</v>
      </c>
      <c r="Z50" t="n">
        <v>10</v>
      </c>
    </row>
    <row r="51">
      <c r="A51" t="n">
        <v>4</v>
      </c>
      <c r="B51" t="n">
        <v>125</v>
      </c>
      <c r="C51" t="inlineStr">
        <is>
          <t xml:space="preserve">CONCLUIDO	</t>
        </is>
      </c>
      <c r="D51" t="n">
        <v>3.3626</v>
      </c>
      <c r="E51" t="n">
        <v>29.74</v>
      </c>
      <c r="F51" t="n">
        <v>21.46</v>
      </c>
      <c r="G51" t="n">
        <v>11</v>
      </c>
      <c r="H51" t="n">
        <v>0.15</v>
      </c>
      <c r="I51" t="n">
        <v>117</v>
      </c>
      <c r="J51" t="n">
        <v>244.41</v>
      </c>
      <c r="K51" t="n">
        <v>58.47</v>
      </c>
      <c r="L51" t="n">
        <v>2</v>
      </c>
      <c r="M51" t="n">
        <v>115</v>
      </c>
      <c r="N51" t="n">
        <v>58.93</v>
      </c>
      <c r="O51" t="n">
        <v>30377.45</v>
      </c>
      <c r="P51" t="n">
        <v>321.51</v>
      </c>
      <c r="Q51" t="n">
        <v>3798.16</v>
      </c>
      <c r="R51" t="n">
        <v>172.41</v>
      </c>
      <c r="S51" t="n">
        <v>58.18</v>
      </c>
      <c r="T51" t="n">
        <v>54882.76</v>
      </c>
      <c r="U51" t="n">
        <v>0.34</v>
      </c>
      <c r="V51" t="n">
        <v>0.77</v>
      </c>
      <c r="W51" t="n">
        <v>2.91</v>
      </c>
      <c r="X51" t="n">
        <v>3.38</v>
      </c>
      <c r="Y51" t="n">
        <v>1</v>
      </c>
      <c r="Z51" t="n">
        <v>10</v>
      </c>
    </row>
    <row r="52">
      <c r="A52" t="n">
        <v>5</v>
      </c>
      <c r="B52" t="n">
        <v>125</v>
      </c>
      <c r="C52" t="inlineStr">
        <is>
          <t xml:space="preserve">CONCLUIDO	</t>
        </is>
      </c>
      <c r="D52" t="n">
        <v>3.5195</v>
      </c>
      <c r="E52" t="n">
        <v>28.41</v>
      </c>
      <c r="F52" t="n">
        <v>20.93</v>
      </c>
      <c r="G52" t="n">
        <v>12.56</v>
      </c>
      <c r="H52" t="n">
        <v>0.16</v>
      </c>
      <c r="I52" t="n">
        <v>100</v>
      </c>
      <c r="J52" t="n">
        <v>244.85</v>
      </c>
      <c r="K52" t="n">
        <v>58.47</v>
      </c>
      <c r="L52" t="n">
        <v>2.25</v>
      </c>
      <c r="M52" t="n">
        <v>98</v>
      </c>
      <c r="N52" t="n">
        <v>59.12</v>
      </c>
      <c r="O52" t="n">
        <v>30431.96</v>
      </c>
      <c r="P52" t="n">
        <v>310.14</v>
      </c>
      <c r="Q52" t="n">
        <v>3798.09</v>
      </c>
      <c r="R52" t="n">
        <v>155.36</v>
      </c>
      <c r="S52" t="n">
        <v>58.18</v>
      </c>
      <c r="T52" t="n">
        <v>46441.97</v>
      </c>
      <c r="U52" t="n">
        <v>0.37</v>
      </c>
      <c r="V52" t="n">
        <v>0.79</v>
      </c>
      <c r="W52" t="n">
        <v>2.88</v>
      </c>
      <c r="X52" t="n">
        <v>2.86</v>
      </c>
      <c r="Y52" t="n">
        <v>1</v>
      </c>
      <c r="Z52" t="n">
        <v>10</v>
      </c>
    </row>
    <row r="53">
      <c r="A53" t="n">
        <v>6</v>
      </c>
      <c r="B53" t="n">
        <v>125</v>
      </c>
      <c r="C53" t="inlineStr">
        <is>
          <t xml:space="preserve">CONCLUIDO	</t>
        </is>
      </c>
      <c r="D53" t="n">
        <v>3.6337</v>
      </c>
      <c r="E53" t="n">
        <v>27.52</v>
      </c>
      <c r="F53" t="n">
        <v>20.61</v>
      </c>
      <c r="G53" t="n">
        <v>14.05</v>
      </c>
      <c r="H53" t="n">
        <v>0.18</v>
      </c>
      <c r="I53" t="n">
        <v>88</v>
      </c>
      <c r="J53" t="n">
        <v>245.29</v>
      </c>
      <c r="K53" t="n">
        <v>58.47</v>
      </c>
      <c r="L53" t="n">
        <v>2.5</v>
      </c>
      <c r="M53" t="n">
        <v>86</v>
      </c>
      <c r="N53" t="n">
        <v>59.32</v>
      </c>
      <c r="O53" t="n">
        <v>30486.54</v>
      </c>
      <c r="P53" t="n">
        <v>301.44</v>
      </c>
      <c r="Q53" t="n">
        <v>3798.43</v>
      </c>
      <c r="R53" t="n">
        <v>144.85</v>
      </c>
      <c r="S53" t="n">
        <v>58.18</v>
      </c>
      <c r="T53" t="n">
        <v>41244.25</v>
      </c>
      <c r="U53" t="n">
        <v>0.4</v>
      </c>
      <c r="V53" t="n">
        <v>0.8</v>
      </c>
      <c r="W53" t="n">
        <v>2.86</v>
      </c>
      <c r="X53" t="n">
        <v>2.53</v>
      </c>
      <c r="Y53" t="n">
        <v>1</v>
      </c>
      <c r="Z53" t="n">
        <v>10</v>
      </c>
    </row>
    <row r="54">
      <c r="A54" t="n">
        <v>7</v>
      </c>
      <c r="B54" t="n">
        <v>125</v>
      </c>
      <c r="C54" t="inlineStr">
        <is>
          <t xml:space="preserve">CONCLUIDO	</t>
        </is>
      </c>
      <c r="D54" t="n">
        <v>3.7395</v>
      </c>
      <c r="E54" t="n">
        <v>26.74</v>
      </c>
      <c r="F54" t="n">
        <v>20.3</v>
      </c>
      <c r="G54" t="n">
        <v>15.62</v>
      </c>
      <c r="H54" t="n">
        <v>0.2</v>
      </c>
      <c r="I54" t="n">
        <v>78</v>
      </c>
      <c r="J54" t="n">
        <v>245.73</v>
      </c>
      <c r="K54" t="n">
        <v>58.47</v>
      </c>
      <c r="L54" t="n">
        <v>2.75</v>
      </c>
      <c r="M54" t="n">
        <v>76</v>
      </c>
      <c r="N54" t="n">
        <v>59.51</v>
      </c>
      <c r="O54" t="n">
        <v>30541.19</v>
      </c>
      <c r="P54" t="n">
        <v>292.65</v>
      </c>
      <c r="Q54" t="n">
        <v>3798.07</v>
      </c>
      <c r="R54" t="n">
        <v>134.9</v>
      </c>
      <c r="S54" t="n">
        <v>58.18</v>
      </c>
      <c r="T54" t="n">
        <v>36323.79</v>
      </c>
      <c r="U54" t="n">
        <v>0.43</v>
      </c>
      <c r="V54" t="n">
        <v>0.8100000000000001</v>
      </c>
      <c r="W54" t="n">
        <v>2.84</v>
      </c>
      <c r="X54" t="n">
        <v>2.23</v>
      </c>
      <c r="Y54" t="n">
        <v>1</v>
      </c>
      <c r="Z54" t="n">
        <v>10</v>
      </c>
    </row>
    <row r="55">
      <c r="A55" t="n">
        <v>8</v>
      </c>
      <c r="B55" t="n">
        <v>125</v>
      </c>
      <c r="C55" t="inlineStr">
        <is>
          <t xml:space="preserve">CONCLUIDO	</t>
        </is>
      </c>
      <c r="D55" t="n">
        <v>3.8233</v>
      </c>
      <c r="E55" t="n">
        <v>26.16</v>
      </c>
      <c r="F55" t="n">
        <v>20.09</v>
      </c>
      <c r="G55" t="n">
        <v>17.22</v>
      </c>
      <c r="H55" t="n">
        <v>0.22</v>
      </c>
      <c r="I55" t="n">
        <v>70</v>
      </c>
      <c r="J55" t="n">
        <v>246.18</v>
      </c>
      <c r="K55" t="n">
        <v>58.47</v>
      </c>
      <c r="L55" t="n">
        <v>3</v>
      </c>
      <c r="M55" t="n">
        <v>68</v>
      </c>
      <c r="N55" t="n">
        <v>59.7</v>
      </c>
      <c r="O55" t="n">
        <v>30595.91</v>
      </c>
      <c r="P55" t="n">
        <v>285.94</v>
      </c>
      <c r="Q55" t="n">
        <v>3798.49</v>
      </c>
      <c r="R55" t="n">
        <v>127.78</v>
      </c>
      <c r="S55" t="n">
        <v>58.18</v>
      </c>
      <c r="T55" t="n">
        <v>32800.36</v>
      </c>
      <c r="U55" t="n">
        <v>0.46</v>
      </c>
      <c r="V55" t="n">
        <v>0.82</v>
      </c>
      <c r="W55" t="n">
        <v>2.84</v>
      </c>
      <c r="X55" t="n">
        <v>2.02</v>
      </c>
      <c r="Y55" t="n">
        <v>1</v>
      </c>
      <c r="Z55" t="n">
        <v>10</v>
      </c>
    </row>
    <row r="56">
      <c r="A56" t="n">
        <v>9</v>
      </c>
      <c r="B56" t="n">
        <v>125</v>
      </c>
      <c r="C56" t="inlineStr">
        <is>
          <t xml:space="preserve">CONCLUIDO	</t>
        </is>
      </c>
      <c r="D56" t="n">
        <v>3.9059</v>
      </c>
      <c r="E56" t="n">
        <v>25.6</v>
      </c>
      <c r="F56" t="n">
        <v>19.87</v>
      </c>
      <c r="G56" t="n">
        <v>18.92</v>
      </c>
      <c r="H56" t="n">
        <v>0.23</v>
      </c>
      <c r="I56" t="n">
        <v>63</v>
      </c>
      <c r="J56" t="n">
        <v>246.62</v>
      </c>
      <c r="K56" t="n">
        <v>58.47</v>
      </c>
      <c r="L56" t="n">
        <v>3.25</v>
      </c>
      <c r="M56" t="n">
        <v>61</v>
      </c>
      <c r="N56" t="n">
        <v>59.9</v>
      </c>
      <c r="O56" t="n">
        <v>30650.7</v>
      </c>
      <c r="P56" t="n">
        <v>278.82</v>
      </c>
      <c r="Q56" t="n">
        <v>3797.79</v>
      </c>
      <c r="R56" t="n">
        <v>120.72</v>
      </c>
      <c r="S56" t="n">
        <v>58.18</v>
      </c>
      <c r="T56" t="n">
        <v>29308.81</v>
      </c>
      <c r="U56" t="n">
        <v>0.48</v>
      </c>
      <c r="V56" t="n">
        <v>0.83</v>
      </c>
      <c r="W56" t="n">
        <v>2.82</v>
      </c>
      <c r="X56" t="n">
        <v>1.8</v>
      </c>
      <c r="Y56" t="n">
        <v>1</v>
      </c>
      <c r="Z56" t="n">
        <v>10</v>
      </c>
    </row>
    <row r="57">
      <c r="A57" t="n">
        <v>10</v>
      </c>
      <c r="B57" t="n">
        <v>125</v>
      </c>
      <c r="C57" t="inlineStr">
        <is>
          <t xml:space="preserve">CONCLUIDO	</t>
        </is>
      </c>
      <c r="D57" t="n">
        <v>3.9742</v>
      </c>
      <c r="E57" t="n">
        <v>25.16</v>
      </c>
      <c r="F57" t="n">
        <v>19.71</v>
      </c>
      <c r="G57" t="n">
        <v>20.75</v>
      </c>
      <c r="H57" t="n">
        <v>0.25</v>
      </c>
      <c r="I57" t="n">
        <v>57</v>
      </c>
      <c r="J57" t="n">
        <v>247.07</v>
      </c>
      <c r="K57" t="n">
        <v>58.47</v>
      </c>
      <c r="L57" t="n">
        <v>3.5</v>
      </c>
      <c r="M57" t="n">
        <v>55</v>
      </c>
      <c r="N57" t="n">
        <v>60.09</v>
      </c>
      <c r="O57" t="n">
        <v>30705.56</v>
      </c>
      <c r="P57" t="n">
        <v>271.82</v>
      </c>
      <c r="Q57" t="n">
        <v>3798.11</v>
      </c>
      <c r="R57" t="n">
        <v>115.61</v>
      </c>
      <c r="S57" t="n">
        <v>58.18</v>
      </c>
      <c r="T57" t="n">
        <v>26782.96</v>
      </c>
      <c r="U57" t="n">
        <v>0.5</v>
      </c>
      <c r="V57" t="n">
        <v>0.84</v>
      </c>
      <c r="W57" t="n">
        <v>2.81</v>
      </c>
      <c r="X57" t="n">
        <v>1.64</v>
      </c>
      <c r="Y57" t="n">
        <v>1</v>
      </c>
      <c r="Z57" t="n">
        <v>10</v>
      </c>
    </row>
    <row r="58">
      <c r="A58" t="n">
        <v>11</v>
      </c>
      <c r="B58" t="n">
        <v>125</v>
      </c>
      <c r="C58" t="inlineStr">
        <is>
          <t xml:space="preserve">CONCLUIDO	</t>
        </is>
      </c>
      <c r="D58" t="n">
        <v>4.0395</v>
      </c>
      <c r="E58" t="n">
        <v>24.76</v>
      </c>
      <c r="F58" t="n">
        <v>19.54</v>
      </c>
      <c r="G58" t="n">
        <v>22.55</v>
      </c>
      <c r="H58" t="n">
        <v>0.27</v>
      </c>
      <c r="I58" t="n">
        <v>52</v>
      </c>
      <c r="J58" t="n">
        <v>247.51</v>
      </c>
      <c r="K58" t="n">
        <v>58.47</v>
      </c>
      <c r="L58" t="n">
        <v>3.75</v>
      </c>
      <c r="M58" t="n">
        <v>50</v>
      </c>
      <c r="N58" t="n">
        <v>60.29</v>
      </c>
      <c r="O58" t="n">
        <v>30760.49</v>
      </c>
      <c r="P58" t="n">
        <v>265.92</v>
      </c>
      <c r="Q58" t="n">
        <v>3798.29</v>
      </c>
      <c r="R58" t="n">
        <v>109.94</v>
      </c>
      <c r="S58" t="n">
        <v>58.18</v>
      </c>
      <c r="T58" t="n">
        <v>23971.14</v>
      </c>
      <c r="U58" t="n">
        <v>0.53</v>
      </c>
      <c r="V58" t="n">
        <v>0.84</v>
      </c>
      <c r="W58" t="n">
        <v>2.8</v>
      </c>
      <c r="X58" t="n">
        <v>1.47</v>
      </c>
      <c r="Y58" t="n">
        <v>1</v>
      </c>
      <c r="Z58" t="n">
        <v>10</v>
      </c>
    </row>
    <row r="59">
      <c r="A59" t="n">
        <v>12</v>
      </c>
      <c r="B59" t="n">
        <v>125</v>
      </c>
      <c r="C59" t="inlineStr">
        <is>
          <t xml:space="preserve">CONCLUIDO	</t>
        </is>
      </c>
      <c r="D59" t="n">
        <v>4.09</v>
      </c>
      <c r="E59" t="n">
        <v>24.45</v>
      </c>
      <c r="F59" t="n">
        <v>19.43</v>
      </c>
      <c r="G59" t="n">
        <v>24.28</v>
      </c>
      <c r="H59" t="n">
        <v>0.29</v>
      </c>
      <c r="I59" t="n">
        <v>48</v>
      </c>
      <c r="J59" t="n">
        <v>247.96</v>
      </c>
      <c r="K59" t="n">
        <v>58.47</v>
      </c>
      <c r="L59" t="n">
        <v>4</v>
      </c>
      <c r="M59" t="n">
        <v>46</v>
      </c>
      <c r="N59" t="n">
        <v>60.48</v>
      </c>
      <c r="O59" t="n">
        <v>30815.5</v>
      </c>
      <c r="P59" t="n">
        <v>260.3</v>
      </c>
      <c r="Q59" t="n">
        <v>3798.11</v>
      </c>
      <c r="R59" t="n">
        <v>106.02</v>
      </c>
      <c r="S59" t="n">
        <v>58.18</v>
      </c>
      <c r="T59" t="n">
        <v>22033.6</v>
      </c>
      <c r="U59" t="n">
        <v>0.55</v>
      </c>
      <c r="V59" t="n">
        <v>0.85</v>
      </c>
      <c r="W59" t="n">
        <v>2.8</v>
      </c>
      <c r="X59" t="n">
        <v>1.36</v>
      </c>
      <c r="Y59" t="n">
        <v>1</v>
      </c>
      <c r="Z59" t="n">
        <v>10</v>
      </c>
    </row>
    <row r="60">
      <c r="A60" t="n">
        <v>13</v>
      </c>
      <c r="B60" t="n">
        <v>125</v>
      </c>
      <c r="C60" t="inlineStr">
        <is>
          <t xml:space="preserve">CONCLUIDO	</t>
        </is>
      </c>
      <c r="D60" t="n">
        <v>4.1401</v>
      </c>
      <c r="E60" t="n">
        <v>24.15</v>
      </c>
      <c r="F60" t="n">
        <v>19.32</v>
      </c>
      <c r="G60" t="n">
        <v>26.34</v>
      </c>
      <c r="H60" t="n">
        <v>0.3</v>
      </c>
      <c r="I60" t="n">
        <v>44</v>
      </c>
      <c r="J60" t="n">
        <v>248.4</v>
      </c>
      <c r="K60" t="n">
        <v>58.47</v>
      </c>
      <c r="L60" t="n">
        <v>4.25</v>
      </c>
      <c r="M60" t="n">
        <v>42</v>
      </c>
      <c r="N60" t="n">
        <v>60.68</v>
      </c>
      <c r="O60" t="n">
        <v>30870.57</v>
      </c>
      <c r="P60" t="n">
        <v>254.17</v>
      </c>
      <c r="Q60" t="n">
        <v>3797.79</v>
      </c>
      <c r="R60" t="n">
        <v>102.43</v>
      </c>
      <c r="S60" t="n">
        <v>58.18</v>
      </c>
      <c r="T60" t="n">
        <v>20254.01</v>
      </c>
      <c r="U60" t="n">
        <v>0.57</v>
      </c>
      <c r="V60" t="n">
        <v>0.85</v>
      </c>
      <c r="W60" t="n">
        <v>2.8</v>
      </c>
      <c r="X60" t="n">
        <v>1.25</v>
      </c>
      <c r="Y60" t="n">
        <v>1</v>
      </c>
      <c r="Z60" t="n">
        <v>10</v>
      </c>
    </row>
    <row r="61">
      <c r="A61" t="n">
        <v>14</v>
      </c>
      <c r="B61" t="n">
        <v>125</v>
      </c>
      <c r="C61" t="inlineStr">
        <is>
          <t xml:space="preserve">CONCLUIDO	</t>
        </is>
      </c>
      <c r="D61" t="n">
        <v>4.1772</v>
      </c>
      <c r="E61" t="n">
        <v>23.94</v>
      </c>
      <c r="F61" t="n">
        <v>19.25</v>
      </c>
      <c r="G61" t="n">
        <v>28.17</v>
      </c>
      <c r="H61" t="n">
        <v>0.32</v>
      </c>
      <c r="I61" t="n">
        <v>41</v>
      </c>
      <c r="J61" t="n">
        <v>248.85</v>
      </c>
      <c r="K61" t="n">
        <v>58.47</v>
      </c>
      <c r="L61" t="n">
        <v>4.5</v>
      </c>
      <c r="M61" t="n">
        <v>39</v>
      </c>
      <c r="N61" t="n">
        <v>60.88</v>
      </c>
      <c r="O61" t="n">
        <v>30925.72</v>
      </c>
      <c r="P61" t="n">
        <v>246.43</v>
      </c>
      <c r="Q61" t="n">
        <v>3797.89</v>
      </c>
      <c r="R61" t="n">
        <v>100.48</v>
      </c>
      <c r="S61" t="n">
        <v>58.18</v>
      </c>
      <c r="T61" t="n">
        <v>19298.32</v>
      </c>
      <c r="U61" t="n">
        <v>0.58</v>
      </c>
      <c r="V61" t="n">
        <v>0.86</v>
      </c>
      <c r="W61" t="n">
        <v>2.78</v>
      </c>
      <c r="X61" t="n">
        <v>1.18</v>
      </c>
      <c r="Y61" t="n">
        <v>1</v>
      </c>
      <c r="Z61" t="n">
        <v>10</v>
      </c>
    </row>
    <row r="62">
      <c r="A62" t="n">
        <v>15</v>
      </c>
      <c r="B62" t="n">
        <v>125</v>
      </c>
      <c r="C62" t="inlineStr">
        <is>
          <t xml:space="preserve">CONCLUIDO	</t>
        </is>
      </c>
      <c r="D62" t="n">
        <v>4.2146</v>
      </c>
      <c r="E62" t="n">
        <v>23.73</v>
      </c>
      <c r="F62" t="n">
        <v>19.18</v>
      </c>
      <c r="G62" t="n">
        <v>30.28</v>
      </c>
      <c r="H62" t="n">
        <v>0.34</v>
      </c>
      <c r="I62" t="n">
        <v>38</v>
      </c>
      <c r="J62" t="n">
        <v>249.3</v>
      </c>
      <c r="K62" t="n">
        <v>58.47</v>
      </c>
      <c r="L62" t="n">
        <v>4.75</v>
      </c>
      <c r="M62" t="n">
        <v>32</v>
      </c>
      <c r="N62" t="n">
        <v>61.07</v>
      </c>
      <c r="O62" t="n">
        <v>30980.93</v>
      </c>
      <c r="P62" t="n">
        <v>241.43</v>
      </c>
      <c r="Q62" t="n">
        <v>3798</v>
      </c>
      <c r="R62" t="n">
        <v>98.04000000000001</v>
      </c>
      <c r="S62" t="n">
        <v>58.18</v>
      </c>
      <c r="T62" t="n">
        <v>18090.62</v>
      </c>
      <c r="U62" t="n">
        <v>0.59</v>
      </c>
      <c r="V62" t="n">
        <v>0.86</v>
      </c>
      <c r="W62" t="n">
        <v>2.79</v>
      </c>
      <c r="X62" t="n">
        <v>1.11</v>
      </c>
      <c r="Y62" t="n">
        <v>1</v>
      </c>
      <c r="Z62" t="n">
        <v>10</v>
      </c>
    </row>
    <row r="63">
      <c r="A63" t="n">
        <v>16</v>
      </c>
      <c r="B63" t="n">
        <v>125</v>
      </c>
      <c r="C63" t="inlineStr">
        <is>
          <t xml:space="preserve">CONCLUIDO	</t>
        </is>
      </c>
      <c r="D63" t="n">
        <v>4.2585</v>
      </c>
      <c r="E63" t="n">
        <v>23.48</v>
      </c>
      <c r="F63" t="n">
        <v>19.07</v>
      </c>
      <c r="G63" t="n">
        <v>32.7</v>
      </c>
      <c r="H63" t="n">
        <v>0.36</v>
      </c>
      <c r="I63" t="n">
        <v>35</v>
      </c>
      <c r="J63" t="n">
        <v>249.75</v>
      </c>
      <c r="K63" t="n">
        <v>58.47</v>
      </c>
      <c r="L63" t="n">
        <v>5</v>
      </c>
      <c r="M63" t="n">
        <v>28</v>
      </c>
      <c r="N63" t="n">
        <v>61.27</v>
      </c>
      <c r="O63" t="n">
        <v>31036.22</v>
      </c>
      <c r="P63" t="n">
        <v>235.1</v>
      </c>
      <c r="Q63" t="n">
        <v>3797.79</v>
      </c>
      <c r="R63" t="n">
        <v>94.61</v>
      </c>
      <c r="S63" t="n">
        <v>58.18</v>
      </c>
      <c r="T63" t="n">
        <v>16391.43</v>
      </c>
      <c r="U63" t="n">
        <v>0.61</v>
      </c>
      <c r="V63" t="n">
        <v>0.86</v>
      </c>
      <c r="W63" t="n">
        <v>2.78</v>
      </c>
      <c r="X63" t="n">
        <v>1</v>
      </c>
      <c r="Y63" t="n">
        <v>1</v>
      </c>
      <c r="Z63" t="n">
        <v>10</v>
      </c>
    </row>
    <row r="64">
      <c r="A64" t="n">
        <v>17</v>
      </c>
      <c r="B64" t="n">
        <v>125</v>
      </c>
      <c r="C64" t="inlineStr">
        <is>
          <t xml:space="preserve">CONCLUIDO	</t>
        </is>
      </c>
      <c r="D64" t="n">
        <v>4.2719</v>
      </c>
      <c r="E64" t="n">
        <v>23.41</v>
      </c>
      <c r="F64" t="n">
        <v>19.05</v>
      </c>
      <c r="G64" t="n">
        <v>33.61</v>
      </c>
      <c r="H64" t="n">
        <v>0.37</v>
      </c>
      <c r="I64" t="n">
        <v>34</v>
      </c>
      <c r="J64" t="n">
        <v>250.2</v>
      </c>
      <c r="K64" t="n">
        <v>58.47</v>
      </c>
      <c r="L64" t="n">
        <v>5.25</v>
      </c>
      <c r="M64" t="n">
        <v>19</v>
      </c>
      <c r="N64" t="n">
        <v>61.47</v>
      </c>
      <c r="O64" t="n">
        <v>31091.59</v>
      </c>
      <c r="P64" t="n">
        <v>233.81</v>
      </c>
      <c r="Q64" t="n">
        <v>3798.02</v>
      </c>
      <c r="R64" t="n">
        <v>93.11</v>
      </c>
      <c r="S64" t="n">
        <v>58.18</v>
      </c>
      <c r="T64" t="n">
        <v>15644.24</v>
      </c>
      <c r="U64" t="n">
        <v>0.62</v>
      </c>
      <c r="V64" t="n">
        <v>0.87</v>
      </c>
      <c r="W64" t="n">
        <v>2.8</v>
      </c>
      <c r="X64" t="n">
        <v>0.97</v>
      </c>
      <c r="Y64" t="n">
        <v>1</v>
      </c>
      <c r="Z64" t="n">
        <v>10</v>
      </c>
    </row>
    <row r="65">
      <c r="A65" t="n">
        <v>18</v>
      </c>
      <c r="B65" t="n">
        <v>125</v>
      </c>
      <c r="C65" t="inlineStr">
        <is>
          <t xml:space="preserve">CONCLUIDO	</t>
        </is>
      </c>
      <c r="D65" t="n">
        <v>4.2833</v>
      </c>
      <c r="E65" t="n">
        <v>23.35</v>
      </c>
      <c r="F65" t="n">
        <v>19.03</v>
      </c>
      <c r="G65" t="n">
        <v>34.6</v>
      </c>
      <c r="H65" t="n">
        <v>0.39</v>
      </c>
      <c r="I65" t="n">
        <v>33</v>
      </c>
      <c r="J65" t="n">
        <v>250.64</v>
      </c>
      <c r="K65" t="n">
        <v>58.47</v>
      </c>
      <c r="L65" t="n">
        <v>5.5</v>
      </c>
      <c r="M65" t="n">
        <v>11</v>
      </c>
      <c r="N65" t="n">
        <v>61.67</v>
      </c>
      <c r="O65" t="n">
        <v>31147.02</v>
      </c>
      <c r="P65" t="n">
        <v>230.38</v>
      </c>
      <c r="Q65" t="n">
        <v>3797.95</v>
      </c>
      <c r="R65" t="n">
        <v>92.65000000000001</v>
      </c>
      <c r="S65" t="n">
        <v>58.18</v>
      </c>
      <c r="T65" t="n">
        <v>15419.54</v>
      </c>
      <c r="U65" t="n">
        <v>0.63</v>
      </c>
      <c r="V65" t="n">
        <v>0.87</v>
      </c>
      <c r="W65" t="n">
        <v>2.8</v>
      </c>
      <c r="X65" t="n">
        <v>0.96</v>
      </c>
      <c r="Y65" t="n">
        <v>1</v>
      </c>
      <c r="Z65" t="n">
        <v>10</v>
      </c>
    </row>
    <row r="66">
      <c r="A66" t="n">
        <v>19</v>
      </c>
      <c r="B66" t="n">
        <v>125</v>
      </c>
      <c r="C66" t="inlineStr">
        <is>
          <t xml:space="preserve">CONCLUIDO	</t>
        </is>
      </c>
      <c r="D66" t="n">
        <v>4.2999</v>
      </c>
      <c r="E66" t="n">
        <v>23.26</v>
      </c>
      <c r="F66" t="n">
        <v>18.99</v>
      </c>
      <c r="G66" t="n">
        <v>35.6</v>
      </c>
      <c r="H66" t="n">
        <v>0.41</v>
      </c>
      <c r="I66" t="n">
        <v>32</v>
      </c>
      <c r="J66" t="n">
        <v>251.09</v>
      </c>
      <c r="K66" t="n">
        <v>58.47</v>
      </c>
      <c r="L66" t="n">
        <v>5.75</v>
      </c>
      <c r="M66" t="n">
        <v>5</v>
      </c>
      <c r="N66" t="n">
        <v>61.87</v>
      </c>
      <c r="O66" t="n">
        <v>31202.53</v>
      </c>
      <c r="P66" t="n">
        <v>229.37</v>
      </c>
      <c r="Q66" t="n">
        <v>3797.99</v>
      </c>
      <c r="R66" t="n">
        <v>90.98</v>
      </c>
      <c r="S66" t="n">
        <v>58.18</v>
      </c>
      <c r="T66" t="n">
        <v>14590.55</v>
      </c>
      <c r="U66" t="n">
        <v>0.64</v>
      </c>
      <c r="V66" t="n">
        <v>0.87</v>
      </c>
      <c r="W66" t="n">
        <v>2.8</v>
      </c>
      <c r="X66" t="n">
        <v>0.92</v>
      </c>
      <c r="Y66" t="n">
        <v>1</v>
      </c>
      <c r="Z66" t="n">
        <v>10</v>
      </c>
    </row>
    <row r="67">
      <c r="A67" t="n">
        <v>20</v>
      </c>
      <c r="B67" t="n">
        <v>125</v>
      </c>
      <c r="C67" t="inlineStr">
        <is>
          <t xml:space="preserve">CONCLUIDO	</t>
        </is>
      </c>
      <c r="D67" t="n">
        <v>4.297</v>
      </c>
      <c r="E67" t="n">
        <v>23.27</v>
      </c>
      <c r="F67" t="n">
        <v>19</v>
      </c>
      <c r="G67" t="n">
        <v>35.63</v>
      </c>
      <c r="H67" t="n">
        <v>0.42</v>
      </c>
      <c r="I67" t="n">
        <v>32</v>
      </c>
      <c r="J67" t="n">
        <v>251.55</v>
      </c>
      <c r="K67" t="n">
        <v>58.47</v>
      </c>
      <c r="L67" t="n">
        <v>6</v>
      </c>
      <c r="M67" t="n">
        <v>1</v>
      </c>
      <c r="N67" t="n">
        <v>62.07</v>
      </c>
      <c r="O67" t="n">
        <v>31258.11</v>
      </c>
      <c r="P67" t="n">
        <v>229.56</v>
      </c>
      <c r="Q67" t="n">
        <v>3797.91</v>
      </c>
      <c r="R67" t="n">
        <v>91.13</v>
      </c>
      <c r="S67" t="n">
        <v>58.18</v>
      </c>
      <c r="T67" t="n">
        <v>14664.28</v>
      </c>
      <c r="U67" t="n">
        <v>0.64</v>
      </c>
      <c r="V67" t="n">
        <v>0.87</v>
      </c>
      <c r="W67" t="n">
        <v>2.81</v>
      </c>
      <c r="X67" t="n">
        <v>0.93</v>
      </c>
      <c r="Y67" t="n">
        <v>1</v>
      </c>
      <c r="Z67" t="n">
        <v>10</v>
      </c>
    </row>
    <row r="68">
      <c r="A68" t="n">
        <v>21</v>
      </c>
      <c r="B68" t="n">
        <v>125</v>
      </c>
      <c r="C68" t="inlineStr">
        <is>
          <t xml:space="preserve">CONCLUIDO	</t>
        </is>
      </c>
      <c r="D68" t="n">
        <v>4.2966</v>
      </c>
      <c r="E68" t="n">
        <v>23.27</v>
      </c>
      <c r="F68" t="n">
        <v>19.01</v>
      </c>
      <c r="G68" t="n">
        <v>35.64</v>
      </c>
      <c r="H68" t="n">
        <v>0.44</v>
      </c>
      <c r="I68" t="n">
        <v>32</v>
      </c>
      <c r="J68" t="n">
        <v>252</v>
      </c>
      <c r="K68" t="n">
        <v>58.47</v>
      </c>
      <c r="L68" t="n">
        <v>6.25</v>
      </c>
      <c r="M68" t="n">
        <v>0</v>
      </c>
      <c r="N68" t="n">
        <v>62.27</v>
      </c>
      <c r="O68" t="n">
        <v>31313.77</v>
      </c>
      <c r="P68" t="n">
        <v>229.98</v>
      </c>
      <c r="Q68" t="n">
        <v>3797.91</v>
      </c>
      <c r="R68" t="n">
        <v>91.13</v>
      </c>
      <c r="S68" t="n">
        <v>58.18</v>
      </c>
      <c r="T68" t="n">
        <v>14667.18</v>
      </c>
      <c r="U68" t="n">
        <v>0.64</v>
      </c>
      <c r="V68" t="n">
        <v>0.87</v>
      </c>
      <c r="W68" t="n">
        <v>2.81</v>
      </c>
      <c r="X68" t="n">
        <v>0.9399999999999999</v>
      </c>
      <c r="Y68" t="n">
        <v>1</v>
      </c>
      <c r="Z68" t="n">
        <v>10</v>
      </c>
    </row>
    <row r="69">
      <c r="A69" t="n">
        <v>0</v>
      </c>
      <c r="B69" t="n">
        <v>30</v>
      </c>
      <c r="C69" t="inlineStr">
        <is>
          <t xml:space="preserve">CONCLUIDO	</t>
        </is>
      </c>
      <c r="D69" t="n">
        <v>3.8911</v>
      </c>
      <c r="E69" t="n">
        <v>25.7</v>
      </c>
      <c r="F69" t="n">
        <v>21.86</v>
      </c>
      <c r="G69" t="n">
        <v>10.25</v>
      </c>
      <c r="H69" t="n">
        <v>0.24</v>
      </c>
      <c r="I69" t="n">
        <v>128</v>
      </c>
      <c r="J69" t="n">
        <v>71.52</v>
      </c>
      <c r="K69" t="n">
        <v>32.27</v>
      </c>
      <c r="L69" t="n">
        <v>1</v>
      </c>
      <c r="M69" t="n">
        <v>2</v>
      </c>
      <c r="N69" t="n">
        <v>8.25</v>
      </c>
      <c r="O69" t="n">
        <v>9054.6</v>
      </c>
      <c r="P69" t="n">
        <v>126.05</v>
      </c>
      <c r="Q69" t="n">
        <v>3798.99</v>
      </c>
      <c r="R69" t="n">
        <v>180.45</v>
      </c>
      <c r="S69" t="n">
        <v>58.18</v>
      </c>
      <c r="T69" t="n">
        <v>58845.68</v>
      </c>
      <c r="U69" t="n">
        <v>0.32</v>
      </c>
      <c r="V69" t="n">
        <v>0.75</v>
      </c>
      <c r="W69" t="n">
        <v>3.09</v>
      </c>
      <c r="X69" t="n">
        <v>3.79</v>
      </c>
      <c r="Y69" t="n">
        <v>1</v>
      </c>
      <c r="Z69" t="n">
        <v>10</v>
      </c>
    </row>
    <row r="70">
      <c r="A70" t="n">
        <v>1</v>
      </c>
      <c r="B70" t="n">
        <v>30</v>
      </c>
      <c r="C70" t="inlineStr">
        <is>
          <t xml:space="preserve">CONCLUIDO	</t>
        </is>
      </c>
      <c r="D70" t="n">
        <v>3.8897</v>
      </c>
      <c r="E70" t="n">
        <v>25.71</v>
      </c>
      <c r="F70" t="n">
        <v>21.87</v>
      </c>
      <c r="G70" t="n">
        <v>10.25</v>
      </c>
      <c r="H70" t="n">
        <v>0.3</v>
      </c>
      <c r="I70" t="n">
        <v>128</v>
      </c>
      <c r="J70" t="n">
        <v>71.81</v>
      </c>
      <c r="K70" t="n">
        <v>32.27</v>
      </c>
      <c r="L70" t="n">
        <v>1.25</v>
      </c>
      <c r="M70" t="n">
        <v>0</v>
      </c>
      <c r="N70" t="n">
        <v>8.289999999999999</v>
      </c>
      <c r="O70" t="n">
        <v>9090.98</v>
      </c>
      <c r="P70" t="n">
        <v>126.48</v>
      </c>
      <c r="Q70" t="n">
        <v>3798.9</v>
      </c>
      <c r="R70" t="n">
        <v>180.53</v>
      </c>
      <c r="S70" t="n">
        <v>58.18</v>
      </c>
      <c r="T70" t="n">
        <v>58887.45</v>
      </c>
      <c r="U70" t="n">
        <v>0.32</v>
      </c>
      <c r="V70" t="n">
        <v>0.75</v>
      </c>
      <c r="W70" t="n">
        <v>3.09</v>
      </c>
      <c r="X70" t="n">
        <v>3.8</v>
      </c>
      <c r="Y70" t="n">
        <v>1</v>
      </c>
      <c r="Z70" t="n">
        <v>10</v>
      </c>
    </row>
    <row r="71">
      <c r="A71" t="n">
        <v>0</v>
      </c>
      <c r="B71" t="n">
        <v>15</v>
      </c>
      <c r="C71" t="inlineStr">
        <is>
          <t xml:space="preserve">CONCLUIDO	</t>
        </is>
      </c>
      <c r="D71" t="n">
        <v>3.3117</v>
      </c>
      <c r="E71" t="n">
        <v>30.2</v>
      </c>
      <c r="F71" t="n">
        <v>25.67</v>
      </c>
      <c r="G71" t="n">
        <v>6.06</v>
      </c>
      <c r="H71" t="n">
        <v>0.43</v>
      </c>
      <c r="I71" t="n">
        <v>254</v>
      </c>
      <c r="J71" t="n">
        <v>39.78</v>
      </c>
      <c r="K71" t="n">
        <v>19.54</v>
      </c>
      <c r="L71" t="n">
        <v>1</v>
      </c>
      <c r="M71" t="n">
        <v>0</v>
      </c>
      <c r="N71" t="n">
        <v>4.24</v>
      </c>
      <c r="O71" t="n">
        <v>5140</v>
      </c>
      <c r="P71" t="n">
        <v>101.67</v>
      </c>
      <c r="Q71" t="n">
        <v>3800.43</v>
      </c>
      <c r="R71" t="n">
        <v>298.38</v>
      </c>
      <c r="S71" t="n">
        <v>58.18</v>
      </c>
      <c r="T71" t="n">
        <v>117180</v>
      </c>
      <c r="U71" t="n">
        <v>0.19</v>
      </c>
      <c r="V71" t="n">
        <v>0.64</v>
      </c>
      <c r="W71" t="n">
        <v>3.47</v>
      </c>
      <c r="X71" t="n">
        <v>7.6</v>
      </c>
      <c r="Y71" t="n">
        <v>1</v>
      </c>
      <c r="Z71" t="n">
        <v>10</v>
      </c>
    </row>
    <row r="72">
      <c r="A72" t="n">
        <v>0</v>
      </c>
      <c r="B72" t="n">
        <v>70</v>
      </c>
      <c r="C72" t="inlineStr">
        <is>
          <t xml:space="preserve">CONCLUIDO	</t>
        </is>
      </c>
      <c r="D72" t="n">
        <v>3.2608</v>
      </c>
      <c r="E72" t="n">
        <v>30.67</v>
      </c>
      <c r="F72" t="n">
        <v>23.3</v>
      </c>
      <c r="G72" t="n">
        <v>7.85</v>
      </c>
      <c r="H72" t="n">
        <v>0.12</v>
      </c>
      <c r="I72" t="n">
        <v>178</v>
      </c>
      <c r="J72" t="n">
        <v>141.81</v>
      </c>
      <c r="K72" t="n">
        <v>47.83</v>
      </c>
      <c r="L72" t="n">
        <v>1</v>
      </c>
      <c r="M72" t="n">
        <v>176</v>
      </c>
      <c r="N72" t="n">
        <v>22.98</v>
      </c>
      <c r="O72" t="n">
        <v>17723.39</v>
      </c>
      <c r="P72" t="n">
        <v>245.82</v>
      </c>
      <c r="Q72" t="n">
        <v>3798.72</v>
      </c>
      <c r="R72" t="n">
        <v>232.26</v>
      </c>
      <c r="S72" t="n">
        <v>58.18</v>
      </c>
      <c r="T72" t="n">
        <v>84500.94</v>
      </c>
      <c r="U72" t="n">
        <v>0.25</v>
      </c>
      <c r="V72" t="n">
        <v>0.71</v>
      </c>
      <c r="W72" t="n">
        <v>3.02</v>
      </c>
      <c r="X72" t="n">
        <v>5.22</v>
      </c>
      <c r="Y72" t="n">
        <v>1</v>
      </c>
      <c r="Z72" t="n">
        <v>10</v>
      </c>
    </row>
    <row r="73">
      <c r="A73" t="n">
        <v>1</v>
      </c>
      <c r="B73" t="n">
        <v>70</v>
      </c>
      <c r="C73" t="inlineStr">
        <is>
          <t xml:space="preserve">CONCLUIDO	</t>
        </is>
      </c>
      <c r="D73" t="n">
        <v>3.5915</v>
      </c>
      <c r="E73" t="n">
        <v>27.84</v>
      </c>
      <c r="F73" t="n">
        <v>21.86</v>
      </c>
      <c r="G73" t="n">
        <v>10.09</v>
      </c>
      <c r="H73" t="n">
        <v>0.16</v>
      </c>
      <c r="I73" t="n">
        <v>130</v>
      </c>
      <c r="J73" t="n">
        <v>142.15</v>
      </c>
      <c r="K73" t="n">
        <v>47.83</v>
      </c>
      <c r="L73" t="n">
        <v>1.25</v>
      </c>
      <c r="M73" t="n">
        <v>128</v>
      </c>
      <c r="N73" t="n">
        <v>23.07</v>
      </c>
      <c r="O73" t="n">
        <v>17765.46</v>
      </c>
      <c r="P73" t="n">
        <v>223.22</v>
      </c>
      <c r="Q73" t="n">
        <v>3798.45</v>
      </c>
      <c r="R73" t="n">
        <v>185.56</v>
      </c>
      <c r="S73" t="n">
        <v>58.18</v>
      </c>
      <c r="T73" t="n">
        <v>61392.64</v>
      </c>
      <c r="U73" t="n">
        <v>0.31</v>
      </c>
      <c r="V73" t="n">
        <v>0.75</v>
      </c>
      <c r="W73" t="n">
        <v>2.93</v>
      </c>
      <c r="X73" t="n">
        <v>3.79</v>
      </c>
      <c r="Y73" t="n">
        <v>1</v>
      </c>
      <c r="Z73" t="n">
        <v>10</v>
      </c>
    </row>
    <row r="74">
      <c r="A74" t="n">
        <v>2</v>
      </c>
      <c r="B74" t="n">
        <v>70</v>
      </c>
      <c r="C74" t="inlineStr">
        <is>
          <t xml:space="preserve">CONCLUIDO	</t>
        </is>
      </c>
      <c r="D74" t="n">
        <v>3.8334</v>
      </c>
      <c r="E74" t="n">
        <v>26.09</v>
      </c>
      <c r="F74" t="n">
        <v>20.97</v>
      </c>
      <c r="G74" t="n">
        <v>12.58</v>
      </c>
      <c r="H74" t="n">
        <v>0.19</v>
      </c>
      <c r="I74" t="n">
        <v>100</v>
      </c>
      <c r="J74" t="n">
        <v>142.49</v>
      </c>
      <c r="K74" t="n">
        <v>47.83</v>
      </c>
      <c r="L74" t="n">
        <v>1.5</v>
      </c>
      <c r="M74" t="n">
        <v>98</v>
      </c>
      <c r="N74" t="n">
        <v>23.16</v>
      </c>
      <c r="O74" t="n">
        <v>17807.56</v>
      </c>
      <c r="P74" t="n">
        <v>206.81</v>
      </c>
      <c r="Q74" t="n">
        <v>3798.38</v>
      </c>
      <c r="R74" t="n">
        <v>156.62</v>
      </c>
      <c r="S74" t="n">
        <v>58.18</v>
      </c>
      <c r="T74" t="n">
        <v>47070.31</v>
      </c>
      <c r="U74" t="n">
        <v>0.37</v>
      </c>
      <c r="V74" t="n">
        <v>0.79</v>
      </c>
      <c r="W74" t="n">
        <v>2.88</v>
      </c>
      <c r="X74" t="n">
        <v>2.9</v>
      </c>
      <c r="Y74" t="n">
        <v>1</v>
      </c>
      <c r="Z74" t="n">
        <v>10</v>
      </c>
    </row>
    <row r="75">
      <c r="A75" t="n">
        <v>3</v>
      </c>
      <c r="B75" t="n">
        <v>70</v>
      </c>
      <c r="C75" t="inlineStr">
        <is>
          <t xml:space="preserve">CONCLUIDO	</t>
        </is>
      </c>
      <c r="D75" t="n">
        <v>4.002</v>
      </c>
      <c r="E75" t="n">
        <v>24.99</v>
      </c>
      <c r="F75" t="n">
        <v>20.42</v>
      </c>
      <c r="G75" t="n">
        <v>15.13</v>
      </c>
      <c r="H75" t="n">
        <v>0.22</v>
      </c>
      <c r="I75" t="n">
        <v>81</v>
      </c>
      <c r="J75" t="n">
        <v>142.83</v>
      </c>
      <c r="K75" t="n">
        <v>47.83</v>
      </c>
      <c r="L75" t="n">
        <v>1.75</v>
      </c>
      <c r="M75" t="n">
        <v>79</v>
      </c>
      <c r="N75" t="n">
        <v>23.25</v>
      </c>
      <c r="O75" t="n">
        <v>17849.7</v>
      </c>
      <c r="P75" t="n">
        <v>193.29</v>
      </c>
      <c r="Q75" t="n">
        <v>3798.19</v>
      </c>
      <c r="R75" t="n">
        <v>138.67</v>
      </c>
      <c r="S75" t="n">
        <v>58.18</v>
      </c>
      <c r="T75" t="n">
        <v>38190.86</v>
      </c>
      <c r="U75" t="n">
        <v>0.42</v>
      </c>
      <c r="V75" t="n">
        <v>0.8100000000000001</v>
      </c>
      <c r="W75" t="n">
        <v>2.85</v>
      </c>
      <c r="X75" t="n">
        <v>2.35</v>
      </c>
      <c r="Y75" t="n">
        <v>1</v>
      </c>
      <c r="Z75" t="n">
        <v>10</v>
      </c>
    </row>
    <row r="76">
      <c r="A76" t="n">
        <v>4</v>
      </c>
      <c r="B76" t="n">
        <v>70</v>
      </c>
      <c r="C76" t="inlineStr">
        <is>
          <t xml:space="preserve">CONCLUIDO	</t>
        </is>
      </c>
      <c r="D76" t="n">
        <v>4.1544</v>
      </c>
      <c r="E76" t="n">
        <v>24.07</v>
      </c>
      <c r="F76" t="n">
        <v>19.94</v>
      </c>
      <c r="G76" t="n">
        <v>18.12</v>
      </c>
      <c r="H76" t="n">
        <v>0.25</v>
      </c>
      <c r="I76" t="n">
        <v>66</v>
      </c>
      <c r="J76" t="n">
        <v>143.17</v>
      </c>
      <c r="K76" t="n">
        <v>47.83</v>
      </c>
      <c r="L76" t="n">
        <v>2</v>
      </c>
      <c r="M76" t="n">
        <v>55</v>
      </c>
      <c r="N76" t="n">
        <v>23.34</v>
      </c>
      <c r="O76" t="n">
        <v>17891.86</v>
      </c>
      <c r="P76" t="n">
        <v>179.56</v>
      </c>
      <c r="Q76" t="n">
        <v>3798.09</v>
      </c>
      <c r="R76" t="n">
        <v>122.39</v>
      </c>
      <c r="S76" t="n">
        <v>58.18</v>
      </c>
      <c r="T76" t="n">
        <v>30125.12</v>
      </c>
      <c r="U76" t="n">
        <v>0.48</v>
      </c>
      <c r="V76" t="n">
        <v>0.83</v>
      </c>
      <c r="W76" t="n">
        <v>2.84</v>
      </c>
      <c r="X76" t="n">
        <v>1.86</v>
      </c>
      <c r="Y76" t="n">
        <v>1</v>
      </c>
      <c r="Z76" t="n">
        <v>10</v>
      </c>
    </row>
    <row r="77">
      <c r="A77" t="n">
        <v>5</v>
      </c>
      <c r="B77" t="n">
        <v>70</v>
      </c>
      <c r="C77" t="inlineStr">
        <is>
          <t xml:space="preserve">CONCLUIDO	</t>
        </is>
      </c>
      <c r="D77" t="n">
        <v>4.2152</v>
      </c>
      <c r="E77" t="n">
        <v>23.72</v>
      </c>
      <c r="F77" t="n">
        <v>19.79</v>
      </c>
      <c r="G77" t="n">
        <v>20.13</v>
      </c>
      <c r="H77" t="n">
        <v>0.28</v>
      </c>
      <c r="I77" t="n">
        <v>59</v>
      </c>
      <c r="J77" t="n">
        <v>143.51</v>
      </c>
      <c r="K77" t="n">
        <v>47.83</v>
      </c>
      <c r="L77" t="n">
        <v>2.25</v>
      </c>
      <c r="M77" t="n">
        <v>24</v>
      </c>
      <c r="N77" t="n">
        <v>23.44</v>
      </c>
      <c r="O77" t="n">
        <v>17934.06</v>
      </c>
      <c r="P77" t="n">
        <v>173.13</v>
      </c>
      <c r="Q77" t="n">
        <v>3798.04</v>
      </c>
      <c r="R77" t="n">
        <v>116.75</v>
      </c>
      <c r="S77" t="n">
        <v>58.18</v>
      </c>
      <c r="T77" t="n">
        <v>27341.42</v>
      </c>
      <c r="U77" t="n">
        <v>0.5</v>
      </c>
      <c r="V77" t="n">
        <v>0.83</v>
      </c>
      <c r="W77" t="n">
        <v>2.86</v>
      </c>
      <c r="X77" t="n">
        <v>1.72</v>
      </c>
      <c r="Y77" t="n">
        <v>1</v>
      </c>
      <c r="Z77" t="n">
        <v>10</v>
      </c>
    </row>
    <row r="78">
      <c r="A78" t="n">
        <v>6</v>
      </c>
      <c r="B78" t="n">
        <v>70</v>
      </c>
      <c r="C78" t="inlineStr">
        <is>
          <t xml:space="preserve">CONCLUIDO	</t>
        </is>
      </c>
      <c r="D78" t="n">
        <v>4.2432</v>
      </c>
      <c r="E78" t="n">
        <v>23.57</v>
      </c>
      <c r="F78" t="n">
        <v>19.72</v>
      </c>
      <c r="G78" t="n">
        <v>21.13</v>
      </c>
      <c r="H78" t="n">
        <v>0.31</v>
      </c>
      <c r="I78" t="n">
        <v>56</v>
      </c>
      <c r="J78" t="n">
        <v>143.86</v>
      </c>
      <c r="K78" t="n">
        <v>47.83</v>
      </c>
      <c r="L78" t="n">
        <v>2.5</v>
      </c>
      <c r="M78" t="n">
        <v>6</v>
      </c>
      <c r="N78" t="n">
        <v>23.53</v>
      </c>
      <c r="O78" t="n">
        <v>17976.29</v>
      </c>
      <c r="P78" t="n">
        <v>170.71</v>
      </c>
      <c r="Q78" t="n">
        <v>3798.2</v>
      </c>
      <c r="R78" t="n">
        <v>113.83</v>
      </c>
      <c r="S78" t="n">
        <v>58.18</v>
      </c>
      <c r="T78" t="n">
        <v>25898.27</v>
      </c>
      <c r="U78" t="n">
        <v>0.51</v>
      </c>
      <c r="V78" t="n">
        <v>0.84</v>
      </c>
      <c r="W78" t="n">
        <v>2.87</v>
      </c>
      <c r="X78" t="n">
        <v>1.65</v>
      </c>
      <c r="Y78" t="n">
        <v>1</v>
      </c>
      <c r="Z78" t="n">
        <v>10</v>
      </c>
    </row>
    <row r="79">
      <c r="A79" t="n">
        <v>7</v>
      </c>
      <c r="B79" t="n">
        <v>70</v>
      </c>
      <c r="C79" t="inlineStr">
        <is>
          <t xml:space="preserve">CONCLUIDO	</t>
        </is>
      </c>
      <c r="D79" t="n">
        <v>4.2411</v>
      </c>
      <c r="E79" t="n">
        <v>23.58</v>
      </c>
      <c r="F79" t="n">
        <v>19.73</v>
      </c>
      <c r="G79" t="n">
        <v>21.14</v>
      </c>
      <c r="H79" t="n">
        <v>0.34</v>
      </c>
      <c r="I79" t="n">
        <v>56</v>
      </c>
      <c r="J79" t="n">
        <v>144.2</v>
      </c>
      <c r="K79" t="n">
        <v>47.83</v>
      </c>
      <c r="L79" t="n">
        <v>2.75</v>
      </c>
      <c r="M79" t="n">
        <v>0</v>
      </c>
      <c r="N79" t="n">
        <v>23.62</v>
      </c>
      <c r="O79" t="n">
        <v>18018.55</v>
      </c>
      <c r="P79" t="n">
        <v>170.76</v>
      </c>
      <c r="Q79" t="n">
        <v>3797.89</v>
      </c>
      <c r="R79" t="n">
        <v>113.98</v>
      </c>
      <c r="S79" t="n">
        <v>58.18</v>
      </c>
      <c r="T79" t="n">
        <v>25970.11</v>
      </c>
      <c r="U79" t="n">
        <v>0.51</v>
      </c>
      <c r="V79" t="n">
        <v>0.84</v>
      </c>
      <c r="W79" t="n">
        <v>2.88</v>
      </c>
      <c r="X79" t="n">
        <v>1.66</v>
      </c>
      <c r="Y79" t="n">
        <v>1</v>
      </c>
      <c r="Z79" t="n">
        <v>10</v>
      </c>
    </row>
    <row r="80">
      <c r="A80" t="n">
        <v>0</v>
      </c>
      <c r="B80" t="n">
        <v>90</v>
      </c>
      <c r="C80" t="inlineStr">
        <is>
          <t xml:space="preserve">CONCLUIDO	</t>
        </is>
      </c>
      <c r="D80" t="n">
        <v>2.8354</v>
      </c>
      <c r="E80" t="n">
        <v>35.27</v>
      </c>
      <c r="F80" t="n">
        <v>24.81</v>
      </c>
      <c r="G80" t="n">
        <v>6.59</v>
      </c>
      <c r="H80" t="n">
        <v>0.1</v>
      </c>
      <c r="I80" t="n">
        <v>226</v>
      </c>
      <c r="J80" t="n">
        <v>176.73</v>
      </c>
      <c r="K80" t="n">
        <v>52.44</v>
      </c>
      <c r="L80" t="n">
        <v>1</v>
      </c>
      <c r="M80" t="n">
        <v>224</v>
      </c>
      <c r="N80" t="n">
        <v>33.29</v>
      </c>
      <c r="O80" t="n">
        <v>22031.19</v>
      </c>
      <c r="P80" t="n">
        <v>311.22</v>
      </c>
      <c r="Q80" t="n">
        <v>3799.86</v>
      </c>
      <c r="R80" t="n">
        <v>281.79</v>
      </c>
      <c r="S80" t="n">
        <v>58.18</v>
      </c>
      <c r="T80" t="n">
        <v>109025.55</v>
      </c>
      <c r="U80" t="n">
        <v>0.21</v>
      </c>
      <c r="V80" t="n">
        <v>0.66</v>
      </c>
      <c r="W80" t="n">
        <v>3.1</v>
      </c>
      <c r="X80" t="n">
        <v>6.74</v>
      </c>
      <c r="Y80" t="n">
        <v>1</v>
      </c>
      <c r="Z80" t="n">
        <v>10</v>
      </c>
    </row>
    <row r="81">
      <c r="A81" t="n">
        <v>1</v>
      </c>
      <c r="B81" t="n">
        <v>90</v>
      </c>
      <c r="C81" t="inlineStr">
        <is>
          <t xml:space="preserve">CONCLUIDO	</t>
        </is>
      </c>
      <c r="D81" t="n">
        <v>3.2178</v>
      </c>
      <c r="E81" t="n">
        <v>31.08</v>
      </c>
      <c r="F81" t="n">
        <v>22.86</v>
      </c>
      <c r="G81" t="n">
        <v>8.42</v>
      </c>
      <c r="H81" t="n">
        <v>0.13</v>
      </c>
      <c r="I81" t="n">
        <v>163</v>
      </c>
      <c r="J81" t="n">
        <v>177.1</v>
      </c>
      <c r="K81" t="n">
        <v>52.44</v>
      </c>
      <c r="L81" t="n">
        <v>1.25</v>
      </c>
      <c r="M81" t="n">
        <v>161</v>
      </c>
      <c r="N81" t="n">
        <v>33.41</v>
      </c>
      <c r="O81" t="n">
        <v>22076.81</v>
      </c>
      <c r="P81" t="n">
        <v>280.97</v>
      </c>
      <c r="Q81" t="n">
        <v>3799.23</v>
      </c>
      <c r="R81" t="n">
        <v>217.98</v>
      </c>
      <c r="S81" t="n">
        <v>58.18</v>
      </c>
      <c r="T81" t="n">
        <v>77438.88</v>
      </c>
      <c r="U81" t="n">
        <v>0.27</v>
      </c>
      <c r="V81" t="n">
        <v>0.72</v>
      </c>
      <c r="W81" t="n">
        <v>2.99</v>
      </c>
      <c r="X81" t="n">
        <v>4.78</v>
      </c>
      <c r="Y81" t="n">
        <v>1</v>
      </c>
      <c r="Z81" t="n">
        <v>10</v>
      </c>
    </row>
    <row r="82">
      <c r="A82" t="n">
        <v>2</v>
      </c>
      <c r="B82" t="n">
        <v>90</v>
      </c>
      <c r="C82" t="inlineStr">
        <is>
          <t xml:space="preserve">CONCLUIDO	</t>
        </is>
      </c>
      <c r="D82" t="n">
        <v>3.4834</v>
      </c>
      <c r="E82" t="n">
        <v>28.71</v>
      </c>
      <c r="F82" t="n">
        <v>21.77</v>
      </c>
      <c r="G82" t="n">
        <v>10.29</v>
      </c>
      <c r="H82" t="n">
        <v>0.15</v>
      </c>
      <c r="I82" t="n">
        <v>127</v>
      </c>
      <c r="J82" t="n">
        <v>177.47</v>
      </c>
      <c r="K82" t="n">
        <v>52.44</v>
      </c>
      <c r="L82" t="n">
        <v>1.5</v>
      </c>
      <c r="M82" t="n">
        <v>125</v>
      </c>
      <c r="N82" t="n">
        <v>33.53</v>
      </c>
      <c r="O82" t="n">
        <v>22122.46</v>
      </c>
      <c r="P82" t="n">
        <v>261.78</v>
      </c>
      <c r="Q82" t="n">
        <v>3798.59</v>
      </c>
      <c r="R82" t="n">
        <v>183</v>
      </c>
      <c r="S82" t="n">
        <v>58.18</v>
      </c>
      <c r="T82" t="n">
        <v>60126.27</v>
      </c>
      <c r="U82" t="n">
        <v>0.32</v>
      </c>
      <c r="V82" t="n">
        <v>0.76</v>
      </c>
      <c r="W82" t="n">
        <v>2.92</v>
      </c>
      <c r="X82" t="n">
        <v>3.7</v>
      </c>
      <c r="Y82" t="n">
        <v>1</v>
      </c>
      <c r="Z82" t="n">
        <v>10</v>
      </c>
    </row>
    <row r="83">
      <c r="A83" t="n">
        <v>3</v>
      </c>
      <c r="B83" t="n">
        <v>90</v>
      </c>
      <c r="C83" t="inlineStr">
        <is>
          <t xml:space="preserve">CONCLUIDO	</t>
        </is>
      </c>
      <c r="D83" t="n">
        <v>3.6863</v>
      </c>
      <c r="E83" t="n">
        <v>27.13</v>
      </c>
      <c r="F83" t="n">
        <v>21.04</v>
      </c>
      <c r="G83" t="n">
        <v>12.26</v>
      </c>
      <c r="H83" t="n">
        <v>0.17</v>
      </c>
      <c r="I83" t="n">
        <v>103</v>
      </c>
      <c r="J83" t="n">
        <v>177.84</v>
      </c>
      <c r="K83" t="n">
        <v>52.44</v>
      </c>
      <c r="L83" t="n">
        <v>1.75</v>
      </c>
      <c r="M83" t="n">
        <v>101</v>
      </c>
      <c r="N83" t="n">
        <v>33.65</v>
      </c>
      <c r="O83" t="n">
        <v>22168.15</v>
      </c>
      <c r="P83" t="n">
        <v>247.29</v>
      </c>
      <c r="Q83" t="n">
        <v>3798.41</v>
      </c>
      <c r="R83" t="n">
        <v>158.78</v>
      </c>
      <c r="S83" t="n">
        <v>58.18</v>
      </c>
      <c r="T83" t="n">
        <v>48138.12</v>
      </c>
      <c r="U83" t="n">
        <v>0.37</v>
      </c>
      <c r="V83" t="n">
        <v>0.78</v>
      </c>
      <c r="W83" t="n">
        <v>2.89</v>
      </c>
      <c r="X83" t="n">
        <v>2.97</v>
      </c>
      <c r="Y83" t="n">
        <v>1</v>
      </c>
      <c r="Z83" t="n">
        <v>10</v>
      </c>
    </row>
    <row r="84">
      <c r="A84" t="n">
        <v>4</v>
      </c>
      <c r="B84" t="n">
        <v>90</v>
      </c>
      <c r="C84" t="inlineStr">
        <is>
          <t xml:space="preserve">CONCLUIDO	</t>
        </is>
      </c>
      <c r="D84" t="n">
        <v>3.8409</v>
      </c>
      <c r="E84" t="n">
        <v>26.04</v>
      </c>
      <c r="F84" t="n">
        <v>20.56</v>
      </c>
      <c r="G84" t="n">
        <v>14.34</v>
      </c>
      <c r="H84" t="n">
        <v>0.2</v>
      </c>
      <c r="I84" t="n">
        <v>86</v>
      </c>
      <c r="J84" t="n">
        <v>178.21</v>
      </c>
      <c r="K84" t="n">
        <v>52.44</v>
      </c>
      <c r="L84" t="n">
        <v>2</v>
      </c>
      <c r="M84" t="n">
        <v>84</v>
      </c>
      <c r="N84" t="n">
        <v>33.77</v>
      </c>
      <c r="O84" t="n">
        <v>22213.89</v>
      </c>
      <c r="P84" t="n">
        <v>235.55</v>
      </c>
      <c r="Q84" t="n">
        <v>3797.96</v>
      </c>
      <c r="R84" t="n">
        <v>143.16</v>
      </c>
      <c r="S84" t="n">
        <v>58.18</v>
      </c>
      <c r="T84" t="n">
        <v>40411.37</v>
      </c>
      <c r="U84" t="n">
        <v>0.41</v>
      </c>
      <c r="V84" t="n">
        <v>0.8</v>
      </c>
      <c r="W84" t="n">
        <v>2.86</v>
      </c>
      <c r="X84" t="n">
        <v>2.49</v>
      </c>
      <c r="Y84" t="n">
        <v>1</v>
      </c>
      <c r="Z84" t="n">
        <v>10</v>
      </c>
    </row>
    <row r="85">
      <c r="A85" t="n">
        <v>5</v>
      </c>
      <c r="B85" t="n">
        <v>90</v>
      </c>
      <c r="C85" t="inlineStr">
        <is>
          <t xml:space="preserve">CONCLUIDO	</t>
        </is>
      </c>
      <c r="D85" t="n">
        <v>3.9738</v>
      </c>
      <c r="E85" t="n">
        <v>25.16</v>
      </c>
      <c r="F85" t="n">
        <v>20.15</v>
      </c>
      <c r="G85" t="n">
        <v>16.56</v>
      </c>
      <c r="H85" t="n">
        <v>0.22</v>
      </c>
      <c r="I85" t="n">
        <v>73</v>
      </c>
      <c r="J85" t="n">
        <v>178.59</v>
      </c>
      <c r="K85" t="n">
        <v>52.44</v>
      </c>
      <c r="L85" t="n">
        <v>2.25</v>
      </c>
      <c r="M85" t="n">
        <v>71</v>
      </c>
      <c r="N85" t="n">
        <v>33.89</v>
      </c>
      <c r="O85" t="n">
        <v>22259.66</v>
      </c>
      <c r="P85" t="n">
        <v>225.32</v>
      </c>
      <c r="Q85" t="n">
        <v>3798.31</v>
      </c>
      <c r="R85" t="n">
        <v>129.69</v>
      </c>
      <c r="S85" t="n">
        <v>58.18</v>
      </c>
      <c r="T85" t="n">
        <v>33741.15</v>
      </c>
      <c r="U85" t="n">
        <v>0.45</v>
      </c>
      <c r="V85" t="n">
        <v>0.82</v>
      </c>
      <c r="W85" t="n">
        <v>2.84</v>
      </c>
      <c r="X85" t="n">
        <v>2.08</v>
      </c>
      <c r="Y85" t="n">
        <v>1</v>
      </c>
      <c r="Z85" t="n">
        <v>10</v>
      </c>
    </row>
    <row r="86">
      <c r="A86" t="n">
        <v>6</v>
      </c>
      <c r="B86" t="n">
        <v>90</v>
      </c>
      <c r="C86" t="inlineStr">
        <is>
          <t xml:space="preserve">CONCLUIDO	</t>
        </is>
      </c>
      <c r="D86" t="n">
        <v>4.0753</v>
      </c>
      <c r="E86" t="n">
        <v>24.54</v>
      </c>
      <c r="F86" t="n">
        <v>19.88</v>
      </c>
      <c r="G86" t="n">
        <v>18.93</v>
      </c>
      <c r="H86" t="n">
        <v>0.25</v>
      </c>
      <c r="I86" t="n">
        <v>63</v>
      </c>
      <c r="J86" t="n">
        <v>178.96</v>
      </c>
      <c r="K86" t="n">
        <v>52.44</v>
      </c>
      <c r="L86" t="n">
        <v>2.5</v>
      </c>
      <c r="M86" t="n">
        <v>61</v>
      </c>
      <c r="N86" t="n">
        <v>34.02</v>
      </c>
      <c r="O86" t="n">
        <v>22305.48</v>
      </c>
      <c r="P86" t="n">
        <v>215.02</v>
      </c>
      <c r="Q86" t="n">
        <v>3798.13</v>
      </c>
      <c r="R86" t="n">
        <v>120.79</v>
      </c>
      <c r="S86" t="n">
        <v>58.18</v>
      </c>
      <c r="T86" t="n">
        <v>29340.18</v>
      </c>
      <c r="U86" t="n">
        <v>0.48</v>
      </c>
      <c r="V86" t="n">
        <v>0.83</v>
      </c>
      <c r="W86" t="n">
        <v>2.83</v>
      </c>
      <c r="X86" t="n">
        <v>1.81</v>
      </c>
      <c r="Y86" t="n">
        <v>1</v>
      </c>
      <c r="Z86" t="n">
        <v>10</v>
      </c>
    </row>
    <row r="87">
      <c r="A87" t="n">
        <v>7</v>
      </c>
      <c r="B87" t="n">
        <v>90</v>
      </c>
      <c r="C87" t="inlineStr">
        <is>
          <t xml:space="preserve">CONCLUIDO	</t>
        </is>
      </c>
      <c r="D87" t="n">
        <v>4.1659</v>
      </c>
      <c r="E87" t="n">
        <v>24</v>
      </c>
      <c r="F87" t="n">
        <v>19.63</v>
      </c>
      <c r="G87" t="n">
        <v>21.41</v>
      </c>
      <c r="H87" t="n">
        <v>0.27</v>
      </c>
      <c r="I87" t="n">
        <v>55</v>
      </c>
      <c r="J87" t="n">
        <v>179.33</v>
      </c>
      <c r="K87" t="n">
        <v>52.44</v>
      </c>
      <c r="L87" t="n">
        <v>2.75</v>
      </c>
      <c r="M87" t="n">
        <v>48</v>
      </c>
      <c r="N87" t="n">
        <v>34.14</v>
      </c>
      <c r="O87" t="n">
        <v>22351.34</v>
      </c>
      <c r="P87" t="n">
        <v>205</v>
      </c>
      <c r="Q87" t="n">
        <v>3798.12</v>
      </c>
      <c r="R87" t="n">
        <v>112.77</v>
      </c>
      <c r="S87" t="n">
        <v>58.18</v>
      </c>
      <c r="T87" t="n">
        <v>25372.79</v>
      </c>
      <c r="U87" t="n">
        <v>0.52</v>
      </c>
      <c r="V87" t="n">
        <v>0.84</v>
      </c>
      <c r="W87" t="n">
        <v>2.81</v>
      </c>
      <c r="X87" t="n">
        <v>1.56</v>
      </c>
      <c r="Y87" t="n">
        <v>1</v>
      </c>
      <c r="Z87" t="n">
        <v>10</v>
      </c>
    </row>
    <row r="88">
      <c r="A88" t="n">
        <v>8</v>
      </c>
      <c r="B88" t="n">
        <v>90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19.46</v>
      </c>
      <c r="G88" t="n">
        <v>23.83</v>
      </c>
      <c r="H88" t="n">
        <v>0.3</v>
      </c>
      <c r="I88" t="n">
        <v>49</v>
      </c>
      <c r="J88" t="n">
        <v>179.7</v>
      </c>
      <c r="K88" t="n">
        <v>52.44</v>
      </c>
      <c r="L88" t="n">
        <v>3</v>
      </c>
      <c r="M88" t="n">
        <v>35</v>
      </c>
      <c r="N88" t="n">
        <v>34.26</v>
      </c>
      <c r="O88" t="n">
        <v>22397.24</v>
      </c>
      <c r="P88" t="n">
        <v>197.5</v>
      </c>
      <c r="Q88" t="n">
        <v>3798.16</v>
      </c>
      <c r="R88" t="n">
        <v>106.7</v>
      </c>
      <c r="S88" t="n">
        <v>58.18</v>
      </c>
      <c r="T88" t="n">
        <v>22366.82</v>
      </c>
      <c r="U88" t="n">
        <v>0.55</v>
      </c>
      <c r="V88" t="n">
        <v>0.85</v>
      </c>
      <c r="W88" t="n">
        <v>2.82</v>
      </c>
      <c r="X88" t="n">
        <v>1.39</v>
      </c>
      <c r="Y88" t="n">
        <v>1</v>
      </c>
      <c r="Z88" t="n">
        <v>10</v>
      </c>
    </row>
    <row r="89">
      <c r="A89" t="n">
        <v>9</v>
      </c>
      <c r="B89" t="n">
        <v>90</v>
      </c>
      <c r="C89" t="inlineStr">
        <is>
          <t xml:space="preserve">CONCLUIDO	</t>
        </is>
      </c>
      <c r="D89" t="n">
        <v>4.2614</v>
      </c>
      <c r="E89" t="n">
        <v>23.47</v>
      </c>
      <c r="F89" t="n">
        <v>19.41</v>
      </c>
      <c r="G89" t="n">
        <v>25.32</v>
      </c>
      <c r="H89" t="n">
        <v>0.32</v>
      </c>
      <c r="I89" t="n">
        <v>46</v>
      </c>
      <c r="J89" t="n">
        <v>180.07</v>
      </c>
      <c r="K89" t="n">
        <v>52.44</v>
      </c>
      <c r="L89" t="n">
        <v>3.25</v>
      </c>
      <c r="M89" t="n">
        <v>20</v>
      </c>
      <c r="N89" t="n">
        <v>34.38</v>
      </c>
      <c r="O89" t="n">
        <v>22443.18</v>
      </c>
      <c r="P89" t="n">
        <v>194.51</v>
      </c>
      <c r="Q89" t="n">
        <v>3798.37</v>
      </c>
      <c r="R89" t="n">
        <v>104.81</v>
      </c>
      <c r="S89" t="n">
        <v>58.18</v>
      </c>
      <c r="T89" t="n">
        <v>21434.93</v>
      </c>
      <c r="U89" t="n">
        <v>0.5600000000000001</v>
      </c>
      <c r="V89" t="n">
        <v>0.85</v>
      </c>
      <c r="W89" t="n">
        <v>2.82</v>
      </c>
      <c r="X89" t="n">
        <v>1.34</v>
      </c>
      <c r="Y89" t="n">
        <v>1</v>
      </c>
      <c r="Z89" t="n">
        <v>10</v>
      </c>
    </row>
    <row r="90">
      <c r="A90" t="n">
        <v>10</v>
      </c>
      <c r="B90" t="n">
        <v>90</v>
      </c>
      <c r="C90" t="inlineStr">
        <is>
          <t xml:space="preserve">CONCLUIDO	</t>
        </is>
      </c>
      <c r="D90" t="n">
        <v>4.2876</v>
      </c>
      <c r="E90" t="n">
        <v>23.32</v>
      </c>
      <c r="F90" t="n">
        <v>19.34</v>
      </c>
      <c r="G90" t="n">
        <v>26.37</v>
      </c>
      <c r="H90" t="n">
        <v>0.34</v>
      </c>
      <c r="I90" t="n">
        <v>44</v>
      </c>
      <c r="J90" t="n">
        <v>180.45</v>
      </c>
      <c r="K90" t="n">
        <v>52.44</v>
      </c>
      <c r="L90" t="n">
        <v>3.5</v>
      </c>
      <c r="M90" t="n">
        <v>7</v>
      </c>
      <c r="N90" t="n">
        <v>34.51</v>
      </c>
      <c r="O90" t="n">
        <v>22489.16</v>
      </c>
      <c r="P90" t="n">
        <v>190.47</v>
      </c>
      <c r="Q90" t="n">
        <v>3798.13</v>
      </c>
      <c r="R90" t="n">
        <v>101.85</v>
      </c>
      <c r="S90" t="n">
        <v>58.18</v>
      </c>
      <c r="T90" t="n">
        <v>19968.28</v>
      </c>
      <c r="U90" t="n">
        <v>0.57</v>
      </c>
      <c r="V90" t="n">
        <v>0.85</v>
      </c>
      <c r="W90" t="n">
        <v>2.83</v>
      </c>
      <c r="X90" t="n">
        <v>1.27</v>
      </c>
      <c r="Y90" t="n">
        <v>1</v>
      </c>
      <c r="Z90" t="n">
        <v>10</v>
      </c>
    </row>
    <row r="91">
      <c r="A91" t="n">
        <v>11</v>
      </c>
      <c r="B91" t="n">
        <v>90</v>
      </c>
      <c r="C91" t="inlineStr">
        <is>
          <t xml:space="preserve">CONCLUIDO	</t>
        </is>
      </c>
      <c r="D91" t="n">
        <v>4.2826</v>
      </c>
      <c r="E91" t="n">
        <v>23.35</v>
      </c>
      <c r="F91" t="n">
        <v>19.37</v>
      </c>
      <c r="G91" t="n">
        <v>26.41</v>
      </c>
      <c r="H91" t="n">
        <v>0.37</v>
      </c>
      <c r="I91" t="n">
        <v>44</v>
      </c>
      <c r="J91" t="n">
        <v>180.82</v>
      </c>
      <c r="K91" t="n">
        <v>52.44</v>
      </c>
      <c r="L91" t="n">
        <v>3.75</v>
      </c>
      <c r="M91" t="n">
        <v>0</v>
      </c>
      <c r="N91" t="n">
        <v>34.63</v>
      </c>
      <c r="O91" t="n">
        <v>22535.19</v>
      </c>
      <c r="P91" t="n">
        <v>190.37</v>
      </c>
      <c r="Q91" t="n">
        <v>3798.1</v>
      </c>
      <c r="R91" t="n">
        <v>102.39</v>
      </c>
      <c r="S91" t="n">
        <v>58.18</v>
      </c>
      <c r="T91" t="n">
        <v>20238.44</v>
      </c>
      <c r="U91" t="n">
        <v>0.57</v>
      </c>
      <c r="V91" t="n">
        <v>0.85</v>
      </c>
      <c r="W91" t="n">
        <v>2.85</v>
      </c>
      <c r="X91" t="n">
        <v>1.29</v>
      </c>
      <c r="Y91" t="n">
        <v>1</v>
      </c>
      <c r="Z91" t="n">
        <v>10</v>
      </c>
    </row>
    <row r="92">
      <c r="A92" t="n">
        <v>0</v>
      </c>
      <c r="B92" t="n">
        <v>110</v>
      </c>
      <c r="C92" t="inlineStr">
        <is>
          <t xml:space="preserve">CONCLUIDO	</t>
        </is>
      </c>
      <c r="D92" t="n">
        <v>2.4713</v>
      </c>
      <c r="E92" t="n">
        <v>40.46</v>
      </c>
      <c r="F92" t="n">
        <v>26.28</v>
      </c>
      <c r="G92" t="n">
        <v>5.76</v>
      </c>
      <c r="H92" t="n">
        <v>0.08</v>
      </c>
      <c r="I92" t="n">
        <v>274</v>
      </c>
      <c r="J92" t="n">
        <v>213.37</v>
      </c>
      <c r="K92" t="n">
        <v>56.13</v>
      </c>
      <c r="L92" t="n">
        <v>1</v>
      </c>
      <c r="M92" t="n">
        <v>272</v>
      </c>
      <c r="N92" t="n">
        <v>46.25</v>
      </c>
      <c r="O92" t="n">
        <v>26550.29</v>
      </c>
      <c r="P92" t="n">
        <v>377.38</v>
      </c>
      <c r="Q92" t="n">
        <v>3799.35</v>
      </c>
      <c r="R92" t="n">
        <v>330.22</v>
      </c>
      <c r="S92" t="n">
        <v>58.18</v>
      </c>
      <c r="T92" t="n">
        <v>133001.97</v>
      </c>
      <c r="U92" t="n">
        <v>0.18</v>
      </c>
      <c r="V92" t="n">
        <v>0.63</v>
      </c>
      <c r="W92" t="n">
        <v>3.18</v>
      </c>
      <c r="X92" t="n">
        <v>8.210000000000001</v>
      </c>
      <c r="Y92" t="n">
        <v>1</v>
      </c>
      <c r="Z92" t="n">
        <v>10</v>
      </c>
    </row>
    <row r="93">
      <c r="A93" t="n">
        <v>1</v>
      </c>
      <c r="B93" t="n">
        <v>110</v>
      </c>
      <c r="C93" t="inlineStr">
        <is>
          <t xml:space="preserve">CONCLUIDO	</t>
        </is>
      </c>
      <c r="D93" t="n">
        <v>2.878</v>
      </c>
      <c r="E93" t="n">
        <v>34.75</v>
      </c>
      <c r="F93" t="n">
        <v>23.86</v>
      </c>
      <c r="G93" t="n">
        <v>7.3</v>
      </c>
      <c r="H93" t="n">
        <v>0.1</v>
      </c>
      <c r="I93" t="n">
        <v>196</v>
      </c>
      <c r="J93" t="n">
        <v>213.78</v>
      </c>
      <c r="K93" t="n">
        <v>56.13</v>
      </c>
      <c r="L93" t="n">
        <v>1.25</v>
      </c>
      <c r="M93" t="n">
        <v>194</v>
      </c>
      <c r="N93" t="n">
        <v>46.4</v>
      </c>
      <c r="O93" t="n">
        <v>26600.32</v>
      </c>
      <c r="P93" t="n">
        <v>338.1</v>
      </c>
      <c r="Q93" t="n">
        <v>3799.12</v>
      </c>
      <c r="R93" t="n">
        <v>251.11</v>
      </c>
      <c r="S93" t="n">
        <v>58.18</v>
      </c>
      <c r="T93" t="n">
        <v>93836.3</v>
      </c>
      <c r="U93" t="n">
        <v>0.23</v>
      </c>
      <c r="V93" t="n">
        <v>0.6899999999999999</v>
      </c>
      <c r="W93" t="n">
        <v>3.03</v>
      </c>
      <c r="X93" t="n">
        <v>5.78</v>
      </c>
      <c r="Y93" t="n">
        <v>1</v>
      </c>
      <c r="Z93" t="n">
        <v>10</v>
      </c>
    </row>
    <row r="94">
      <c r="A94" t="n">
        <v>2</v>
      </c>
      <c r="B94" t="n">
        <v>110</v>
      </c>
      <c r="C94" t="inlineStr">
        <is>
          <t xml:space="preserve">CONCLUIDO	</t>
        </is>
      </c>
      <c r="D94" t="n">
        <v>3.1719</v>
      </c>
      <c r="E94" t="n">
        <v>31.53</v>
      </c>
      <c r="F94" t="n">
        <v>22.5</v>
      </c>
      <c r="G94" t="n">
        <v>8.880000000000001</v>
      </c>
      <c r="H94" t="n">
        <v>0.12</v>
      </c>
      <c r="I94" t="n">
        <v>152</v>
      </c>
      <c r="J94" t="n">
        <v>214.19</v>
      </c>
      <c r="K94" t="n">
        <v>56.13</v>
      </c>
      <c r="L94" t="n">
        <v>1.5</v>
      </c>
      <c r="M94" t="n">
        <v>150</v>
      </c>
      <c r="N94" t="n">
        <v>46.56</v>
      </c>
      <c r="O94" t="n">
        <v>26650.41</v>
      </c>
      <c r="P94" t="n">
        <v>313.87</v>
      </c>
      <c r="Q94" t="n">
        <v>3798.88</v>
      </c>
      <c r="R94" t="n">
        <v>206.91</v>
      </c>
      <c r="S94" t="n">
        <v>58.18</v>
      </c>
      <c r="T94" t="n">
        <v>71956.10000000001</v>
      </c>
      <c r="U94" t="n">
        <v>0.28</v>
      </c>
      <c r="V94" t="n">
        <v>0.73</v>
      </c>
      <c r="W94" t="n">
        <v>2.95</v>
      </c>
      <c r="X94" t="n">
        <v>4.42</v>
      </c>
      <c r="Y94" t="n">
        <v>1</v>
      </c>
      <c r="Z94" t="n">
        <v>10</v>
      </c>
    </row>
    <row r="95">
      <c r="A95" t="n">
        <v>3</v>
      </c>
      <c r="B95" t="n">
        <v>110</v>
      </c>
      <c r="C95" t="inlineStr">
        <is>
          <t xml:space="preserve">CONCLUIDO	</t>
        </is>
      </c>
      <c r="D95" t="n">
        <v>3.3879</v>
      </c>
      <c r="E95" t="n">
        <v>29.52</v>
      </c>
      <c r="F95" t="n">
        <v>21.67</v>
      </c>
      <c r="G95" t="n">
        <v>10.48</v>
      </c>
      <c r="H95" t="n">
        <v>0.14</v>
      </c>
      <c r="I95" t="n">
        <v>124</v>
      </c>
      <c r="J95" t="n">
        <v>214.59</v>
      </c>
      <c r="K95" t="n">
        <v>56.13</v>
      </c>
      <c r="L95" t="n">
        <v>1.75</v>
      </c>
      <c r="M95" t="n">
        <v>122</v>
      </c>
      <c r="N95" t="n">
        <v>46.72</v>
      </c>
      <c r="O95" t="n">
        <v>26700.55</v>
      </c>
      <c r="P95" t="n">
        <v>298.02</v>
      </c>
      <c r="Q95" t="n">
        <v>3798.41</v>
      </c>
      <c r="R95" t="n">
        <v>179.23</v>
      </c>
      <c r="S95" t="n">
        <v>58.18</v>
      </c>
      <c r="T95" t="n">
        <v>58257.36</v>
      </c>
      <c r="U95" t="n">
        <v>0.32</v>
      </c>
      <c r="V95" t="n">
        <v>0.76</v>
      </c>
      <c r="W95" t="n">
        <v>2.93</v>
      </c>
      <c r="X95" t="n">
        <v>3.6</v>
      </c>
      <c r="Y95" t="n">
        <v>1</v>
      </c>
      <c r="Z95" t="n">
        <v>10</v>
      </c>
    </row>
    <row r="96">
      <c r="A96" t="n">
        <v>4</v>
      </c>
      <c r="B96" t="n">
        <v>110</v>
      </c>
      <c r="C96" t="inlineStr">
        <is>
          <t xml:space="preserve">CONCLUIDO	</t>
        </is>
      </c>
      <c r="D96" t="n">
        <v>3.5584</v>
      </c>
      <c r="E96" t="n">
        <v>28.1</v>
      </c>
      <c r="F96" t="n">
        <v>21.1</v>
      </c>
      <c r="G96" t="n">
        <v>12.17</v>
      </c>
      <c r="H96" t="n">
        <v>0.17</v>
      </c>
      <c r="I96" t="n">
        <v>104</v>
      </c>
      <c r="J96" t="n">
        <v>215</v>
      </c>
      <c r="K96" t="n">
        <v>56.13</v>
      </c>
      <c r="L96" t="n">
        <v>2</v>
      </c>
      <c r="M96" t="n">
        <v>102</v>
      </c>
      <c r="N96" t="n">
        <v>46.87</v>
      </c>
      <c r="O96" t="n">
        <v>26750.75</v>
      </c>
      <c r="P96" t="n">
        <v>285.67</v>
      </c>
      <c r="Q96" t="n">
        <v>3798.53</v>
      </c>
      <c r="R96" t="n">
        <v>160.51</v>
      </c>
      <c r="S96" t="n">
        <v>58.18</v>
      </c>
      <c r="T96" t="n">
        <v>48998.03</v>
      </c>
      <c r="U96" t="n">
        <v>0.36</v>
      </c>
      <c r="V96" t="n">
        <v>0.78</v>
      </c>
      <c r="W96" t="n">
        <v>2.9</v>
      </c>
      <c r="X96" t="n">
        <v>3.03</v>
      </c>
      <c r="Y96" t="n">
        <v>1</v>
      </c>
      <c r="Z96" t="n">
        <v>10</v>
      </c>
    </row>
    <row r="97">
      <c r="A97" t="n">
        <v>5</v>
      </c>
      <c r="B97" t="n">
        <v>110</v>
      </c>
      <c r="C97" t="inlineStr">
        <is>
          <t xml:space="preserve">CONCLUIDO	</t>
        </is>
      </c>
      <c r="D97" t="n">
        <v>3.7019</v>
      </c>
      <c r="E97" t="n">
        <v>27.01</v>
      </c>
      <c r="F97" t="n">
        <v>20.64</v>
      </c>
      <c r="G97" t="n">
        <v>13.92</v>
      </c>
      <c r="H97" t="n">
        <v>0.19</v>
      </c>
      <c r="I97" t="n">
        <v>89</v>
      </c>
      <c r="J97" t="n">
        <v>215.41</v>
      </c>
      <c r="K97" t="n">
        <v>56.13</v>
      </c>
      <c r="L97" t="n">
        <v>2.25</v>
      </c>
      <c r="M97" t="n">
        <v>87</v>
      </c>
      <c r="N97" t="n">
        <v>47.03</v>
      </c>
      <c r="O97" t="n">
        <v>26801</v>
      </c>
      <c r="P97" t="n">
        <v>274.77</v>
      </c>
      <c r="Q97" t="n">
        <v>3798.25</v>
      </c>
      <c r="R97" t="n">
        <v>145.82</v>
      </c>
      <c r="S97" t="n">
        <v>58.18</v>
      </c>
      <c r="T97" t="n">
        <v>41726.9</v>
      </c>
      <c r="U97" t="n">
        <v>0.4</v>
      </c>
      <c r="V97" t="n">
        <v>0.8</v>
      </c>
      <c r="W97" t="n">
        <v>2.87</v>
      </c>
      <c r="X97" t="n">
        <v>2.57</v>
      </c>
      <c r="Y97" t="n">
        <v>1</v>
      </c>
      <c r="Z97" t="n">
        <v>10</v>
      </c>
    </row>
    <row r="98">
      <c r="A98" t="n">
        <v>6</v>
      </c>
      <c r="B98" t="n">
        <v>110</v>
      </c>
      <c r="C98" t="inlineStr">
        <is>
          <t xml:space="preserve">CONCLUIDO	</t>
        </is>
      </c>
      <c r="D98" t="n">
        <v>3.8225</v>
      </c>
      <c r="E98" t="n">
        <v>26.16</v>
      </c>
      <c r="F98" t="n">
        <v>20.3</v>
      </c>
      <c r="G98" t="n">
        <v>15.82</v>
      </c>
      <c r="H98" t="n">
        <v>0.21</v>
      </c>
      <c r="I98" t="n">
        <v>77</v>
      </c>
      <c r="J98" t="n">
        <v>215.82</v>
      </c>
      <c r="K98" t="n">
        <v>56.13</v>
      </c>
      <c r="L98" t="n">
        <v>2.5</v>
      </c>
      <c r="M98" t="n">
        <v>75</v>
      </c>
      <c r="N98" t="n">
        <v>47.19</v>
      </c>
      <c r="O98" t="n">
        <v>26851.31</v>
      </c>
      <c r="P98" t="n">
        <v>264.77</v>
      </c>
      <c r="Q98" t="n">
        <v>3798.11</v>
      </c>
      <c r="R98" t="n">
        <v>134.76</v>
      </c>
      <c r="S98" t="n">
        <v>58.18</v>
      </c>
      <c r="T98" t="n">
        <v>36257.86</v>
      </c>
      <c r="U98" t="n">
        <v>0.43</v>
      </c>
      <c r="V98" t="n">
        <v>0.8100000000000001</v>
      </c>
      <c r="W98" t="n">
        <v>2.84</v>
      </c>
      <c r="X98" t="n">
        <v>2.23</v>
      </c>
      <c r="Y98" t="n">
        <v>1</v>
      </c>
      <c r="Z98" t="n">
        <v>10</v>
      </c>
    </row>
    <row r="99">
      <c r="A99" t="n">
        <v>7</v>
      </c>
      <c r="B99" t="n">
        <v>110</v>
      </c>
      <c r="C99" t="inlineStr">
        <is>
          <t xml:space="preserve">CONCLUIDO	</t>
        </is>
      </c>
      <c r="D99" t="n">
        <v>3.9226</v>
      </c>
      <c r="E99" t="n">
        <v>25.49</v>
      </c>
      <c r="F99" t="n">
        <v>20.01</v>
      </c>
      <c r="G99" t="n">
        <v>17.66</v>
      </c>
      <c r="H99" t="n">
        <v>0.23</v>
      </c>
      <c r="I99" t="n">
        <v>68</v>
      </c>
      <c r="J99" t="n">
        <v>216.22</v>
      </c>
      <c r="K99" t="n">
        <v>56.13</v>
      </c>
      <c r="L99" t="n">
        <v>2.75</v>
      </c>
      <c r="M99" t="n">
        <v>66</v>
      </c>
      <c r="N99" t="n">
        <v>47.35</v>
      </c>
      <c r="O99" t="n">
        <v>26901.66</v>
      </c>
      <c r="P99" t="n">
        <v>256.38</v>
      </c>
      <c r="Q99" t="n">
        <v>3798.13</v>
      </c>
      <c r="R99" t="n">
        <v>125.12</v>
      </c>
      <c r="S99" t="n">
        <v>58.18</v>
      </c>
      <c r="T99" t="n">
        <v>31481.33</v>
      </c>
      <c r="U99" t="n">
        <v>0.46</v>
      </c>
      <c r="V99" t="n">
        <v>0.82</v>
      </c>
      <c r="W99" t="n">
        <v>2.83</v>
      </c>
      <c r="X99" t="n">
        <v>1.94</v>
      </c>
      <c r="Y99" t="n">
        <v>1</v>
      </c>
      <c r="Z99" t="n">
        <v>10</v>
      </c>
    </row>
    <row r="100">
      <c r="A100" t="n">
        <v>8</v>
      </c>
      <c r="B100" t="n">
        <v>110</v>
      </c>
      <c r="C100" t="inlineStr">
        <is>
          <t xml:space="preserve">CONCLUIDO	</t>
        </is>
      </c>
      <c r="D100" t="n">
        <v>4.002</v>
      </c>
      <c r="E100" t="n">
        <v>24.99</v>
      </c>
      <c r="F100" t="n">
        <v>19.8</v>
      </c>
      <c r="G100" t="n">
        <v>19.47</v>
      </c>
      <c r="H100" t="n">
        <v>0.25</v>
      </c>
      <c r="I100" t="n">
        <v>61</v>
      </c>
      <c r="J100" t="n">
        <v>216.63</v>
      </c>
      <c r="K100" t="n">
        <v>56.13</v>
      </c>
      <c r="L100" t="n">
        <v>3</v>
      </c>
      <c r="M100" t="n">
        <v>59</v>
      </c>
      <c r="N100" t="n">
        <v>47.51</v>
      </c>
      <c r="O100" t="n">
        <v>26952.08</v>
      </c>
      <c r="P100" t="n">
        <v>249.71</v>
      </c>
      <c r="Q100" t="n">
        <v>3797.86</v>
      </c>
      <c r="R100" t="n">
        <v>118.47</v>
      </c>
      <c r="S100" t="n">
        <v>58.18</v>
      </c>
      <c r="T100" t="n">
        <v>28192.87</v>
      </c>
      <c r="U100" t="n">
        <v>0.49</v>
      </c>
      <c r="V100" t="n">
        <v>0.83</v>
      </c>
      <c r="W100" t="n">
        <v>2.82</v>
      </c>
      <c r="X100" t="n">
        <v>1.73</v>
      </c>
      <c r="Y100" t="n">
        <v>1</v>
      </c>
      <c r="Z100" t="n">
        <v>10</v>
      </c>
    </row>
    <row r="101">
      <c r="A101" t="n">
        <v>9</v>
      </c>
      <c r="B101" t="n">
        <v>110</v>
      </c>
      <c r="C101" t="inlineStr">
        <is>
          <t xml:space="preserve">CONCLUIDO	</t>
        </is>
      </c>
      <c r="D101" t="n">
        <v>4.0697</v>
      </c>
      <c r="E101" t="n">
        <v>24.57</v>
      </c>
      <c r="F101" t="n">
        <v>19.64</v>
      </c>
      <c r="G101" t="n">
        <v>21.42</v>
      </c>
      <c r="H101" t="n">
        <v>0.27</v>
      </c>
      <c r="I101" t="n">
        <v>55</v>
      </c>
      <c r="J101" t="n">
        <v>217.04</v>
      </c>
      <c r="K101" t="n">
        <v>56.13</v>
      </c>
      <c r="L101" t="n">
        <v>3.25</v>
      </c>
      <c r="M101" t="n">
        <v>53</v>
      </c>
      <c r="N101" t="n">
        <v>47.66</v>
      </c>
      <c r="O101" t="n">
        <v>27002.55</v>
      </c>
      <c r="P101" t="n">
        <v>242.3</v>
      </c>
      <c r="Q101" t="n">
        <v>3798.12</v>
      </c>
      <c r="R101" t="n">
        <v>113.31</v>
      </c>
      <c r="S101" t="n">
        <v>58.18</v>
      </c>
      <c r="T101" t="n">
        <v>25642.76</v>
      </c>
      <c r="U101" t="n">
        <v>0.51</v>
      </c>
      <c r="V101" t="n">
        <v>0.84</v>
      </c>
      <c r="W101" t="n">
        <v>2.81</v>
      </c>
      <c r="X101" t="n">
        <v>1.57</v>
      </c>
      <c r="Y101" t="n">
        <v>1</v>
      </c>
      <c r="Z101" t="n">
        <v>10</v>
      </c>
    </row>
    <row r="102">
      <c r="A102" t="n">
        <v>10</v>
      </c>
      <c r="B102" t="n">
        <v>110</v>
      </c>
      <c r="C102" t="inlineStr">
        <is>
          <t xml:space="preserve">CONCLUIDO	</t>
        </is>
      </c>
      <c r="D102" t="n">
        <v>4.1449</v>
      </c>
      <c r="E102" t="n">
        <v>24.13</v>
      </c>
      <c r="F102" t="n">
        <v>19.44</v>
      </c>
      <c r="G102" t="n">
        <v>23.81</v>
      </c>
      <c r="H102" t="n">
        <v>0.29</v>
      </c>
      <c r="I102" t="n">
        <v>49</v>
      </c>
      <c r="J102" t="n">
        <v>217.45</v>
      </c>
      <c r="K102" t="n">
        <v>56.13</v>
      </c>
      <c r="L102" t="n">
        <v>3.5</v>
      </c>
      <c r="M102" t="n">
        <v>47</v>
      </c>
      <c r="N102" t="n">
        <v>47.82</v>
      </c>
      <c r="O102" t="n">
        <v>27053.07</v>
      </c>
      <c r="P102" t="n">
        <v>233.64</v>
      </c>
      <c r="Q102" t="n">
        <v>3797.94</v>
      </c>
      <c r="R102" t="n">
        <v>106.9</v>
      </c>
      <c r="S102" t="n">
        <v>58.18</v>
      </c>
      <c r="T102" t="n">
        <v>22465.19</v>
      </c>
      <c r="U102" t="n">
        <v>0.54</v>
      </c>
      <c r="V102" t="n">
        <v>0.85</v>
      </c>
      <c r="W102" t="n">
        <v>2.8</v>
      </c>
      <c r="X102" t="n">
        <v>1.37</v>
      </c>
      <c r="Y102" t="n">
        <v>1</v>
      </c>
      <c r="Z102" t="n">
        <v>10</v>
      </c>
    </row>
    <row r="103">
      <c r="A103" t="n">
        <v>11</v>
      </c>
      <c r="B103" t="n">
        <v>110</v>
      </c>
      <c r="C103" t="inlineStr">
        <is>
          <t xml:space="preserve">CONCLUIDO	</t>
        </is>
      </c>
      <c r="D103" t="n">
        <v>4.1936</v>
      </c>
      <c r="E103" t="n">
        <v>23.85</v>
      </c>
      <c r="F103" t="n">
        <v>19.33</v>
      </c>
      <c r="G103" t="n">
        <v>25.78</v>
      </c>
      <c r="H103" t="n">
        <v>0.31</v>
      </c>
      <c r="I103" t="n">
        <v>45</v>
      </c>
      <c r="J103" t="n">
        <v>217.86</v>
      </c>
      <c r="K103" t="n">
        <v>56.13</v>
      </c>
      <c r="L103" t="n">
        <v>3.75</v>
      </c>
      <c r="M103" t="n">
        <v>41</v>
      </c>
      <c r="N103" t="n">
        <v>47.98</v>
      </c>
      <c r="O103" t="n">
        <v>27103.65</v>
      </c>
      <c r="P103" t="n">
        <v>228.43</v>
      </c>
      <c r="Q103" t="n">
        <v>3798.21</v>
      </c>
      <c r="R103" t="n">
        <v>103.08</v>
      </c>
      <c r="S103" t="n">
        <v>58.18</v>
      </c>
      <c r="T103" t="n">
        <v>20576.84</v>
      </c>
      <c r="U103" t="n">
        <v>0.5600000000000001</v>
      </c>
      <c r="V103" t="n">
        <v>0.85</v>
      </c>
      <c r="W103" t="n">
        <v>2.79</v>
      </c>
      <c r="X103" t="n">
        <v>1.26</v>
      </c>
      <c r="Y103" t="n">
        <v>1</v>
      </c>
      <c r="Z103" t="n">
        <v>10</v>
      </c>
    </row>
    <row r="104">
      <c r="A104" t="n">
        <v>12</v>
      </c>
      <c r="B104" t="n">
        <v>110</v>
      </c>
      <c r="C104" t="inlineStr">
        <is>
          <t xml:space="preserve">CONCLUIDO	</t>
        </is>
      </c>
      <c r="D104" t="n">
        <v>4.2403</v>
      </c>
      <c r="E104" t="n">
        <v>23.58</v>
      </c>
      <c r="F104" t="n">
        <v>19.24</v>
      </c>
      <c r="G104" t="n">
        <v>28.15</v>
      </c>
      <c r="H104" t="n">
        <v>0.33</v>
      </c>
      <c r="I104" t="n">
        <v>41</v>
      </c>
      <c r="J104" t="n">
        <v>218.27</v>
      </c>
      <c r="K104" t="n">
        <v>56.13</v>
      </c>
      <c r="L104" t="n">
        <v>4</v>
      </c>
      <c r="M104" t="n">
        <v>33</v>
      </c>
      <c r="N104" t="n">
        <v>48.15</v>
      </c>
      <c r="O104" t="n">
        <v>27154.29</v>
      </c>
      <c r="P104" t="n">
        <v>220.69</v>
      </c>
      <c r="Q104" t="n">
        <v>3798.1</v>
      </c>
      <c r="R104" t="n">
        <v>99.67</v>
      </c>
      <c r="S104" t="n">
        <v>58.18</v>
      </c>
      <c r="T104" t="n">
        <v>18889.42</v>
      </c>
      <c r="U104" t="n">
        <v>0.58</v>
      </c>
      <c r="V104" t="n">
        <v>0.86</v>
      </c>
      <c r="W104" t="n">
        <v>2.8</v>
      </c>
      <c r="X104" t="n">
        <v>1.17</v>
      </c>
      <c r="Y104" t="n">
        <v>1</v>
      </c>
      <c r="Z104" t="n">
        <v>10</v>
      </c>
    </row>
    <row r="105">
      <c r="A105" t="n">
        <v>13</v>
      </c>
      <c r="B105" t="n">
        <v>110</v>
      </c>
      <c r="C105" t="inlineStr">
        <is>
          <t xml:space="preserve">CONCLUIDO	</t>
        </is>
      </c>
      <c r="D105" t="n">
        <v>4.2646</v>
      </c>
      <c r="E105" t="n">
        <v>23.45</v>
      </c>
      <c r="F105" t="n">
        <v>19.19</v>
      </c>
      <c r="G105" t="n">
        <v>29.52</v>
      </c>
      <c r="H105" t="n">
        <v>0.35</v>
      </c>
      <c r="I105" t="n">
        <v>39</v>
      </c>
      <c r="J105" t="n">
        <v>218.68</v>
      </c>
      <c r="K105" t="n">
        <v>56.13</v>
      </c>
      <c r="L105" t="n">
        <v>4.25</v>
      </c>
      <c r="M105" t="n">
        <v>23</v>
      </c>
      <c r="N105" t="n">
        <v>48.31</v>
      </c>
      <c r="O105" t="n">
        <v>27204.98</v>
      </c>
      <c r="P105" t="n">
        <v>217.35</v>
      </c>
      <c r="Q105" t="n">
        <v>3797.92</v>
      </c>
      <c r="R105" t="n">
        <v>97.83</v>
      </c>
      <c r="S105" t="n">
        <v>58.18</v>
      </c>
      <c r="T105" t="n">
        <v>17981.54</v>
      </c>
      <c r="U105" t="n">
        <v>0.59</v>
      </c>
      <c r="V105" t="n">
        <v>0.86</v>
      </c>
      <c r="W105" t="n">
        <v>2.8</v>
      </c>
      <c r="X105" t="n">
        <v>1.12</v>
      </c>
      <c r="Y105" t="n">
        <v>1</v>
      </c>
      <c r="Z105" t="n">
        <v>10</v>
      </c>
    </row>
    <row r="106">
      <c r="A106" t="n">
        <v>14</v>
      </c>
      <c r="B106" t="n">
        <v>110</v>
      </c>
      <c r="C106" t="inlineStr">
        <is>
          <t xml:space="preserve">CONCLUIDO	</t>
        </is>
      </c>
      <c r="D106" t="n">
        <v>4.289</v>
      </c>
      <c r="E106" t="n">
        <v>23.32</v>
      </c>
      <c r="F106" t="n">
        <v>19.14</v>
      </c>
      <c r="G106" t="n">
        <v>31.04</v>
      </c>
      <c r="H106" t="n">
        <v>0.36</v>
      </c>
      <c r="I106" t="n">
        <v>37</v>
      </c>
      <c r="J106" t="n">
        <v>219.09</v>
      </c>
      <c r="K106" t="n">
        <v>56.13</v>
      </c>
      <c r="L106" t="n">
        <v>4.5</v>
      </c>
      <c r="M106" t="n">
        <v>11</v>
      </c>
      <c r="N106" t="n">
        <v>48.47</v>
      </c>
      <c r="O106" t="n">
        <v>27255.72</v>
      </c>
      <c r="P106" t="n">
        <v>214.24</v>
      </c>
      <c r="Q106" t="n">
        <v>3797.99</v>
      </c>
      <c r="R106" t="n">
        <v>95.67</v>
      </c>
      <c r="S106" t="n">
        <v>58.18</v>
      </c>
      <c r="T106" t="n">
        <v>16912.23</v>
      </c>
      <c r="U106" t="n">
        <v>0.61</v>
      </c>
      <c r="V106" t="n">
        <v>0.86</v>
      </c>
      <c r="W106" t="n">
        <v>2.82</v>
      </c>
      <c r="X106" t="n">
        <v>1.07</v>
      </c>
      <c r="Y106" t="n">
        <v>1</v>
      </c>
      <c r="Z106" t="n">
        <v>10</v>
      </c>
    </row>
    <row r="107">
      <c r="A107" t="n">
        <v>15</v>
      </c>
      <c r="B107" t="n">
        <v>110</v>
      </c>
      <c r="C107" t="inlineStr">
        <is>
          <t xml:space="preserve">CONCLUIDO	</t>
        </is>
      </c>
      <c r="D107" t="n">
        <v>4.301</v>
      </c>
      <c r="E107" t="n">
        <v>23.25</v>
      </c>
      <c r="F107" t="n">
        <v>19.12</v>
      </c>
      <c r="G107" t="n">
        <v>31.86</v>
      </c>
      <c r="H107" t="n">
        <v>0.38</v>
      </c>
      <c r="I107" t="n">
        <v>36</v>
      </c>
      <c r="J107" t="n">
        <v>219.51</v>
      </c>
      <c r="K107" t="n">
        <v>56.13</v>
      </c>
      <c r="L107" t="n">
        <v>4.75</v>
      </c>
      <c r="M107" t="n">
        <v>4</v>
      </c>
      <c r="N107" t="n">
        <v>48.63</v>
      </c>
      <c r="O107" t="n">
        <v>27306.53</v>
      </c>
      <c r="P107" t="n">
        <v>212.65</v>
      </c>
      <c r="Q107" t="n">
        <v>3797.87</v>
      </c>
      <c r="R107" t="n">
        <v>94.81</v>
      </c>
      <c r="S107" t="n">
        <v>58.18</v>
      </c>
      <c r="T107" t="n">
        <v>16486.15</v>
      </c>
      <c r="U107" t="n">
        <v>0.61</v>
      </c>
      <c r="V107" t="n">
        <v>0.86</v>
      </c>
      <c r="W107" t="n">
        <v>2.82</v>
      </c>
      <c r="X107" t="n">
        <v>1.05</v>
      </c>
      <c r="Y107" t="n">
        <v>1</v>
      </c>
      <c r="Z107" t="n">
        <v>10</v>
      </c>
    </row>
    <row r="108">
      <c r="A108" t="n">
        <v>16</v>
      </c>
      <c r="B108" t="n">
        <v>110</v>
      </c>
      <c r="C108" t="inlineStr">
        <is>
          <t xml:space="preserve">CONCLUIDO	</t>
        </is>
      </c>
      <c r="D108" t="n">
        <v>4.3002</v>
      </c>
      <c r="E108" t="n">
        <v>23.25</v>
      </c>
      <c r="F108" t="n">
        <v>19.12</v>
      </c>
      <c r="G108" t="n">
        <v>31.87</v>
      </c>
      <c r="H108" t="n">
        <v>0.4</v>
      </c>
      <c r="I108" t="n">
        <v>36</v>
      </c>
      <c r="J108" t="n">
        <v>219.92</v>
      </c>
      <c r="K108" t="n">
        <v>56.13</v>
      </c>
      <c r="L108" t="n">
        <v>5</v>
      </c>
      <c r="M108" t="n">
        <v>2</v>
      </c>
      <c r="N108" t="n">
        <v>48.79</v>
      </c>
      <c r="O108" t="n">
        <v>27357.39</v>
      </c>
      <c r="P108" t="n">
        <v>213.36</v>
      </c>
      <c r="Q108" t="n">
        <v>3798.28</v>
      </c>
      <c r="R108" t="n">
        <v>94.70999999999999</v>
      </c>
      <c r="S108" t="n">
        <v>58.18</v>
      </c>
      <c r="T108" t="n">
        <v>16437.23</v>
      </c>
      <c r="U108" t="n">
        <v>0.61</v>
      </c>
      <c r="V108" t="n">
        <v>0.86</v>
      </c>
      <c r="W108" t="n">
        <v>2.82</v>
      </c>
      <c r="X108" t="n">
        <v>1.05</v>
      </c>
      <c r="Y108" t="n">
        <v>1</v>
      </c>
      <c r="Z108" t="n">
        <v>10</v>
      </c>
    </row>
    <row r="109">
      <c r="A109" t="n">
        <v>17</v>
      </c>
      <c r="B109" t="n">
        <v>110</v>
      </c>
      <c r="C109" t="inlineStr">
        <is>
          <t xml:space="preserve">CONCLUIDO	</t>
        </is>
      </c>
      <c r="D109" t="n">
        <v>4.2997</v>
      </c>
      <c r="E109" t="n">
        <v>23.26</v>
      </c>
      <c r="F109" t="n">
        <v>19.12</v>
      </c>
      <c r="G109" t="n">
        <v>31.87</v>
      </c>
      <c r="H109" t="n">
        <v>0.42</v>
      </c>
      <c r="I109" t="n">
        <v>36</v>
      </c>
      <c r="J109" t="n">
        <v>220.33</v>
      </c>
      <c r="K109" t="n">
        <v>56.13</v>
      </c>
      <c r="L109" t="n">
        <v>5.25</v>
      </c>
      <c r="M109" t="n">
        <v>0</v>
      </c>
      <c r="N109" t="n">
        <v>48.95</v>
      </c>
      <c r="O109" t="n">
        <v>27408.3</v>
      </c>
      <c r="P109" t="n">
        <v>213.43</v>
      </c>
      <c r="Q109" t="n">
        <v>3798.27</v>
      </c>
      <c r="R109" t="n">
        <v>94.75</v>
      </c>
      <c r="S109" t="n">
        <v>58.18</v>
      </c>
      <c r="T109" t="n">
        <v>16455.53</v>
      </c>
      <c r="U109" t="n">
        <v>0.61</v>
      </c>
      <c r="V109" t="n">
        <v>0.86</v>
      </c>
      <c r="W109" t="n">
        <v>2.83</v>
      </c>
      <c r="X109" t="n">
        <v>1.05</v>
      </c>
      <c r="Y109" t="n">
        <v>1</v>
      </c>
      <c r="Z109" t="n">
        <v>10</v>
      </c>
    </row>
    <row r="110">
      <c r="A110" t="n">
        <v>0</v>
      </c>
      <c r="B110" t="n">
        <v>150</v>
      </c>
      <c r="C110" t="inlineStr">
        <is>
          <t xml:space="preserve">CONCLUIDO	</t>
        </is>
      </c>
      <c r="D110" t="n">
        <v>1.8208</v>
      </c>
      <c r="E110" t="n">
        <v>54.92</v>
      </c>
      <c r="F110" t="n">
        <v>30.09</v>
      </c>
      <c r="G110" t="n">
        <v>4.59</v>
      </c>
      <c r="H110" t="n">
        <v>0.06</v>
      </c>
      <c r="I110" t="n">
        <v>393</v>
      </c>
      <c r="J110" t="n">
        <v>296.65</v>
      </c>
      <c r="K110" t="n">
        <v>61.82</v>
      </c>
      <c r="L110" t="n">
        <v>1</v>
      </c>
      <c r="M110" t="n">
        <v>391</v>
      </c>
      <c r="N110" t="n">
        <v>83.83</v>
      </c>
      <c r="O110" t="n">
        <v>36821.52</v>
      </c>
      <c r="P110" t="n">
        <v>540.25</v>
      </c>
      <c r="Q110" t="n">
        <v>3799.54</v>
      </c>
      <c r="R110" t="n">
        <v>455.63</v>
      </c>
      <c r="S110" t="n">
        <v>58.18</v>
      </c>
      <c r="T110" t="n">
        <v>195111.69</v>
      </c>
      <c r="U110" t="n">
        <v>0.13</v>
      </c>
      <c r="V110" t="n">
        <v>0.55</v>
      </c>
      <c r="W110" t="n">
        <v>3.37</v>
      </c>
      <c r="X110" t="n">
        <v>12.01</v>
      </c>
      <c r="Y110" t="n">
        <v>1</v>
      </c>
      <c r="Z110" t="n">
        <v>10</v>
      </c>
    </row>
    <row r="111">
      <c r="A111" t="n">
        <v>1</v>
      </c>
      <c r="B111" t="n">
        <v>150</v>
      </c>
      <c r="C111" t="inlineStr">
        <is>
          <t xml:space="preserve">CONCLUIDO	</t>
        </is>
      </c>
      <c r="D111" t="n">
        <v>2.2621</v>
      </c>
      <c r="E111" t="n">
        <v>44.21</v>
      </c>
      <c r="F111" t="n">
        <v>26.15</v>
      </c>
      <c r="G111" t="n">
        <v>5.79</v>
      </c>
      <c r="H111" t="n">
        <v>0.07000000000000001</v>
      </c>
      <c r="I111" t="n">
        <v>271</v>
      </c>
      <c r="J111" t="n">
        <v>297.17</v>
      </c>
      <c r="K111" t="n">
        <v>61.82</v>
      </c>
      <c r="L111" t="n">
        <v>1.25</v>
      </c>
      <c r="M111" t="n">
        <v>269</v>
      </c>
      <c r="N111" t="n">
        <v>84.09999999999999</v>
      </c>
      <c r="O111" t="n">
        <v>36885.7</v>
      </c>
      <c r="P111" t="n">
        <v>466.05</v>
      </c>
      <c r="Q111" t="n">
        <v>3799.47</v>
      </c>
      <c r="R111" t="n">
        <v>326.87</v>
      </c>
      <c r="S111" t="n">
        <v>58.18</v>
      </c>
      <c r="T111" t="n">
        <v>131340.67</v>
      </c>
      <c r="U111" t="n">
        <v>0.18</v>
      </c>
      <c r="V111" t="n">
        <v>0.63</v>
      </c>
      <c r="W111" t="n">
        <v>3.14</v>
      </c>
      <c r="X111" t="n">
        <v>8.08</v>
      </c>
      <c r="Y111" t="n">
        <v>1</v>
      </c>
      <c r="Z111" t="n">
        <v>10</v>
      </c>
    </row>
    <row r="112">
      <c r="A112" t="n">
        <v>2</v>
      </c>
      <c r="B112" t="n">
        <v>150</v>
      </c>
      <c r="C112" t="inlineStr">
        <is>
          <t xml:space="preserve">CONCLUIDO	</t>
        </is>
      </c>
      <c r="D112" t="n">
        <v>2.5834</v>
      </c>
      <c r="E112" t="n">
        <v>38.71</v>
      </c>
      <c r="F112" t="n">
        <v>24.21</v>
      </c>
      <c r="G112" t="n">
        <v>7.02</v>
      </c>
      <c r="H112" t="n">
        <v>0.09</v>
      </c>
      <c r="I112" t="n">
        <v>207</v>
      </c>
      <c r="J112" t="n">
        <v>297.7</v>
      </c>
      <c r="K112" t="n">
        <v>61.82</v>
      </c>
      <c r="L112" t="n">
        <v>1.5</v>
      </c>
      <c r="M112" t="n">
        <v>205</v>
      </c>
      <c r="N112" t="n">
        <v>84.37</v>
      </c>
      <c r="O112" t="n">
        <v>36949.99</v>
      </c>
      <c r="P112" t="n">
        <v>428.35</v>
      </c>
      <c r="Q112" t="n">
        <v>3798.76</v>
      </c>
      <c r="R112" t="n">
        <v>261.86</v>
      </c>
      <c r="S112" t="n">
        <v>58.18</v>
      </c>
      <c r="T112" t="n">
        <v>99156.67999999999</v>
      </c>
      <c r="U112" t="n">
        <v>0.22</v>
      </c>
      <c r="V112" t="n">
        <v>0.68</v>
      </c>
      <c r="W112" t="n">
        <v>3.08</v>
      </c>
      <c r="X112" t="n">
        <v>6.14</v>
      </c>
      <c r="Y112" t="n">
        <v>1</v>
      </c>
      <c r="Z112" t="n">
        <v>10</v>
      </c>
    </row>
    <row r="113">
      <c r="A113" t="n">
        <v>3</v>
      </c>
      <c r="B113" t="n">
        <v>150</v>
      </c>
      <c r="C113" t="inlineStr">
        <is>
          <t xml:space="preserve">CONCLUIDO	</t>
        </is>
      </c>
      <c r="D113" t="n">
        <v>2.8388</v>
      </c>
      <c r="E113" t="n">
        <v>35.23</v>
      </c>
      <c r="F113" t="n">
        <v>22.95</v>
      </c>
      <c r="G113" t="n">
        <v>8.25</v>
      </c>
      <c r="H113" t="n">
        <v>0.1</v>
      </c>
      <c r="I113" t="n">
        <v>167</v>
      </c>
      <c r="J113" t="n">
        <v>298.22</v>
      </c>
      <c r="K113" t="n">
        <v>61.82</v>
      </c>
      <c r="L113" t="n">
        <v>1.75</v>
      </c>
      <c r="M113" t="n">
        <v>165</v>
      </c>
      <c r="N113" t="n">
        <v>84.65000000000001</v>
      </c>
      <c r="O113" t="n">
        <v>37014.39</v>
      </c>
      <c r="P113" t="n">
        <v>402.9</v>
      </c>
      <c r="Q113" t="n">
        <v>3798.97</v>
      </c>
      <c r="R113" t="n">
        <v>221.69</v>
      </c>
      <c r="S113" t="n">
        <v>58.18</v>
      </c>
      <c r="T113" t="n">
        <v>79269.88</v>
      </c>
      <c r="U113" t="n">
        <v>0.26</v>
      </c>
      <c r="V113" t="n">
        <v>0.72</v>
      </c>
      <c r="W113" t="n">
        <v>2.98</v>
      </c>
      <c r="X113" t="n">
        <v>4.88</v>
      </c>
      <c r="Y113" t="n">
        <v>1</v>
      </c>
      <c r="Z113" t="n">
        <v>10</v>
      </c>
    </row>
    <row r="114">
      <c r="A114" t="n">
        <v>4</v>
      </c>
      <c r="B114" t="n">
        <v>150</v>
      </c>
      <c r="C114" t="inlineStr">
        <is>
          <t xml:space="preserve">CONCLUIDO	</t>
        </is>
      </c>
      <c r="D114" t="n">
        <v>3.0364</v>
      </c>
      <c r="E114" t="n">
        <v>32.93</v>
      </c>
      <c r="F114" t="n">
        <v>22.16</v>
      </c>
      <c r="G114" t="n">
        <v>9.5</v>
      </c>
      <c r="H114" t="n">
        <v>0.12</v>
      </c>
      <c r="I114" t="n">
        <v>140</v>
      </c>
      <c r="J114" t="n">
        <v>298.74</v>
      </c>
      <c r="K114" t="n">
        <v>61.82</v>
      </c>
      <c r="L114" t="n">
        <v>2</v>
      </c>
      <c r="M114" t="n">
        <v>138</v>
      </c>
      <c r="N114" t="n">
        <v>84.92</v>
      </c>
      <c r="O114" t="n">
        <v>37078.91</v>
      </c>
      <c r="P114" t="n">
        <v>386.01</v>
      </c>
      <c r="Q114" t="n">
        <v>3798.32</v>
      </c>
      <c r="R114" t="n">
        <v>195.48</v>
      </c>
      <c r="S114" t="n">
        <v>58.18</v>
      </c>
      <c r="T114" t="n">
        <v>66300.23</v>
      </c>
      <c r="U114" t="n">
        <v>0.3</v>
      </c>
      <c r="V114" t="n">
        <v>0.74</v>
      </c>
      <c r="W114" t="n">
        <v>2.94</v>
      </c>
      <c r="X114" t="n">
        <v>4.08</v>
      </c>
      <c r="Y114" t="n">
        <v>1</v>
      </c>
      <c r="Z114" t="n">
        <v>10</v>
      </c>
    </row>
    <row r="115">
      <c r="A115" t="n">
        <v>5</v>
      </c>
      <c r="B115" t="n">
        <v>150</v>
      </c>
      <c r="C115" t="inlineStr">
        <is>
          <t xml:space="preserve">CONCLUIDO	</t>
        </is>
      </c>
      <c r="D115" t="n">
        <v>3.2057</v>
      </c>
      <c r="E115" t="n">
        <v>31.19</v>
      </c>
      <c r="F115" t="n">
        <v>21.53</v>
      </c>
      <c r="G115" t="n">
        <v>10.77</v>
      </c>
      <c r="H115" t="n">
        <v>0.13</v>
      </c>
      <c r="I115" t="n">
        <v>120</v>
      </c>
      <c r="J115" t="n">
        <v>299.26</v>
      </c>
      <c r="K115" t="n">
        <v>61.82</v>
      </c>
      <c r="L115" t="n">
        <v>2.25</v>
      </c>
      <c r="M115" t="n">
        <v>118</v>
      </c>
      <c r="N115" t="n">
        <v>85.19</v>
      </c>
      <c r="O115" t="n">
        <v>37143.54</v>
      </c>
      <c r="P115" t="n">
        <v>371.94</v>
      </c>
      <c r="Q115" t="n">
        <v>3798.61</v>
      </c>
      <c r="R115" t="n">
        <v>174.73</v>
      </c>
      <c r="S115" t="n">
        <v>58.18</v>
      </c>
      <c r="T115" t="n">
        <v>56028.4</v>
      </c>
      <c r="U115" t="n">
        <v>0.33</v>
      </c>
      <c r="V115" t="n">
        <v>0.77</v>
      </c>
      <c r="W115" t="n">
        <v>2.91</v>
      </c>
      <c r="X115" t="n">
        <v>3.46</v>
      </c>
      <c r="Y115" t="n">
        <v>1</v>
      </c>
      <c r="Z115" t="n">
        <v>10</v>
      </c>
    </row>
    <row r="116">
      <c r="A116" t="n">
        <v>6</v>
      </c>
      <c r="B116" t="n">
        <v>150</v>
      </c>
      <c r="C116" t="inlineStr">
        <is>
          <t xml:space="preserve">CONCLUIDO	</t>
        </is>
      </c>
      <c r="D116" t="n">
        <v>3.3409</v>
      </c>
      <c r="E116" t="n">
        <v>29.93</v>
      </c>
      <c r="F116" t="n">
        <v>21.1</v>
      </c>
      <c r="G116" t="n">
        <v>12.06</v>
      </c>
      <c r="H116" t="n">
        <v>0.15</v>
      </c>
      <c r="I116" t="n">
        <v>105</v>
      </c>
      <c r="J116" t="n">
        <v>299.79</v>
      </c>
      <c r="K116" t="n">
        <v>61.82</v>
      </c>
      <c r="L116" t="n">
        <v>2.5</v>
      </c>
      <c r="M116" t="n">
        <v>103</v>
      </c>
      <c r="N116" t="n">
        <v>85.47</v>
      </c>
      <c r="O116" t="n">
        <v>37208.42</v>
      </c>
      <c r="P116" t="n">
        <v>361.88</v>
      </c>
      <c r="Q116" t="n">
        <v>3798.73</v>
      </c>
      <c r="R116" t="n">
        <v>160.74</v>
      </c>
      <c r="S116" t="n">
        <v>58.18</v>
      </c>
      <c r="T116" t="n">
        <v>49106.3</v>
      </c>
      <c r="U116" t="n">
        <v>0.36</v>
      </c>
      <c r="V116" t="n">
        <v>0.78</v>
      </c>
      <c r="W116" t="n">
        <v>2.89</v>
      </c>
      <c r="X116" t="n">
        <v>3.03</v>
      </c>
      <c r="Y116" t="n">
        <v>1</v>
      </c>
      <c r="Z116" t="n">
        <v>10</v>
      </c>
    </row>
    <row r="117">
      <c r="A117" t="n">
        <v>7</v>
      </c>
      <c r="B117" t="n">
        <v>150</v>
      </c>
      <c r="C117" t="inlineStr">
        <is>
          <t xml:space="preserve">CONCLUIDO	</t>
        </is>
      </c>
      <c r="D117" t="n">
        <v>3.4443</v>
      </c>
      <c r="E117" t="n">
        <v>29.03</v>
      </c>
      <c r="F117" t="n">
        <v>20.81</v>
      </c>
      <c r="G117" t="n">
        <v>13.29</v>
      </c>
      <c r="H117" t="n">
        <v>0.16</v>
      </c>
      <c r="I117" t="n">
        <v>94</v>
      </c>
      <c r="J117" t="n">
        <v>300.32</v>
      </c>
      <c r="K117" t="n">
        <v>61.82</v>
      </c>
      <c r="L117" t="n">
        <v>2.75</v>
      </c>
      <c r="M117" t="n">
        <v>92</v>
      </c>
      <c r="N117" t="n">
        <v>85.73999999999999</v>
      </c>
      <c r="O117" t="n">
        <v>37273.29</v>
      </c>
      <c r="P117" t="n">
        <v>354.09</v>
      </c>
      <c r="Q117" t="n">
        <v>3798.16</v>
      </c>
      <c r="R117" t="n">
        <v>151.04</v>
      </c>
      <c r="S117" t="n">
        <v>58.18</v>
      </c>
      <c r="T117" t="n">
        <v>44311.22</v>
      </c>
      <c r="U117" t="n">
        <v>0.39</v>
      </c>
      <c r="V117" t="n">
        <v>0.79</v>
      </c>
      <c r="W117" t="n">
        <v>2.89</v>
      </c>
      <c r="X117" t="n">
        <v>2.74</v>
      </c>
      <c r="Y117" t="n">
        <v>1</v>
      </c>
      <c r="Z117" t="n">
        <v>10</v>
      </c>
    </row>
    <row r="118">
      <c r="A118" t="n">
        <v>8</v>
      </c>
      <c r="B118" t="n">
        <v>150</v>
      </c>
      <c r="C118" t="inlineStr">
        <is>
          <t xml:space="preserve">CONCLUIDO	</t>
        </is>
      </c>
      <c r="D118" t="n">
        <v>3.5529</v>
      </c>
      <c r="E118" t="n">
        <v>28.15</v>
      </c>
      <c r="F118" t="n">
        <v>20.48</v>
      </c>
      <c r="G118" t="n">
        <v>14.63</v>
      </c>
      <c r="H118" t="n">
        <v>0.18</v>
      </c>
      <c r="I118" t="n">
        <v>84</v>
      </c>
      <c r="J118" t="n">
        <v>300.84</v>
      </c>
      <c r="K118" t="n">
        <v>61.82</v>
      </c>
      <c r="L118" t="n">
        <v>3</v>
      </c>
      <c r="M118" t="n">
        <v>82</v>
      </c>
      <c r="N118" t="n">
        <v>86.02</v>
      </c>
      <c r="O118" t="n">
        <v>37338.27</v>
      </c>
      <c r="P118" t="n">
        <v>344.79</v>
      </c>
      <c r="Q118" t="n">
        <v>3798.57</v>
      </c>
      <c r="R118" t="n">
        <v>140.57</v>
      </c>
      <c r="S118" t="n">
        <v>58.18</v>
      </c>
      <c r="T118" t="n">
        <v>39128.01</v>
      </c>
      <c r="U118" t="n">
        <v>0.41</v>
      </c>
      <c r="V118" t="n">
        <v>0.8</v>
      </c>
      <c r="W118" t="n">
        <v>2.86</v>
      </c>
      <c r="X118" t="n">
        <v>2.41</v>
      </c>
      <c r="Y118" t="n">
        <v>1</v>
      </c>
      <c r="Z118" t="n">
        <v>10</v>
      </c>
    </row>
    <row r="119">
      <c r="A119" t="n">
        <v>9</v>
      </c>
      <c r="B119" t="n">
        <v>150</v>
      </c>
      <c r="C119" t="inlineStr">
        <is>
          <t xml:space="preserve">CONCLUIDO	</t>
        </is>
      </c>
      <c r="D119" t="n">
        <v>3.6395</v>
      </c>
      <c r="E119" t="n">
        <v>27.48</v>
      </c>
      <c r="F119" t="n">
        <v>20.26</v>
      </c>
      <c r="G119" t="n">
        <v>15.99</v>
      </c>
      <c r="H119" t="n">
        <v>0.19</v>
      </c>
      <c r="I119" t="n">
        <v>76</v>
      </c>
      <c r="J119" t="n">
        <v>301.37</v>
      </c>
      <c r="K119" t="n">
        <v>61.82</v>
      </c>
      <c r="L119" t="n">
        <v>3.25</v>
      </c>
      <c r="M119" t="n">
        <v>74</v>
      </c>
      <c r="N119" t="n">
        <v>86.3</v>
      </c>
      <c r="O119" t="n">
        <v>37403.38</v>
      </c>
      <c r="P119" t="n">
        <v>338.4</v>
      </c>
      <c r="Q119" t="n">
        <v>3798.23</v>
      </c>
      <c r="R119" t="n">
        <v>133.02</v>
      </c>
      <c r="S119" t="n">
        <v>58.18</v>
      </c>
      <c r="T119" t="n">
        <v>35393.64</v>
      </c>
      <c r="U119" t="n">
        <v>0.44</v>
      </c>
      <c r="V119" t="n">
        <v>0.8100000000000001</v>
      </c>
      <c r="W119" t="n">
        <v>2.85</v>
      </c>
      <c r="X119" t="n">
        <v>2.19</v>
      </c>
      <c r="Y119" t="n">
        <v>1</v>
      </c>
      <c r="Z119" t="n">
        <v>10</v>
      </c>
    </row>
    <row r="120">
      <c r="A120" t="n">
        <v>10</v>
      </c>
      <c r="B120" t="n">
        <v>150</v>
      </c>
      <c r="C120" t="inlineStr">
        <is>
          <t xml:space="preserve">CONCLUIDO	</t>
        </is>
      </c>
      <c r="D120" t="n">
        <v>3.7209</v>
      </c>
      <c r="E120" t="n">
        <v>26.88</v>
      </c>
      <c r="F120" t="n">
        <v>20.05</v>
      </c>
      <c r="G120" t="n">
        <v>17.43</v>
      </c>
      <c r="H120" t="n">
        <v>0.21</v>
      </c>
      <c r="I120" t="n">
        <v>69</v>
      </c>
      <c r="J120" t="n">
        <v>301.9</v>
      </c>
      <c r="K120" t="n">
        <v>61.82</v>
      </c>
      <c r="L120" t="n">
        <v>3.5</v>
      </c>
      <c r="M120" t="n">
        <v>67</v>
      </c>
      <c r="N120" t="n">
        <v>86.58</v>
      </c>
      <c r="O120" t="n">
        <v>37468.6</v>
      </c>
      <c r="P120" t="n">
        <v>331.76</v>
      </c>
      <c r="Q120" t="n">
        <v>3798.24</v>
      </c>
      <c r="R120" t="n">
        <v>126.76</v>
      </c>
      <c r="S120" t="n">
        <v>58.18</v>
      </c>
      <c r="T120" t="n">
        <v>32297.54</v>
      </c>
      <c r="U120" t="n">
        <v>0.46</v>
      </c>
      <c r="V120" t="n">
        <v>0.82</v>
      </c>
      <c r="W120" t="n">
        <v>2.82</v>
      </c>
      <c r="X120" t="n">
        <v>1.97</v>
      </c>
      <c r="Y120" t="n">
        <v>1</v>
      </c>
      <c r="Z120" t="n">
        <v>10</v>
      </c>
    </row>
    <row r="121">
      <c r="A121" t="n">
        <v>11</v>
      </c>
      <c r="B121" t="n">
        <v>150</v>
      </c>
      <c r="C121" t="inlineStr">
        <is>
          <t xml:space="preserve">CONCLUIDO	</t>
        </is>
      </c>
      <c r="D121" t="n">
        <v>3.7786</v>
      </c>
      <c r="E121" t="n">
        <v>26.46</v>
      </c>
      <c r="F121" t="n">
        <v>19.91</v>
      </c>
      <c r="G121" t="n">
        <v>18.67</v>
      </c>
      <c r="H121" t="n">
        <v>0.22</v>
      </c>
      <c r="I121" t="n">
        <v>64</v>
      </c>
      <c r="J121" t="n">
        <v>302.43</v>
      </c>
      <c r="K121" t="n">
        <v>61.82</v>
      </c>
      <c r="L121" t="n">
        <v>3.75</v>
      </c>
      <c r="M121" t="n">
        <v>62</v>
      </c>
      <c r="N121" t="n">
        <v>86.86</v>
      </c>
      <c r="O121" t="n">
        <v>37533.94</v>
      </c>
      <c r="P121" t="n">
        <v>327.16</v>
      </c>
      <c r="Q121" t="n">
        <v>3797.99</v>
      </c>
      <c r="R121" t="n">
        <v>122.3</v>
      </c>
      <c r="S121" t="n">
        <v>58.18</v>
      </c>
      <c r="T121" t="n">
        <v>30093.87</v>
      </c>
      <c r="U121" t="n">
        <v>0.48</v>
      </c>
      <c r="V121" t="n">
        <v>0.83</v>
      </c>
      <c r="W121" t="n">
        <v>2.82</v>
      </c>
      <c r="X121" t="n">
        <v>1.84</v>
      </c>
      <c r="Y121" t="n">
        <v>1</v>
      </c>
      <c r="Z121" t="n">
        <v>10</v>
      </c>
    </row>
    <row r="122">
      <c r="A122" t="n">
        <v>12</v>
      </c>
      <c r="B122" t="n">
        <v>150</v>
      </c>
      <c r="C122" t="inlineStr">
        <is>
          <t xml:space="preserve">CONCLUIDO	</t>
        </is>
      </c>
      <c r="D122" t="n">
        <v>3.8436</v>
      </c>
      <c r="E122" t="n">
        <v>26.02</v>
      </c>
      <c r="F122" t="n">
        <v>19.74</v>
      </c>
      <c r="G122" t="n">
        <v>20.08</v>
      </c>
      <c r="H122" t="n">
        <v>0.24</v>
      </c>
      <c r="I122" t="n">
        <v>59</v>
      </c>
      <c r="J122" t="n">
        <v>302.96</v>
      </c>
      <c r="K122" t="n">
        <v>61.82</v>
      </c>
      <c r="L122" t="n">
        <v>4</v>
      </c>
      <c r="M122" t="n">
        <v>57</v>
      </c>
      <c r="N122" t="n">
        <v>87.14</v>
      </c>
      <c r="O122" t="n">
        <v>37599.4</v>
      </c>
      <c r="P122" t="n">
        <v>320.41</v>
      </c>
      <c r="Q122" t="n">
        <v>3798.09</v>
      </c>
      <c r="R122" t="n">
        <v>116.52</v>
      </c>
      <c r="S122" t="n">
        <v>58.18</v>
      </c>
      <c r="T122" t="n">
        <v>27226.59</v>
      </c>
      <c r="U122" t="n">
        <v>0.5</v>
      </c>
      <c r="V122" t="n">
        <v>0.83</v>
      </c>
      <c r="W122" t="n">
        <v>2.81</v>
      </c>
      <c r="X122" t="n">
        <v>1.67</v>
      </c>
      <c r="Y122" t="n">
        <v>1</v>
      </c>
      <c r="Z122" t="n">
        <v>10</v>
      </c>
    </row>
    <row r="123">
      <c r="A123" t="n">
        <v>13</v>
      </c>
      <c r="B123" t="n">
        <v>150</v>
      </c>
      <c r="C123" t="inlineStr">
        <is>
          <t xml:space="preserve">CONCLUIDO	</t>
        </is>
      </c>
      <c r="D123" t="n">
        <v>3.892</v>
      </c>
      <c r="E123" t="n">
        <v>25.69</v>
      </c>
      <c r="F123" t="n">
        <v>19.64</v>
      </c>
      <c r="G123" t="n">
        <v>21.43</v>
      </c>
      <c r="H123" t="n">
        <v>0.25</v>
      </c>
      <c r="I123" t="n">
        <v>55</v>
      </c>
      <c r="J123" t="n">
        <v>303.49</v>
      </c>
      <c r="K123" t="n">
        <v>61.82</v>
      </c>
      <c r="L123" t="n">
        <v>4.25</v>
      </c>
      <c r="M123" t="n">
        <v>53</v>
      </c>
      <c r="N123" t="n">
        <v>87.42</v>
      </c>
      <c r="O123" t="n">
        <v>37664.98</v>
      </c>
      <c r="P123" t="n">
        <v>316.34</v>
      </c>
      <c r="Q123" t="n">
        <v>3798.33</v>
      </c>
      <c r="R123" t="n">
        <v>113.24</v>
      </c>
      <c r="S123" t="n">
        <v>58.18</v>
      </c>
      <c r="T123" t="n">
        <v>25607.36</v>
      </c>
      <c r="U123" t="n">
        <v>0.51</v>
      </c>
      <c r="V123" t="n">
        <v>0.84</v>
      </c>
      <c r="W123" t="n">
        <v>2.81</v>
      </c>
      <c r="X123" t="n">
        <v>1.57</v>
      </c>
      <c r="Y123" t="n">
        <v>1</v>
      </c>
      <c r="Z123" t="n">
        <v>10</v>
      </c>
    </row>
    <row r="124">
      <c r="A124" t="n">
        <v>14</v>
      </c>
      <c r="B124" t="n">
        <v>150</v>
      </c>
      <c r="C124" t="inlineStr">
        <is>
          <t xml:space="preserve">CONCLUIDO	</t>
        </is>
      </c>
      <c r="D124" t="n">
        <v>3.9447</v>
      </c>
      <c r="E124" t="n">
        <v>25.35</v>
      </c>
      <c r="F124" t="n">
        <v>19.52</v>
      </c>
      <c r="G124" t="n">
        <v>22.96</v>
      </c>
      <c r="H124" t="n">
        <v>0.26</v>
      </c>
      <c r="I124" t="n">
        <v>51</v>
      </c>
      <c r="J124" t="n">
        <v>304.03</v>
      </c>
      <c r="K124" t="n">
        <v>61.82</v>
      </c>
      <c r="L124" t="n">
        <v>4.5</v>
      </c>
      <c r="M124" t="n">
        <v>49</v>
      </c>
      <c r="N124" t="n">
        <v>87.7</v>
      </c>
      <c r="O124" t="n">
        <v>37730.68</v>
      </c>
      <c r="P124" t="n">
        <v>311.69</v>
      </c>
      <c r="Q124" t="n">
        <v>3798.12</v>
      </c>
      <c r="R124" t="n">
        <v>109.32</v>
      </c>
      <c r="S124" t="n">
        <v>58.18</v>
      </c>
      <c r="T124" t="n">
        <v>23664.48</v>
      </c>
      <c r="U124" t="n">
        <v>0.53</v>
      </c>
      <c r="V124" t="n">
        <v>0.84</v>
      </c>
      <c r="W124" t="n">
        <v>2.8</v>
      </c>
      <c r="X124" t="n">
        <v>1.45</v>
      </c>
      <c r="Y124" t="n">
        <v>1</v>
      </c>
      <c r="Z124" t="n">
        <v>10</v>
      </c>
    </row>
    <row r="125">
      <c r="A125" t="n">
        <v>15</v>
      </c>
      <c r="B125" t="n">
        <v>150</v>
      </c>
      <c r="C125" t="inlineStr">
        <is>
          <t xml:space="preserve">CONCLUIDO	</t>
        </is>
      </c>
      <c r="D125" t="n">
        <v>3.9868</v>
      </c>
      <c r="E125" t="n">
        <v>25.08</v>
      </c>
      <c r="F125" t="n">
        <v>19.42</v>
      </c>
      <c r="G125" t="n">
        <v>24.27</v>
      </c>
      <c r="H125" t="n">
        <v>0.28</v>
      </c>
      <c r="I125" t="n">
        <v>48</v>
      </c>
      <c r="J125" t="n">
        <v>304.56</v>
      </c>
      <c r="K125" t="n">
        <v>61.82</v>
      </c>
      <c r="L125" t="n">
        <v>4.75</v>
      </c>
      <c r="M125" t="n">
        <v>46</v>
      </c>
      <c r="N125" t="n">
        <v>87.98999999999999</v>
      </c>
      <c r="O125" t="n">
        <v>37796.51</v>
      </c>
      <c r="P125" t="n">
        <v>306.34</v>
      </c>
      <c r="Q125" t="n">
        <v>3797.94</v>
      </c>
      <c r="R125" t="n">
        <v>106.03</v>
      </c>
      <c r="S125" t="n">
        <v>58.18</v>
      </c>
      <c r="T125" t="n">
        <v>22035.29</v>
      </c>
      <c r="U125" t="n">
        <v>0.55</v>
      </c>
      <c r="V125" t="n">
        <v>0.85</v>
      </c>
      <c r="W125" t="n">
        <v>2.79</v>
      </c>
      <c r="X125" t="n">
        <v>1.35</v>
      </c>
      <c r="Y125" t="n">
        <v>1</v>
      </c>
      <c r="Z125" t="n">
        <v>10</v>
      </c>
    </row>
    <row r="126">
      <c r="A126" t="n">
        <v>16</v>
      </c>
      <c r="B126" t="n">
        <v>150</v>
      </c>
      <c r="C126" t="inlineStr">
        <is>
          <t xml:space="preserve">CONCLUIDO	</t>
        </is>
      </c>
      <c r="D126" t="n">
        <v>4.0295</v>
      </c>
      <c r="E126" t="n">
        <v>24.82</v>
      </c>
      <c r="F126" t="n">
        <v>19.32</v>
      </c>
      <c r="G126" t="n">
        <v>25.76</v>
      </c>
      <c r="H126" t="n">
        <v>0.29</v>
      </c>
      <c r="I126" t="n">
        <v>45</v>
      </c>
      <c r="J126" t="n">
        <v>305.09</v>
      </c>
      <c r="K126" t="n">
        <v>61.82</v>
      </c>
      <c r="L126" t="n">
        <v>5</v>
      </c>
      <c r="M126" t="n">
        <v>43</v>
      </c>
      <c r="N126" t="n">
        <v>88.27</v>
      </c>
      <c r="O126" t="n">
        <v>37862.45</v>
      </c>
      <c r="P126" t="n">
        <v>301.78</v>
      </c>
      <c r="Q126" t="n">
        <v>3798.08</v>
      </c>
      <c r="R126" t="n">
        <v>102.82</v>
      </c>
      <c r="S126" t="n">
        <v>58.18</v>
      </c>
      <c r="T126" t="n">
        <v>20444.77</v>
      </c>
      <c r="U126" t="n">
        <v>0.57</v>
      </c>
      <c r="V126" t="n">
        <v>0.85</v>
      </c>
      <c r="W126" t="n">
        <v>2.79</v>
      </c>
      <c r="X126" t="n">
        <v>1.25</v>
      </c>
      <c r="Y126" t="n">
        <v>1</v>
      </c>
      <c r="Z126" t="n">
        <v>10</v>
      </c>
    </row>
    <row r="127">
      <c r="A127" t="n">
        <v>17</v>
      </c>
      <c r="B127" t="n">
        <v>150</v>
      </c>
      <c r="C127" t="inlineStr">
        <is>
          <t xml:space="preserve">CONCLUIDO	</t>
        </is>
      </c>
      <c r="D127" t="n">
        <v>4.0652</v>
      </c>
      <c r="E127" t="n">
        <v>24.6</v>
      </c>
      <c r="F127" t="n">
        <v>19.27</v>
      </c>
      <c r="G127" t="n">
        <v>27.53</v>
      </c>
      <c r="H127" t="n">
        <v>0.31</v>
      </c>
      <c r="I127" t="n">
        <v>42</v>
      </c>
      <c r="J127" t="n">
        <v>305.63</v>
      </c>
      <c r="K127" t="n">
        <v>61.82</v>
      </c>
      <c r="L127" t="n">
        <v>5.25</v>
      </c>
      <c r="M127" t="n">
        <v>40</v>
      </c>
      <c r="N127" t="n">
        <v>88.56</v>
      </c>
      <c r="O127" t="n">
        <v>37928.52</v>
      </c>
      <c r="P127" t="n">
        <v>297.51</v>
      </c>
      <c r="Q127" t="n">
        <v>3797.89</v>
      </c>
      <c r="R127" t="n">
        <v>101.08</v>
      </c>
      <c r="S127" t="n">
        <v>58.18</v>
      </c>
      <c r="T127" t="n">
        <v>19593.43</v>
      </c>
      <c r="U127" t="n">
        <v>0.58</v>
      </c>
      <c r="V127" t="n">
        <v>0.86</v>
      </c>
      <c r="W127" t="n">
        <v>2.79</v>
      </c>
      <c r="X127" t="n">
        <v>1.2</v>
      </c>
      <c r="Y127" t="n">
        <v>1</v>
      </c>
      <c r="Z127" t="n">
        <v>10</v>
      </c>
    </row>
    <row r="128">
      <c r="A128" t="n">
        <v>18</v>
      </c>
      <c r="B128" t="n">
        <v>150</v>
      </c>
      <c r="C128" t="inlineStr">
        <is>
          <t xml:space="preserve">CONCLUIDO	</t>
        </is>
      </c>
      <c r="D128" t="n">
        <v>4.1149</v>
      </c>
      <c r="E128" t="n">
        <v>24.3</v>
      </c>
      <c r="F128" t="n">
        <v>19.14</v>
      </c>
      <c r="G128" t="n">
        <v>29.44</v>
      </c>
      <c r="H128" t="n">
        <v>0.32</v>
      </c>
      <c r="I128" t="n">
        <v>39</v>
      </c>
      <c r="J128" t="n">
        <v>306.17</v>
      </c>
      <c r="K128" t="n">
        <v>61.82</v>
      </c>
      <c r="L128" t="n">
        <v>5.5</v>
      </c>
      <c r="M128" t="n">
        <v>37</v>
      </c>
      <c r="N128" t="n">
        <v>88.84</v>
      </c>
      <c r="O128" t="n">
        <v>37994.72</v>
      </c>
      <c r="P128" t="n">
        <v>291.52</v>
      </c>
      <c r="Q128" t="n">
        <v>3797.91</v>
      </c>
      <c r="R128" t="n">
        <v>96.84</v>
      </c>
      <c r="S128" t="n">
        <v>58.18</v>
      </c>
      <c r="T128" t="n">
        <v>17488.28</v>
      </c>
      <c r="U128" t="n">
        <v>0.6</v>
      </c>
      <c r="V128" t="n">
        <v>0.86</v>
      </c>
      <c r="W128" t="n">
        <v>2.78</v>
      </c>
      <c r="X128" t="n">
        <v>1.07</v>
      </c>
      <c r="Y128" t="n">
        <v>1</v>
      </c>
      <c r="Z128" t="n">
        <v>10</v>
      </c>
    </row>
    <row r="129">
      <c r="A129" t="n">
        <v>19</v>
      </c>
      <c r="B129" t="n">
        <v>150</v>
      </c>
      <c r="C129" t="inlineStr">
        <is>
          <t xml:space="preserve">CONCLUIDO	</t>
        </is>
      </c>
      <c r="D129" t="n">
        <v>4.1403</v>
      </c>
      <c r="E129" t="n">
        <v>24.15</v>
      </c>
      <c r="F129" t="n">
        <v>19.1</v>
      </c>
      <c r="G129" t="n">
        <v>30.97</v>
      </c>
      <c r="H129" t="n">
        <v>0.33</v>
      </c>
      <c r="I129" t="n">
        <v>37</v>
      </c>
      <c r="J129" t="n">
        <v>306.7</v>
      </c>
      <c r="K129" t="n">
        <v>61.82</v>
      </c>
      <c r="L129" t="n">
        <v>5.75</v>
      </c>
      <c r="M129" t="n">
        <v>35</v>
      </c>
      <c r="N129" t="n">
        <v>89.13</v>
      </c>
      <c r="O129" t="n">
        <v>38061.04</v>
      </c>
      <c r="P129" t="n">
        <v>287.43</v>
      </c>
      <c r="Q129" t="n">
        <v>3797.8</v>
      </c>
      <c r="R129" t="n">
        <v>95.73</v>
      </c>
      <c r="S129" t="n">
        <v>58.18</v>
      </c>
      <c r="T129" t="n">
        <v>16942</v>
      </c>
      <c r="U129" t="n">
        <v>0.61</v>
      </c>
      <c r="V129" t="n">
        <v>0.86</v>
      </c>
      <c r="W129" t="n">
        <v>2.78</v>
      </c>
      <c r="X129" t="n">
        <v>1.03</v>
      </c>
      <c r="Y129" t="n">
        <v>1</v>
      </c>
      <c r="Z129" t="n">
        <v>10</v>
      </c>
    </row>
    <row r="130">
      <c r="A130" t="n">
        <v>20</v>
      </c>
      <c r="B130" t="n">
        <v>150</v>
      </c>
      <c r="C130" t="inlineStr">
        <is>
          <t xml:space="preserve">CONCLUIDO	</t>
        </is>
      </c>
      <c r="D130" t="n">
        <v>4.1625</v>
      </c>
      <c r="E130" t="n">
        <v>24.02</v>
      </c>
      <c r="F130" t="n">
        <v>19.08</v>
      </c>
      <c r="G130" t="n">
        <v>32.71</v>
      </c>
      <c r="H130" t="n">
        <v>0.35</v>
      </c>
      <c r="I130" t="n">
        <v>35</v>
      </c>
      <c r="J130" t="n">
        <v>307.24</v>
      </c>
      <c r="K130" t="n">
        <v>61.82</v>
      </c>
      <c r="L130" t="n">
        <v>6</v>
      </c>
      <c r="M130" t="n">
        <v>33</v>
      </c>
      <c r="N130" t="n">
        <v>89.42</v>
      </c>
      <c r="O130" t="n">
        <v>38127.48</v>
      </c>
      <c r="P130" t="n">
        <v>283.44</v>
      </c>
      <c r="Q130" t="n">
        <v>3798.11</v>
      </c>
      <c r="R130" t="n">
        <v>95.09999999999999</v>
      </c>
      <c r="S130" t="n">
        <v>58.18</v>
      </c>
      <c r="T130" t="n">
        <v>16634.98</v>
      </c>
      <c r="U130" t="n">
        <v>0.61</v>
      </c>
      <c r="V130" t="n">
        <v>0.86</v>
      </c>
      <c r="W130" t="n">
        <v>2.77</v>
      </c>
      <c r="X130" t="n">
        <v>1.01</v>
      </c>
      <c r="Y130" t="n">
        <v>1</v>
      </c>
      <c r="Z130" t="n">
        <v>10</v>
      </c>
    </row>
    <row r="131">
      <c r="A131" t="n">
        <v>21</v>
      </c>
      <c r="B131" t="n">
        <v>150</v>
      </c>
      <c r="C131" t="inlineStr">
        <is>
          <t xml:space="preserve">CONCLUIDO	</t>
        </is>
      </c>
      <c r="D131" t="n">
        <v>4.1963</v>
      </c>
      <c r="E131" t="n">
        <v>23.83</v>
      </c>
      <c r="F131" t="n">
        <v>19</v>
      </c>
      <c r="G131" t="n">
        <v>34.55</v>
      </c>
      <c r="H131" t="n">
        <v>0.36</v>
      </c>
      <c r="I131" t="n">
        <v>33</v>
      </c>
      <c r="J131" t="n">
        <v>307.78</v>
      </c>
      <c r="K131" t="n">
        <v>61.82</v>
      </c>
      <c r="L131" t="n">
        <v>6.25</v>
      </c>
      <c r="M131" t="n">
        <v>30</v>
      </c>
      <c r="N131" t="n">
        <v>89.70999999999999</v>
      </c>
      <c r="O131" t="n">
        <v>38194.05</v>
      </c>
      <c r="P131" t="n">
        <v>278.51</v>
      </c>
      <c r="Q131" t="n">
        <v>3798.21</v>
      </c>
      <c r="R131" t="n">
        <v>92.25</v>
      </c>
      <c r="S131" t="n">
        <v>58.18</v>
      </c>
      <c r="T131" t="n">
        <v>15219.23</v>
      </c>
      <c r="U131" t="n">
        <v>0.63</v>
      </c>
      <c r="V131" t="n">
        <v>0.87</v>
      </c>
      <c r="W131" t="n">
        <v>2.78</v>
      </c>
      <c r="X131" t="n">
        <v>0.93</v>
      </c>
      <c r="Y131" t="n">
        <v>1</v>
      </c>
      <c r="Z131" t="n">
        <v>10</v>
      </c>
    </row>
    <row r="132">
      <c r="A132" t="n">
        <v>22</v>
      </c>
      <c r="B132" t="n">
        <v>150</v>
      </c>
      <c r="C132" t="inlineStr">
        <is>
          <t xml:space="preserve">CONCLUIDO	</t>
        </is>
      </c>
      <c r="D132" t="n">
        <v>4.2091</v>
      </c>
      <c r="E132" t="n">
        <v>23.76</v>
      </c>
      <c r="F132" t="n">
        <v>18.98</v>
      </c>
      <c r="G132" t="n">
        <v>35.59</v>
      </c>
      <c r="H132" t="n">
        <v>0.38</v>
      </c>
      <c r="I132" t="n">
        <v>32</v>
      </c>
      <c r="J132" t="n">
        <v>308.32</v>
      </c>
      <c r="K132" t="n">
        <v>61.82</v>
      </c>
      <c r="L132" t="n">
        <v>6.5</v>
      </c>
      <c r="M132" t="n">
        <v>29</v>
      </c>
      <c r="N132" t="n">
        <v>90</v>
      </c>
      <c r="O132" t="n">
        <v>38260.74</v>
      </c>
      <c r="P132" t="n">
        <v>274.91</v>
      </c>
      <c r="Q132" t="n">
        <v>3797.99</v>
      </c>
      <c r="R132" t="n">
        <v>91.8</v>
      </c>
      <c r="S132" t="n">
        <v>58.18</v>
      </c>
      <c r="T132" t="n">
        <v>15002.13</v>
      </c>
      <c r="U132" t="n">
        <v>0.63</v>
      </c>
      <c r="V132" t="n">
        <v>0.87</v>
      </c>
      <c r="W132" t="n">
        <v>2.77</v>
      </c>
      <c r="X132" t="n">
        <v>0.91</v>
      </c>
      <c r="Y132" t="n">
        <v>1</v>
      </c>
      <c r="Z132" t="n">
        <v>10</v>
      </c>
    </row>
    <row r="133">
      <c r="A133" t="n">
        <v>23</v>
      </c>
      <c r="B133" t="n">
        <v>150</v>
      </c>
      <c r="C133" t="inlineStr">
        <is>
          <t xml:space="preserve">CONCLUIDO	</t>
        </is>
      </c>
      <c r="D133" t="n">
        <v>4.2409</v>
      </c>
      <c r="E133" t="n">
        <v>23.58</v>
      </c>
      <c r="F133" t="n">
        <v>18.92</v>
      </c>
      <c r="G133" t="n">
        <v>37.83</v>
      </c>
      <c r="H133" t="n">
        <v>0.39</v>
      </c>
      <c r="I133" t="n">
        <v>30</v>
      </c>
      <c r="J133" t="n">
        <v>308.86</v>
      </c>
      <c r="K133" t="n">
        <v>61.82</v>
      </c>
      <c r="L133" t="n">
        <v>6.75</v>
      </c>
      <c r="M133" t="n">
        <v>25</v>
      </c>
      <c r="N133" t="n">
        <v>90.29000000000001</v>
      </c>
      <c r="O133" t="n">
        <v>38327.57</v>
      </c>
      <c r="P133" t="n">
        <v>270.82</v>
      </c>
      <c r="Q133" t="n">
        <v>3797.96</v>
      </c>
      <c r="R133" t="n">
        <v>89.48</v>
      </c>
      <c r="S133" t="n">
        <v>58.18</v>
      </c>
      <c r="T133" t="n">
        <v>13850.51</v>
      </c>
      <c r="U133" t="n">
        <v>0.65</v>
      </c>
      <c r="V133" t="n">
        <v>0.87</v>
      </c>
      <c r="W133" t="n">
        <v>2.77</v>
      </c>
      <c r="X133" t="n">
        <v>0.85</v>
      </c>
      <c r="Y133" t="n">
        <v>1</v>
      </c>
      <c r="Z133" t="n">
        <v>10</v>
      </c>
    </row>
    <row r="134">
      <c r="A134" t="n">
        <v>24</v>
      </c>
      <c r="B134" t="n">
        <v>150</v>
      </c>
      <c r="C134" t="inlineStr">
        <is>
          <t xml:space="preserve">CONCLUIDO	</t>
        </is>
      </c>
      <c r="D134" t="n">
        <v>4.2552</v>
      </c>
      <c r="E134" t="n">
        <v>23.5</v>
      </c>
      <c r="F134" t="n">
        <v>18.89</v>
      </c>
      <c r="G134" t="n">
        <v>39.09</v>
      </c>
      <c r="H134" t="n">
        <v>0.4</v>
      </c>
      <c r="I134" t="n">
        <v>29</v>
      </c>
      <c r="J134" t="n">
        <v>309.41</v>
      </c>
      <c r="K134" t="n">
        <v>61.82</v>
      </c>
      <c r="L134" t="n">
        <v>7</v>
      </c>
      <c r="M134" t="n">
        <v>18</v>
      </c>
      <c r="N134" t="n">
        <v>90.59</v>
      </c>
      <c r="O134" t="n">
        <v>38394.52</v>
      </c>
      <c r="P134" t="n">
        <v>268.05</v>
      </c>
      <c r="Q134" t="n">
        <v>3797.88</v>
      </c>
      <c r="R134" t="n">
        <v>88.58</v>
      </c>
      <c r="S134" t="n">
        <v>58.18</v>
      </c>
      <c r="T134" t="n">
        <v>13404.93</v>
      </c>
      <c r="U134" t="n">
        <v>0.66</v>
      </c>
      <c r="V134" t="n">
        <v>0.87</v>
      </c>
      <c r="W134" t="n">
        <v>2.78</v>
      </c>
      <c r="X134" t="n">
        <v>0.82</v>
      </c>
      <c r="Y134" t="n">
        <v>1</v>
      </c>
      <c r="Z134" t="n">
        <v>10</v>
      </c>
    </row>
    <row r="135">
      <c r="A135" t="n">
        <v>25</v>
      </c>
      <c r="B135" t="n">
        <v>150</v>
      </c>
      <c r="C135" t="inlineStr">
        <is>
          <t xml:space="preserve">CONCLUIDO	</t>
        </is>
      </c>
      <c r="D135" t="n">
        <v>4.2733</v>
      </c>
      <c r="E135" t="n">
        <v>23.4</v>
      </c>
      <c r="F135" t="n">
        <v>18.85</v>
      </c>
      <c r="G135" t="n">
        <v>40.39</v>
      </c>
      <c r="H135" t="n">
        <v>0.42</v>
      </c>
      <c r="I135" t="n">
        <v>28</v>
      </c>
      <c r="J135" t="n">
        <v>309.95</v>
      </c>
      <c r="K135" t="n">
        <v>61.82</v>
      </c>
      <c r="L135" t="n">
        <v>7.25</v>
      </c>
      <c r="M135" t="n">
        <v>14</v>
      </c>
      <c r="N135" t="n">
        <v>90.88</v>
      </c>
      <c r="O135" t="n">
        <v>38461.6</v>
      </c>
      <c r="P135" t="n">
        <v>265.96</v>
      </c>
      <c r="Q135" t="n">
        <v>3797.79</v>
      </c>
      <c r="R135" t="n">
        <v>87.03</v>
      </c>
      <c r="S135" t="n">
        <v>58.18</v>
      </c>
      <c r="T135" t="n">
        <v>12634.19</v>
      </c>
      <c r="U135" t="n">
        <v>0.67</v>
      </c>
      <c r="V135" t="n">
        <v>0.87</v>
      </c>
      <c r="W135" t="n">
        <v>2.78</v>
      </c>
      <c r="X135" t="n">
        <v>0.78</v>
      </c>
      <c r="Y135" t="n">
        <v>1</v>
      </c>
      <c r="Z135" t="n">
        <v>10</v>
      </c>
    </row>
    <row r="136">
      <c r="A136" t="n">
        <v>26</v>
      </c>
      <c r="B136" t="n">
        <v>150</v>
      </c>
      <c r="C136" t="inlineStr">
        <is>
          <t xml:space="preserve">CONCLUIDO	</t>
        </is>
      </c>
      <c r="D136" t="n">
        <v>4.2678</v>
      </c>
      <c r="E136" t="n">
        <v>23.43</v>
      </c>
      <c r="F136" t="n">
        <v>18.88</v>
      </c>
      <c r="G136" t="n">
        <v>40.45</v>
      </c>
      <c r="H136" t="n">
        <v>0.43</v>
      </c>
      <c r="I136" t="n">
        <v>28</v>
      </c>
      <c r="J136" t="n">
        <v>310.5</v>
      </c>
      <c r="K136" t="n">
        <v>61.82</v>
      </c>
      <c r="L136" t="n">
        <v>7.5</v>
      </c>
      <c r="M136" t="n">
        <v>9</v>
      </c>
      <c r="N136" t="n">
        <v>91.18000000000001</v>
      </c>
      <c r="O136" t="n">
        <v>38528.81</v>
      </c>
      <c r="P136" t="n">
        <v>262.45</v>
      </c>
      <c r="Q136" t="n">
        <v>3798.01</v>
      </c>
      <c r="R136" t="n">
        <v>87.77</v>
      </c>
      <c r="S136" t="n">
        <v>58.18</v>
      </c>
      <c r="T136" t="n">
        <v>13008.94</v>
      </c>
      <c r="U136" t="n">
        <v>0.66</v>
      </c>
      <c r="V136" t="n">
        <v>0.87</v>
      </c>
      <c r="W136" t="n">
        <v>2.78</v>
      </c>
      <c r="X136" t="n">
        <v>0.8100000000000001</v>
      </c>
      <c r="Y136" t="n">
        <v>1</v>
      </c>
      <c r="Z136" t="n">
        <v>10</v>
      </c>
    </row>
    <row r="137">
      <c r="A137" t="n">
        <v>27</v>
      </c>
      <c r="B137" t="n">
        <v>150</v>
      </c>
      <c r="C137" t="inlineStr">
        <is>
          <t xml:space="preserve">CONCLUIDO	</t>
        </is>
      </c>
      <c r="D137" t="n">
        <v>4.2843</v>
      </c>
      <c r="E137" t="n">
        <v>23.34</v>
      </c>
      <c r="F137" t="n">
        <v>18.84</v>
      </c>
      <c r="G137" t="n">
        <v>41.88</v>
      </c>
      <c r="H137" t="n">
        <v>0.44</v>
      </c>
      <c r="I137" t="n">
        <v>27</v>
      </c>
      <c r="J137" t="n">
        <v>311.04</v>
      </c>
      <c r="K137" t="n">
        <v>61.82</v>
      </c>
      <c r="L137" t="n">
        <v>7.75</v>
      </c>
      <c r="M137" t="n">
        <v>5</v>
      </c>
      <c r="N137" t="n">
        <v>91.47</v>
      </c>
      <c r="O137" t="n">
        <v>38596.15</v>
      </c>
      <c r="P137" t="n">
        <v>262.8</v>
      </c>
      <c r="Q137" t="n">
        <v>3798.09</v>
      </c>
      <c r="R137" t="n">
        <v>86.61</v>
      </c>
      <c r="S137" t="n">
        <v>58.18</v>
      </c>
      <c r="T137" t="n">
        <v>12429.15</v>
      </c>
      <c r="U137" t="n">
        <v>0.67</v>
      </c>
      <c r="V137" t="n">
        <v>0.87</v>
      </c>
      <c r="W137" t="n">
        <v>2.78</v>
      </c>
      <c r="X137" t="n">
        <v>0.77</v>
      </c>
      <c r="Y137" t="n">
        <v>1</v>
      </c>
      <c r="Z137" t="n">
        <v>10</v>
      </c>
    </row>
    <row r="138">
      <c r="A138" t="n">
        <v>28</v>
      </c>
      <c r="B138" t="n">
        <v>150</v>
      </c>
      <c r="C138" t="inlineStr">
        <is>
          <t xml:space="preserve">CONCLUIDO	</t>
        </is>
      </c>
      <c r="D138" t="n">
        <v>4.2818</v>
      </c>
      <c r="E138" t="n">
        <v>23.35</v>
      </c>
      <c r="F138" t="n">
        <v>18.86</v>
      </c>
      <c r="G138" t="n">
        <v>41.91</v>
      </c>
      <c r="H138" t="n">
        <v>0.46</v>
      </c>
      <c r="I138" t="n">
        <v>27</v>
      </c>
      <c r="J138" t="n">
        <v>311.59</v>
      </c>
      <c r="K138" t="n">
        <v>61.82</v>
      </c>
      <c r="L138" t="n">
        <v>8</v>
      </c>
      <c r="M138" t="n">
        <v>1</v>
      </c>
      <c r="N138" t="n">
        <v>91.77</v>
      </c>
      <c r="O138" t="n">
        <v>38663.62</v>
      </c>
      <c r="P138" t="n">
        <v>262.67</v>
      </c>
      <c r="Q138" t="n">
        <v>3797.79</v>
      </c>
      <c r="R138" t="n">
        <v>86.70999999999999</v>
      </c>
      <c r="S138" t="n">
        <v>58.18</v>
      </c>
      <c r="T138" t="n">
        <v>12481.76</v>
      </c>
      <c r="U138" t="n">
        <v>0.67</v>
      </c>
      <c r="V138" t="n">
        <v>0.87</v>
      </c>
      <c r="W138" t="n">
        <v>2.79</v>
      </c>
      <c r="X138" t="n">
        <v>0.79</v>
      </c>
      <c r="Y138" t="n">
        <v>1</v>
      </c>
      <c r="Z138" t="n">
        <v>10</v>
      </c>
    </row>
    <row r="139">
      <c r="A139" t="n">
        <v>29</v>
      </c>
      <c r="B139" t="n">
        <v>150</v>
      </c>
      <c r="C139" t="inlineStr">
        <is>
          <t xml:space="preserve">CONCLUIDO	</t>
        </is>
      </c>
      <c r="D139" t="n">
        <v>4.282</v>
      </c>
      <c r="E139" t="n">
        <v>23.35</v>
      </c>
      <c r="F139" t="n">
        <v>18.86</v>
      </c>
      <c r="G139" t="n">
        <v>41.9</v>
      </c>
      <c r="H139" t="n">
        <v>0.47</v>
      </c>
      <c r="I139" t="n">
        <v>27</v>
      </c>
      <c r="J139" t="n">
        <v>312.14</v>
      </c>
      <c r="K139" t="n">
        <v>61.82</v>
      </c>
      <c r="L139" t="n">
        <v>8.25</v>
      </c>
      <c r="M139" t="n">
        <v>1</v>
      </c>
      <c r="N139" t="n">
        <v>92.06999999999999</v>
      </c>
      <c r="O139" t="n">
        <v>38731.35</v>
      </c>
      <c r="P139" t="n">
        <v>263.06</v>
      </c>
      <c r="Q139" t="n">
        <v>3797.79</v>
      </c>
      <c r="R139" t="n">
        <v>86.67</v>
      </c>
      <c r="S139" t="n">
        <v>58.18</v>
      </c>
      <c r="T139" t="n">
        <v>12462.94</v>
      </c>
      <c r="U139" t="n">
        <v>0.67</v>
      </c>
      <c r="V139" t="n">
        <v>0.87</v>
      </c>
      <c r="W139" t="n">
        <v>2.79</v>
      </c>
      <c r="X139" t="n">
        <v>0.79</v>
      </c>
      <c r="Y139" t="n">
        <v>1</v>
      </c>
      <c r="Z139" t="n">
        <v>10</v>
      </c>
    </row>
    <row r="140">
      <c r="A140" t="n">
        <v>30</v>
      </c>
      <c r="B140" t="n">
        <v>150</v>
      </c>
      <c r="C140" t="inlineStr">
        <is>
          <t xml:space="preserve">CONCLUIDO	</t>
        </is>
      </c>
      <c r="D140" t="n">
        <v>4.2816</v>
      </c>
      <c r="E140" t="n">
        <v>23.36</v>
      </c>
      <c r="F140" t="n">
        <v>18.86</v>
      </c>
      <c r="G140" t="n">
        <v>41.91</v>
      </c>
      <c r="H140" t="n">
        <v>0.48</v>
      </c>
      <c r="I140" t="n">
        <v>27</v>
      </c>
      <c r="J140" t="n">
        <v>312.69</v>
      </c>
      <c r="K140" t="n">
        <v>61.82</v>
      </c>
      <c r="L140" t="n">
        <v>8.5</v>
      </c>
      <c r="M140" t="n">
        <v>0</v>
      </c>
      <c r="N140" t="n">
        <v>92.37</v>
      </c>
      <c r="O140" t="n">
        <v>38799.09</v>
      </c>
      <c r="P140" t="n">
        <v>263.41</v>
      </c>
      <c r="Q140" t="n">
        <v>3797.79</v>
      </c>
      <c r="R140" t="n">
        <v>86.66</v>
      </c>
      <c r="S140" t="n">
        <v>58.18</v>
      </c>
      <c r="T140" t="n">
        <v>12455.71</v>
      </c>
      <c r="U140" t="n">
        <v>0.67</v>
      </c>
      <c r="V140" t="n">
        <v>0.87</v>
      </c>
      <c r="W140" t="n">
        <v>2.8</v>
      </c>
      <c r="X140" t="n">
        <v>0.79</v>
      </c>
      <c r="Y140" t="n">
        <v>1</v>
      </c>
      <c r="Z140" t="n">
        <v>10</v>
      </c>
    </row>
    <row r="141">
      <c r="A141" t="n">
        <v>0</v>
      </c>
      <c r="B141" t="n">
        <v>10</v>
      </c>
      <c r="C141" t="inlineStr">
        <is>
          <t xml:space="preserve">CONCLUIDO	</t>
        </is>
      </c>
      <c r="D141" t="n">
        <v>2.8307</v>
      </c>
      <c r="E141" t="n">
        <v>35.33</v>
      </c>
      <c r="F141" t="n">
        <v>29.47</v>
      </c>
      <c r="G141" t="n">
        <v>4.67</v>
      </c>
      <c r="H141" t="n">
        <v>0.64</v>
      </c>
      <c r="I141" t="n">
        <v>379</v>
      </c>
      <c r="J141" t="n">
        <v>26.11</v>
      </c>
      <c r="K141" t="n">
        <v>12.1</v>
      </c>
      <c r="L141" t="n">
        <v>1</v>
      </c>
      <c r="M141" t="n">
        <v>0</v>
      </c>
      <c r="N141" t="n">
        <v>3.01</v>
      </c>
      <c r="O141" t="n">
        <v>3454.41</v>
      </c>
      <c r="P141" t="n">
        <v>85.91</v>
      </c>
      <c r="Q141" t="n">
        <v>3802.72</v>
      </c>
      <c r="R141" t="n">
        <v>416.13</v>
      </c>
      <c r="S141" t="n">
        <v>58.18</v>
      </c>
      <c r="T141" t="n">
        <v>175429.84</v>
      </c>
      <c r="U141" t="n">
        <v>0.14</v>
      </c>
      <c r="V141" t="n">
        <v>0.5600000000000001</v>
      </c>
      <c r="W141" t="n">
        <v>3.85</v>
      </c>
      <c r="X141" t="n">
        <v>11.38</v>
      </c>
      <c r="Y141" t="n">
        <v>1</v>
      </c>
      <c r="Z141" t="n">
        <v>10</v>
      </c>
    </row>
    <row r="142">
      <c r="A142" t="n">
        <v>0</v>
      </c>
      <c r="B142" t="n">
        <v>45</v>
      </c>
      <c r="C142" t="inlineStr">
        <is>
          <t xml:space="preserve">CONCLUIDO	</t>
        </is>
      </c>
      <c r="D142" t="n">
        <v>3.8613</v>
      </c>
      <c r="E142" t="n">
        <v>25.9</v>
      </c>
      <c r="F142" t="n">
        <v>21.5</v>
      </c>
      <c r="G142" t="n">
        <v>11.03</v>
      </c>
      <c r="H142" t="n">
        <v>0.18</v>
      </c>
      <c r="I142" t="n">
        <v>117</v>
      </c>
      <c r="J142" t="n">
        <v>98.70999999999999</v>
      </c>
      <c r="K142" t="n">
        <v>39.72</v>
      </c>
      <c r="L142" t="n">
        <v>1</v>
      </c>
      <c r="M142" t="n">
        <v>107</v>
      </c>
      <c r="N142" t="n">
        <v>12.99</v>
      </c>
      <c r="O142" t="n">
        <v>12407.75</v>
      </c>
      <c r="P142" t="n">
        <v>160.61</v>
      </c>
      <c r="Q142" t="n">
        <v>3798.45</v>
      </c>
      <c r="R142" t="n">
        <v>173.52</v>
      </c>
      <c r="S142" t="n">
        <v>58.18</v>
      </c>
      <c r="T142" t="n">
        <v>55434.66</v>
      </c>
      <c r="U142" t="n">
        <v>0.34</v>
      </c>
      <c r="V142" t="n">
        <v>0.77</v>
      </c>
      <c r="W142" t="n">
        <v>2.93</v>
      </c>
      <c r="X142" t="n">
        <v>3.43</v>
      </c>
      <c r="Y142" t="n">
        <v>1</v>
      </c>
      <c r="Z142" t="n">
        <v>10</v>
      </c>
    </row>
    <row r="143">
      <c r="A143" t="n">
        <v>1</v>
      </c>
      <c r="B143" t="n">
        <v>45</v>
      </c>
      <c r="C143" t="inlineStr">
        <is>
          <t xml:space="preserve">CONCLUIDO	</t>
        </is>
      </c>
      <c r="D143" t="n">
        <v>4.0528</v>
      </c>
      <c r="E143" t="n">
        <v>24.67</v>
      </c>
      <c r="F143" t="n">
        <v>20.8</v>
      </c>
      <c r="G143" t="n">
        <v>13.56</v>
      </c>
      <c r="H143" t="n">
        <v>0.22</v>
      </c>
      <c r="I143" t="n">
        <v>92</v>
      </c>
      <c r="J143" t="n">
        <v>99.02</v>
      </c>
      <c r="K143" t="n">
        <v>39.72</v>
      </c>
      <c r="L143" t="n">
        <v>1.25</v>
      </c>
      <c r="M143" t="n">
        <v>32</v>
      </c>
      <c r="N143" t="n">
        <v>13.05</v>
      </c>
      <c r="O143" t="n">
        <v>12446.14</v>
      </c>
      <c r="P143" t="n">
        <v>147.29</v>
      </c>
      <c r="Q143" t="n">
        <v>3798.52</v>
      </c>
      <c r="R143" t="n">
        <v>147.98</v>
      </c>
      <c r="S143" t="n">
        <v>58.18</v>
      </c>
      <c r="T143" t="n">
        <v>42792.28</v>
      </c>
      <c r="U143" t="n">
        <v>0.39</v>
      </c>
      <c r="V143" t="n">
        <v>0.79</v>
      </c>
      <c r="W143" t="n">
        <v>2.96</v>
      </c>
      <c r="X143" t="n">
        <v>2.72</v>
      </c>
      <c r="Y143" t="n">
        <v>1</v>
      </c>
      <c r="Z143" t="n">
        <v>10</v>
      </c>
    </row>
    <row r="144">
      <c r="A144" t="n">
        <v>2</v>
      </c>
      <c r="B144" t="n">
        <v>45</v>
      </c>
      <c r="C144" t="inlineStr">
        <is>
          <t xml:space="preserve">CONCLUIDO	</t>
        </is>
      </c>
      <c r="D144" t="n">
        <v>4.0982</v>
      </c>
      <c r="E144" t="n">
        <v>24.4</v>
      </c>
      <c r="F144" t="n">
        <v>20.64</v>
      </c>
      <c r="G144" t="n">
        <v>14.4</v>
      </c>
      <c r="H144" t="n">
        <v>0.27</v>
      </c>
      <c r="I144" t="n">
        <v>86</v>
      </c>
      <c r="J144" t="n">
        <v>99.33</v>
      </c>
      <c r="K144" t="n">
        <v>39.72</v>
      </c>
      <c r="L144" t="n">
        <v>1.5</v>
      </c>
      <c r="M144" t="n">
        <v>3</v>
      </c>
      <c r="N144" t="n">
        <v>13.11</v>
      </c>
      <c r="O144" t="n">
        <v>12484.55</v>
      </c>
      <c r="P144" t="n">
        <v>143.92</v>
      </c>
      <c r="Q144" t="n">
        <v>3798.38</v>
      </c>
      <c r="R144" t="n">
        <v>142.2</v>
      </c>
      <c r="S144" t="n">
        <v>58.18</v>
      </c>
      <c r="T144" t="n">
        <v>39929.9</v>
      </c>
      <c r="U144" t="n">
        <v>0.41</v>
      </c>
      <c r="V144" t="n">
        <v>0.8</v>
      </c>
      <c r="W144" t="n">
        <v>2.97</v>
      </c>
      <c r="X144" t="n">
        <v>2.57</v>
      </c>
      <c r="Y144" t="n">
        <v>1</v>
      </c>
      <c r="Z144" t="n">
        <v>10</v>
      </c>
    </row>
    <row r="145">
      <c r="A145" t="n">
        <v>3</v>
      </c>
      <c r="B145" t="n">
        <v>45</v>
      </c>
      <c r="C145" t="inlineStr">
        <is>
          <t xml:space="preserve">CONCLUIDO	</t>
        </is>
      </c>
      <c r="D145" t="n">
        <v>4.0954</v>
      </c>
      <c r="E145" t="n">
        <v>24.42</v>
      </c>
      <c r="F145" t="n">
        <v>20.66</v>
      </c>
      <c r="G145" t="n">
        <v>14.42</v>
      </c>
      <c r="H145" t="n">
        <v>0.31</v>
      </c>
      <c r="I145" t="n">
        <v>86</v>
      </c>
      <c r="J145" t="n">
        <v>99.64</v>
      </c>
      <c r="K145" t="n">
        <v>39.72</v>
      </c>
      <c r="L145" t="n">
        <v>1.75</v>
      </c>
      <c r="M145" t="n">
        <v>0</v>
      </c>
      <c r="N145" t="n">
        <v>13.18</v>
      </c>
      <c r="O145" t="n">
        <v>12522.99</v>
      </c>
      <c r="P145" t="n">
        <v>144.46</v>
      </c>
      <c r="Q145" t="n">
        <v>3798.27</v>
      </c>
      <c r="R145" t="n">
        <v>142.39</v>
      </c>
      <c r="S145" t="n">
        <v>58.18</v>
      </c>
      <c r="T145" t="n">
        <v>40026.68</v>
      </c>
      <c r="U145" t="n">
        <v>0.41</v>
      </c>
      <c r="V145" t="n">
        <v>0.8</v>
      </c>
      <c r="W145" t="n">
        <v>2.98</v>
      </c>
      <c r="X145" t="n">
        <v>2.59</v>
      </c>
      <c r="Y145" t="n">
        <v>1</v>
      </c>
      <c r="Z145" t="n">
        <v>10</v>
      </c>
    </row>
    <row r="146">
      <c r="A146" t="n">
        <v>0</v>
      </c>
      <c r="B146" t="n">
        <v>105</v>
      </c>
      <c r="C146" t="inlineStr">
        <is>
          <t xml:space="preserve">CONCLUIDO	</t>
        </is>
      </c>
      <c r="D146" t="n">
        <v>2.5563</v>
      </c>
      <c r="E146" t="n">
        <v>39.12</v>
      </c>
      <c r="F146" t="n">
        <v>25.93</v>
      </c>
      <c r="G146" t="n">
        <v>5.94</v>
      </c>
      <c r="H146" t="n">
        <v>0.09</v>
      </c>
      <c r="I146" t="n">
        <v>262</v>
      </c>
      <c r="J146" t="n">
        <v>204</v>
      </c>
      <c r="K146" t="n">
        <v>55.27</v>
      </c>
      <c r="L146" t="n">
        <v>1</v>
      </c>
      <c r="M146" t="n">
        <v>260</v>
      </c>
      <c r="N146" t="n">
        <v>42.72</v>
      </c>
      <c r="O146" t="n">
        <v>25393.6</v>
      </c>
      <c r="P146" t="n">
        <v>360.79</v>
      </c>
      <c r="Q146" t="n">
        <v>3799.39</v>
      </c>
      <c r="R146" t="n">
        <v>319.16</v>
      </c>
      <c r="S146" t="n">
        <v>58.18</v>
      </c>
      <c r="T146" t="n">
        <v>127529.9</v>
      </c>
      <c r="U146" t="n">
        <v>0.18</v>
      </c>
      <c r="V146" t="n">
        <v>0.64</v>
      </c>
      <c r="W146" t="n">
        <v>3.14</v>
      </c>
      <c r="X146" t="n">
        <v>7.85</v>
      </c>
      <c r="Y146" t="n">
        <v>1</v>
      </c>
      <c r="Z146" t="n">
        <v>10</v>
      </c>
    </row>
    <row r="147">
      <c r="A147" t="n">
        <v>1</v>
      </c>
      <c r="B147" t="n">
        <v>105</v>
      </c>
      <c r="C147" t="inlineStr">
        <is>
          <t xml:space="preserve">CONCLUIDO	</t>
        </is>
      </c>
      <c r="D147" t="n">
        <v>2.9585</v>
      </c>
      <c r="E147" t="n">
        <v>33.8</v>
      </c>
      <c r="F147" t="n">
        <v>23.61</v>
      </c>
      <c r="G147" t="n">
        <v>7.54</v>
      </c>
      <c r="H147" t="n">
        <v>0.11</v>
      </c>
      <c r="I147" t="n">
        <v>188</v>
      </c>
      <c r="J147" t="n">
        <v>204.39</v>
      </c>
      <c r="K147" t="n">
        <v>55.27</v>
      </c>
      <c r="L147" t="n">
        <v>1.25</v>
      </c>
      <c r="M147" t="n">
        <v>186</v>
      </c>
      <c r="N147" t="n">
        <v>42.87</v>
      </c>
      <c r="O147" t="n">
        <v>25442.42</v>
      </c>
      <c r="P147" t="n">
        <v>323.47</v>
      </c>
      <c r="Q147" t="n">
        <v>3798.94</v>
      </c>
      <c r="R147" t="n">
        <v>242.64</v>
      </c>
      <c r="S147" t="n">
        <v>58.18</v>
      </c>
      <c r="T147" t="n">
        <v>89641.33</v>
      </c>
      <c r="U147" t="n">
        <v>0.24</v>
      </c>
      <c r="V147" t="n">
        <v>0.7</v>
      </c>
      <c r="W147" t="n">
        <v>3.03</v>
      </c>
      <c r="X147" t="n">
        <v>5.54</v>
      </c>
      <c r="Y147" t="n">
        <v>1</v>
      </c>
      <c r="Z147" t="n">
        <v>10</v>
      </c>
    </row>
    <row r="148">
      <c r="A148" t="n">
        <v>2</v>
      </c>
      <c r="B148" t="n">
        <v>105</v>
      </c>
      <c r="C148" t="inlineStr">
        <is>
          <t xml:space="preserve">CONCLUIDO	</t>
        </is>
      </c>
      <c r="D148" t="n">
        <v>3.2429</v>
      </c>
      <c r="E148" t="n">
        <v>30.84</v>
      </c>
      <c r="F148" t="n">
        <v>22.35</v>
      </c>
      <c r="G148" t="n">
        <v>9.19</v>
      </c>
      <c r="H148" t="n">
        <v>0.13</v>
      </c>
      <c r="I148" t="n">
        <v>146</v>
      </c>
      <c r="J148" t="n">
        <v>204.79</v>
      </c>
      <c r="K148" t="n">
        <v>55.27</v>
      </c>
      <c r="L148" t="n">
        <v>1.5</v>
      </c>
      <c r="M148" t="n">
        <v>144</v>
      </c>
      <c r="N148" t="n">
        <v>43.02</v>
      </c>
      <c r="O148" t="n">
        <v>25491.3</v>
      </c>
      <c r="P148" t="n">
        <v>301.57</v>
      </c>
      <c r="Q148" t="n">
        <v>3798.42</v>
      </c>
      <c r="R148" t="n">
        <v>201.41</v>
      </c>
      <c r="S148" t="n">
        <v>58.18</v>
      </c>
      <c r="T148" t="n">
        <v>69237.07000000001</v>
      </c>
      <c r="U148" t="n">
        <v>0.29</v>
      </c>
      <c r="V148" t="n">
        <v>0.74</v>
      </c>
      <c r="W148" t="n">
        <v>2.96</v>
      </c>
      <c r="X148" t="n">
        <v>4.28</v>
      </c>
      <c r="Y148" t="n">
        <v>1</v>
      </c>
      <c r="Z148" t="n">
        <v>10</v>
      </c>
    </row>
    <row r="149">
      <c r="A149" t="n">
        <v>3</v>
      </c>
      <c r="B149" t="n">
        <v>105</v>
      </c>
      <c r="C149" t="inlineStr">
        <is>
          <t xml:space="preserve">CONCLUIDO	</t>
        </is>
      </c>
      <c r="D149" t="n">
        <v>3.4559</v>
      </c>
      <c r="E149" t="n">
        <v>28.94</v>
      </c>
      <c r="F149" t="n">
        <v>21.55</v>
      </c>
      <c r="G149" t="n">
        <v>10.86</v>
      </c>
      <c r="H149" t="n">
        <v>0.15</v>
      </c>
      <c r="I149" t="n">
        <v>119</v>
      </c>
      <c r="J149" t="n">
        <v>205.18</v>
      </c>
      <c r="K149" t="n">
        <v>55.27</v>
      </c>
      <c r="L149" t="n">
        <v>1.75</v>
      </c>
      <c r="M149" t="n">
        <v>117</v>
      </c>
      <c r="N149" t="n">
        <v>43.16</v>
      </c>
      <c r="O149" t="n">
        <v>25540.22</v>
      </c>
      <c r="P149" t="n">
        <v>285.84</v>
      </c>
      <c r="Q149" t="n">
        <v>3798.31</v>
      </c>
      <c r="R149" t="n">
        <v>175.28</v>
      </c>
      <c r="S149" t="n">
        <v>58.18</v>
      </c>
      <c r="T149" t="n">
        <v>56305.54</v>
      </c>
      <c r="U149" t="n">
        <v>0.33</v>
      </c>
      <c r="V149" t="n">
        <v>0.77</v>
      </c>
      <c r="W149" t="n">
        <v>2.92</v>
      </c>
      <c r="X149" t="n">
        <v>3.47</v>
      </c>
      <c r="Y149" t="n">
        <v>1</v>
      </c>
      <c r="Z149" t="n">
        <v>10</v>
      </c>
    </row>
    <row r="150">
      <c r="A150" t="n">
        <v>4</v>
      </c>
      <c r="B150" t="n">
        <v>105</v>
      </c>
      <c r="C150" t="inlineStr">
        <is>
          <t xml:space="preserve">CONCLUIDO	</t>
        </is>
      </c>
      <c r="D150" t="n">
        <v>3.6351</v>
      </c>
      <c r="E150" t="n">
        <v>27.51</v>
      </c>
      <c r="F150" t="n">
        <v>20.93</v>
      </c>
      <c r="G150" t="n">
        <v>12.68</v>
      </c>
      <c r="H150" t="n">
        <v>0.17</v>
      </c>
      <c r="I150" t="n">
        <v>99</v>
      </c>
      <c r="J150" t="n">
        <v>205.58</v>
      </c>
      <c r="K150" t="n">
        <v>55.27</v>
      </c>
      <c r="L150" t="n">
        <v>2</v>
      </c>
      <c r="M150" t="n">
        <v>97</v>
      </c>
      <c r="N150" t="n">
        <v>43.31</v>
      </c>
      <c r="O150" t="n">
        <v>25589.2</v>
      </c>
      <c r="P150" t="n">
        <v>272.7</v>
      </c>
      <c r="Q150" t="n">
        <v>3798.47</v>
      </c>
      <c r="R150" t="n">
        <v>155.13</v>
      </c>
      <c r="S150" t="n">
        <v>58.18</v>
      </c>
      <c r="T150" t="n">
        <v>46332.88</v>
      </c>
      <c r="U150" t="n">
        <v>0.38</v>
      </c>
      <c r="V150" t="n">
        <v>0.79</v>
      </c>
      <c r="W150" t="n">
        <v>2.88</v>
      </c>
      <c r="X150" t="n">
        <v>2.86</v>
      </c>
      <c r="Y150" t="n">
        <v>1</v>
      </c>
      <c r="Z150" t="n">
        <v>10</v>
      </c>
    </row>
    <row r="151">
      <c r="A151" t="n">
        <v>5</v>
      </c>
      <c r="B151" t="n">
        <v>105</v>
      </c>
      <c r="C151" t="inlineStr">
        <is>
          <t xml:space="preserve">CONCLUIDO	</t>
        </is>
      </c>
      <c r="D151" t="n">
        <v>3.7698</v>
      </c>
      <c r="E151" t="n">
        <v>26.53</v>
      </c>
      <c r="F151" t="n">
        <v>20.51</v>
      </c>
      <c r="G151" t="n">
        <v>14.48</v>
      </c>
      <c r="H151" t="n">
        <v>0.19</v>
      </c>
      <c r="I151" t="n">
        <v>85</v>
      </c>
      <c r="J151" t="n">
        <v>205.98</v>
      </c>
      <c r="K151" t="n">
        <v>55.27</v>
      </c>
      <c r="L151" t="n">
        <v>2.25</v>
      </c>
      <c r="M151" t="n">
        <v>83</v>
      </c>
      <c r="N151" t="n">
        <v>43.46</v>
      </c>
      <c r="O151" t="n">
        <v>25638.22</v>
      </c>
      <c r="P151" t="n">
        <v>262.21</v>
      </c>
      <c r="Q151" t="n">
        <v>3798.09</v>
      </c>
      <c r="R151" t="n">
        <v>141.69</v>
      </c>
      <c r="S151" t="n">
        <v>58.18</v>
      </c>
      <c r="T151" t="n">
        <v>39681.25</v>
      </c>
      <c r="U151" t="n">
        <v>0.41</v>
      </c>
      <c r="V151" t="n">
        <v>0.8</v>
      </c>
      <c r="W151" t="n">
        <v>2.86</v>
      </c>
      <c r="X151" t="n">
        <v>2.44</v>
      </c>
      <c r="Y151" t="n">
        <v>1</v>
      </c>
      <c r="Z151" t="n">
        <v>10</v>
      </c>
    </row>
    <row r="152">
      <c r="A152" t="n">
        <v>6</v>
      </c>
      <c r="B152" t="n">
        <v>105</v>
      </c>
      <c r="C152" t="inlineStr">
        <is>
          <t xml:space="preserve">CONCLUIDO	</t>
        </is>
      </c>
      <c r="D152" t="n">
        <v>3.8821</v>
      </c>
      <c r="E152" t="n">
        <v>25.76</v>
      </c>
      <c r="F152" t="n">
        <v>20.19</v>
      </c>
      <c r="G152" t="n">
        <v>16.37</v>
      </c>
      <c r="H152" t="n">
        <v>0.22</v>
      </c>
      <c r="I152" t="n">
        <v>74</v>
      </c>
      <c r="J152" t="n">
        <v>206.38</v>
      </c>
      <c r="K152" t="n">
        <v>55.27</v>
      </c>
      <c r="L152" t="n">
        <v>2.5</v>
      </c>
      <c r="M152" t="n">
        <v>72</v>
      </c>
      <c r="N152" t="n">
        <v>43.6</v>
      </c>
      <c r="O152" t="n">
        <v>25687.3</v>
      </c>
      <c r="P152" t="n">
        <v>252.46</v>
      </c>
      <c r="Q152" t="n">
        <v>3798.57</v>
      </c>
      <c r="R152" t="n">
        <v>131.51</v>
      </c>
      <c r="S152" t="n">
        <v>58.18</v>
      </c>
      <c r="T152" t="n">
        <v>34644</v>
      </c>
      <c r="U152" t="n">
        <v>0.44</v>
      </c>
      <c r="V152" t="n">
        <v>0.82</v>
      </c>
      <c r="W152" t="n">
        <v>2.83</v>
      </c>
      <c r="X152" t="n">
        <v>2.12</v>
      </c>
      <c r="Y152" t="n">
        <v>1</v>
      </c>
      <c r="Z152" t="n">
        <v>10</v>
      </c>
    </row>
    <row r="153">
      <c r="A153" t="n">
        <v>7</v>
      </c>
      <c r="B153" t="n">
        <v>105</v>
      </c>
      <c r="C153" t="inlineStr">
        <is>
          <t xml:space="preserve">CONCLUIDO	</t>
        </is>
      </c>
      <c r="D153" t="n">
        <v>3.9781</v>
      </c>
      <c r="E153" t="n">
        <v>25.14</v>
      </c>
      <c r="F153" t="n">
        <v>19.94</v>
      </c>
      <c r="G153" t="n">
        <v>18.4</v>
      </c>
      <c r="H153" t="n">
        <v>0.24</v>
      </c>
      <c r="I153" t="n">
        <v>65</v>
      </c>
      <c r="J153" t="n">
        <v>206.78</v>
      </c>
      <c r="K153" t="n">
        <v>55.27</v>
      </c>
      <c r="L153" t="n">
        <v>2.75</v>
      </c>
      <c r="M153" t="n">
        <v>63</v>
      </c>
      <c r="N153" t="n">
        <v>43.75</v>
      </c>
      <c r="O153" t="n">
        <v>25736.42</v>
      </c>
      <c r="P153" t="n">
        <v>245.02</v>
      </c>
      <c r="Q153" t="n">
        <v>3798.15</v>
      </c>
      <c r="R153" t="n">
        <v>123</v>
      </c>
      <c r="S153" t="n">
        <v>58.18</v>
      </c>
      <c r="T153" t="n">
        <v>30434.71</v>
      </c>
      <c r="U153" t="n">
        <v>0.47</v>
      </c>
      <c r="V153" t="n">
        <v>0.83</v>
      </c>
      <c r="W153" t="n">
        <v>2.82</v>
      </c>
      <c r="X153" t="n">
        <v>1.87</v>
      </c>
      <c r="Y153" t="n">
        <v>1</v>
      </c>
      <c r="Z153" t="n">
        <v>10</v>
      </c>
    </row>
    <row r="154">
      <c r="A154" t="n">
        <v>8</v>
      </c>
      <c r="B154" t="n">
        <v>105</v>
      </c>
      <c r="C154" t="inlineStr">
        <is>
          <t xml:space="preserve">CONCLUIDO	</t>
        </is>
      </c>
      <c r="D154" t="n">
        <v>4.0583</v>
      </c>
      <c r="E154" t="n">
        <v>24.64</v>
      </c>
      <c r="F154" t="n">
        <v>19.72</v>
      </c>
      <c r="G154" t="n">
        <v>20.4</v>
      </c>
      <c r="H154" t="n">
        <v>0.26</v>
      </c>
      <c r="I154" t="n">
        <v>58</v>
      </c>
      <c r="J154" t="n">
        <v>207.17</v>
      </c>
      <c r="K154" t="n">
        <v>55.27</v>
      </c>
      <c r="L154" t="n">
        <v>3</v>
      </c>
      <c r="M154" t="n">
        <v>56</v>
      </c>
      <c r="N154" t="n">
        <v>43.9</v>
      </c>
      <c r="O154" t="n">
        <v>25785.6</v>
      </c>
      <c r="P154" t="n">
        <v>238</v>
      </c>
      <c r="Q154" t="n">
        <v>3798.28</v>
      </c>
      <c r="R154" t="n">
        <v>115.83</v>
      </c>
      <c r="S154" t="n">
        <v>58.18</v>
      </c>
      <c r="T154" t="n">
        <v>26886.22</v>
      </c>
      <c r="U154" t="n">
        <v>0.5</v>
      </c>
      <c r="V154" t="n">
        <v>0.84</v>
      </c>
      <c r="W154" t="n">
        <v>2.81</v>
      </c>
      <c r="X154" t="n">
        <v>1.65</v>
      </c>
      <c r="Y154" t="n">
        <v>1</v>
      </c>
      <c r="Z154" t="n">
        <v>10</v>
      </c>
    </row>
    <row r="155">
      <c r="A155" t="n">
        <v>9</v>
      </c>
      <c r="B155" t="n">
        <v>105</v>
      </c>
      <c r="C155" t="inlineStr">
        <is>
          <t xml:space="preserve">CONCLUIDO	</t>
        </is>
      </c>
      <c r="D155" t="n">
        <v>4.1257</v>
      </c>
      <c r="E155" t="n">
        <v>24.24</v>
      </c>
      <c r="F155" t="n">
        <v>19.56</v>
      </c>
      <c r="G155" t="n">
        <v>22.57</v>
      </c>
      <c r="H155" t="n">
        <v>0.28</v>
      </c>
      <c r="I155" t="n">
        <v>52</v>
      </c>
      <c r="J155" t="n">
        <v>207.57</v>
      </c>
      <c r="K155" t="n">
        <v>55.27</v>
      </c>
      <c r="L155" t="n">
        <v>3.25</v>
      </c>
      <c r="M155" t="n">
        <v>50</v>
      </c>
      <c r="N155" t="n">
        <v>44.05</v>
      </c>
      <c r="O155" t="n">
        <v>25834.83</v>
      </c>
      <c r="P155" t="n">
        <v>228.57</v>
      </c>
      <c r="Q155" t="n">
        <v>3797.87</v>
      </c>
      <c r="R155" t="n">
        <v>110.61</v>
      </c>
      <c r="S155" t="n">
        <v>58.18</v>
      </c>
      <c r="T155" t="n">
        <v>24307.08</v>
      </c>
      <c r="U155" t="n">
        <v>0.53</v>
      </c>
      <c r="V155" t="n">
        <v>0.84</v>
      </c>
      <c r="W155" t="n">
        <v>2.81</v>
      </c>
      <c r="X155" t="n">
        <v>1.49</v>
      </c>
      <c r="Y155" t="n">
        <v>1</v>
      </c>
      <c r="Z155" t="n">
        <v>10</v>
      </c>
    </row>
    <row r="156">
      <c r="A156" t="n">
        <v>10</v>
      </c>
      <c r="B156" t="n">
        <v>105</v>
      </c>
      <c r="C156" t="inlineStr">
        <is>
          <t xml:space="preserve">CONCLUIDO	</t>
        </is>
      </c>
      <c r="D156" t="n">
        <v>4.1904</v>
      </c>
      <c r="E156" t="n">
        <v>23.86</v>
      </c>
      <c r="F156" t="n">
        <v>19.39</v>
      </c>
      <c r="G156" t="n">
        <v>24.76</v>
      </c>
      <c r="H156" t="n">
        <v>0.3</v>
      </c>
      <c r="I156" t="n">
        <v>47</v>
      </c>
      <c r="J156" t="n">
        <v>207.97</v>
      </c>
      <c r="K156" t="n">
        <v>55.27</v>
      </c>
      <c r="L156" t="n">
        <v>3.5</v>
      </c>
      <c r="M156" t="n">
        <v>43</v>
      </c>
      <c r="N156" t="n">
        <v>44.2</v>
      </c>
      <c r="O156" t="n">
        <v>25884.1</v>
      </c>
      <c r="P156" t="n">
        <v>220.42</v>
      </c>
      <c r="Q156" t="n">
        <v>3797.88</v>
      </c>
      <c r="R156" t="n">
        <v>105.12</v>
      </c>
      <c r="S156" t="n">
        <v>58.18</v>
      </c>
      <c r="T156" t="n">
        <v>21587.6</v>
      </c>
      <c r="U156" t="n">
        <v>0.55</v>
      </c>
      <c r="V156" t="n">
        <v>0.85</v>
      </c>
      <c r="W156" t="n">
        <v>2.8</v>
      </c>
      <c r="X156" t="n">
        <v>1.32</v>
      </c>
      <c r="Y156" t="n">
        <v>1</v>
      </c>
      <c r="Z156" t="n">
        <v>10</v>
      </c>
    </row>
    <row r="157">
      <c r="A157" t="n">
        <v>11</v>
      </c>
      <c r="B157" t="n">
        <v>105</v>
      </c>
      <c r="C157" t="inlineStr">
        <is>
          <t xml:space="preserve">CONCLUIDO	</t>
        </is>
      </c>
      <c r="D157" t="n">
        <v>4.2384</v>
      </c>
      <c r="E157" t="n">
        <v>23.59</v>
      </c>
      <c r="F157" t="n">
        <v>19.29</v>
      </c>
      <c r="G157" t="n">
        <v>26.91</v>
      </c>
      <c r="H157" t="n">
        <v>0.32</v>
      </c>
      <c r="I157" t="n">
        <v>43</v>
      </c>
      <c r="J157" t="n">
        <v>208.37</v>
      </c>
      <c r="K157" t="n">
        <v>55.27</v>
      </c>
      <c r="L157" t="n">
        <v>3.75</v>
      </c>
      <c r="M157" t="n">
        <v>33</v>
      </c>
      <c r="N157" t="n">
        <v>44.35</v>
      </c>
      <c r="O157" t="n">
        <v>25933.43</v>
      </c>
      <c r="P157" t="n">
        <v>215.02</v>
      </c>
      <c r="Q157" t="n">
        <v>3797.95</v>
      </c>
      <c r="R157" t="n">
        <v>101.13</v>
      </c>
      <c r="S157" t="n">
        <v>58.18</v>
      </c>
      <c r="T157" t="n">
        <v>19610.18</v>
      </c>
      <c r="U157" t="n">
        <v>0.58</v>
      </c>
      <c r="V157" t="n">
        <v>0.85</v>
      </c>
      <c r="W157" t="n">
        <v>2.8</v>
      </c>
      <c r="X157" t="n">
        <v>1.22</v>
      </c>
      <c r="Y157" t="n">
        <v>1</v>
      </c>
      <c r="Z157" t="n">
        <v>10</v>
      </c>
    </row>
    <row r="158">
      <c r="A158" t="n">
        <v>12</v>
      </c>
      <c r="B158" t="n">
        <v>105</v>
      </c>
      <c r="C158" t="inlineStr">
        <is>
          <t xml:space="preserve">CONCLUIDO	</t>
        </is>
      </c>
      <c r="D158" t="n">
        <v>4.2713</v>
      </c>
      <c r="E158" t="n">
        <v>23.41</v>
      </c>
      <c r="F158" t="n">
        <v>19.23</v>
      </c>
      <c r="G158" t="n">
        <v>28.84</v>
      </c>
      <c r="H158" t="n">
        <v>0.34</v>
      </c>
      <c r="I158" t="n">
        <v>40</v>
      </c>
      <c r="J158" t="n">
        <v>208.77</v>
      </c>
      <c r="K158" t="n">
        <v>55.27</v>
      </c>
      <c r="L158" t="n">
        <v>4</v>
      </c>
      <c r="M158" t="n">
        <v>22</v>
      </c>
      <c r="N158" t="n">
        <v>44.5</v>
      </c>
      <c r="O158" t="n">
        <v>25982.82</v>
      </c>
      <c r="P158" t="n">
        <v>209.39</v>
      </c>
      <c r="Q158" t="n">
        <v>3797.89</v>
      </c>
      <c r="R158" t="n">
        <v>99.19</v>
      </c>
      <c r="S158" t="n">
        <v>58.18</v>
      </c>
      <c r="T158" t="n">
        <v>18657.85</v>
      </c>
      <c r="U158" t="n">
        <v>0.59</v>
      </c>
      <c r="V158" t="n">
        <v>0.86</v>
      </c>
      <c r="W158" t="n">
        <v>2.8</v>
      </c>
      <c r="X158" t="n">
        <v>1.16</v>
      </c>
      <c r="Y158" t="n">
        <v>1</v>
      </c>
      <c r="Z158" t="n">
        <v>10</v>
      </c>
    </row>
    <row r="159">
      <c r="A159" t="n">
        <v>13</v>
      </c>
      <c r="B159" t="n">
        <v>105</v>
      </c>
      <c r="C159" t="inlineStr">
        <is>
          <t xml:space="preserve">CONCLUIDO	</t>
        </is>
      </c>
      <c r="D159" t="n">
        <v>4.2996</v>
      </c>
      <c r="E159" t="n">
        <v>23.26</v>
      </c>
      <c r="F159" t="n">
        <v>19.15</v>
      </c>
      <c r="G159" t="n">
        <v>30.24</v>
      </c>
      <c r="H159" t="n">
        <v>0.36</v>
      </c>
      <c r="I159" t="n">
        <v>38</v>
      </c>
      <c r="J159" t="n">
        <v>209.17</v>
      </c>
      <c r="K159" t="n">
        <v>55.27</v>
      </c>
      <c r="L159" t="n">
        <v>4.25</v>
      </c>
      <c r="M159" t="n">
        <v>14</v>
      </c>
      <c r="N159" t="n">
        <v>44.65</v>
      </c>
      <c r="O159" t="n">
        <v>26032.25</v>
      </c>
      <c r="P159" t="n">
        <v>207.9</v>
      </c>
      <c r="Q159" t="n">
        <v>3797.91</v>
      </c>
      <c r="R159" t="n">
        <v>96.14</v>
      </c>
      <c r="S159" t="n">
        <v>58.18</v>
      </c>
      <c r="T159" t="n">
        <v>17143.2</v>
      </c>
      <c r="U159" t="n">
        <v>0.61</v>
      </c>
      <c r="V159" t="n">
        <v>0.86</v>
      </c>
      <c r="W159" t="n">
        <v>2.81</v>
      </c>
      <c r="X159" t="n">
        <v>1.08</v>
      </c>
      <c r="Y159" t="n">
        <v>1</v>
      </c>
      <c r="Z159" t="n">
        <v>10</v>
      </c>
    </row>
    <row r="160">
      <c r="A160" t="n">
        <v>14</v>
      </c>
      <c r="B160" t="n">
        <v>105</v>
      </c>
      <c r="C160" t="inlineStr">
        <is>
          <t xml:space="preserve">CONCLUIDO	</t>
        </is>
      </c>
      <c r="D160" t="n">
        <v>4.2976</v>
      </c>
      <c r="E160" t="n">
        <v>23.27</v>
      </c>
      <c r="F160" t="n">
        <v>19.16</v>
      </c>
      <c r="G160" t="n">
        <v>30.26</v>
      </c>
      <c r="H160" t="n">
        <v>0.38</v>
      </c>
      <c r="I160" t="n">
        <v>38</v>
      </c>
      <c r="J160" t="n">
        <v>209.58</v>
      </c>
      <c r="K160" t="n">
        <v>55.27</v>
      </c>
      <c r="L160" t="n">
        <v>4.5</v>
      </c>
      <c r="M160" t="n">
        <v>4</v>
      </c>
      <c r="N160" t="n">
        <v>44.8</v>
      </c>
      <c r="O160" t="n">
        <v>26081.73</v>
      </c>
      <c r="P160" t="n">
        <v>207.6</v>
      </c>
      <c r="Q160" t="n">
        <v>3797.83</v>
      </c>
      <c r="R160" t="n">
        <v>96.06</v>
      </c>
      <c r="S160" t="n">
        <v>58.18</v>
      </c>
      <c r="T160" t="n">
        <v>17103.53</v>
      </c>
      <c r="U160" t="n">
        <v>0.61</v>
      </c>
      <c r="V160" t="n">
        <v>0.86</v>
      </c>
      <c r="W160" t="n">
        <v>2.83</v>
      </c>
      <c r="X160" t="n">
        <v>1.09</v>
      </c>
      <c r="Y160" t="n">
        <v>1</v>
      </c>
      <c r="Z160" t="n">
        <v>10</v>
      </c>
    </row>
    <row r="161">
      <c r="A161" t="n">
        <v>15</v>
      </c>
      <c r="B161" t="n">
        <v>105</v>
      </c>
      <c r="C161" t="inlineStr">
        <is>
          <t xml:space="preserve">CONCLUIDO	</t>
        </is>
      </c>
      <c r="D161" t="n">
        <v>4.2944</v>
      </c>
      <c r="E161" t="n">
        <v>23.29</v>
      </c>
      <c r="F161" t="n">
        <v>19.18</v>
      </c>
      <c r="G161" t="n">
        <v>30.28</v>
      </c>
      <c r="H161" t="n">
        <v>0.4</v>
      </c>
      <c r="I161" t="n">
        <v>38</v>
      </c>
      <c r="J161" t="n">
        <v>209.98</v>
      </c>
      <c r="K161" t="n">
        <v>55.27</v>
      </c>
      <c r="L161" t="n">
        <v>4.75</v>
      </c>
      <c r="M161" t="n">
        <v>1</v>
      </c>
      <c r="N161" t="n">
        <v>44.95</v>
      </c>
      <c r="O161" t="n">
        <v>26131.27</v>
      </c>
      <c r="P161" t="n">
        <v>207.38</v>
      </c>
      <c r="Q161" t="n">
        <v>3797.86</v>
      </c>
      <c r="R161" t="n">
        <v>96.66</v>
      </c>
      <c r="S161" t="n">
        <v>58.18</v>
      </c>
      <c r="T161" t="n">
        <v>17402.39</v>
      </c>
      <c r="U161" t="n">
        <v>0.6</v>
      </c>
      <c r="V161" t="n">
        <v>0.86</v>
      </c>
      <c r="W161" t="n">
        <v>2.83</v>
      </c>
      <c r="X161" t="n">
        <v>1.11</v>
      </c>
      <c r="Y161" t="n">
        <v>1</v>
      </c>
      <c r="Z161" t="n">
        <v>10</v>
      </c>
    </row>
    <row r="162">
      <c r="A162" t="n">
        <v>16</v>
      </c>
      <c r="B162" t="n">
        <v>105</v>
      </c>
      <c r="C162" t="inlineStr">
        <is>
          <t xml:space="preserve">CONCLUIDO	</t>
        </is>
      </c>
      <c r="D162" t="n">
        <v>4.293</v>
      </c>
      <c r="E162" t="n">
        <v>23.29</v>
      </c>
      <c r="F162" t="n">
        <v>19.19</v>
      </c>
      <c r="G162" t="n">
        <v>30.3</v>
      </c>
      <c r="H162" t="n">
        <v>0.42</v>
      </c>
      <c r="I162" t="n">
        <v>38</v>
      </c>
      <c r="J162" t="n">
        <v>210.38</v>
      </c>
      <c r="K162" t="n">
        <v>55.27</v>
      </c>
      <c r="L162" t="n">
        <v>5</v>
      </c>
      <c r="M162" t="n">
        <v>0</v>
      </c>
      <c r="N162" t="n">
        <v>45.11</v>
      </c>
      <c r="O162" t="n">
        <v>26180.86</v>
      </c>
      <c r="P162" t="n">
        <v>207.81</v>
      </c>
      <c r="Q162" t="n">
        <v>3798.11</v>
      </c>
      <c r="R162" t="n">
        <v>96.87</v>
      </c>
      <c r="S162" t="n">
        <v>58.18</v>
      </c>
      <c r="T162" t="n">
        <v>17506.76</v>
      </c>
      <c r="U162" t="n">
        <v>0.6</v>
      </c>
      <c r="V162" t="n">
        <v>0.86</v>
      </c>
      <c r="W162" t="n">
        <v>2.83</v>
      </c>
      <c r="X162" t="n">
        <v>1.12</v>
      </c>
      <c r="Y162" t="n">
        <v>1</v>
      </c>
      <c r="Z162" t="n">
        <v>10</v>
      </c>
    </row>
    <row r="163">
      <c r="A163" t="n">
        <v>0</v>
      </c>
      <c r="B163" t="n">
        <v>60</v>
      </c>
      <c r="C163" t="inlineStr">
        <is>
          <t xml:space="preserve">CONCLUIDO	</t>
        </is>
      </c>
      <c r="D163" t="n">
        <v>3.4816</v>
      </c>
      <c r="E163" t="n">
        <v>28.72</v>
      </c>
      <c r="F163" t="n">
        <v>22.63</v>
      </c>
      <c r="G163" t="n">
        <v>8.76</v>
      </c>
      <c r="H163" t="n">
        <v>0.14</v>
      </c>
      <c r="I163" t="n">
        <v>155</v>
      </c>
      <c r="J163" t="n">
        <v>124.63</v>
      </c>
      <c r="K163" t="n">
        <v>45</v>
      </c>
      <c r="L163" t="n">
        <v>1</v>
      </c>
      <c r="M163" t="n">
        <v>153</v>
      </c>
      <c r="N163" t="n">
        <v>18.64</v>
      </c>
      <c r="O163" t="n">
        <v>15605.44</v>
      </c>
      <c r="P163" t="n">
        <v>214.02</v>
      </c>
      <c r="Q163" t="n">
        <v>3798.61</v>
      </c>
      <c r="R163" t="n">
        <v>210.36</v>
      </c>
      <c r="S163" t="n">
        <v>58.18</v>
      </c>
      <c r="T163" t="n">
        <v>73664.75999999999</v>
      </c>
      <c r="U163" t="n">
        <v>0.28</v>
      </c>
      <c r="V163" t="n">
        <v>0.73</v>
      </c>
      <c r="W163" t="n">
        <v>2.98</v>
      </c>
      <c r="X163" t="n">
        <v>4.56</v>
      </c>
      <c r="Y163" t="n">
        <v>1</v>
      </c>
      <c r="Z163" t="n">
        <v>10</v>
      </c>
    </row>
    <row r="164">
      <c r="A164" t="n">
        <v>1</v>
      </c>
      <c r="B164" t="n">
        <v>60</v>
      </c>
      <c r="C164" t="inlineStr">
        <is>
          <t xml:space="preserve">CONCLUIDO	</t>
        </is>
      </c>
      <c r="D164" t="n">
        <v>3.8019</v>
      </c>
      <c r="E164" t="n">
        <v>26.3</v>
      </c>
      <c r="F164" t="n">
        <v>21.31</v>
      </c>
      <c r="G164" t="n">
        <v>11.42</v>
      </c>
      <c r="H164" t="n">
        <v>0.18</v>
      </c>
      <c r="I164" t="n">
        <v>112</v>
      </c>
      <c r="J164" t="n">
        <v>124.96</v>
      </c>
      <c r="K164" t="n">
        <v>45</v>
      </c>
      <c r="L164" t="n">
        <v>1.25</v>
      </c>
      <c r="M164" t="n">
        <v>110</v>
      </c>
      <c r="N164" t="n">
        <v>18.71</v>
      </c>
      <c r="O164" t="n">
        <v>15645.96</v>
      </c>
      <c r="P164" t="n">
        <v>191.98</v>
      </c>
      <c r="Q164" t="n">
        <v>3798.12</v>
      </c>
      <c r="R164" t="n">
        <v>167.81</v>
      </c>
      <c r="S164" t="n">
        <v>58.18</v>
      </c>
      <c r="T164" t="n">
        <v>52604.57</v>
      </c>
      <c r="U164" t="n">
        <v>0.35</v>
      </c>
      <c r="V164" t="n">
        <v>0.77</v>
      </c>
      <c r="W164" t="n">
        <v>2.9</v>
      </c>
      <c r="X164" t="n">
        <v>3.24</v>
      </c>
      <c r="Y164" t="n">
        <v>1</v>
      </c>
      <c r="Z164" t="n">
        <v>10</v>
      </c>
    </row>
    <row r="165">
      <c r="A165" t="n">
        <v>2</v>
      </c>
      <c r="B165" t="n">
        <v>60</v>
      </c>
      <c r="C165" t="inlineStr">
        <is>
          <t xml:space="preserve">CONCLUIDO	</t>
        </is>
      </c>
      <c r="D165" t="n">
        <v>4.0276</v>
      </c>
      <c r="E165" t="n">
        <v>24.83</v>
      </c>
      <c r="F165" t="n">
        <v>20.52</v>
      </c>
      <c r="G165" t="n">
        <v>14.49</v>
      </c>
      <c r="H165" t="n">
        <v>0.21</v>
      </c>
      <c r="I165" t="n">
        <v>85</v>
      </c>
      <c r="J165" t="n">
        <v>125.29</v>
      </c>
      <c r="K165" t="n">
        <v>45</v>
      </c>
      <c r="L165" t="n">
        <v>1.5</v>
      </c>
      <c r="M165" t="n">
        <v>79</v>
      </c>
      <c r="N165" t="n">
        <v>18.79</v>
      </c>
      <c r="O165" t="n">
        <v>15686.51</v>
      </c>
      <c r="P165" t="n">
        <v>175.3</v>
      </c>
      <c r="Q165" t="n">
        <v>3798.66</v>
      </c>
      <c r="R165" t="n">
        <v>141.79</v>
      </c>
      <c r="S165" t="n">
        <v>58.18</v>
      </c>
      <c r="T165" t="n">
        <v>39733.52</v>
      </c>
      <c r="U165" t="n">
        <v>0.41</v>
      </c>
      <c r="V165" t="n">
        <v>0.8</v>
      </c>
      <c r="W165" t="n">
        <v>2.86</v>
      </c>
      <c r="X165" t="n">
        <v>2.45</v>
      </c>
      <c r="Y165" t="n">
        <v>1</v>
      </c>
      <c r="Z165" t="n">
        <v>10</v>
      </c>
    </row>
    <row r="166">
      <c r="A166" t="n">
        <v>3</v>
      </c>
      <c r="B166" t="n">
        <v>60</v>
      </c>
      <c r="C166" t="inlineStr">
        <is>
          <t xml:space="preserve">CONCLUIDO	</t>
        </is>
      </c>
      <c r="D166" t="n">
        <v>4.1633</v>
      </c>
      <c r="E166" t="n">
        <v>24.02</v>
      </c>
      <c r="F166" t="n">
        <v>20.1</v>
      </c>
      <c r="G166" t="n">
        <v>17.23</v>
      </c>
      <c r="H166" t="n">
        <v>0.25</v>
      </c>
      <c r="I166" t="n">
        <v>70</v>
      </c>
      <c r="J166" t="n">
        <v>125.62</v>
      </c>
      <c r="K166" t="n">
        <v>45</v>
      </c>
      <c r="L166" t="n">
        <v>1.75</v>
      </c>
      <c r="M166" t="n">
        <v>39</v>
      </c>
      <c r="N166" t="n">
        <v>18.87</v>
      </c>
      <c r="O166" t="n">
        <v>15727.09</v>
      </c>
      <c r="P166" t="n">
        <v>163.97</v>
      </c>
      <c r="Q166" t="n">
        <v>3798.36</v>
      </c>
      <c r="R166" t="n">
        <v>127.26</v>
      </c>
      <c r="S166" t="n">
        <v>58.18</v>
      </c>
      <c r="T166" t="n">
        <v>32542</v>
      </c>
      <c r="U166" t="n">
        <v>0.46</v>
      </c>
      <c r="V166" t="n">
        <v>0.82</v>
      </c>
      <c r="W166" t="n">
        <v>2.86</v>
      </c>
      <c r="X166" t="n">
        <v>2.03</v>
      </c>
      <c r="Y166" t="n">
        <v>1</v>
      </c>
      <c r="Z166" t="n">
        <v>10</v>
      </c>
    </row>
    <row r="167">
      <c r="A167" t="n">
        <v>4</v>
      </c>
      <c r="B167" t="n">
        <v>60</v>
      </c>
      <c r="C167" t="inlineStr">
        <is>
          <t xml:space="preserve">CONCLUIDO	</t>
        </is>
      </c>
      <c r="D167" t="n">
        <v>4.198</v>
      </c>
      <c r="E167" t="n">
        <v>23.82</v>
      </c>
      <c r="F167" t="n">
        <v>20</v>
      </c>
      <c r="G167" t="n">
        <v>18.18</v>
      </c>
      <c r="H167" t="n">
        <v>0.28</v>
      </c>
      <c r="I167" t="n">
        <v>66</v>
      </c>
      <c r="J167" t="n">
        <v>125.95</v>
      </c>
      <c r="K167" t="n">
        <v>45</v>
      </c>
      <c r="L167" t="n">
        <v>2</v>
      </c>
      <c r="M167" t="n">
        <v>12</v>
      </c>
      <c r="N167" t="n">
        <v>18.95</v>
      </c>
      <c r="O167" t="n">
        <v>15767.7</v>
      </c>
      <c r="P167" t="n">
        <v>160.39</v>
      </c>
      <c r="Q167" t="n">
        <v>3798.76</v>
      </c>
      <c r="R167" t="n">
        <v>122.52</v>
      </c>
      <c r="S167" t="n">
        <v>58.18</v>
      </c>
      <c r="T167" t="n">
        <v>30189.35</v>
      </c>
      <c r="U167" t="n">
        <v>0.47</v>
      </c>
      <c r="V167" t="n">
        <v>0.82</v>
      </c>
      <c r="W167" t="n">
        <v>2.9</v>
      </c>
      <c r="X167" t="n">
        <v>1.93</v>
      </c>
      <c r="Y167" t="n">
        <v>1</v>
      </c>
      <c r="Z167" t="n">
        <v>10</v>
      </c>
    </row>
    <row r="168">
      <c r="A168" t="n">
        <v>5</v>
      </c>
      <c r="B168" t="n">
        <v>60</v>
      </c>
      <c r="C168" t="inlineStr">
        <is>
          <t xml:space="preserve">CONCLUIDO	</t>
        </is>
      </c>
      <c r="D168" t="n">
        <v>4.2043</v>
      </c>
      <c r="E168" t="n">
        <v>23.79</v>
      </c>
      <c r="F168" t="n">
        <v>19.99</v>
      </c>
      <c r="G168" t="n">
        <v>18.45</v>
      </c>
      <c r="H168" t="n">
        <v>0.31</v>
      </c>
      <c r="I168" t="n">
        <v>65</v>
      </c>
      <c r="J168" t="n">
        <v>126.28</v>
      </c>
      <c r="K168" t="n">
        <v>45</v>
      </c>
      <c r="L168" t="n">
        <v>2.25</v>
      </c>
      <c r="M168" t="n">
        <v>0</v>
      </c>
      <c r="N168" t="n">
        <v>19.03</v>
      </c>
      <c r="O168" t="n">
        <v>15808.34</v>
      </c>
      <c r="P168" t="n">
        <v>160.3</v>
      </c>
      <c r="Q168" t="n">
        <v>3798.34</v>
      </c>
      <c r="R168" t="n">
        <v>121.85</v>
      </c>
      <c r="S168" t="n">
        <v>58.18</v>
      </c>
      <c r="T168" t="n">
        <v>29863.44</v>
      </c>
      <c r="U168" t="n">
        <v>0.48</v>
      </c>
      <c r="V168" t="n">
        <v>0.82</v>
      </c>
      <c r="W168" t="n">
        <v>2.91</v>
      </c>
      <c r="X168" t="n">
        <v>1.92</v>
      </c>
      <c r="Y168" t="n">
        <v>1</v>
      </c>
      <c r="Z168" t="n">
        <v>10</v>
      </c>
    </row>
    <row r="169">
      <c r="A169" t="n">
        <v>0</v>
      </c>
      <c r="B169" t="n">
        <v>135</v>
      </c>
      <c r="C169" t="inlineStr">
        <is>
          <t xml:space="preserve">CONCLUIDO	</t>
        </is>
      </c>
      <c r="D169" t="n">
        <v>2.0507</v>
      </c>
      <c r="E169" t="n">
        <v>48.76</v>
      </c>
      <c r="F169" t="n">
        <v>28.52</v>
      </c>
      <c r="G169" t="n">
        <v>4.97</v>
      </c>
      <c r="H169" t="n">
        <v>0.07000000000000001</v>
      </c>
      <c r="I169" t="n">
        <v>344</v>
      </c>
      <c r="J169" t="n">
        <v>263.32</v>
      </c>
      <c r="K169" t="n">
        <v>59.89</v>
      </c>
      <c r="L169" t="n">
        <v>1</v>
      </c>
      <c r="M169" t="n">
        <v>342</v>
      </c>
      <c r="N169" t="n">
        <v>67.43000000000001</v>
      </c>
      <c r="O169" t="n">
        <v>32710.1</v>
      </c>
      <c r="P169" t="n">
        <v>473.16</v>
      </c>
      <c r="Q169" t="n">
        <v>3800.01</v>
      </c>
      <c r="R169" t="n">
        <v>403.97</v>
      </c>
      <c r="S169" t="n">
        <v>58.18</v>
      </c>
      <c r="T169" t="n">
        <v>169528.1</v>
      </c>
      <c r="U169" t="n">
        <v>0.14</v>
      </c>
      <c r="V169" t="n">
        <v>0.58</v>
      </c>
      <c r="W169" t="n">
        <v>3.28</v>
      </c>
      <c r="X169" t="n">
        <v>10.44</v>
      </c>
      <c r="Y169" t="n">
        <v>1</v>
      </c>
      <c r="Z169" t="n">
        <v>10</v>
      </c>
    </row>
    <row r="170">
      <c r="A170" t="n">
        <v>1</v>
      </c>
      <c r="B170" t="n">
        <v>135</v>
      </c>
      <c r="C170" t="inlineStr">
        <is>
          <t xml:space="preserve">CONCLUIDO	</t>
        </is>
      </c>
      <c r="D170" t="n">
        <v>2.4819</v>
      </c>
      <c r="E170" t="n">
        <v>40.29</v>
      </c>
      <c r="F170" t="n">
        <v>25.25</v>
      </c>
      <c r="G170" t="n">
        <v>6.29</v>
      </c>
      <c r="H170" t="n">
        <v>0.08</v>
      </c>
      <c r="I170" t="n">
        <v>241</v>
      </c>
      <c r="J170" t="n">
        <v>263.79</v>
      </c>
      <c r="K170" t="n">
        <v>59.89</v>
      </c>
      <c r="L170" t="n">
        <v>1.25</v>
      </c>
      <c r="M170" t="n">
        <v>239</v>
      </c>
      <c r="N170" t="n">
        <v>67.65000000000001</v>
      </c>
      <c r="O170" t="n">
        <v>32767.75</v>
      </c>
      <c r="P170" t="n">
        <v>415</v>
      </c>
      <c r="Q170" t="n">
        <v>3799.74</v>
      </c>
      <c r="R170" t="n">
        <v>296.5</v>
      </c>
      <c r="S170" t="n">
        <v>58.18</v>
      </c>
      <c r="T170" t="n">
        <v>116304.06</v>
      </c>
      <c r="U170" t="n">
        <v>0.2</v>
      </c>
      <c r="V170" t="n">
        <v>0.65</v>
      </c>
      <c r="W170" t="n">
        <v>3.12</v>
      </c>
      <c r="X170" t="n">
        <v>7.18</v>
      </c>
      <c r="Y170" t="n">
        <v>1</v>
      </c>
      <c r="Z170" t="n">
        <v>10</v>
      </c>
    </row>
    <row r="171">
      <c r="A171" t="n">
        <v>2</v>
      </c>
      <c r="B171" t="n">
        <v>135</v>
      </c>
      <c r="C171" t="inlineStr">
        <is>
          <t xml:space="preserve">CONCLUIDO	</t>
        </is>
      </c>
      <c r="D171" t="n">
        <v>2.7909</v>
      </c>
      <c r="E171" t="n">
        <v>35.83</v>
      </c>
      <c r="F171" t="n">
        <v>23.57</v>
      </c>
      <c r="G171" t="n">
        <v>7.6</v>
      </c>
      <c r="H171" t="n">
        <v>0.1</v>
      </c>
      <c r="I171" t="n">
        <v>186</v>
      </c>
      <c r="J171" t="n">
        <v>264.25</v>
      </c>
      <c r="K171" t="n">
        <v>59.89</v>
      </c>
      <c r="L171" t="n">
        <v>1.5</v>
      </c>
      <c r="M171" t="n">
        <v>184</v>
      </c>
      <c r="N171" t="n">
        <v>67.87</v>
      </c>
      <c r="O171" t="n">
        <v>32825.49</v>
      </c>
      <c r="P171" t="n">
        <v>383.86</v>
      </c>
      <c r="Q171" t="n">
        <v>3798.94</v>
      </c>
      <c r="R171" t="n">
        <v>241.58</v>
      </c>
      <c r="S171" t="n">
        <v>58.18</v>
      </c>
      <c r="T171" t="n">
        <v>89122.58</v>
      </c>
      <c r="U171" t="n">
        <v>0.24</v>
      </c>
      <c r="V171" t="n">
        <v>0.7</v>
      </c>
      <c r="W171" t="n">
        <v>3.03</v>
      </c>
      <c r="X171" t="n">
        <v>5.5</v>
      </c>
      <c r="Y171" t="n">
        <v>1</v>
      </c>
      <c r="Z171" t="n">
        <v>10</v>
      </c>
    </row>
    <row r="172">
      <c r="A172" t="n">
        <v>3</v>
      </c>
      <c r="B172" t="n">
        <v>135</v>
      </c>
      <c r="C172" t="inlineStr">
        <is>
          <t xml:space="preserve">CONCLUIDO	</t>
        </is>
      </c>
      <c r="D172" t="n">
        <v>3.0393</v>
      </c>
      <c r="E172" t="n">
        <v>32.9</v>
      </c>
      <c r="F172" t="n">
        <v>22.47</v>
      </c>
      <c r="G172" t="n">
        <v>8.99</v>
      </c>
      <c r="H172" t="n">
        <v>0.12</v>
      </c>
      <c r="I172" t="n">
        <v>150</v>
      </c>
      <c r="J172" t="n">
        <v>264.72</v>
      </c>
      <c r="K172" t="n">
        <v>59.89</v>
      </c>
      <c r="L172" t="n">
        <v>1.75</v>
      </c>
      <c r="M172" t="n">
        <v>148</v>
      </c>
      <c r="N172" t="n">
        <v>68.09</v>
      </c>
      <c r="O172" t="n">
        <v>32883.31</v>
      </c>
      <c r="P172" t="n">
        <v>362.17</v>
      </c>
      <c r="Q172" t="n">
        <v>3798.69</v>
      </c>
      <c r="R172" t="n">
        <v>205.04</v>
      </c>
      <c r="S172" t="n">
        <v>58.18</v>
      </c>
      <c r="T172" t="n">
        <v>71029.86</v>
      </c>
      <c r="U172" t="n">
        <v>0.28</v>
      </c>
      <c r="V172" t="n">
        <v>0.73</v>
      </c>
      <c r="W172" t="n">
        <v>2.98</v>
      </c>
      <c r="X172" t="n">
        <v>4.39</v>
      </c>
      <c r="Y172" t="n">
        <v>1</v>
      </c>
      <c r="Z172" t="n">
        <v>10</v>
      </c>
    </row>
    <row r="173">
      <c r="A173" t="n">
        <v>4</v>
      </c>
      <c r="B173" t="n">
        <v>135</v>
      </c>
      <c r="C173" t="inlineStr">
        <is>
          <t xml:space="preserve">CONCLUIDO	</t>
        </is>
      </c>
      <c r="D173" t="n">
        <v>3.2266</v>
      </c>
      <c r="E173" t="n">
        <v>30.99</v>
      </c>
      <c r="F173" t="n">
        <v>21.77</v>
      </c>
      <c r="G173" t="n">
        <v>10.37</v>
      </c>
      <c r="H173" t="n">
        <v>0.13</v>
      </c>
      <c r="I173" t="n">
        <v>126</v>
      </c>
      <c r="J173" t="n">
        <v>265.19</v>
      </c>
      <c r="K173" t="n">
        <v>59.89</v>
      </c>
      <c r="L173" t="n">
        <v>2</v>
      </c>
      <c r="M173" t="n">
        <v>124</v>
      </c>
      <c r="N173" t="n">
        <v>68.31</v>
      </c>
      <c r="O173" t="n">
        <v>32941.21</v>
      </c>
      <c r="P173" t="n">
        <v>347.51</v>
      </c>
      <c r="Q173" t="n">
        <v>3798.36</v>
      </c>
      <c r="R173" t="n">
        <v>182.21</v>
      </c>
      <c r="S173" t="n">
        <v>58.18</v>
      </c>
      <c r="T173" t="n">
        <v>59738.56</v>
      </c>
      <c r="U173" t="n">
        <v>0.32</v>
      </c>
      <c r="V173" t="n">
        <v>0.76</v>
      </c>
      <c r="W173" t="n">
        <v>2.94</v>
      </c>
      <c r="X173" t="n">
        <v>3.7</v>
      </c>
      <c r="Y173" t="n">
        <v>1</v>
      </c>
      <c r="Z173" t="n">
        <v>10</v>
      </c>
    </row>
    <row r="174">
      <c r="A174" t="n">
        <v>5</v>
      </c>
      <c r="B174" t="n">
        <v>135</v>
      </c>
      <c r="C174" t="inlineStr">
        <is>
          <t xml:space="preserve">CONCLUIDO	</t>
        </is>
      </c>
      <c r="D174" t="n">
        <v>3.3879</v>
      </c>
      <c r="E174" t="n">
        <v>29.52</v>
      </c>
      <c r="F174" t="n">
        <v>21.2</v>
      </c>
      <c r="G174" t="n">
        <v>11.78</v>
      </c>
      <c r="H174" t="n">
        <v>0.15</v>
      </c>
      <c r="I174" t="n">
        <v>108</v>
      </c>
      <c r="J174" t="n">
        <v>265.66</v>
      </c>
      <c r="K174" t="n">
        <v>59.89</v>
      </c>
      <c r="L174" t="n">
        <v>2.25</v>
      </c>
      <c r="M174" t="n">
        <v>106</v>
      </c>
      <c r="N174" t="n">
        <v>68.53</v>
      </c>
      <c r="O174" t="n">
        <v>32999.19</v>
      </c>
      <c r="P174" t="n">
        <v>334.81</v>
      </c>
      <c r="Q174" t="n">
        <v>3798.49</v>
      </c>
      <c r="R174" t="n">
        <v>164.07</v>
      </c>
      <c r="S174" t="n">
        <v>58.18</v>
      </c>
      <c r="T174" t="n">
        <v>50754.11</v>
      </c>
      <c r="U174" t="n">
        <v>0.35</v>
      </c>
      <c r="V174" t="n">
        <v>0.78</v>
      </c>
      <c r="W174" t="n">
        <v>2.9</v>
      </c>
      <c r="X174" t="n">
        <v>3.13</v>
      </c>
      <c r="Y174" t="n">
        <v>1</v>
      </c>
      <c r="Z174" t="n">
        <v>10</v>
      </c>
    </row>
    <row r="175">
      <c r="A175" t="n">
        <v>6</v>
      </c>
      <c r="B175" t="n">
        <v>135</v>
      </c>
      <c r="C175" t="inlineStr">
        <is>
          <t xml:space="preserve">CONCLUIDO	</t>
        </is>
      </c>
      <c r="D175" t="n">
        <v>3.5115</v>
      </c>
      <c r="E175" t="n">
        <v>28.48</v>
      </c>
      <c r="F175" t="n">
        <v>20.82</v>
      </c>
      <c r="G175" t="n">
        <v>13.15</v>
      </c>
      <c r="H175" t="n">
        <v>0.17</v>
      </c>
      <c r="I175" t="n">
        <v>95</v>
      </c>
      <c r="J175" t="n">
        <v>266.13</v>
      </c>
      <c r="K175" t="n">
        <v>59.89</v>
      </c>
      <c r="L175" t="n">
        <v>2.5</v>
      </c>
      <c r="M175" t="n">
        <v>93</v>
      </c>
      <c r="N175" t="n">
        <v>68.75</v>
      </c>
      <c r="O175" t="n">
        <v>33057.26</v>
      </c>
      <c r="P175" t="n">
        <v>326.03</v>
      </c>
      <c r="Q175" t="n">
        <v>3798.54</v>
      </c>
      <c r="R175" t="n">
        <v>151.46</v>
      </c>
      <c r="S175" t="n">
        <v>58.18</v>
      </c>
      <c r="T175" t="n">
        <v>44514.62</v>
      </c>
      <c r="U175" t="n">
        <v>0.38</v>
      </c>
      <c r="V175" t="n">
        <v>0.79</v>
      </c>
      <c r="W175" t="n">
        <v>2.88</v>
      </c>
      <c r="X175" t="n">
        <v>2.75</v>
      </c>
      <c r="Y175" t="n">
        <v>1</v>
      </c>
      <c r="Z175" t="n">
        <v>10</v>
      </c>
    </row>
    <row r="176">
      <c r="A176" t="n">
        <v>7</v>
      </c>
      <c r="B176" t="n">
        <v>135</v>
      </c>
      <c r="C176" t="inlineStr">
        <is>
          <t xml:space="preserve">CONCLUIDO	</t>
        </is>
      </c>
      <c r="D176" t="n">
        <v>3.625</v>
      </c>
      <c r="E176" t="n">
        <v>27.59</v>
      </c>
      <c r="F176" t="n">
        <v>20.49</v>
      </c>
      <c r="G176" t="n">
        <v>14.63</v>
      </c>
      <c r="H176" t="n">
        <v>0.18</v>
      </c>
      <c r="I176" t="n">
        <v>84</v>
      </c>
      <c r="J176" t="n">
        <v>266.6</v>
      </c>
      <c r="K176" t="n">
        <v>59.89</v>
      </c>
      <c r="L176" t="n">
        <v>2.75</v>
      </c>
      <c r="M176" t="n">
        <v>82</v>
      </c>
      <c r="N176" t="n">
        <v>68.97</v>
      </c>
      <c r="O176" t="n">
        <v>33115.41</v>
      </c>
      <c r="P176" t="n">
        <v>316.24</v>
      </c>
      <c r="Q176" t="n">
        <v>3798.19</v>
      </c>
      <c r="R176" t="n">
        <v>140.64</v>
      </c>
      <c r="S176" t="n">
        <v>58.18</v>
      </c>
      <c r="T176" t="n">
        <v>39159.27</v>
      </c>
      <c r="U176" t="n">
        <v>0.41</v>
      </c>
      <c r="V176" t="n">
        <v>0.8</v>
      </c>
      <c r="W176" t="n">
        <v>2.86</v>
      </c>
      <c r="X176" t="n">
        <v>2.41</v>
      </c>
      <c r="Y176" t="n">
        <v>1</v>
      </c>
      <c r="Z176" t="n">
        <v>10</v>
      </c>
    </row>
    <row r="177">
      <c r="A177" t="n">
        <v>8</v>
      </c>
      <c r="B177" t="n">
        <v>135</v>
      </c>
      <c r="C177" t="inlineStr">
        <is>
          <t xml:space="preserve">CONCLUIDO	</t>
        </is>
      </c>
      <c r="D177" t="n">
        <v>3.723</v>
      </c>
      <c r="E177" t="n">
        <v>26.86</v>
      </c>
      <c r="F177" t="n">
        <v>20.22</v>
      </c>
      <c r="G177" t="n">
        <v>16.17</v>
      </c>
      <c r="H177" t="n">
        <v>0.2</v>
      </c>
      <c r="I177" t="n">
        <v>75</v>
      </c>
      <c r="J177" t="n">
        <v>267.08</v>
      </c>
      <c r="K177" t="n">
        <v>59.89</v>
      </c>
      <c r="L177" t="n">
        <v>3</v>
      </c>
      <c r="M177" t="n">
        <v>73</v>
      </c>
      <c r="N177" t="n">
        <v>69.19</v>
      </c>
      <c r="O177" t="n">
        <v>33173.65</v>
      </c>
      <c r="P177" t="n">
        <v>309.38</v>
      </c>
      <c r="Q177" t="n">
        <v>3798.11</v>
      </c>
      <c r="R177" t="n">
        <v>131.51</v>
      </c>
      <c r="S177" t="n">
        <v>58.18</v>
      </c>
      <c r="T177" t="n">
        <v>34641.63</v>
      </c>
      <c r="U177" t="n">
        <v>0.44</v>
      </c>
      <c r="V177" t="n">
        <v>0.82</v>
      </c>
      <c r="W177" t="n">
        <v>2.85</v>
      </c>
      <c r="X177" t="n">
        <v>2.14</v>
      </c>
      <c r="Y177" t="n">
        <v>1</v>
      </c>
      <c r="Z177" t="n">
        <v>10</v>
      </c>
    </row>
    <row r="178">
      <c r="A178" t="n">
        <v>9</v>
      </c>
      <c r="B178" t="n">
        <v>135</v>
      </c>
      <c r="C178" t="inlineStr">
        <is>
          <t xml:space="preserve">CONCLUIDO	</t>
        </is>
      </c>
      <c r="D178" t="n">
        <v>3.801</v>
      </c>
      <c r="E178" t="n">
        <v>26.31</v>
      </c>
      <c r="F178" t="n">
        <v>20.02</v>
      </c>
      <c r="G178" t="n">
        <v>17.66</v>
      </c>
      <c r="H178" t="n">
        <v>0.22</v>
      </c>
      <c r="I178" t="n">
        <v>68</v>
      </c>
      <c r="J178" t="n">
        <v>267.55</v>
      </c>
      <c r="K178" t="n">
        <v>59.89</v>
      </c>
      <c r="L178" t="n">
        <v>3.25</v>
      </c>
      <c r="M178" t="n">
        <v>66</v>
      </c>
      <c r="N178" t="n">
        <v>69.41</v>
      </c>
      <c r="O178" t="n">
        <v>33231.97</v>
      </c>
      <c r="P178" t="n">
        <v>302.21</v>
      </c>
      <c r="Q178" t="n">
        <v>3798.09</v>
      </c>
      <c r="R178" t="n">
        <v>125.54</v>
      </c>
      <c r="S178" t="n">
        <v>58.18</v>
      </c>
      <c r="T178" t="n">
        <v>31692.49</v>
      </c>
      <c r="U178" t="n">
        <v>0.46</v>
      </c>
      <c r="V178" t="n">
        <v>0.82</v>
      </c>
      <c r="W178" t="n">
        <v>2.83</v>
      </c>
      <c r="X178" t="n">
        <v>1.95</v>
      </c>
      <c r="Y178" t="n">
        <v>1</v>
      </c>
      <c r="Z178" t="n">
        <v>10</v>
      </c>
    </row>
    <row r="179">
      <c r="A179" t="n">
        <v>10</v>
      </c>
      <c r="B179" t="n">
        <v>135</v>
      </c>
      <c r="C179" t="inlineStr">
        <is>
          <t xml:space="preserve">CONCLUIDO	</t>
        </is>
      </c>
      <c r="D179" t="n">
        <v>3.8706</v>
      </c>
      <c r="E179" t="n">
        <v>25.84</v>
      </c>
      <c r="F179" t="n">
        <v>19.85</v>
      </c>
      <c r="G179" t="n">
        <v>19.21</v>
      </c>
      <c r="H179" t="n">
        <v>0.23</v>
      </c>
      <c r="I179" t="n">
        <v>62</v>
      </c>
      <c r="J179" t="n">
        <v>268.02</v>
      </c>
      <c r="K179" t="n">
        <v>59.89</v>
      </c>
      <c r="L179" t="n">
        <v>3.5</v>
      </c>
      <c r="M179" t="n">
        <v>60</v>
      </c>
      <c r="N179" t="n">
        <v>69.64</v>
      </c>
      <c r="O179" t="n">
        <v>33290.38</v>
      </c>
      <c r="P179" t="n">
        <v>296.04</v>
      </c>
      <c r="Q179" t="n">
        <v>3798.2</v>
      </c>
      <c r="R179" t="n">
        <v>119.92</v>
      </c>
      <c r="S179" t="n">
        <v>58.18</v>
      </c>
      <c r="T179" t="n">
        <v>28911.66</v>
      </c>
      <c r="U179" t="n">
        <v>0.49</v>
      </c>
      <c r="V179" t="n">
        <v>0.83</v>
      </c>
      <c r="W179" t="n">
        <v>2.82</v>
      </c>
      <c r="X179" t="n">
        <v>1.78</v>
      </c>
      <c r="Y179" t="n">
        <v>1</v>
      </c>
      <c r="Z179" t="n">
        <v>10</v>
      </c>
    </row>
    <row r="180">
      <c r="A180" t="n">
        <v>11</v>
      </c>
      <c r="B180" t="n">
        <v>135</v>
      </c>
      <c r="C180" t="inlineStr">
        <is>
          <t xml:space="preserve">CONCLUIDO	</t>
        </is>
      </c>
      <c r="D180" t="n">
        <v>3.9268</v>
      </c>
      <c r="E180" t="n">
        <v>25.47</v>
      </c>
      <c r="F180" t="n">
        <v>19.73</v>
      </c>
      <c r="G180" t="n">
        <v>20.77</v>
      </c>
      <c r="H180" t="n">
        <v>0.25</v>
      </c>
      <c r="I180" t="n">
        <v>57</v>
      </c>
      <c r="J180" t="n">
        <v>268.5</v>
      </c>
      <c r="K180" t="n">
        <v>59.89</v>
      </c>
      <c r="L180" t="n">
        <v>3.75</v>
      </c>
      <c r="M180" t="n">
        <v>55</v>
      </c>
      <c r="N180" t="n">
        <v>69.86</v>
      </c>
      <c r="O180" t="n">
        <v>33348.87</v>
      </c>
      <c r="P180" t="n">
        <v>290.71</v>
      </c>
      <c r="Q180" t="n">
        <v>3797.94</v>
      </c>
      <c r="R180" t="n">
        <v>116.1</v>
      </c>
      <c r="S180" t="n">
        <v>58.18</v>
      </c>
      <c r="T180" t="n">
        <v>27026.86</v>
      </c>
      <c r="U180" t="n">
        <v>0.5</v>
      </c>
      <c r="V180" t="n">
        <v>0.84</v>
      </c>
      <c r="W180" t="n">
        <v>2.82</v>
      </c>
      <c r="X180" t="n">
        <v>1.66</v>
      </c>
      <c r="Y180" t="n">
        <v>1</v>
      </c>
      <c r="Z180" t="n">
        <v>10</v>
      </c>
    </row>
    <row r="181">
      <c r="A181" t="n">
        <v>12</v>
      </c>
      <c r="B181" t="n">
        <v>135</v>
      </c>
      <c r="C181" t="inlineStr">
        <is>
          <t xml:space="preserve">CONCLUIDO	</t>
        </is>
      </c>
      <c r="D181" t="n">
        <v>3.9808</v>
      </c>
      <c r="E181" t="n">
        <v>25.12</v>
      </c>
      <c r="F181" t="n">
        <v>19.59</v>
      </c>
      <c r="G181" t="n">
        <v>22.18</v>
      </c>
      <c r="H181" t="n">
        <v>0.26</v>
      </c>
      <c r="I181" t="n">
        <v>53</v>
      </c>
      <c r="J181" t="n">
        <v>268.97</v>
      </c>
      <c r="K181" t="n">
        <v>59.89</v>
      </c>
      <c r="L181" t="n">
        <v>4</v>
      </c>
      <c r="M181" t="n">
        <v>51</v>
      </c>
      <c r="N181" t="n">
        <v>70.09</v>
      </c>
      <c r="O181" t="n">
        <v>33407.45</v>
      </c>
      <c r="P181" t="n">
        <v>285.4</v>
      </c>
      <c r="Q181" t="n">
        <v>3798.35</v>
      </c>
      <c r="R181" t="n">
        <v>111.53</v>
      </c>
      <c r="S181" t="n">
        <v>58.18</v>
      </c>
      <c r="T181" t="n">
        <v>24759.66</v>
      </c>
      <c r="U181" t="n">
        <v>0.52</v>
      </c>
      <c r="V181" t="n">
        <v>0.84</v>
      </c>
      <c r="W181" t="n">
        <v>2.81</v>
      </c>
      <c r="X181" t="n">
        <v>1.52</v>
      </c>
      <c r="Y181" t="n">
        <v>1</v>
      </c>
      <c r="Z181" t="n">
        <v>10</v>
      </c>
    </row>
    <row r="182">
      <c r="A182" t="n">
        <v>13</v>
      </c>
      <c r="B182" t="n">
        <v>135</v>
      </c>
      <c r="C182" t="inlineStr">
        <is>
          <t xml:space="preserve">CONCLUIDO	</t>
        </is>
      </c>
      <c r="D182" t="n">
        <v>4.0322</v>
      </c>
      <c r="E182" t="n">
        <v>24.8</v>
      </c>
      <c r="F182" t="n">
        <v>19.47</v>
      </c>
      <c r="G182" t="n">
        <v>23.84</v>
      </c>
      <c r="H182" t="n">
        <v>0.28</v>
      </c>
      <c r="I182" t="n">
        <v>49</v>
      </c>
      <c r="J182" t="n">
        <v>269.45</v>
      </c>
      <c r="K182" t="n">
        <v>59.89</v>
      </c>
      <c r="L182" t="n">
        <v>4.25</v>
      </c>
      <c r="M182" t="n">
        <v>47</v>
      </c>
      <c r="N182" t="n">
        <v>70.31</v>
      </c>
      <c r="O182" t="n">
        <v>33466.11</v>
      </c>
      <c r="P182" t="n">
        <v>279.83</v>
      </c>
      <c r="Q182" t="n">
        <v>3797.98</v>
      </c>
      <c r="R182" t="n">
        <v>107.75</v>
      </c>
      <c r="S182" t="n">
        <v>58.18</v>
      </c>
      <c r="T182" t="n">
        <v>22889.53</v>
      </c>
      <c r="U182" t="n">
        <v>0.54</v>
      </c>
      <c r="V182" t="n">
        <v>0.85</v>
      </c>
      <c r="W182" t="n">
        <v>2.8</v>
      </c>
      <c r="X182" t="n">
        <v>1.4</v>
      </c>
      <c r="Y182" t="n">
        <v>1</v>
      </c>
      <c r="Z182" t="n">
        <v>10</v>
      </c>
    </row>
    <row r="183">
      <c r="A183" t="n">
        <v>14</v>
      </c>
      <c r="B183" t="n">
        <v>135</v>
      </c>
      <c r="C183" t="inlineStr">
        <is>
          <t xml:space="preserve">CONCLUIDO	</t>
        </is>
      </c>
      <c r="D183" t="n">
        <v>4.087</v>
      </c>
      <c r="E183" t="n">
        <v>24.47</v>
      </c>
      <c r="F183" t="n">
        <v>19.34</v>
      </c>
      <c r="G183" t="n">
        <v>25.79</v>
      </c>
      <c r="H183" t="n">
        <v>0.3</v>
      </c>
      <c r="I183" t="n">
        <v>45</v>
      </c>
      <c r="J183" t="n">
        <v>269.92</v>
      </c>
      <c r="K183" t="n">
        <v>59.89</v>
      </c>
      <c r="L183" t="n">
        <v>4.5</v>
      </c>
      <c r="M183" t="n">
        <v>43</v>
      </c>
      <c r="N183" t="n">
        <v>70.54000000000001</v>
      </c>
      <c r="O183" t="n">
        <v>33524.86</v>
      </c>
      <c r="P183" t="n">
        <v>273.83</v>
      </c>
      <c r="Q183" t="n">
        <v>3798.05</v>
      </c>
      <c r="R183" t="n">
        <v>103.45</v>
      </c>
      <c r="S183" t="n">
        <v>58.18</v>
      </c>
      <c r="T183" t="n">
        <v>20759.11</v>
      </c>
      <c r="U183" t="n">
        <v>0.5600000000000001</v>
      </c>
      <c r="V183" t="n">
        <v>0.85</v>
      </c>
      <c r="W183" t="n">
        <v>2.79</v>
      </c>
      <c r="X183" t="n">
        <v>1.27</v>
      </c>
      <c r="Y183" t="n">
        <v>1</v>
      </c>
      <c r="Z183" t="n">
        <v>10</v>
      </c>
    </row>
    <row r="184">
      <c r="A184" t="n">
        <v>15</v>
      </c>
      <c r="B184" t="n">
        <v>135</v>
      </c>
      <c r="C184" t="inlineStr">
        <is>
          <t xml:space="preserve">CONCLUIDO	</t>
        </is>
      </c>
      <c r="D184" t="n">
        <v>4.1242</v>
      </c>
      <c r="E184" t="n">
        <v>24.25</v>
      </c>
      <c r="F184" t="n">
        <v>19.27</v>
      </c>
      <c r="G184" t="n">
        <v>27.53</v>
      </c>
      <c r="H184" t="n">
        <v>0.31</v>
      </c>
      <c r="I184" t="n">
        <v>42</v>
      </c>
      <c r="J184" t="n">
        <v>270.4</v>
      </c>
      <c r="K184" t="n">
        <v>59.89</v>
      </c>
      <c r="L184" t="n">
        <v>4.75</v>
      </c>
      <c r="M184" t="n">
        <v>40</v>
      </c>
      <c r="N184" t="n">
        <v>70.76000000000001</v>
      </c>
      <c r="O184" t="n">
        <v>33583.7</v>
      </c>
      <c r="P184" t="n">
        <v>268.76</v>
      </c>
      <c r="Q184" t="n">
        <v>3797.95</v>
      </c>
      <c r="R184" t="n">
        <v>101.25</v>
      </c>
      <c r="S184" t="n">
        <v>58.18</v>
      </c>
      <c r="T184" t="n">
        <v>19678.25</v>
      </c>
      <c r="U184" t="n">
        <v>0.57</v>
      </c>
      <c r="V184" t="n">
        <v>0.86</v>
      </c>
      <c r="W184" t="n">
        <v>2.79</v>
      </c>
      <c r="X184" t="n">
        <v>1.2</v>
      </c>
      <c r="Y184" t="n">
        <v>1</v>
      </c>
      <c r="Z184" t="n">
        <v>10</v>
      </c>
    </row>
    <row r="185">
      <c r="A185" t="n">
        <v>16</v>
      </c>
      <c r="B185" t="n">
        <v>135</v>
      </c>
      <c r="C185" t="inlineStr">
        <is>
          <t xml:space="preserve">CONCLUIDO	</t>
        </is>
      </c>
      <c r="D185" t="n">
        <v>4.1663</v>
      </c>
      <c r="E185" t="n">
        <v>24</v>
      </c>
      <c r="F185" t="n">
        <v>19.18</v>
      </c>
      <c r="G185" t="n">
        <v>29.5</v>
      </c>
      <c r="H185" t="n">
        <v>0.33</v>
      </c>
      <c r="I185" t="n">
        <v>39</v>
      </c>
      <c r="J185" t="n">
        <v>270.88</v>
      </c>
      <c r="K185" t="n">
        <v>59.89</v>
      </c>
      <c r="L185" t="n">
        <v>5</v>
      </c>
      <c r="M185" t="n">
        <v>37</v>
      </c>
      <c r="N185" t="n">
        <v>70.98999999999999</v>
      </c>
      <c r="O185" t="n">
        <v>33642.62</v>
      </c>
      <c r="P185" t="n">
        <v>261.41</v>
      </c>
      <c r="Q185" t="n">
        <v>3798.18</v>
      </c>
      <c r="R185" t="n">
        <v>98.28</v>
      </c>
      <c r="S185" t="n">
        <v>58.18</v>
      </c>
      <c r="T185" t="n">
        <v>18208.15</v>
      </c>
      <c r="U185" t="n">
        <v>0.59</v>
      </c>
      <c r="V185" t="n">
        <v>0.86</v>
      </c>
      <c r="W185" t="n">
        <v>2.78</v>
      </c>
      <c r="X185" t="n">
        <v>1.11</v>
      </c>
      <c r="Y185" t="n">
        <v>1</v>
      </c>
      <c r="Z185" t="n">
        <v>10</v>
      </c>
    </row>
    <row r="186">
      <c r="A186" t="n">
        <v>17</v>
      </c>
      <c r="B186" t="n">
        <v>135</v>
      </c>
      <c r="C186" t="inlineStr">
        <is>
          <t xml:space="preserve">CONCLUIDO	</t>
        </is>
      </c>
      <c r="D186" t="n">
        <v>4.2102</v>
      </c>
      <c r="E186" t="n">
        <v>23.75</v>
      </c>
      <c r="F186" t="n">
        <v>19.08</v>
      </c>
      <c r="G186" t="n">
        <v>31.8</v>
      </c>
      <c r="H186" t="n">
        <v>0.34</v>
      </c>
      <c r="I186" t="n">
        <v>36</v>
      </c>
      <c r="J186" t="n">
        <v>271.36</v>
      </c>
      <c r="K186" t="n">
        <v>59.89</v>
      </c>
      <c r="L186" t="n">
        <v>5.25</v>
      </c>
      <c r="M186" t="n">
        <v>33</v>
      </c>
      <c r="N186" t="n">
        <v>71.22</v>
      </c>
      <c r="O186" t="n">
        <v>33701.64</v>
      </c>
      <c r="P186" t="n">
        <v>256.54</v>
      </c>
      <c r="Q186" t="n">
        <v>3797.87</v>
      </c>
      <c r="R186" t="n">
        <v>94.98</v>
      </c>
      <c r="S186" t="n">
        <v>58.18</v>
      </c>
      <c r="T186" t="n">
        <v>16573.19</v>
      </c>
      <c r="U186" t="n">
        <v>0.61</v>
      </c>
      <c r="V186" t="n">
        <v>0.86</v>
      </c>
      <c r="W186" t="n">
        <v>2.77</v>
      </c>
      <c r="X186" t="n">
        <v>1.01</v>
      </c>
      <c r="Y186" t="n">
        <v>1</v>
      </c>
      <c r="Z186" t="n">
        <v>10</v>
      </c>
    </row>
    <row r="187">
      <c r="A187" t="n">
        <v>18</v>
      </c>
      <c r="B187" t="n">
        <v>135</v>
      </c>
      <c r="C187" t="inlineStr">
        <is>
          <t xml:space="preserve">CONCLUIDO	</t>
        </is>
      </c>
      <c r="D187" t="n">
        <v>4.2246</v>
      </c>
      <c r="E187" t="n">
        <v>23.67</v>
      </c>
      <c r="F187" t="n">
        <v>19.05</v>
      </c>
      <c r="G187" t="n">
        <v>32.65</v>
      </c>
      <c r="H187" t="n">
        <v>0.36</v>
      </c>
      <c r="I187" t="n">
        <v>35</v>
      </c>
      <c r="J187" t="n">
        <v>271.84</v>
      </c>
      <c r="K187" t="n">
        <v>59.89</v>
      </c>
      <c r="L187" t="n">
        <v>5.5</v>
      </c>
      <c r="M187" t="n">
        <v>28</v>
      </c>
      <c r="N187" t="n">
        <v>71.45</v>
      </c>
      <c r="O187" t="n">
        <v>33760.74</v>
      </c>
      <c r="P187" t="n">
        <v>253.64</v>
      </c>
      <c r="Q187" t="n">
        <v>3798.4</v>
      </c>
      <c r="R187" t="n">
        <v>93.68000000000001</v>
      </c>
      <c r="S187" t="n">
        <v>58.18</v>
      </c>
      <c r="T187" t="n">
        <v>15926.25</v>
      </c>
      <c r="U187" t="n">
        <v>0.62</v>
      </c>
      <c r="V187" t="n">
        <v>0.87</v>
      </c>
      <c r="W187" t="n">
        <v>2.78</v>
      </c>
      <c r="X187" t="n">
        <v>0.98</v>
      </c>
      <c r="Y187" t="n">
        <v>1</v>
      </c>
      <c r="Z187" t="n">
        <v>10</v>
      </c>
    </row>
    <row r="188">
      <c r="A188" t="n">
        <v>19</v>
      </c>
      <c r="B188" t="n">
        <v>135</v>
      </c>
      <c r="C188" t="inlineStr">
        <is>
          <t xml:space="preserve">CONCLUIDO	</t>
        </is>
      </c>
      <c r="D188" t="n">
        <v>4.2522</v>
      </c>
      <c r="E188" t="n">
        <v>23.52</v>
      </c>
      <c r="F188" t="n">
        <v>19</v>
      </c>
      <c r="G188" t="n">
        <v>34.54</v>
      </c>
      <c r="H188" t="n">
        <v>0.38</v>
      </c>
      <c r="I188" t="n">
        <v>33</v>
      </c>
      <c r="J188" t="n">
        <v>272.32</v>
      </c>
      <c r="K188" t="n">
        <v>59.89</v>
      </c>
      <c r="L188" t="n">
        <v>5.75</v>
      </c>
      <c r="M188" t="n">
        <v>25</v>
      </c>
      <c r="N188" t="n">
        <v>71.68000000000001</v>
      </c>
      <c r="O188" t="n">
        <v>33820.05</v>
      </c>
      <c r="P188" t="n">
        <v>248.9</v>
      </c>
      <c r="Q188" t="n">
        <v>3798.12</v>
      </c>
      <c r="R188" t="n">
        <v>91.97</v>
      </c>
      <c r="S188" t="n">
        <v>58.18</v>
      </c>
      <c r="T188" t="n">
        <v>15079.03</v>
      </c>
      <c r="U188" t="n">
        <v>0.63</v>
      </c>
      <c r="V188" t="n">
        <v>0.87</v>
      </c>
      <c r="W188" t="n">
        <v>2.78</v>
      </c>
      <c r="X188" t="n">
        <v>0.92</v>
      </c>
      <c r="Y188" t="n">
        <v>1</v>
      </c>
      <c r="Z188" t="n">
        <v>10</v>
      </c>
    </row>
    <row r="189">
      <c r="A189" t="n">
        <v>20</v>
      </c>
      <c r="B189" t="n">
        <v>135</v>
      </c>
      <c r="C189" t="inlineStr">
        <is>
          <t xml:space="preserve">CONCLUIDO	</t>
        </is>
      </c>
      <c r="D189" t="n">
        <v>4.2749</v>
      </c>
      <c r="E189" t="n">
        <v>23.39</v>
      </c>
      <c r="F189" t="n">
        <v>18.97</v>
      </c>
      <c r="G189" t="n">
        <v>36.72</v>
      </c>
      <c r="H189" t="n">
        <v>0.39</v>
      </c>
      <c r="I189" t="n">
        <v>31</v>
      </c>
      <c r="J189" t="n">
        <v>272.8</v>
      </c>
      <c r="K189" t="n">
        <v>59.89</v>
      </c>
      <c r="L189" t="n">
        <v>6</v>
      </c>
      <c r="M189" t="n">
        <v>16</v>
      </c>
      <c r="N189" t="n">
        <v>71.91</v>
      </c>
      <c r="O189" t="n">
        <v>33879.33</v>
      </c>
      <c r="P189" t="n">
        <v>244.74</v>
      </c>
      <c r="Q189" t="n">
        <v>3798.26</v>
      </c>
      <c r="R189" t="n">
        <v>90.63</v>
      </c>
      <c r="S189" t="n">
        <v>58.18</v>
      </c>
      <c r="T189" t="n">
        <v>14420.05</v>
      </c>
      <c r="U189" t="n">
        <v>0.64</v>
      </c>
      <c r="V189" t="n">
        <v>0.87</v>
      </c>
      <c r="W189" t="n">
        <v>2.79</v>
      </c>
      <c r="X189" t="n">
        <v>0.9</v>
      </c>
      <c r="Y189" t="n">
        <v>1</v>
      </c>
      <c r="Z189" t="n">
        <v>10</v>
      </c>
    </row>
    <row r="190">
      <c r="A190" t="n">
        <v>21</v>
      </c>
      <c r="B190" t="n">
        <v>135</v>
      </c>
      <c r="C190" t="inlineStr">
        <is>
          <t xml:space="preserve">CONCLUIDO	</t>
        </is>
      </c>
      <c r="D190" t="n">
        <v>4.29</v>
      </c>
      <c r="E190" t="n">
        <v>23.31</v>
      </c>
      <c r="F190" t="n">
        <v>18.94</v>
      </c>
      <c r="G190" t="n">
        <v>37.88</v>
      </c>
      <c r="H190" t="n">
        <v>0.41</v>
      </c>
      <c r="I190" t="n">
        <v>30</v>
      </c>
      <c r="J190" t="n">
        <v>273.28</v>
      </c>
      <c r="K190" t="n">
        <v>59.89</v>
      </c>
      <c r="L190" t="n">
        <v>6.25</v>
      </c>
      <c r="M190" t="n">
        <v>10</v>
      </c>
      <c r="N190" t="n">
        <v>72.14</v>
      </c>
      <c r="O190" t="n">
        <v>33938.7</v>
      </c>
      <c r="P190" t="n">
        <v>242.17</v>
      </c>
      <c r="Q190" t="n">
        <v>3797.97</v>
      </c>
      <c r="R190" t="n">
        <v>89.48</v>
      </c>
      <c r="S190" t="n">
        <v>58.18</v>
      </c>
      <c r="T190" t="n">
        <v>13849.78</v>
      </c>
      <c r="U190" t="n">
        <v>0.65</v>
      </c>
      <c r="V190" t="n">
        <v>0.87</v>
      </c>
      <c r="W190" t="n">
        <v>2.79</v>
      </c>
      <c r="X190" t="n">
        <v>0.87</v>
      </c>
      <c r="Y190" t="n">
        <v>1</v>
      </c>
      <c r="Z190" t="n">
        <v>10</v>
      </c>
    </row>
    <row r="191">
      <c r="A191" t="n">
        <v>22</v>
      </c>
      <c r="B191" t="n">
        <v>135</v>
      </c>
      <c r="C191" t="inlineStr">
        <is>
          <t xml:space="preserve">CONCLUIDO	</t>
        </is>
      </c>
      <c r="D191" t="n">
        <v>4.2935</v>
      </c>
      <c r="E191" t="n">
        <v>23.29</v>
      </c>
      <c r="F191" t="n">
        <v>18.92</v>
      </c>
      <c r="G191" t="n">
        <v>37.84</v>
      </c>
      <c r="H191" t="n">
        <v>0.42</v>
      </c>
      <c r="I191" t="n">
        <v>30</v>
      </c>
      <c r="J191" t="n">
        <v>273.76</v>
      </c>
      <c r="K191" t="n">
        <v>59.89</v>
      </c>
      <c r="L191" t="n">
        <v>6.5</v>
      </c>
      <c r="M191" t="n">
        <v>3</v>
      </c>
      <c r="N191" t="n">
        <v>72.37</v>
      </c>
      <c r="O191" t="n">
        <v>33998.16</v>
      </c>
      <c r="P191" t="n">
        <v>241.44</v>
      </c>
      <c r="Q191" t="n">
        <v>3798.01</v>
      </c>
      <c r="R191" t="n">
        <v>88.81999999999999</v>
      </c>
      <c r="S191" t="n">
        <v>58.18</v>
      </c>
      <c r="T191" t="n">
        <v>13519.67</v>
      </c>
      <c r="U191" t="n">
        <v>0.66</v>
      </c>
      <c r="V191" t="n">
        <v>0.87</v>
      </c>
      <c r="W191" t="n">
        <v>2.79</v>
      </c>
      <c r="X191" t="n">
        <v>0.85</v>
      </c>
      <c r="Y191" t="n">
        <v>1</v>
      </c>
      <c r="Z191" t="n">
        <v>10</v>
      </c>
    </row>
    <row r="192">
      <c r="A192" t="n">
        <v>23</v>
      </c>
      <c r="B192" t="n">
        <v>135</v>
      </c>
      <c r="C192" t="inlineStr">
        <is>
          <t xml:space="preserve">CONCLUIDO	</t>
        </is>
      </c>
      <c r="D192" t="n">
        <v>4.2884</v>
      </c>
      <c r="E192" t="n">
        <v>23.32</v>
      </c>
      <c r="F192" t="n">
        <v>18.95</v>
      </c>
      <c r="G192" t="n">
        <v>37.9</v>
      </c>
      <c r="H192" t="n">
        <v>0.44</v>
      </c>
      <c r="I192" t="n">
        <v>30</v>
      </c>
      <c r="J192" t="n">
        <v>274.24</v>
      </c>
      <c r="K192" t="n">
        <v>59.89</v>
      </c>
      <c r="L192" t="n">
        <v>6.75</v>
      </c>
      <c r="M192" t="n">
        <v>2</v>
      </c>
      <c r="N192" t="n">
        <v>72.61</v>
      </c>
      <c r="O192" t="n">
        <v>34057.71</v>
      </c>
      <c r="P192" t="n">
        <v>241.39</v>
      </c>
      <c r="Q192" t="n">
        <v>3798.04</v>
      </c>
      <c r="R192" t="n">
        <v>89.45999999999999</v>
      </c>
      <c r="S192" t="n">
        <v>58.18</v>
      </c>
      <c r="T192" t="n">
        <v>13842.39</v>
      </c>
      <c r="U192" t="n">
        <v>0.65</v>
      </c>
      <c r="V192" t="n">
        <v>0.87</v>
      </c>
      <c r="W192" t="n">
        <v>2.8</v>
      </c>
      <c r="X192" t="n">
        <v>0.88</v>
      </c>
      <c r="Y192" t="n">
        <v>1</v>
      </c>
      <c r="Z192" t="n">
        <v>10</v>
      </c>
    </row>
    <row r="193">
      <c r="A193" t="n">
        <v>24</v>
      </c>
      <c r="B193" t="n">
        <v>135</v>
      </c>
      <c r="C193" t="inlineStr">
        <is>
          <t xml:space="preserve">CONCLUIDO	</t>
        </is>
      </c>
      <c r="D193" t="n">
        <v>4.2875</v>
      </c>
      <c r="E193" t="n">
        <v>23.32</v>
      </c>
      <c r="F193" t="n">
        <v>18.95</v>
      </c>
      <c r="G193" t="n">
        <v>37.91</v>
      </c>
      <c r="H193" t="n">
        <v>0.45</v>
      </c>
      <c r="I193" t="n">
        <v>30</v>
      </c>
      <c r="J193" t="n">
        <v>274.73</v>
      </c>
      <c r="K193" t="n">
        <v>59.89</v>
      </c>
      <c r="L193" t="n">
        <v>7</v>
      </c>
      <c r="M193" t="n">
        <v>1</v>
      </c>
      <c r="N193" t="n">
        <v>72.84</v>
      </c>
      <c r="O193" t="n">
        <v>34117.35</v>
      </c>
      <c r="P193" t="n">
        <v>241.3</v>
      </c>
      <c r="Q193" t="n">
        <v>3798.07</v>
      </c>
      <c r="R193" t="n">
        <v>89.51000000000001</v>
      </c>
      <c r="S193" t="n">
        <v>58.18</v>
      </c>
      <c r="T193" t="n">
        <v>13867.82</v>
      </c>
      <c r="U193" t="n">
        <v>0.65</v>
      </c>
      <c r="V193" t="n">
        <v>0.87</v>
      </c>
      <c r="W193" t="n">
        <v>2.81</v>
      </c>
      <c r="X193" t="n">
        <v>0.88</v>
      </c>
      <c r="Y193" t="n">
        <v>1</v>
      </c>
      <c r="Z193" t="n">
        <v>10</v>
      </c>
    </row>
    <row r="194">
      <c r="A194" t="n">
        <v>25</v>
      </c>
      <c r="B194" t="n">
        <v>135</v>
      </c>
      <c r="C194" t="inlineStr">
        <is>
          <t xml:space="preserve">CONCLUIDO	</t>
        </is>
      </c>
      <c r="D194" t="n">
        <v>4.2874</v>
      </c>
      <c r="E194" t="n">
        <v>23.32</v>
      </c>
      <c r="F194" t="n">
        <v>18.95</v>
      </c>
      <c r="G194" t="n">
        <v>37.91</v>
      </c>
      <c r="H194" t="n">
        <v>0.47</v>
      </c>
      <c r="I194" t="n">
        <v>30</v>
      </c>
      <c r="J194" t="n">
        <v>275.21</v>
      </c>
      <c r="K194" t="n">
        <v>59.89</v>
      </c>
      <c r="L194" t="n">
        <v>7.25</v>
      </c>
      <c r="M194" t="n">
        <v>0</v>
      </c>
      <c r="N194" t="n">
        <v>73.08</v>
      </c>
      <c r="O194" t="n">
        <v>34177.09</v>
      </c>
      <c r="P194" t="n">
        <v>241.58</v>
      </c>
      <c r="Q194" t="n">
        <v>3798.02</v>
      </c>
      <c r="R194" t="n">
        <v>89.52</v>
      </c>
      <c r="S194" t="n">
        <v>58.18</v>
      </c>
      <c r="T194" t="n">
        <v>13871.3</v>
      </c>
      <c r="U194" t="n">
        <v>0.65</v>
      </c>
      <c r="V194" t="n">
        <v>0.87</v>
      </c>
      <c r="W194" t="n">
        <v>2.81</v>
      </c>
      <c r="X194" t="n">
        <v>0.88</v>
      </c>
      <c r="Y194" t="n">
        <v>1</v>
      </c>
      <c r="Z194" t="n">
        <v>10</v>
      </c>
    </row>
    <row r="195">
      <c r="A195" t="n">
        <v>0</v>
      </c>
      <c r="B195" t="n">
        <v>80</v>
      </c>
      <c r="C195" t="inlineStr">
        <is>
          <t xml:space="preserve">CONCLUIDO	</t>
        </is>
      </c>
      <c r="D195" t="n">
        <v>3.0413</v>
      </c>
      <c r="E195" t="n">
        <v>32.88</v>
      </c>
      <c r="F195" t="n">
        <v>24.05</v>
      </c>
      <c r="G195" t="n">
        <v>7.14</v>
      </c>
      <c r="H195" t="n">
        <v>0.11</v>
      </c>
      <c r="I195" t="n">
        <v>202</v>
      </c>
      <c r="J195" t="n">
        <v>159.12</v>
      </c>
      <c r="K195" t="n">
        <v>50.28</v>
      </c>
      <c r="L195" t="n">
        <v>1</v>
      </c>
      <c r="M195" t="n">
        <v>200</v>
      </c>
      <c r="N195" t="n">
        <v>27.84</v>
      </c>
      <c r="O195" t="n">
        <v>19859.16</v>
      </c>
      <c r="P195" t="n">
        <v>278.45</v>
      </c>
      <c r="Q195" t="n">
        <v>3799.33</v>
      </c>
      <c r="R195" t="n">
        <v>257.08</v>
      </c>
      <c r="S195" t="n">
        <v>58.18</v>
      </c>
      <c r="T195" t="n">
        <v>96791.87</v>
      </c>
      <c r="U195" t="n">
        <v>0.23</v>
      </c>
      <c r="V195" t="n">
        <v>0.6899999999999999</v>
      </c>
      <c r="W195" t="n">
        <v>3.05</v>
      </c>
      <c r="X195" t="n">
        <v>5.97</v>
      </c>
      <c r="Y195" t="n">
        <v>1</v>
      </c>
      <c r="Z195" t="n">
        <v>10</v>
      </c>
    </row>
    <row r="196">
      <c r="A196" t="n">
        <v>1</v>
      </c>
      <c r="B196" t="n">
        <v>80</v>
      </c>
      <c r="C196" t="inlineStr">
        <is>
          <t xml:space="preserve">CONCLUIDO	</t>
        </is>
      </c>
      <c r="D196" t="n">
        <v>3.4075</v>
      </c>
      <c r="E196" t="n">
        <v>29.35</v>
      </c>
      <c r="F196" t="n">
        <v>22.32</v>
      </c>
      <c r="G196" t="n">
        <v>9.17</v>
      </c>
      <c r="H196" t="n">
        <v>0.14</v>
      </c>
      <c r="I196" t="n">
        <v>146</v>
      </c>
      <c r="J196" t="n">
        <v>159.48</v>
      </c>
      <c r="K196" t="n">
        <v>50.28</v>
      </c>
      <c r="L196" t="n">
        <v>1.25</v>
      </c>
      <c r="M196" t="n">
        <v>144</v>
      </c>
      <c r="N196" t="n">
        <v>27.95</v>
      </c>
      <c r="O196" t="n">
        <v>19902.91</v>
      </c>
      <c r="P196" t="n">
        <v>251.7</v>
      </c>
      <c r="Q196" t="n">
        <v>3798.69</v>
      </c>
      <c r="R196" t="n">
        <v>200.73</v>
      </c>
      <c r="S196" t="n">
        <v>58.18</v>
      </c>
      <c r="T196" t="n">
        <v>68898.75999999999</v>
      </c>
      <c r="U196" t="n">
        <v>0.29</v>
      </c>
      <c r="V196" t="n">
        <v>0.74</v>
      </c>
      <c r="W196" t="n">
        <v>2.95</v>
      </c>
      <c r="X196" t="n">
        <v>4.25</v>
      </c>
      <c r="Y196" t="n">
        <v>1</v>
      </c>
      <c r="Z196" t="n">
        <v>10</v>
      </c>
    </row>
    <row r="197">
      <c r="A197" t="n">
        <v>2</v>
      </c>
      <c r="B197" t="n">
        <v>80</v>
      </c>
      <c r="C197" t="inlineStr">
        <is>
          <t xml:space="preserve">CONCLUIDO	</t>
        </is>
      </c>
      <c r="D197" t="n">
        <v>3.6514</v>
      </c>
      <c r="E197" t="n">
        <v>27.39</v>
      </c>
      <c r="F197" t="n">
        <v>21.39</v>
      </c>
      <c r="G197" t="n">
        <v>11.26</v>
      </c>
      <c r="H197" t="n">
        <v>0.17</v>
      </c>
      <c r="I197" t="n">
        <v>114</v>
      </c>
      <c r="J197" t="n">
        <v>159.83</v>
      </c>
      <c r="K197" t="n">
        <v>50.28</v>
      </c>
      <c r="L197" t="n">
        <v>1.5</v>
      </c>
      <c r="M197" t="n">
        <v>112</v>
      </c>
      <c r="N197" t="n">
        <v>28.05</v>
      </c>
      <c r="O197" t="n">
        <v>19946.71</v>
      </c>
      <c r="P197" t="n">
        <v>234.81</v>
      </c>
      <c r="Q197" t="n">
        <v>3798.39</v>
      </c>
      <c r="R197" t="n">
        <v>170.51</v>
      </c>
      <c r="S197" t="n">
        <v>58.18</v>
      </c>
      <c r="T197" t="n">
        <v>53944.67</v>
      </c>
      <c r="U197" t="n">
        <v>0.34</v>
      </c>
      <c r="V197" t="n">
        <v>0.77</v>
      </c>
      <c r="W197" t="n">
        <v>2.9</v>
      </c>
      <c r="X197" t="n">
        <v>3.32</v>
      </c>
      <c r="Y197" t="n">
        <v>1</v>
      </c>
      <c r="Z197" t="n">
        <v>10</v>
      </c>
    </row>
    <row r="198">
      <c r="A198" t="n">
        <v>3</v>
      </c>
      <c r="B198" t="n">
        <v>80</v>
      </c>
      <c r="C198" t="inlineStr">
        <is>
          <t xml:space="preserve">CONCLUIDO	</t>
        </is>
      </c>
      <c r="D198" t="n">
        <v>3.8434</v>
      </c>
      <c r="E198" t="n">
        <v>26.02</v>
      </c>
      <c r="F198" t="n">
        <v>20.73</v>
      </c>
      <c r="G198" t="n">
        <v>13.52</v>
      </c>
      <c r="H198" t="n">
        <v>0.19</v>
      </c>
      <c r="I198" t="n">
        <v>92</v>
      </c>
      <c r="J198" t="n">
        <v>160.19</v>
      </c>
      <c r="K198" t="n">
        <v>50.28</v>
      </c>
      <c r="L198" t="n">
        <v>1.75</v>
      </c>
      <c r="M198" t="n">
        <v>90</v>
      </c>
      <c r="N198" t="n">
        <v>28.16</v>
      </c>
      <c r="O198" t="n">
        <v>19990.53</v>
      </c>
      <c r="P198" t="n">
        <v>220.21</v>
      </c>
      <c r="Q198" t="n">
        <v>3798.17</v>
      </c>
      <c r="R198" t="n">
        <v>148.39</v>
      </c>
      <c r="S198" t="n">
        <v>58.18</v>
      </c>
      <c r="T198" t="n">
        <v>42995.47</v>
      </c>
      <c r="U198" t="n">
        <v>0.39</v>
      </c>
      <c r="V198" t="n">
        <v>0.8</v>
      </c>
      <c r="W198" t="n">
        <v>2.88</v>
      </c>
      <c r="X198" t="n">
        <v>2.66</v>
      </c>
      <c r="Y198" t="n">
        <v>1</v>
      </c>
      <c r="Z198" t="n">
        <v>10</v>
      </c>
    </row>
    <row r="199">
      <c r="A199" t="n">
        <v>4</v>
      </c>
      <c r="B199" t="n">
        <v>80</v>
      </c>
      <c r="C199" t="inlineStr">
        <is>
          <t xml:space="preserve">CONCLUIDO	</t>
        </is>
      </c>
      <c r="D199" t="n">
        <v>3.9968</v>
      </c>
      <c r="E199" t="n">
        <v>25.02</v>
      </c>
      <c r="F199" t="n">
        <v>20.25</v>
      </c>
      <c r="G199" t="n">
        <v>15.98</v>
      </c>
      <c r="H199" t="n">
        <v>0.22</v>
      </c>
      <c r="I199" t="n">
        <v>76</v>
      </c>
      <c r="J199" t="n">
        <v>160.54</v>
      </c>
      <c r="K199" t="n">
        <v>50.28</v>
      </c>
      <c r="L199" t="n">
        <v>2</v>
      </c>
      <c r="M199" t="n">
        <v>74</v>
      </c>
      <c r="N199" t="n">
        <v>28.26</v>
      </c>
      <c r="O199" t="n">
        <v>20034.4</v>
      </c>
      <c r="P199" t="n">
        <v>208.62</v>
      </c>
      <c r="Q199" t="n">
        <v>3797.99</v>
      </c>
      <c r="R199" t="n">
        <v>133.33</v>
      </c>
      <c r="S199" t="n">
        <v>58.18</v>
      </c>
      <c r="T199" t="n">
        <v>35547.36</v>
      </c>
      <c r="U199" t="n">
        <v>0.44</v>
      </c>
      <c r="V199" t="n">
        <v>0.8100000000000001</v>
      </c>
      <c r="W199" t="n">
        <v>2.84</v>
      </c>
      <c r="X199" t="n">
        <v>2.18</v>
      </c>
      <c r="Y199" t="n">
        <v>1</v>
      </c>
      <c r="Z199" t="n">
        <v>10</v>
      </c>
    </row>
    <row r="200">
      <c r="A200" t="n">
        <v>5</v>
      </c>
      <c r="B200" t="n">
        <v>80</v>
      </c>
      <c r="C200" t="inlineStr">
        <is>
          <t xml:space="preserve">CONCLUIDO	</t>
        </is>
      </c>
      <c r="D200" t="n">
        <v>4.1146</v>
      </c>
      <c r="E200" t="n">
        <v>24.3</v>
      </c>
      <c r="F200" t="n">
        <v>19.92</v>
      </c>
      <c r="G200" t="n">
        <v>18.67</v>
      </c>
      <c r="H200" t="n">
        <v>0.25</v>
      </c>
      <c r="I200" t="n">
        <v>64</v>
      </c>
      <c r="J200" t="n">
        <v>160.9</v>
      </c>
      <c r="K200" t="n">
        <v>50.28</v>
      </c>
      <c r="L200" t="n">
        <v>2.25</v>
      </c>
      <c r="M200" t="n">
        <v>60</v>
      </c>
      <c r="N200" t="n">
        <v>28.37</v>
      </c>
      <c r="O200" t="n">
        <v>20078.3</v>
      </c>
      <c r="P200" t="n">
        <v>197.45</v>
      </c>
      <c r="Q200" t="n">
        <v>3797.97</v>
      </c>
      <c r="R200" t="n">
        <v>122.12</v>
      </c>
      <c r="S200" t="n">
        <v>58.18</v>
      </c>
      <c r="T200" t="n">
        <v>30000.83</v>
      </c>
      <c r="U200" t="n">
        <v>0.48</v>
      </c>
      <c r="V200" t="n">
        <v>0.83</v>
      </c>
      <c r="W200" t="n">
        <v>2.83</v>
      </c>
      <c r="X200" t="n">
        <v>1.85</v>
      </c>
      <c r="Y200" t="n">
        <v>1</v>
      </c>
      <c r="Z200" t="n">
        <v>10</v>
      </c>
    </row>
    <row r="201">
      <c r="A201" t="n">
        <v>6</v>
      </c>
      <c r="B201" t="n">
        <v>80</v>
      </c>
      <c r="C201" t="inlineStr">
        <is>
          <t xml:space="preserve">CONCLUIDO	</t>
        </is>
      </c>
      <c r="D201" t="n">
        <v>4.1973</v>
      </c>
      <c r="E201" t="n">
        <v>23.82</v>
      </c>
      <c r="F201" t="n">
        <v>19.7</v>
      </c>
      <c r="G201" t="n">
        <v>21.1</v>
      </c>
      <c r="H201" t="n">
        <v>0.27</v>
      </c>
      <c r="I201" t="n">
        <v>56</v>
      </c>
      <c r="J201" t="n">
        <v>161.26</v>
      </c>
      <c r="K201" t="n">
        <v>50.28</v>
      </c>
      <c r="L201" t="n">
        <v>2.5</v>
      </c>
      <c r="M201" t="n">
        <v>42</v>
      </c>
      <c r="N201" t="n">
        <v>28.48</v>
      </c>
      <c r="O201" t="n">
        <v>20122.23</v>
      </c>
      <c r="P201" t="n">
        <v>189.28</v>
      </c>
      <c r="Q201" t="n">
        <v>3798.82</v>
      </c>
      <c r="R201" t="n">
        <v>114.25</v>
      </c>
      <c r="S201" t="n">
        <v>58.18</v>
      </c>
      <c r="T201" t="n">
        <v>26107.05</v>
      </c>
      <c r="U201" t="n">
        <v>0.51</v>
      </c>
      <c r="V201" t="n">
        <v>0.84</v>
      </c>
      <c r="W201" t="n">
        <v>2.83</v>
      </c>
      <c r="X201" t="n">
        <v>1.62</v>
      </c>
      <c r="Y201" t="n">
        <v>1</v>
      </c>
      <c r="Z201" t="n">
        <v>10</v>
      </c>
    </row>
    <row r="202">
      <c r="A202" t="n">
        <v>7</v>
      </c>
      <c r="B202" t="n">
        <v>80</v>
      </c>
      <c r="C202" t="inlineStr">
        <is>
          <t xml:space="preserve">CONCLUIDO	</t>
        </is>
      </c>
      <c r="D202" t="n">
        <v>4.2501</v>
      </c>
      <c r="E202" t="n">
        <v>23.53</v>
      </c>
      <c r="F202" t="n">
        <v>19.56</v>
      </c>
      <c r="G202" t="n">
        <v>23.01</v>
      </c>
      <c r="H202" t="n">
        <v>0.3</v>
      </c>
      <c r="I202" t="n">
        <v>51</v>
      </c>
      <c r="J202" t="n">
        <v>161.61</v>
      </c>
      <c r="K202" t="n">
        <v>50.28</v>
      </c>
      <c r="L202" t="n">
        <v>2.75</v>
      </c>
      <c r="M202" t="n">
        <v>21</v>
      </c>
      <c r="N202" t="n">
        <v>28.58</v>
      </c>
      <c r="O202" t="n">
        <v>20166.2</v>
      </c>
      <c r="P202" t="n">
        <v>182.2</v>
      </c>
      <c r="Q202" t="n">
        <v>3798.46</v>
      </c>
      <c r="R202" t="n">
        <v>109.51</v>
      </c>
      <c r="S202" t="n">
        <v>58.18</v>
      </c>
      <c r="T202" t="n">
        <v>23760.36</v>
      </c>
      <c r="U202" t="n">
        <v>0.53</v>
      </c>
      <c r="V202" t="n">
        <v>0.84</v>
      </c>
      <c r="W202" t="n">
        <v>2.84</v>
      </c>
      <c r="X202" t="n">
        <v>1.49</v>
      </c>
      <c r="Y202" t="n">
        <v>1</v>
      </c>
      <c r="Z202" t="n">
        <v>10</v>
      </c>
    </row>
    <row r="203">
      <c r="A203" t="n">
        <v>8</v>
      </c>
      <c r="B203" t="n">
        <v>80</v>
      </c>
      <c r="C203" t="inlineStr">
        <is>
          <t xml:space="preserve">CONCLUIDO	</t>
        </is>
      </c>
      <c r="D203" t="n">
        <v>4.2722</v>
      </c>
      <c r="E203" t="n">
        <v>23.41</v>
      </c>
      <c r="F203" t="n">
        <v>19.5</v>
      </c>
      <c r="G203" t="n">
        <v>23.88</v>
      </c>
      <c r="H203" t="n">
        <v>0.33</v>
      </c>
      <c r="I203" t="n">
        <v>49</v>
      </c>
      <c r="J203" t="n">
        <v>161.97</v>
      </c>
      <c r="K203" t="n">
        <v>50.28</v>
      </c>
      <c r="L203" t="n">
        <v>3</v>
      </c>
      <c r="M203" t="n">
        <v>3</v>
      </c>
      <c r="N203" t="n">
        <v>28.69</v>
      </c>
      <c r="O203" t="n">
        <v>20210.21</v>
      </c>
      <c r="P203" t="n">
        <v>180.84</v>
      </c>
      <c r="Q203" t="n">
        <v>3798.34</v>
      </c>
      <c r="R203" t="n">
        <v>106.96</v>
      </c>
      <c r="S203" t="n">
        <v>58.18</v>
      </c>
      <c r="T203" t="n">
        <v>22498.92</v>
      </c>
      <c r="U203" t="n">
        <v>0.54</v>
      </c>
      <c r="V203" t="n">
        <v>0.85</v>
      </c>
      <c r="W203" t="n">
        <v>2.85</v>
      </c>
      <c r="X203" t="n">
        <v>1.43</v>
      </c>
      <c r="Y203" t="n">
        <v>1</v>
      </c>
      <c r="Z203" t="n">
        <v>10</v>
      </c>
    </row>
    <row r="204">
      <c r="A204" t="n">
        <v>9</v>
      </c>
      <c r="B204" t="n">
        <v>80</v>
      </c>
      <c r="C204" t="inlineStr">
        <is>
          <t xml:space="preserve">CONCLUIDO	</t>
        </is>
      </c>
      <c r="D204" t="n">
        <v>4.2715</v>
      </c>
      <c r="E204" t="n">
        <v>23.41</v>
      </c>
      <c r="F204" t="n">
        <v>19.51</v>
      </c>
      <c r="G204" t="n">
        <v>23.89</v>
      </c>
      <c r="H204" t="n">
        <v>0.35</v>
      </c>
      <c r="I204" t="n">
        <v>49</v>
      </c>
      <c r="J204" t="n">
        <v>162.33</v>
      </c>
      <c r="K204" t="n">
        <v>50.28</v>
      </c>
      <c r="L204" t="n">
        <v>3.25</v>
      </c>
      <c r="M204" t="n">
        <v>0</v>
      </c>
      <c r="N204" t="n">
        <v>28.8</v>
      </c>
      <c r="O204" t="n">
        <v>20254.26</v>
      </c>
      <c r="P204" t="n">
        <v>180.76</v>
      </c>
      <c r="Q204" t="n">
        <v>3798.23</v>
      </c>
      <c r="R204" t="n">
        <v>106.88</v>
      </c>
      <c r="S204" t="n">
        <v>58.18</v>
      </c>
      <c r="T204" t="n">
        <v>22458.49</v>
      </c>
      <c r="U204" t="n">
        <v>0.54</v>
      </c>
      <c r="V204" t="n">
        <v>0.85</v>
      </c>
      <c r="W204" t="n">
        <v>2.86</v>
      </c>
      <c r="X204" t="n">
        <v>1.44</v>
      </c>
      <c r="Y204" t="n">
        <v>1</v>
      </c>
      <c r="Z204" t="n">
        <v>10</v>
      </c>
    </row>
    <row r="205">
      <c r="A205" t="n">
        <v>0</v>
      </c>
      <c r="B205" t="n">
        <v>115</v>
      </c>
      <c r="C205" t="inlineStr">
        <is>
          <t xml:space="preserve">CONCLUIDO	</t>
        </is>
      </c>
      <c r="D205" t="n">
        <v>2.3907</v>
      </c>
      <c r="E205" t="n">
        <v>41.83</v>
      </c>
      <c r="F205" t="n">
        <v>26.62</v>
      </c>
      <c r="G205" t="n">
        <v>5.58</v>
      </c>
      <c r="H205" t="n">
        <v>0.08</v>
      </c>
      <c r="I205" t="n">
        <v>286</v>
      </c>
      <c r="J205" t="n">
        <v>222.93</v>
      </c>
      <c r="K205" t="n">
        <v>56.94</v>
      </c>
      <c r="L205" t="n">
        <v>1</v>
      </c>
      <c r="M205" t="n">
        <v>284</v>
      </c>
      <c r="N205" t="n">
        <v>49.99</v>
      </c>
      <c r="O205" t="n">
        <v>27728.69</v>
      </c>
      <c r="P205" t="n">
        <v>394.01</v>
      </c>
      <c r="Q205" t="n">
        <v>3800.1</v>
      </c>
      <c r="R205" t="n">
        <v>341.83</v>
      </c>
      <c r="S205" t="n">
        <v>58.18</v>
      </c>
      <c r="T205" t="n">
        <v>138747.62</v>
      </c>
      <c r="U205" t="n">
        <v>0.17</v>
      </c>
      <c r="V205" t="n">
        <v>0.62</v>
      </c>
      <c r="W205" t="n">
        <v>3.17</v>
      </c>
      <c r="X205" t="n">
        <v>8.529999999999999</v>
      </c>
      <c r="Y205" t="n">
        <v>1</v>
      </c>
      <c r="Z205" t="n">
        <v>10</v>
      </c>
    </row>
    <row r="206">
      <c r="A206" t="n">
        <v>1</v>
      </c>
      <c r="B206" t="n">
        <v>115</v>
      </c>
      <c r="C206" t="inlineStr">
        <is>
          <t xml:space="preserve">CONCLUIDO	</t>
        </is>
      </c>
      <c r="D206" t="n">
        <v>2.7938</v>
      </c>
      <c r="E206" t="n">
        <v>35.79</v>
      </c>
      <c r="F206" t="n">
        <v>24.14</v>
      </c>
      <c r="G206" t="n">
        <v>7.06</v>
      </c>
      <c r="H206" t="n">
        <v>0.1</v>
      </c>
      <c r="I206" t="n">
        <v>205</v>
      </c>
      <c r="J206" t="n">
        <v>223.35</v>
      </c>
      <c r="K206" t="n">
        <v>56.94</v>
      </c>
      <c r="L206" t="n">
        <v>1.25</v>
      </c>
      <c r="M206" t="n">
        <v>203</v>
      </c>
      <c r="N206" t="n">
        <v>50.15</v>
      </c>
      <c r="O206" t="n">
        <v>27780.03</v>
      </c>
      <c r="P206" t="n">
        <v>352.87</v>
      </c>
      <c r="Q206" t="n">
        <v>3798.74</v>
      </c>
      <c r="R206" t="n">
        <v>260.18</v>
      </c>
      <c r="S206" t="n">
        <v>58.18</v>
      </c>
      <c r="T206" t="n">
        <v>98325.72</v>
      </c>
      <c r="U206" t="n">
        <v>0.22</v>
      </c>
      <c r="V206" t="n">
        <v>0.68</v>
      </c>
      <c r="W206" t="n">
        <v>3.05</v>
      </c>
      <c r="X206" t="n">
        <v>6.06</v>
      </c>
      <c r="Y206" t="n">
        <v>1</v>
      </c>
      <c r="Z206" t="n">
        <v>10</v>
      </c>
    </row>
    <row r="207">
      <c r="A207" t="n">
        <v>2</v>
      </c>
      <c r="B207" t="n">
        <v>115</v>
      </c>
      <c r="C207" t="inlineStr">
        <is>
          <t xml:space="preserve">CONCLUIDO	</t>
        </is>
      </c>
      <c r="D207" t="n">
        <v>3.0883</v>
      </c>
      <c r="E207" t="n">
        <v>32.38</v>
      </c>
      <c r="F207" t="n">
        <v>22.74</v>
      </c>
      <c r="G207" t="n">
        <v>8.58</v>
      </c>
      <c r="H207" t="n">
        <v>0.12</v>
      </c>
      <c r="I207" t="n">
        <v>159</v>
      </c>
      <c r="J207" t="n">
        <v>223.76</v>
      </c>
      <c r="K207" t="n">
        <v>56.94</v>
      </c>
      <c r="L207" t="n">
        <v>1.5</v>
      </c>
      <c r="M207" t="n">
        <v>157</v>
      </c>
      <c r="N207" t="n">
        <v>50.32</v>
      </c>
      <c r="O207" t="n">
        <v>27831.42</v>
      </c>
      <c r="P207" t="n">
        <v>328.24</v>
      </c>
      <c r="Q207" t="n">
        <v>3798.99</v>
      </c>
      <c r="R207" t="n">
        <v>214.19</v>
      </c>
      <c r="S207" t="n">
        <v>58.18</v>
      </c>
      <c r="T207" t="n">
        <v>75563.09</v>
      </c>
      <c r="U207" t="n">
        <v>0.27</v>
      </c>
      <c r="V207" t="n">
        <v>0.73</v>
      </c>
      <c r="W207" t="n">
        <v>2.99</v>
      </c>
      <c r="X207" t="n">
        <v>4.67</v>
      </c>
      <c r="Y207" t="n">
        <v>1</v>
      </c>
      <c r="Z207" t="n">
        <v>10</v>
      </c>
    </row>
    <row r="208">
      <c r="A208" t="n">
        <v>3</v>
      </c>
      <c r="B208" t="n">
        <v>115</v>
      </c>
      <c r="C208" t="inlineStr">
        <is>
          <t xml:space="preserve">CONCLUIDO	</t>
        </is>
      </c>
      <c r="D208" t="n">
        <v>3.3159</v>
      </c>
      <c r="E208" t="n">
        <v>30.16</v>
      </c>
      <c r="F208" t="n">
        <v>21.84</v>
      </c>
      <c r="G208" t="n">
        <v>10.16</v>
      </c>
      <c r="H208" t="n">
        <v>0.14</v>
      </c>
      <c r="I208" t="n">
        <v>129</v>
      </c>
      <c r="J208" t="n">
        <v>224.18</v>
      </c>
      <c r="K208" t="n">
        <v>56.94</v>
      </c>
      <c r="L208" t="n">
        <v>1.75</v>
      </c>
      <c r="M208" t="n">
        <v>127</v>
      </c>
      <c r="N208" t="n">
        <v>50.49</v>
      </c>
      <c r="O208" t="n">
        <v>27882.87</v>
      </c>
      <c r="P208" t="n">
        <v>310.66</v>
      </c>
      <c r="Q208" t="n">
        <v>3798.31</v>
      </c>
      <c r="R208" t="n">
        <v>184.42</v>
      </c>
      <c r="S208" t="n">
        <v>58.18</v>
      </c>
      <c r="T208" t="n">
        <v>60827.39</v>
      </c>
      <c r="U208" t="n">
        <v>0.32</v>
      </c>
      <c r="V208" t="n">
        <v>0.76</v>
      </c>
      <c r="W208" t="n">
        <v>2.94</v>
      </c>
      <c r="X208" t="n">
        <v>3.76</v>
      </c>
      <c r="Y208" t="n">
        <v>1</v>
      </c>
      <c r="Z208" t="n">
        <v>10</v>
      </c>
    </row>
    <row r="209">
      <c r="A209" t="n">
        <v>4</v>
      </c>
      <c r="B209" t="n">
        <v>115</v>
      </c>
      <c r="C209" t="inlineStr">
        <is>
          <t xml:space="preserve">CONCLUIDO	</t>
        </is>
      </c>
      <c r="D209" t="n">
        <v>3.4947</v>
      </c>
      <c r="E209" t="n">
        <v>28.61</v>
      </c>
      <c r="F209" t="n">
        <v>21.21</v>
      </c>
      <c r="G209" t="n">
        <v>11.79</v>
      </c>
      <c r="H209" t="n">
        <v>0.16</v>
      </c>
      <c r="I209" t="n">
        <v>108</v>
      </c>
      <c r="J209" t="n">
        <v>224.6</v>
      </c>
      <c r="K209" t="n">
        <v>56.94</v>
      </c>
      <c r="L209" t="n">
        <v>2</v>
      </c>
      <c r="M209" t="n">
        <v>106</v>
      </c>
      <c r="N209" t="n">
        <v>50.65</v>
      </c>
      <c r="O209" t="n">
        <v>27934.37</v>
      </c>
      <c r="P209" t="n">
        <v>297.53</v>
      </c>
      <c r="Q209" t="n">
        <v>3798.49</v>
      </c>
      <c r="R209" t="n">
        <v>164.33</v>
      </c>
      <c r="S209" t="n">
        <v>58.18</v>
      </c>
      <c r="T209" t="n">
        <v>50887.52</v>
      </c>
      <c r="U209" t="n">
        <v>0.35</v>
      </c>
      <c r="V209" t="n">
        <v>0.78</v>
      </c>
      <c r="W209" t="n">
        <v>2.9</v>
      </c>
      <c r="X209" t="n">
        <v>3.14</v>
      </c>
      <c r="Y209" t="n">
        <v>1</v>
      </c>
      <c r="Z209" t="n">
        <v>10</v>
      </c>
    </row>
    <row r="210">
      <c r="A210" t="n">
        <v>5</v>
      </c>
      <c r="B210" t="n">
        <v>115</v>
      </c>
      <c r="C210" t="inlineStr">
        <is>
          <t xml:space="preserve">CONCLUIDO	</t>
        </is>
      </c>
      <c r="D210" t="n">
        <v>3.6365</v>
      </c>
      <c r="E210" t="n">
        <v>27.5</v>
      </c>
      <c r="F210" t="n">
        <v>20.76</v>
      </c>
      <c r="G210" t="n">
        <v>13.39</v>
      </c>
      <c r="H210" t="n">
        <v>0.18</v>
      </c>
      <c r="I210" t="n">
        <v>93</v>
      </c>
      <c r="J210" t="n">
        <v>225.01</v>
      </c>
      <c r="K210" t="n">
        <v>56.94</v>
      </c>
      <c r="L210" t="n">
        <v>2.25</v>
      </c>
      <c r="M210" t="n">
        <v>91</v>
      </c>
      <c r="N210" t="n">
        <v>50.82</v>
      </c>
      <c r="O210" t="n">
        <v>27985.94</v>
      </c>
      <c r="P210" t="n">
        <v>287.16</v>
      </c>
      <c r="Q210" t="n">
        <v>3798.17</v>
      </c>
      <c r="R210" t="n">
        <v>149.46</v>
      </c>
      <c r="S210" t="n">
        <v>58.18</v>
      </c>
      <c r="T210" t="n">
        <v>43526.66</v>
      </c>
      <c r="U210" t="n">
        <v>0.39</v>
      </c>
      <c r="V210" t="n">
        <v>0.79</v>
      </c>
      <c r="W210" t="n">
        <v>2.87</v>
      </c>
      <c r="X210" t="n">
        <v>2.68</v>
      </c>
      <c r="Y210" t="n">
        <v>1</v>
      </c>
      <c r="Z210" t="n">
        <v>10</v>
      </c>
    </row>
    <row r="211">
      <c r="A211" t="n">
        <v>6</v>
      </c>
      <c r="B211" t="n">
        <v>115</v>
      </c>
      <c r="C211" t="inlineStr">
        <is>
          <t xml:space="preserve">CONCLUIDO	</t>
        </is>
      </c>
      <c r="D211" t="n">
        <v>3.7577</v>
      </c>
      <c r="E211" t="n">
        <v>26.61</v>
      </c>
      <c r="F211" t="n">
        <v>20.4</v>
      </c>
      <c r="G211" t="n">
        <v>15.11</v>
      </c>
      <c r="H211" t="n">
        <v>0.2</v>
      </c>
      <c r="I211" t="n">
        <v>81</v>
      </c>
      <c r="J211" t="n">
        <v>225.43</v>
      </c>
      <c r="K211" t="n">
        <v>56.94</v>
      </c>
      <c r="L211" t="n">
        <v>2.5</v>
      </c>
      <c r="M211" t="n">
        <v>79</v>
      </c>
      <c r="N211" t="n">
        <v>50.99</v>
      </c>
      <c r="O211" t="n">
        <v>28037.57</v>
      </c>
      <c r="P211" t="n">
        <v>277.22</v>
      </c>
      <c r="Q211" t="n">
        <v>3798.23</v>
      </c>
      <c r="R211" t="n">
        <v>137.87</v>
      </c>
      <c r="S211" t="n">
        <v>58.18</v>
      </c>
      <c r="T211" t="n">
        <v>37792.98</v>
      </c>
      <c r="U211" t="n">
        <v>0.42</v>
      </c>
      <c r="V211" t="n">
        <v>0.8100000000000001</v>
      </c>
      <c r="W211" t="n">
        <v>2.85</v>
      </c>
      <c r="X211" t="n">
        <v>2.32</v>
      </c>
      <c r="Y211" t="n">
        <v>1</v>
      </c>
      <c r="Z211" t="n">
        <v>10</v>
      </c>
    </row>
    <row r="212">
      <c r="A212" t="n">
        <v>7</v>
      </c>
      <c r="B212" t="n">
        <v>115</v>
      </c>
      <c r="C212" t="inlineStr">
        <is>
          <t xml:space="preserve">CONCLUIDO	</t>
        </is>
      </c>
      <c r="D212" t="n">
        <v>3.8551</v>
      </c>
      <c r="E212" t="n">
        <v>25.94</v>
      </c>
      <c r="F212" t="n">
        <v>20.12</v>
      </c>
      <c r="G212" t="n">
        <v>16.77</v>
      </c>
      <c r="H212" t="n">
        <v>0.22</v>
      </c>
      <c r="I212" t="n">
        <v>72</v>
      </c>
      <c r="J212" t="n">
        <v>225.85</v>
      </c>
      <c r="K212" t="n">
        <v>56.94</v>
      </c>
      <c r="L212" t="n">
        <v>2.75</v>
      </c>
      <c r="M212" t="n">
        <v>70</v>
      </c>
      <c r="N212" t="n">
        <v>51.16</v>
      </c>
      <c r="O212" t="n">
        <v>28089.25</v>
      </c>
      <c r="P212" t="n">
        <v>269.02</v>
      </c>
      <c r="Q212" t="n">
        <v>3798.34</v>
      </c>
      <c r="R212" t="n">
        <v>128.94</v>
      </c>
      <c r="S212" t="n">
        <v>58.18</v>
      </c>
      <c r="T212" t="n">
        <v>33370.51</v>
      </c>
      <c r="U212" t="n">
        <v>0.45</v>
      </c>
      <c r="V212" t="n">
        <v>0.82</v>
      </c>
      <c r="W212" t="n">
        <v>2.83</v>
      </c>
      <c r="X212" t="n">
        <v>2.05</v>
      </c>
      <c r="Y212" t="n">
        <v>1</v>
      </c>
      <c r="Z212" t="n">
        <v>10</v>
      </c>
    </row>
    <row r="213">
      <c r="A213" t="n">
        <v>8</v>
      </c>
      <c r="B213" t="n">
        <v>115</v>
      </c>
      <c r="C213" t="inlineStr">
        <is>
          <t xml:space="preserve">CONCLUIDO	</t>
        </is>
      </c>
      <c r="D213" t="n">
        <v>3.9423</v>
      </c>
      <c r="E213" t="n">
        <v>25.37</v>
      </c>
      <c r="F213" t="n">
        <v>19.9</v>
      </c>
      <c r="G213" t="n">
        <v>18.65</v>
      </c>
      <c r="H213" t="n">
        <v>0.24</v>
      </c>
      <c r="I213" t="n">
        <v>64</v>
      </c>
      <c r="J213" t="n">
        <v>226.27</v>
      </c>
      <c r="K213" t="n">
        <v>56.94</v>
      </c>
      <c r="L213" t="n">
        <v>3</v>
      </c>
      <c r="M213" t="n">
        <v>62</v>
      </c>
      <c r="N213" t="n">
        <v>51.33</v>
      </c>
      <c r="O213" t="n">
        <v>28140.99</v>
      </c>
      <c r="P213" t="n">
        <v>262.21</v>
      </c>
      <c r="Q213" t="n">
        <v>3798.38</v>
      </c>
      <c r="R213" t="n">
        <v>121.66</v>
      </c>
      <c r="S213" t="n">
        <v>58.18</v>
      </c>
      <c r="T213" t="n">
        <v>29769.06</v>
      </c>
      <c r="U213" t="n">
        <v>0.48</v>
      </c>
      <c r="V213" t="n">
        <v>0.83</v>
      </c>
      <c r="W213" t="n">
        <v>2.82</v>
      </c>
      <c r="X213" t="n">
        <v>1.82</v>
      </c>
      <c r="Y213" t="n">
        <v>1</v>
      </c>
      <c r="Z213" t="n">
        <v>10</v>
      </c>
    </row>
    <row r="214">
      <c r="A214" t="n">
        <v>9</v>
      </c>
      <c r="B214" t="n">
        <v>115</v>
      </c>
      <c r="C214" t="inlineStr">
        <is>
          <t xml:space="preserve">CONCLUIDO	</t>
        </is>
      </c>
      <c r="D214" t="n">
        <v>4.0105</v>
      </c>
      <c r="E214" t="n">
        <v>24.93</v>
      </c>
      <c r="F214" t="n">
        <v>19.73</v>
      </c>
      <c r="G214" t="n">
        <v>20.41</v>
      </c>
      <c r="H214" t="n">
        <v>0.25</v>
      </c>
      <c r="I214" t="n">
        <v>58</v>
      </c>
      <c r="J214" t="n">
        <v>226.69</v>
      </c>
      <c r="K214" t="n">
        <v>56.94</v>
      </c>
      <c r="L214" t="n">
        <v>3.25</v>
      </c>
      <c r="M214" t="n">
        <v>56</v>
      </c>
      <c r="N214" t="n">
        <v>51.5</v>
      </c>
      <c r="O214" t="n">
        <v>28192.8</v>
      </c>
      <c r="P214" t="n">
        <v>254.64</v>
      </c>
      <c r="Q214" t="n">
        <v>3797.85</v>
      </c>
      <c r="R214" t="n">
        <v>116.36</v>
      </c>
      <c r="S214" t="n">
        <v>58.18</v>
      </c>
      <c r="T214" t="n">
        <v>27152.43</v>
      </c>
      <c r="U214" t="n">
        <v>0.5</v>
      </c>
      <c r="V214" t="n">
        <v>0.84</v>
      </c>
      <c r="W214" t="n">
        <v>2.81</v>
      </c>
      <c r="X214" t="n">
        <v>1.66</v>
      </c>
      <c r="Y214" t="n">
        <v>1</v>
      </c>
      <c r="Z214" t="n">
        <v>10</v>
      </c>
    </row>
    <row r="215">
      <c r="A215" t="n">
        <v>10</v>
      </c>
      <c r="B215" t="n">
        <v>115</v>
      </c>
      <c r="C215" t="inlineStr">
        <is>
          <t xml:space="preserve">CONCLUIDO	</t>
        </is>
      </c>
      <c r="D215" t="n">
        <v>4.083</v>
      </c>
      <c r="E215" t="n">
        <v>24.49</v>
      </c>
      <c r="F215" t="n">
        <v>19.55</v>
      </c>
      <c r="G215" t="n">
        <v>22.56</v>
      </c>
      <c r="H215" t="n">
        <v>0.27</v>
      </c>
      <c r="I215" t="n">
        <v>52</v>
      </c>
      <c r="J215" t="n">
        <v>227.11</v>
      </c>
      <c r="K215" t="n">
        <v>56.94</v>
      </c>
      <c r="L215" t="n">
        <v>3.5</v>
      </c>
      <c r="M215" t="n">
        <v>50</v>
      </c>
      <c r="N215" t="n">
        <v>51.67</v>
      </c>
      <c r="O215" t="n">
        <v>28244.66</v>
      </c>
      <c r="P215" t="n">
        <v>248.23</v>
      </c>
      <c r="Q215" t="n">
        <v>3798.21</v>
      </c>
      <c r="R215" t="n">
        <v>109.98</v>
      </c>
      <c r="S215" t="n">
        <v>58.18</v>
      </c>
      <c r="T215" t="n">
        <v>23991.95</v>
      </c>
      <c r="U215" t="n">
        <v>0.53</v>
      </c>
      <c r="V215" t="n">
        <v>0.84</v>
      </c>
      <c r="W215" t="n">
        <v>2.81</v>
      </c>
      <c r="X215" t="n">
        <v>1.48</v>
      </c>
      <c r="Y215" t="n">
        <v>1</v>
      </c>
      <c r="Z215" t="n">
        <v>10</v>
      </c>
    </row>
    <row r="216">
      <c r="A216" t="n">
        <v>11</v>
      </c>
      <c r="B216" t="n">
        <v>115</v>
      </c>
      <c r="C216" t="inlineStr">
        <is>
          <t xml:space="preserve">CONCLUIDO	</t>
        </is>
      </c>
      <c r="D216" t="n">
        <v>4.1294</v>
      </c>
      <c r="E216" t="n">
        <v>24.22</v>
      </c>
      <c r="F216" t="n">
        <v>19.45</v>
      </c>
      <c r="G216" t="n">
        <v>24.31</v>
      </c>
      <c r="H216" t="n">
        <v>0.29</v>
      </c>
      <c r="I216" t="n">
        <v>48</v>
      </c>
      <c r="J216" t="n">
        <v>227.53</v>
      </c>
      <c r="K216" t="n">
        <v>56.94</v>
      </c>
      <c r="L216" t="n">
        <v>3.75</v>
      </c>
      <c r="M216" t="n">
        <v>46</v>
      </c>
      <c r="N216" t="n">
        <v>51.84</v>
      </c>
      <c r="O216" t="n">
        <v>28296.58</v>
      </c>
      <c r="P216" t="n">
        <v>241.53</v>
      </c>
      <c r="Q216" t="n">
        <v>3798.17</v>
      </c>
      <c r="R216" t="n">
        <v>106.88</v>
      </c>
      <c r="S216" t="n">
        <v>58.18</v>
      </c>
      <c r="T216" t="n">
        <v>22461.46</v>
      </c>
      <c r="U216" t="n">
        <v>0.54</v>
      </c>
      <c r="V216" t="n">
        <v>0.85</v>
      </c>
      <c r="W216" t="n">
        <v>2.8</v>
      </c>
      <c r="X216" t="n">
        <v>1.38</v>
      </c>
      <c r="Y216" t="n">
        <v>1</v>
      </c>
      <c r="Z216" t="n">
        <v>10</v>
      </c>
    </row>
    <row r="217">
      <c r="A217" t="n">
        <v>12</v>
      </c>
      <c r="B217" t="n">
        <v>115</v>
      </c>
      <c r="C217" t="inlineStr">
        <is>
          <t xml:space="preserve">CONCLUIDO	</t>
        </is>
      </c>
      <c r="D217" t="n">
        <v>4.195</v>
      </c>
      <c r="E217" t="n">
        <v>23.84</v>
      </c>
      <c r="F217" t="n">
        <v>19.29</v>
      </c>
      <c r="G217" t="n">
        <v>26.92</v>
      </c>
      <c r="H217" t="n">
        <v>0.31</v>
      </c>
      <c r="I217" t="n">
        <v>43</v>
      </c>
      <c r="J217" t="n">
        <v>227.95</v>
      </c>
      <c r="K217" t="n">
        <v>56.94</v>
      </c>
      <c r="L217" t="n">
        <v>4</v>
      </c>
      <c r="M217" t="n">
        <v>40</v>
      </c>
      <c r="N217" t="n">
        <v>52.01</v>
      </c>
      <c r="O217" t="n">
        <v>28348.56</v>
      </c>
      <c r="P217" t="n">
        <v>233.09</v>
      </c>
      <c r="Q217" t="n">
        <v>3798</v>
      </c>
      <c r="R217" t="n">
        <v>101.94</v>
      </c>
      <c r="S217" t="n">
        <v>58.18</v>
      </c>
      <c r="T217" t="n">
        <v>20016.44</v>
      </c>
      <c r="U217" t="n">
        <v>0.57</v>
      </c>
      <c r="V217" t="n">
        <v>0.85</v>
      </c>
      <c r="W217" t="n">
        <v>2.79</v>
      </c>
      <c r="X217" t="n">
        <v>1.22</v>
      </c>
      <c r="Y217" t="n">
        <v>1</v>
      </c>
      <c r="Z217" t="n">
        <v>10</v>
      </c>
    </row>
    <row r="218">
      <c r="A218" t="n">
        <v>13</v>
      </c>
      <c r="B218" t="n">
        <v>115</v>
      </c>
      <c r="C218" t="inlineStr">
        <is>
          <t xml:space="preserve">CONCLUIDO	</t>
        </is>
      </c>
      <c r="D218" t="n">
        <v>4.2316</v>
      </c>
      <c r="E218" t="n">
        <v>23.63</v>
      </c>
      <c r="F218" t="n">
        <v>19.22</v>
      </c>
      <c r="G218" t="n">
        <v>28.82</v>
      </c>
      <c r="H218" t="n">
        <v>0.33</v>
      </c>
      <c r="I218" t="n">
        <v>40</v>
      </c>
      <c r="J218" t="n">
        <v>228.38</v>
      </c>
      <c r="K218" t="n">
        <v>56.94</v>
      </c>
      <c r="L218" t="n">
        <v>4.25</v>
      </c>
      <c r="M218" t="n">
        <v>32</v>
      </c>
      <c r="N218" t="n">
        <v>52.18</v>
      </c>
      <c r="O218" t="n">
        <v>28400.61</v>
      </c>
      <c r="P218" t="n">
        <v>228.29</v>
      </c>
      <c r="Q218" t="n">
        <v>3798</v>
      </c>
      <c r="R218" t="n">
        <v>99.17</v>
      </c>
      <c r="S218" t="n">
        <v>58.18</v>
      </c>
      <c r="T218" t="n">
        <v>18647.2</v>
      </c>
      <c r="U218" t="n">
        <v>0.59</v>
      </c>
      <c r="V218" t="n">
        <v>0.86</v>
      </c>
      <c r="W218" t="n">
        <v>2.79</v>
      </c>
      <c r="X218" t="n">
        <v>1.15</v>
      </c>
      <c r="Y218" t="n">
        <v>1</v>
      </c>
      <c r="Z218" t="n">
        <v>10</v>
      </c>
    </row>
    <row r="219">
      <c r="A219" t="n">
        <v>14</v>
      </c>
      <c r="B219" t="n">
        <v>115</v>
      </c>
      <c r="C219" t="inlineStr">
        <is>
          <t xml:space="preserve">CONCLUIDO	</t>
        </is>
      </c>
      <c r="D219" t="n">
        <v>4.2595</v>
      </c>
      <c r="E219" t="n">
        <v>23.48</v>
      </c>
      <c r="F219" t="n">
        <v>19.15</v>
      </c>
      <c r="G219" t="n">
        <v>30.23</v>
      </c>
      <c r="H219" t="n">
        <v>0.35</v>
      </c>
      <c r="I219" t="n">
        <v>38</v>
      </c>
      <c r="J219" t="n">
        <v>228.8</v>
      </c>
      <c r="K219" t="n">
        <v>56.94</v>
      </c>
      <c r="L219" t="n">
        <v>4.5</v>
      </c>
      <c r="M219" t="n">
        <v>25</v>
      </c>
      <c r="N219" t="n">
        <v>52.36</v>
      </c>
      <c r="O219" t="n">
        <v>28452.71</v>
      </c>
      <c r="P219" t="n">
        <v>224.16</v>
      </c>
      <c r="Q219" t="n">
        <v>3798.05</v>
      </c>
      <c r="R219" t="n">
        <v>96.75</v>
      </c>
      <c r="S219" t="n">
        <v>58.18</v>
      </c>
      <c r="T219" t="n">
        <v>17445.95</v>
      </c>
      <c r="U219" t="n">
        <v>0.6</v>
      </c>
      <c r="V219" t="n">
        <v>0.86</v>
      </c>
      <c r="W219" t="n">
        <v>2.79</v>
      </c>
      <c r="X219" t="n">
        <v>1.08</v>
      </c>
      <c r="Y219" t="n">
        <v>1</v>
      </c>
      <c r="Z219" t="n">
        <v>10</v>
      </c>
    </row>
    <row r="220">
      <c r="A220" t="n">
        <v>15</v>
      </c>
      <c r="B220" t="n">
        <v>115</v>
      </c>
      <c r="C220" t="inlineStr">
        <is>
          <t xml:space="preserve">CONCLUIDO	</t>
        </is>
      </c>
      <c r="D220" t="n">
        <v>4.2865</v>
      </c>
      <c r="E220" t="n">
        <v>23.33</v>
      </c>
      <c r="F220" t="n">
        <v>19.09</v>
      </c>
      <c r="G220" t="n">
        <v>31.81</v>
      </c>
      <c r="H220" t="n">
        <v>0.37</v>
      </c>
      <c r="I220" t="n">
        <v>36</v>
      </c>
      <c r="J220" t="n">
        <v>229.22</v>
      </c>
      <c r="K220" t="n">
        <v>56.94</v>
      </c>
      <c r="L220" t="n">
        <v>4.75</v>
      </c>
      <c r="M220" t="n">
        <v>15</v>
      </c>
      <c r="N220" t="n">
        <v>52.53</v>
      </c>
      <c r="O220" t="n">
        <v>28504.87</v>
      </c>
      <c r="P220" t="n">
        <v>219.95</v>
      </c>
      <c r="Q220" t="n">
        <v>3797.94</v>
      </c>
      <c r="R220" t="n">
        <v>94.48</v>
      </c>
      <c r="S220" t="n">
        <v>58.18</v>
      </c>
      <c r="T220" t="n">
        <v>16320.05</v>
      </c>
      <c r="U220" t="n">
        <v>0.62</v>
      </c>
      <c r="V220" t="n">
        <v>0.86</v>
      </c>
      <c r="W220" t="n">
        <v>2.8</v>
      </c>
      <c r="X220" t="n">
        <v>1.02</v>
      </c>
      <c r="Y220" t="n">
        <v>1</v>
      </c>
      <c r="Z220" t="n">
        <v>10</v>
      </c>
    </row>
    <row r="221">
      <c r="A221" t="n">
        <v>16</v>
      </c>
      <c r="B221" t="n">
        <v>115</v>
      </c>
      <c r="C221" t="inlineStr">
        <is>
          <t xml:space="preserve">CONCLUIDO	</t>
        </is>
      </c>
      <c r="D221" t="n">
        <v>4.2929</v>
      </c>
      <c r="E221" t="n">
        <v>23.29</v>
      </c>
      <c r="F221" t="n">
        <v>19.1</v>
      </c>
      <c r="G221" t="n">
        <v>32.74</v>
      </c>
      <c r="H221" t="n">
        <v>0.39</v>
      </c>
      <c r="I221" t="n">
        <v>35</v>
      </c>
      <c r="J221" t="n">
        <v>229.65</v>
      </c>
      <c r="K221" t="n">
        <v>56.94</v>
      </c>
      <c r="L221" t="n">
        <v>5</v>
      </c>
      <c r="M221" t="n">
        <v>6</v>
      </c>
      <c r="N221" t="n">
        <v>52.7</v>
      </c>
      <c r="O221" t="n">
        <v>28557.1</v>
      </c>
      <c r="P221" t="n">
        <v>217.14</v>
      </c>
      <c r="Q221" t="n">
        <v>3798.1</v>
      </c>
      <c r="R221" t="n">
        <v>94.3</v>
      </c>
      <c r="S221" t="n">
        <v>58.18</v>
      </c>
      <c r="T221" t="n">
        <v>16236.54</v>
      </c>
      <c r="U221" t="n">
        <v>0.62</v>
      </c>
      <c r="V221" t="n">
        <v>0.86</v>
      </c>
      <c r="W221" t="n">
        <v>2.81</v>
      </c>
      <c r="X221" t="n">
        <v>1.03</v>
      </c>
      <c r="Y221" t="n">
        <v>1</v>
      </c>
      <c r="Z221" t="n">
        <v>10</v>
      </c>
    </row>
    <row r="222">
      <c r="A222" t="n">
        <v>17</v>
      </c>
      <c r="B222" t="n">
        <v>115</v>
      </c>
      <c r="C222" t="inlineStr">
        <is>
          <t xml:space="preserve">CONCLUIDO	</t>
        </is>
      </c>
      <c r="D222" t="n">
        <v>4.2927</v>
      </c>
      <c r="E222" t="n">
        <v>23.3</v>
      </c>
      <c r="F222" t="n">
        <v>19.1</v>
      </c>
      <c r="G222" t="n">
        <v>32.74</v>
      </c>
      <c r="H222" t="n">
        <v>0.41</v>
      </c>
      <c r="I222" t="n">
        <v>35</v>
      </c>
      <c r="J222" t="n">
        <v>230.07</v>
      </c>
      <c r="K222" t="n">
        <v>56.94</v>
      </c>
      <c r="L222" t="n">
        <v>5.25</v>
      </c>
      <c r="M222" t="n">
        <v>2</v>
      </c>
      <c r="N222" t="n">
        <v>52.88</v>
      </c>
      <c r="O222" t="n">
        <v>28609.38</v>
      </c>
      <c r="P222" t="n">
        <v>216.9</v>
      </c>
      <c r="Q222" t="n">
        <v>3798.27</v>
      </c>
      <c r="R222" t="n">
        <v>94.52</v>
      </c>
      <c r="S222" t="n">
        <v>58.18</v>
      </c>
      <c r="T222" t="n">
        <v>16348.44</v>
      </c>
      <c r="U222" t="n">
        <v>0.62</v>
      </c>
      <c r="V222" t="n">
        <v>0.86</v>
      </c>
      <c r="W222" t="n">
        <v>2.81</v>
      </c>
      <c r="X222" t="n">
        <v>1.03</v>
      </c>
      <c r="Y222" t="n">
        <v>1</v>
      </c>
      <c r="Z222" t="n">
        <v>10</v>
      </c>
    </row>
    <row r="223">
      <c r="A223" t="n">
        <v>18</v>
      </c>
      <c r="B223" t="n">
        <v>115</v>
      </c>
      <c r="C223" t="inlineStr">
        <is>
          <t xml:space="preserve">CONCLUIDO	</t>
        </is>
      </c>
      <c r="D223" t="n">
        <v>4.2898</v>
      </c>
      <c r="E223" t="n">
        <v>23.31</v>
      </c>
      <c r="F223" t="n">
        <v>19.11</v>
      </c>
      <c r="G223" t="n">
        <v>32.77</v>
      </c>
      <c r="H223" t="n">
        <v>0.42</v>
      </c>
      <c r="I223" t="n">
        <v>35</v>
      </c>
      <c r="J223" t="n">
        <v>230.49</v>
      </c>
      <c r="K223" t="n">
        <v>56.94</v>
      </c>
      <c r="L223" t="n">
        <v>5.5</v>
      </c>
      <c r="M223" t="n">
        <v>0</v>
      </c>
      <c r="N223" t="n">
        <v>53.05</v>
      </c>
      <c r="O223" t="n">
        <v>28661.73</v>
      </c>
      <c r="P223" t="n">
        <v>217.53</v>
      </c>
      <c r="Q223" t="n">
        <v>3798.24</v>
      </c>
      <c r="R223" t="n">
        <v>94.61</v>
      </c>
      <c r="S223" t="n">
        <v>58.18</v>
      </c>
      <c r="T223" t="n">
        <v>16391.27</v>
      </c>
      <c r="U223" t="n">
        <v>0.61</v>
      </c>
      <c r="V223" t="n">
        <v>0.86</v>
      </c>
      <c r="W223" t="n">
        <v>2.82</v>
      </c>
      <c r="X223" t="n">
        <v>1.04</v>
      </c>
      <c r="Y223" t="n">
        <v>1</v>
      </c>
      <c r="Z223" t="n">
        <v>10</v>
      </c>
    </row>
    <row r="224">
      <c r="A224" t="n">
        <v>0</v>
      </c>
      <c r="B224" t="n">
        <v>35</v>
      </c>
      <c r="C224" t="inlineStr">
        <is>
          <t xml:space="preserve">CONCLUIDO	</t>
        </is>
      </c>
      <c r="D224" t="n">
        <v>3.9747</v>
      </c>
      <c r="E224" t="n">
        <v>25.16</v>
      </c>
      <c r="F224" t="n">
        <v>21.36</v>
      </c>
      <c r="G224" t="n">
        <v>11.54</v>
      </c>
      <c r="H224" t="n">
        <v>0.22</v>
      </c>
      <c r="I224" t="n">
        <v>111</v>
      </c>
      <c r="J224" t="n">
        <v>80.84</v>
      </c>
      <c r="K224" t="n">
        <v>35.1</v>
      </c>
      <c r="L224" t="n">
        <v>1</v>
      </c>
      <c r="M224" t="n">
        <v>17</v>
      </c>
      <c r="N224" t="n">
        <v>9.74</v>
      </c>
      <c r="O224" t="n">
        <v>10204.21</v>
      </c>
      <c r="P224" t="n">
        <v>132.58</v>
      </c>
      <c r="Q224" t="n">
        <v>3799.33</v>
      </c>
      <c r="R224" t="n">
        <v>165.06</v>
      </c>
      <c r="S224" t="n">
        <v>58.18</v>
      </c>
      <c r="T224" t="n">
        <v>51236.57</v>
      </c>
      <c r="U224" t="n">
        <v>0.35</v>
      </c>
      <c r="V224" t="n">
        <v>0.77</v>
      </c>
      <c r="W224" t="n">
        <v>3.02</v>
      </c>
      <c r="X224" t="n">
        <v>3.28</v>
      </c>
      <c r="Y224" t="n">
        <v>1</v>
      </c>
      <c r="Z224" t="n">
        <v>10</v>
      </c>
    </row>
    <row r="225">
      <c r="A225" t="n">
        <v>1</v>
      </c>
      <c r="B225" t="n">
        <v>35</v>
      </c>
      <c r="C225" t="inlineStr">
        <is>
          <t xml:space="preserve">CONCLUIDO	</t>
        </is>
      </c>
      <c r="D225" t="n">
        <v>3.9796</v>
      </c>
      <c r="E225" t="n">
        <v>25.13</v>
      </c>
      <c r="F225" t="n">
        <v>21.34</v>
      </c>
      <c r="G225" t="n">
        <v>11.64</v>
      </c>
      <c r="H225" t="n">
        <v>0.27</v>
      </c>
      <c r="I225" t="n">
        <v>110</v>
      </c>
      <c r="J225" t="n">
        <v>81.14</v>
      </c>
      <c r="K225" t="n">
        <v>35.1</v>
      </c>
      <c r="L225" t="n">
        <v>1.25</v>
      </c>
      <c r="M225" t="n">
        <v>0</v>
      </c>
      <c r="N225" t="n">
        <v>9.789999999999999</v>
      </c>
      <c r="O225" t="n">
        <v>10241.25</v>
      </c>
      <c r="P225" t="n">
        <v>132.55</v>
      </c>
      <c r="Q225" t="n">
        <v>3799.15</v>
      </c>
      <c r="R225" t="n">
        <v>164.27</v>
      </c>
      <c r="S225" t="n">
        <v>58.18</v>
      </c>
      <c r="T225" t="n">
        <v>50844.95</v>
      </c>
      <c r="U225" t="n">
        <v>0.35</v>
      </c>
      <c r="V225" t="n">
        <v>0.77</v>
      </c>
      <c r="W225" t="n">
        <v>3.03</v>
      </c>
      <c r="X225" t="n">
        <v>3.27</v>
      </c>
      <c r="Y225" t="n">
        <v>1</v>
      </c>
      <c r="Z225" t="n">
        <v>10</v>
      </c>
    </row>
    <row r="226">
      <c r="A226" t="n">
        <v>0</v>
      </c>
      <c r="B226" t="n">
        <v>50</v>
      </c>
      <c r="C226" t="inlineStr">
        <is>
          <t xml:space="preserve">CONCLUIDO	</t>
        </is>
      </c>
      <c r="D226" t="n">
        <v>3.7322</v>
      </c>
      <c r="E226" t="n">
        <v>26.79</v>
      </c>
      <c r="F226" t="n">
        <v>21.87</v>
      </c>
      <c r="G226" t="n">
        <v>10.09</v>
      </c>
      <c r="H226" t="n">
        <v>0.16</v>
      </c>
      <c r="I226" t="n">
        <v>130</v>
      </c>
      <c r="J226" t="n">
        <v>107.41</v>
      </c>
      <c r="K226" t="n">
        <v>41.65</v>
      </c>
      <c r="L226" t="n">
        <v>1</v>
      </c>
      <c r="M226" t="n">
        <v>128</v>
      </c>
      <c r="N226" t="n">
        <v>14.77</v>
      </c>
      <c r="O226" t="n">
        <v>13481.73</v>
      </c>
      <c r="P226" t="n">
        <v>179.07</v>
      </c>
      <c r="Q226" t="n">
        <v>3798.67</v>
      </c>
      <c r="R226" t="n">
        <v>185.56</v>
      </c>
      <c r="S226" t="n">
        <v>58.18</v>
      </c>
      <c r="T226" t="n">
        <v>61390.51</v>
      </c>
      <c r="U226" t="n">
        <v>0.31</v>
      </c>
      <c r="V226" t="n">
        <v>0.75</v>
      </c>
      <c r="W226" t="n">
        <v>2.94</v>
      </c>
      <c r="X226" t="n">
        <v>3.8</v>
      </c>
      <c r="Y226" t="n">
        <v>1</v>
      </c>
      <c r="Z226" t="n">
        <v>10</v>
      </c>
    </row>
    <row r="227">
      <c r="A227" t="n">
        <v>1</v>
      </c>
      <c r="B227" t="n">
        <v>50</v>
      </c>
      <c r="C227" t="inlineStr">
        <is>
          <t xml:space="preserve">CONCLUIDO	</t>
        </is>
      </c>
      <c r="D227" t="n">
        <v>4.0133</v>
      </c>
      <c r="E227" t="n">
        <v>24.92</v>
      </c>
      <c r="F227" t="n">
        <v>20.79</v>
      </c>
      <c r="G227" t="n">
        <v>13.27</v>
      </c>
      <c r="H227" t="n">
        <v>0.2</v>
      </c>
      <c r="I227" t="n">
        <v>94</v>
      </c>
      <c r="J227" t="n">
        <v>107.73</v>
      </c>
      <c r="K227" t="n">
        <v>41.65</v>
      </c>
      <c r="L227" t="n">
        <v>1.25</v>
      </c>
      <c r="M227" t="n">
        <v>77</v>
      </c>
      <c r="N227" t="n">
        <v>14.83</v>
      </c>
      <c r="O227" t="n">
        <v>13520.81</v>
      </c>
      <c r="P227" t="n">
        <v>159.39</v>
      </c>
      <c r="Q227" t="n">
        <v>3798.72</v>
      </c>
      <c r="R227" t="n">
        <v>149.86</v>
      </c>
      <c r="S227" t="n">
        <v>58.18</v>
      </c>
      <c r="T227" t="n">
        <v>43723.39</v>
      </c>
      <c r="U227" t="n">
        <v>0.39</v>
      </c>
      <c r="V227" t="n">
        <v>0.79</v>
      </c>
      <c r="W227" t="n">
        <v>2.9</v>
      </c>
      <c r="X227" t="n">
        <v>2.72</v>
      </c>
      <c r="Y227" t="n">
        <v>1</v>
      </c>
      <c r="Z227" t="n">
        <v>10</v>
      </c>
    </row>
    <row r="228">
      <c r="A228" t="n">
        <v>2</v>
      </c>
      <c r="B228" t="n">
        <v>50</v>
      </c>
      <c r="C228" t="inlineStr">
        <is>
          <t xml:space="preserve">CONCLUIDO	</t>
        </is>
      </c>
      <c r="D228" t="n">
        <v>4.1236</v>
      </c>
      <c r="E228" t="n">
        <v>24.25</v>
      </c>
      <c r="F228" t="n">
        <v>20.44</v>
      </c>
      <c r="G228" t="n">
        <v>15.33</v>
      </c>
      <c r="H228" t="n">
        <v>0.24</v>
      </c>
      <c r="I228" t="n">
        <v>80</v>
      </c>
      <c r="J228" t="n">
        <v>108.05</v>
      </c>
      <c r="K228" t="n">
        <v>41.65</v>
      </c>
      <c r="L228" t="n">
        <v>1.5</v>
      </c>
      <c r="M228" t="n">
        <v>18</v>
      </c>
      <c r="N228" t="n">
        <v>14.9</v>
      </c>
      <c r="O228" t="n">
        <v>13559.91</v>
      </c>
      <c r="P228" t="n">
        <v>150.84</v>
      </c>
      <c r="Q228" t="n">
        <v>3798.5</v>
      </c>
      <c r="R228" t="n">
        <v>136.68</v>
      </c>
      <c r="S228" t="n">
        <v>58.18</v>
      </c>
      <c r="T228" t="n">
        <v>37199.59</v>
      </c>
      <c r="U228" t="n">
        <v>0.43</v>
      </c>
      <c r="V228" t="n">
        <v>0.8100000000000001</v>
      </c>
      <c r="W228" t="n">
        <v>2.93</v>
      </c>
      <c r="X228" t="n">
        <v>2.37</v>
      </c>
      <c r="Y228" t="n">
        <v>1</v>
      </c>
      <c r="Z228" t="n">
        <v>10</v>
      </c>
    </row>
    <row r="229">
      <c r="A229" t="n">
        <v>3</v>
      </c>
      <c r="B229" t="n">
        <v>50</v>
      </c>
      <c r="C229" t="inlineStr">
        <is>
          <t xml:space="preserve">CONCLUIDO	</t>
        </is>
      </c>
      <c r="D229" t="n">
        <v>4.1348</v>
      </c>
      <c r="E229" t="n">
        <v>24.18</v>
      </c>
      <c r="F229" t="n">
        <v>20.42</v>
      </c>
      <c r="G229" t="n">
        <v>15.7</v>
      </c>
      <c r="H229" t="n">
        <v>0.28</v>
      </c>
      <c r="I229" t="n">
        <v>78</v>
      </c>
      <c r="J229" t="n">
        <v>108.37</v>
      </c>
      <c r="K229" t="n">
        <v>41.65</v>
      </c>
      <c r="L229" t="n">
        <v>1.75</v>
      </c>
      <c r="M229" t="n">
        <v>1</v>
      </c>
      <c r="N229" t="n">
        <v>14.97</v>
      </c>
      <c r="O229" t="n">
        <v>13599.17</v>
      </c>
      <c r="P229" t="n">
        <v>150.25</v>
      </c>
      <c r="Q229" t="n">
        <v>3798.52</v>
      </c>
      <c r="R229" t="n">
        <v>134.84</v>
      </c>
      <c r="S229" t="n">
        <v>58.18</v>
      </c>
      <c r="T229" t="n">
        <v>36289.66</v>
      </c>
      <c r="U229" t="n">
        <v>0.43</v>
      </c>
      <c r="V229" t="n">
        <v>0.8100000000000001</v>
      </c>
      <c r="W229" t="n">
        <v>2.96</v>
      </c>
      <c r="X229" t="n">
        <v>2.34</v>
      </c>
      <c r="Y229" t="n">
        <v>1</v>
      </c>
      <c r="Z229" t="n">
        <v>10</v>
      </c>
    </row>
    <row r="230">
      <c r="A230" t="n">
        <v>4</v>
      </c>
      <c r="B230" t="n">
        <v>50</v>
      </c>
      <c r="C230" t="inlineStr">
        <is>
          <t xml:space="preserve">CONCLUIDO	</t>
        </is>
      </c>
      <c r="D230" t="n">
        <v>4.1444</v>
      </c>
      <c r="E230" t="n">
        <v>24.13</v>
      </c>
      <c r="F230" t="n">
        <v>20.38</v>
      </c>
      <c r="G230" t="n">
        <v>15.88</v>
      </c>
      <c r="H230" t="n">
        <v>0.32</v>
      </c>
      <c r="I230" t="n">
        <v>77</v>
      </c>
      <c r="J230" t="n">
        <v>108.68</v>
      </c>
      <c r="K230" t="n">
        <v>41.65</v>
      </c>
      <c r="L230" t="n">
        <v>2</v>
      </c>
      <c r="M230" t="n">
        <v>0</v>
      </c>
      <c r="N230" t="n">
        <v>15.03</v>
      </c>
      <c r="O230" t="n">
        <v>13638.32</v>
      </c>
      <c r="P230" t="n">
        <v>150.44</v>
      </c>
      <c r="Q230" t="n">
        <v>3798.62</v>
      </c>
      <c r="R230" t="n">
        <v>133.74</v>
      </c>
      <c r="S230" t="n">
        <v>58.18</v>
      </c>
      <c r="T230" t="n">
        <v>35746.03</v>
      </c>
      <c r="U230" t="n">
        <v>0.44</v>
      </c>
      <c r="V230" t="n">
        <v>0.8100000000000001</v>
      </c>
      <c r="W230" t="n">
        <v>2.96</v>
      </c>
      <c r="X230" t="n">
        <v>2.31</v>
      </c>
      <c r="Y230" t="n">
        <v>1</v>
      </c>
      <c r="Z230" t="n">
        <v>10</v>
      </c>
    </row>
    <row r="231">
      <c r="A231" t="n">
        <v>0</v>
      </c>
      <c r="B231" t="n">
        <v>25</v>
      </c>
      <c r="C231" t="inlineStr">
        <is>
          <t xml:space="preserve">CONCLUIDO	</t>
        </is>
      </c>
      <c r="D231" t="n">
        <v>3.766</v>
      </c>
      <c r="E231" t="n">
        <v>26.55</v>
      </c>
      <c r="F231" t="n">
        <v>22.63</v>
      </c>
      <c r="G231" t="n">
        <v>8.880000000000001</v>
      </c>
      <c r="H231" t="n">
        <v>0.28</v>
      </c>
      <c r="I231" t="n">
        <v>153</v>
      </c>
      <c r="J231" t="n">
        <v>61.76</v>
      </c>
      <c r="K231" t="n">
        <v>28.92</v>
      </c>
      <c r="L231" t="n">
        <v>1</v>
      </c>
      <c r="M231" t="n">
        <v>0</v>
      </c>
      <c r="N231" t="n">
        <v>6.84</v>
      </c>
      <c r="O231" t="n">
        <v>7851.41</v>
      </c>
      <c r="P231" t="n">
        <v>119.49</v>
      </c>
      <c r="Q231" t="n">
        <v>3799.82</v>
      </c>
      <c r="R231" t="n">
        <v>204.2</v>
      </c>
      <c r="S231" t="n">
        <v>58.18</v>
      </c>
      <c r="T231" t="n">
        <v>70597.62</v>
      </c>
      <c r="U231" t="n">
        <v>0.28</v>
      </c>
      <c r="V231" t="n">
        <v>0.73</v>
      </c>
      <c r="W231" t="n">
        <v>3.16</v>
      </c>
      <c r="X231" t="n">
        <v>4.56</v>
      </c>
      <c r="Y231" t="n">
        <v>1</v>
      </c>
      <c r="Z231" t="n">
        <v>10</v>
      </c>
    </row>
    <row r="232">
      <c r="A232" t="n">
        <v>0</v>
      </c>
      <c r="B232" t="n">
        <v>85</v>
      </c>
      <c r="C232" t="inlineStr">
        <is>
          <t xml:space="preserve">CONCLUIDO	</t>
        </is>
      </c>
      <c r="D232" t="n">
        <v>2.9359</v>
      </c>
      <c r="E232" t="n">
        <v>34.06</v>
      </c>
      <c r="F232" t="n">
        <v>24.44</v>
      </c>
      <c r="G232" t="n">
        <v>6.85</v>
      </c>
      <c r="H232" t="n">
        <v>0.11</v>
      </c>
      <c r="I232" t="n">
        <v>214</v>
      </c>
      <c r="J232" t="n">
        <v>167.88</v>
      </c>
      <c r="K232" t="n">
        <v>51.39</v>
      </c>
      <c r="L232" t="n">
        <v>1</v>
      </c>
      <c r="M232" t="n">
        <v>212</v>
      </c>
      <c r="N232" t="n">
        <v>30.49</v>
      </c>
      <c r="O232" t="n">
        <v>20939.59</v>
      </c>
      <c r="P232" t="n">
        <v>294.81</v>
      </c>
      <c r="Q232" t="n">
        <v>3799.17</v>
      </c>
      <c r="R232" t="n">
        <v>269.61</v>
      </c>
      <c r="S232" t="n">
        <v>58.18</v>
      </c>
      <c r="T232" t="n">
        <v>102994.23</v>
      </c>
      <c r="U232" t="n">
        <v>0.22</v>
      </c>
      <c r="V232" t="n">
        <v>0.67</v>
      </c>
      <c r="W232" t="n">
        <v>3.08</v>
      </c>
      <c r="X232" t="n">
        <v>6.36</v>
      </c>
      <c r="Y232" t="n">
        <v>1</v>
      </c>
      <c r="Z232" t="n">
        <v>10</v>
      </c>
    </row>
    <row r="233">
      <c r="A233" t="n">
        <v>1</v>
      </c>
      <c r="B233" t="n">
        <v>85</v>
      </c>
      <c r="C233" t="inlineStr">
        <is>
          <t xml:space="preserve">CONCLUIDO	</t>
        </is>
      </c>
      <c r="D233" t="n">
        <v>3.3097</v>
      </c>
      <c r="E233" t="n">
        <v>30.21</v>
      </c>
      <c r="F233" t="n">
        <v>22.59</v>
      </c>
      <c r="G233" t="n">
        <v>8.74</v>
      </c>
      <c r="H233" t="n">
        <v>0.13</v>
      </c>
      <c r="I233" t="n">
        <v>155</v>
      </c>
      <c r="J233" t="n">
        <v>168.25</v>
      </c>
      <c r="K233" t="n">
        <v>51.39</v>
      </c>
      <c r="L233" t="n">
        <v>1.25</v>
      </c>
      <c r="M233" t="n">
        <v>153</v>
      </c>
      <c r="N233" t="n">
        <v>30.6</v>
      </c>
      <c r="O233" t="n">
        <v>20984.25</v>
      </c>
      <c r="P233" t="n">
        <v>266.55</v>
      </c>
      <c r="Q233" t="n">
        <v>3798.46</v>
      </c>
      <c r="R233" t="n">
        <v>209.92</v>
      </c>
      <c r="S233" t="n">
        <v>58.18</v>
      </c>
      <c r="T233" t="n">
        <v>73446.82000000001</v>
      </c>
      <c r="U233" t="n">
        <v>0.28</v>
      </c>
      <c r="V233" t="n">
        <v>0.73</v>
      </c>
      <c r="W233" t="n">
        <v>2.96</v>
      </c>
      <c r="X233" t="n">
        <v>4.52</v>
      </c>
      <c r="Y233" t="n">
        <v>1</v>
      </c>
      <c r="Z233" t="n">
        <v>10</v>
      </c>
    </row>
    <row r="234">
      <c r="A234" t="n">
        <v>2</v>
      </c>
      <c r="B234" t="n">
        <v>85</v>
      </c>
      <c r="C234" t="inlineStr">
        <is>
          <t xml:space="preserve">CONCLUIDO	</t>
        </is>
      </c>
      <c r="D234" t="n">
        <v>3.574</v>
      </c>
      <c r="E234" t="n">
        <v>27.98</v>
      </c>
      <c r="F234" t="n">
        <v>21.54</v>
      </c>
      <c r="G234" t="n">
        <v>10.77</v>
      </c>
      <c r="H234" t="n">
        <v>0.16</v>
      </c>
      <c r="I234" t="n">
        <v>120</v>
      </c>
      <c r="J234" t="n">
        <v>168.61</v>
      </c>
      <c r="K234" t="n">
        <v>51.39</v>
      </c>
      <c r="L234" t="n">
        <v>1.5</v>
      </c>
      <c r="M234" t="n">
        <v>118</v>
      </c>
      <c r="N234" t="n">
        <v>30.71</v>
      </c>
      <c r="O234" t="n">
        <v>21028.94</v>
      </c>
      <c r="P234" t="n">
        <v>247.6</v>
      </c>
      <c r="Q234" t="n">
        <v>3798.47</v>
      </c>
      <c r="R234" t="n">
        <v>175.78</v>
      </c>
      <c r="S234" t="n">
        <v>58.18</v>
      </c>
      <c r="T234" t="n">
        <v>56551.25</v>
      </c>
      <c r="U234" t="n">
        <v>0.33</v>
      </c>
      <c r="V234" t="n">
        <v>0.77</v>
      </c>
      <c r="W234" t="n">
        <v>2.9</v>
      </c>
      <c r="X234" t="n">
        <v>3.47</v>
      </c>
      <c r="Y234" t="n">
        <v>1</v>
      </c>
      <c r="Z234" t="n">
        <v>10</v>
      </c>
    </row>
    <row r="235">
      <c r="A235" t="n">
        <v>3</v>
      </c>
      <c r="B235" t="n">
        <v>85</v>
      </c>
      <c r="C235" t="inlineStr">
        <is>
          <t xml:space="preserve">CONCLUIDO	</t>
        </is>
      </c>
      <c r="D235" t="n">
        <v>3.7673</v>
      </c>
      <c r="E235" t="n">
        <v>26.54</v>
      </c>
      <c r="F235" t="n">
        <v>20.88</v>
      </c>
      <c r="G235" t="n">
        <v>12.92</v>
      </c>
      <c r="H235" t="n">
        <v>0.18</v>
      </c>
      <c r="I235" t="n">
        <v>97</v>
      </c>
      <c r="J235" t="n">
        <v>168.97</v>
      </c>
      <c r="K235" t="n">
        <v>51.39</v>
      </c>
      <c r="L235" t="n">
        <v>1.75</v>
      </c>
      <c r="M235" t="n">
        <v>95</v>
      </c>
      <c r="N235" t="n">
        <v>30.83</v>
      </c>
      <c r="O235" t="n">
        <v>21073.68</v>
      </c>
      <c r="P235" t="n">
        <v>233.6</v>
      </c>
      <c r="Q235" t="n">
        <v>3798.59</v>
      </c>
      <c r="R235" t="n">
        <v>153.81</v>
      </c>
      <c r="S235" t="n">
        <v>58.18</v>
      </c>
      <c r="T235" t="n">
        <v>45680.84</v>
      </c>
      <c r="U235" t="n">
        <v>0.38</v>
      </c>
      <c r="V235" t="n">
        <v>0.79</v>
      </c>
      <c r="W235" t="n">
        <v>2.88</v>
      </c>
      <c r="X235" t="n">
        <v>2.81</v>
      </c>
      <c r="Y235" t="n">
        <v>1</v>
      </c>
      <c r="Z235" t="n">
        <v>10</v>
      </c>
    </row>
    <row r="236">
      <c r="A236" t="n">
        <v>4</v>
      </c>
      <c r="B236" t="n">
        <v>85</v>
      </c>
      <c r="C236" t="inlineStr">
        <is>
          <t xml:space="preserve">CONCLUIDO	</t>
        </is>
      </c>
      <c r="D236" t="n">
        <v>3.9225</v>
      </c>
      <c r="E236" t="n">
        <v>25.49</v>
      </c>
      <c r="F236" t="n">
        <v>20.38</v>
      </c>
      <c r="G236" t="n">
        <v>15.09</v>
      </c>
      <c r="H236" t="n">
        <v>0.21</v>
      </c>
      <c r="I236" t="n">
        <v>81</v>
      </c>
      <c r="J236" t="n">
        <v>169.33</v>
      </c>
      <c r="K236" t="n">
        <v>51.39</v>
      </c>
      <c r="L236" t="n">
        <v>2</v>
      </c>
      <c r="M236" t="n">
        <v>79</v>
      </c>
      <c r="N236" t="n">
        <v>30.94</v>
      </c>
      <c r="O236" t="n">
        <v>21118.46</v>
      </c>
      <c r="P236" t="n">
        <v>221.7</v>
      </c>
      <c r="Q236" t="n">
        <v>3797.97</v>
      </c>
      <c r="R236" t="n">
        <v>137.49</v>
      </c>
      <c r="S236" t="n">
        <v>58.18</v>
      </c>
      <c r="T236" t="n">
        <v>37603.56</v>
      </c>
      <c r="U236" t="n">
        <v>0.42</v>
      </c>
      <c r="V236" t="n">
        <v>0.8100000000000001</v>
      </c>
      <c r="W236" t="n">
        <v>2.84</v>
      </c>
      <c r="X236" t="n">
        <v>2.31</v>
      </c>
      <c r="Y236" t="n">
        <v>1</v>
      </c>
      <c r="Z236" t="n">
        <v>10</v>
      </c>
    </row>
    <row r="237">
      <c r="A237" t="n">
        <v>5</v>
      </c>
      <c r="B237" t="n">
        <v>85</v>
      </c>
      <c r="C237" t="inlineStr">
        <is>
          <t xml:space="preserve">CONCLUIDO	</t>
        </is>
      </c>
      <c r="D237" t="n">
        <v>4.0522</v>
      </c>
      <c r="E237" t="n">
        <v>24.68</v>
      </c>
      <c r="F237" t="n">
        <v>20</v>
      </c>
      <c r="G237" t="n">
        <v>17.65</v>
      </c>
      <c r="H237" t="n">
        <v>0.24</v>
      </c>
      <c r="I237" t="n">
        <v>68</v>
      </c>
      <c r="J237" t="n">
        <v>169.7</v>
      </c>
      <c r="K237" t="n">
        <v>51.39</v>
      </c>
      <c r="L237" t="n">
        <v>2.25</v>
      </c>
      <c r="M237" t="n">
        <v>66</v>
      </c>
      <c r="N237" t="n">
        <v>31.05</v>
      </c>
      <c r="O237" t="n">
        <v>21163.27</v>
      </c>
      <c r="P237" t="n">
        <v>210.26</v>
      </c>
      <c r="Q237" t="n">
        <v>3798.14</v>
      </c>
      <c r="R237" t="n">
        <v>124.76</v>
      </c>
      <c r="S237" t="n">
        <v>58.18</v>
      </c>
      <c r="T237" t="n">
        <v>31302.33</v>
      </c>
      <c r="U237" t="n">
        <v>0.47</v>
      </c>
      <c r="V237" t="n">
        <v>0.82</v>
      </c>
      <c r="W237" t="n">
        <v>2.83</v>
      </c>
      <c r="X237" t="n">
        <v>1.93</v>
      </c>
      <c r="Y237" t="n">
        <v>1</v>
      </c>
      <c r="Z237" t="n">
        <v>10</v>
      </c>
    </row>
    <row r="238">
      <c r="A238" t="n">
        <v>6</v>
      </c>
      <c r="B238" t="n">
        <v>85</v>
      </c>
      <c r="C238" t="inlineStr">
        <is>
          <t xml:space="preserve">CONCLUIDO	</t>
        </is>
      </c>
      <c r="D238" t="n">
        <v>4.1458</v>
      </c>
      <c r="E238" t="n">
        <v>24.12</v>
      </c>
      <c r="F238" t="n">
        <v>19.75</v>
      </c>
      <c r="G238" t="n">
        <v>20.08</v>
      </c>
      <c r="H238" t="n">
        <v>0.26</v>
      </c>
      <c r="I238" t="n">
        <v>59</v>
      </c>
      <c r="J238" t="n">
        <v>170.06</v>
      </c>
      <c r="K238" t="n">
        <v>51.39</v>
      </c>
      <c r="L238" t="n">
        <v>2.5</v>
      </c>
      <c r="M238" t="n">
        <v>55</v>
      </c>
      <c r="N238" t="n">
        <v>31.17</v>
      </c>
      <c r="O238" t="n">
        <v>21208.12</v>
      </c>
      <c r="P238" t="n">
        <v>200.52</v>
      </c>
      <c r="Q238" t="n">
        <v>3798.21</v>
      </c>
      <c r="R238" t="n">
        <v>116.93</v>
      </c>
      <c r="S238" t="n">
        <v>58.18</v>
      </c>
      <c r="T238" t="n">
        <v>27432.08</v>
      </c>
      <c r="U238" t="n">
        <v>0.5</v>
      </c>
      <c r="V238" t="n">
        <v>0.83</v>
      </c>
      <c r="W238" t="n">
        <v>2.81</v>
      </c>
      <c r="X238" t="n">
        <v>1.68</v>
      </c>
      <c r="Y238" t="n">
        <v>1</v>
      </c>
      <c r="Z238" t="n">
        <v>10</v>
      </c>
    </row>
    <row r="239">
      <c r="A239" t="n">
        <v>7</v>
      </c>
      <c r="B239" t="n">
        <v>85</v>
      </c>
      <c r="C239" t="inlineStr">
        <is>
          <t xml:space="preserve">CONCLUIDO	</t>
        </is>
      </c>
      <c r="D239" t="n">
        <v>4.2072</v>
      </c>
      <c r="E239" t="n">
        <v>23.77</v>
      </c>
      <c r="F239" t="n">
        <v>19.6</v>
      </c>
      <c r="G239" t="n">
        <v>22.19</v>
      </c>
      <c r="H239" t="n">
        <v>0.29</v>
      </c>
      <c r="I239" t="n">
        <v>53</v>
      </c>
      <c r="J239" t="n">
        <v>170.42</v>
      </c>
      <c r="K239" t="n">
        <v>51.39</v>
      </c>
      <c r="L239" t="n">
        <v>2.75</v>
      </c>
      <c r="M239" t="n">
        <v>40</v>
      </c>
      <c r="N239" t="n">
        <v>31.28</v>
      </c>
      <c r="O239" t="n">
        <v>21253.01</v>
      </c>
      <c r="P239" t="n">
        <v>193.81</v>
      </c>
      <c r="Q239" t="n">
        <v>3797.98</v>
      </c>
      <c r="R239" t="n">
        <v>111.37</v>
      </c>
      <c r="S239" t="n">
        <v>58.18</v>
      </c>
      <c r="T239" t="n">
        <v>24679.18</v>
      </c>
      <c r="U239" t="n">
        <v>0.52</v>
      </c>
      <c r="V239" t="n">
        <v>0.84</v>
      </c>
      <c r="W239" t="n">
        <v>2.82</v>
      </c>
      <c r="X239" t="n">
        <v>1.53</v>
      </c>
      <c r="Y239" t="n">
        <v>1</v>
      </c>
      <c r="Z239" t="n">
        <v>10</v>
      </c>
    </row>
    <row r="240">
      <c r="A240" t="n">
        <v>8</v>
      </c>
      <c r="B240" t="n">
        <v>85</v>
      </c>
      <c r="C240" t="inlineStr">
        <is>
          <t xml:space="preserve">CONCLUIDO	</t>
        </is>
      </c>
      <c r="D240" t="n">
        <v>4.2605</v>
      </c>
      <c r="E240" t="n">
        <v>23.47</v>
      </c>
      <c r="F240" t="n">
        <v>19.47</v>
      </c>
      <c r="G240" t="n">
        <v>24.34</v>
      </c>
      <c r="H240" t="n">
        <v>0.31</v>
      </c>
      <c r="I240" t="n">
        <v>48</v>
      </c>
      <c r="J240" t="n">
        <v>170.79</v>
      </c>
      <c r="K240" t="n">
        <v>51.39</v>
      </c>
      <c r="L240" t="n">
        <v>3</v>
      </c>
      <c r="M240" t="n">
        <v>20</v>
      </c>
      <c r="N240" t="n">
        <v>31.4</v>
      </c>
      <c r="O240" t="n">
        <v>21297.94</v>
      </c>
      <c r="P240" t="n">
        <v>187.81</v>
      </c>
      <c r="Q240" t="n">
        <v>3797.79</v>
      </c>
      <c r="R240" t="n">
        <v>106.39</v>
      </c>
      <c r="S240" t="n">
        <v>58.18</v>
      </c>
      <c r="T240" t="n">
        <v>22214.68</v>
      </c>
      <c r="U240" t="n">
        <v>0.55</v>
      </c>
      <c r="V240" t="n">
        <v>0.85</v>
      </c>
      <c r="W240" t="n">
        <v>2.84</v>
      </c>
      <c r="X240" t="n">
        <v>1.4</v>
      </c>
      <c r="Y240" t="n">
        <v>1</v>
      </c>
      <c r="Z240" t="n">
        <v>10</v>
      </c>
    </row>
    <row r="241">
      <c r="A241" t="n">
        <v>9</v>
      </c>
      <c r="B241" t="n">
        <v>85</v>
      </c>
      <c r="C241" t="inlineStr">
        <is>
          <t xml:space="preserve">CONCLUIDO	</t>
        </is>
      </c>
      <c r="D241" t="n">
        <v>4.2805</v>
      </c>
      <c r="E241" t="n">
        <v>23.36</v>
      </c>
      <c r="F241" t="n">
        <v>19.43</v>
      </c>
      <c r="G241" t="n">
        <v>25.34</v>
      </c>
      <c r="H241" t="n">
        <v>0.34</v>
      </c>
      <c r="I241" t="n">
        <v>46</v>
      </c>
      <c r="J241" t="n">
        <v>171.15</v>
      </c>
      <c r="K241" t="n">
        <v>51.39</v>
      </c>
      <c r="L241" t="n">
        <v>3.25</v>
      </c>
      <c r="M241" t="n">
        <v>5</v>
      </c>
      <c r="N241" t="n">
        <v>31.51</v>
      </c>
      <c r="O241" t="n">
        <v>21342.91</v>
      </c>
      <c r="P241" t="n">
        <v>185.87</v>
      </c>
      <c r="Q241" t="n">
        <v>3798.15</v>
      </c>
      <c r="R241" t="n">
        <v>104.75</v>
      </c>
      <c r="S241" t="n">
        <v>58.18</v>
      </c>
      <c r="T241" t="n">
        <v>21405.65</v>
      </c>
      <c r="U241" t="n">
        <v>0.5600000000000001</v>
      </c>
      <c r="V241" t="n">
        <v>0.85</v>
      </c>
      <c r="W241" t="n">
        <v>2.84</v>
      </c>
      <c r="X241" t="n">
        <v>1.36</v>
      </c>
      <c r="Y241" t="n">
        <v>1</v>
      </c>
      <c r="Z241" t="n">
        <v>10</v>
      </c>
    </row>
    <row r="242">
      <c r="A242" t="n">
        <v>10</v>
      </c>
      <c r="B242" t="n">
        <v>85</v>
      </c>
      <c r="C242" t="inlineStr">
        <is>
          <t xml:space="preserve">CONCLUIDO	</t>
        </is>
      </c>
      <c r="D242" t="n">
        <v>4.2799</v>
      </c>
      <c r="E242" t="n">
        <v>23.36</v>
      </c>
      <c r="F242" t="n">
        <v>19.43</v>
      </c>
      <c r="G242" t="n">
        <v>25.35</v>
      </c>
      <c r="H242" t="n">
        <v>0.36</v>
      </c>
      <c r="I242" t="n">
        <v>46</v>
      </c>
      <c r="J242" t="n">
        <v>171.52</v>
      </c>
      <c r="K242" t="n">
        <v>51.39</v>
      </c>
      <c r="L242" t="n">
        <v>3.5</v>
      </c>
      <c r="M242" t="n">
        <v>3</v>
      </c>
      <c r="N242" t="n">
        <v>31.63</v>
      </c>
      <c r="O242" t="n">
        <v>21387.92</v>
      </c>
      <c r="P242" t="n">
        <v>186.2</v>
      </c>
      <c r="Q242" t="n">
        <v>3797.93</v>
      </c>
      <c r="R242" t="n">
        <v>104.55</v>
      </c>
      <c r="S242" t="n">
        <v>58.18</v>
      </c>
      <c r="T242" t="n">
        <v>21304.1</v>
      </c>
      <c r="U242" t="n">
        <v>0.5600000000000001</v>
      </c>
      <c r="V242" t="n">
        <v>0.85</v>
      </c>
      <c r="W242" t="n">
        <v>2.85</v>
      </c>
      <c r="X242" t="n">
        <v>1.36</v>
      </c>
      <c r="Y242" t="n">
        <v>1</v>
      </c>
      <c r="Z242" t="n">
        <v>10</v>
      </c>
    </row>
    <row r="243">
      <c r="A243" t="n">
        <v>11</v>
      </c>
      <c r="B243" t="n">
        <v>85</v>
      </c>
      <c r="C243" t="inlineStr">
        <is>
          <t xml:space="preserve">CONCLUIDO	</t>
        </is>
      </c>
      <c r="D243" t="n">
        <v>4.2785</v>
      </c>
      <c r="E243" t="n">
        <v>23.37</v>
      </c>
      <c r="F243" t="n">
        <v>19.44</v>
      </c>
      <c r="G243" t="n">
        <v>25.36</v>
      </c>
      <c r="H243" t="n">
        <v>0.39</v>
      </c>
      <c r="I243" t="n">
        <v>46</v>
      </c>
      <c r="J243" t="n">
        <v>171.88</v>
      </c>
      <c r="K243" t="n">
        <v>51.39</v>
      </c>
      <c r="L243" t="n">
        <v>3.75</v>
      </c>
      <c r="M243" t="n">
        <v>0</v>
      </c>
      <c r="N243" t="n">
        <v>31.74</v>
      </c>
      <c r="O243" t="n">
        <v>21432.96</v>
      </c>
      <c r="P243" t="n">
        <v>186.35</v>
      </c>
      <c r="Q243" t="n">
        <v>3798.06</v>
      </c>
      <c r="R243" t="n">
        <v>104.75</v>
      </c>
      <c r="S243" t="n">
        <v>58.18</v>
      </c>
      <c r="T243" t="n">
        <v>21405.79</v>
      </c>
      <c r="U243" t="n">
        <v>0.5600000000000001</v>
      </c>
      <c r="V243" t="n">
        <v>0.85</v>
      </c>
      <c r="W243" t="n">
        <v>2.86</v>
      </c>
      <c r="X243" t="n">
        <v>1.37</v>
      </c>
      <c r="Y243" t="n">
        <v>1</v>
      </c>
      <c r="Z243" t="n">
        <v>10</v>
      </c>
    </row>
    <row r="244">
      <c r="A244" t="n">
        <v>0</v>
      </c>
      <c r="B244" t="n">
        <v>20</v>
      </c>
      <c r="C244" t="inlineStr">
        <is>
          <t xml:space="preserve">CONCLUIDO	</t>
        </is>
      </c>
      <c r="D244" t="n">
        <v>3.5883</v>
      </c>
      <c r="E244" t="n">
        <v>27.87</v>
      </c>
      <c r="F244" t="n">
        <v>23.79</v>
      </c>
      <c r="G244" t="n">
        <v>7.47</v>
      </c>
      <c r="H244" t="n">
        <v>0.34</v>
      </c>
      <c r="I244" t="n">
        <v>191</v>
      </c>
      <c r="J244" t="n">
        <v>51.33</v>
      </c>
      <c r="K244" t="n">
        <v>24.83</v>
      </c>
      <c r="L244" t="n">
        <v>1</v>
      </c>
      <c r="M244" t="n">
        <v>0</v>
      </c>
      <c r="N244" t="n">
        <v>5.51</v>
      </c>
      <c r="O244" t="n">
        <v>6564.78</v>
      </c>
      <c r="P244" t="n">
        <v>111.44</v>
      </c>
      <c r="Q244" t="n">
        <v>3799.32</v>
      </c>
      <c r="R244" t="n">
        <v>240.2</v>
      </c>
      <c r="S244" t="n">
        <v>58.18</v>
      </c>
      <c r="T244" t="n">
        <v>88404.89999999999</v>
      </c>
      <c r="U244" t="n">
        <v>0.24</v>
      </c>
      <c r="V244" t="n">
        <v>0.6899999999999999</v>
      </c>
      <c r="W244" t="n">
        <v>3.28</v>
      </c>
      <c r="X244" t="n">
        <v>5.71</v>
      </c>
      <c r="Y244" t="n">
        <v>1</v>
      </c>
      <c r="Z244" t="n">
        <v>10</v>
      </c>
    </row>
    <row r="245">
      <c r="A245" t="n">
        <v>0</v>
      </c>
      <c r="B245" t="n">
        <v>120</v>
      </c>
      <c r="C245" t="inlineStr">
        <is>
          <t xml:space="preserve">CONCLUIDO	</t>
        </is>
      </c>
      <c r="D245" t="n">
        <v>2.2954</v>
      </c>
      <c r="E245" t="n">
        <v>43.56</v>
      </c>
      <c r="F245" t="n">
        <v>27.14</v>
      </c>
      <c r="G245" t="n">
        <v>5.41</v>
      </c>
      <c r="H245" t="n">
        <v>0.08</v>
      </c>
      <c r="I245" t="n">
        <v>301</v>
      </c>
      <c r="J245" t="n">
        <v>232.68</v>
      </c>
      <c r="K245" t="n">
        <v>57.72</v>
      </c>
      <c r="L245" t="n">
        <v>1</v>
      </c>
      <c r="M245" t="n">
        <v>299</v>
      </c>
      <c r="N245" t="n">
        <v>53.95</v>
      </c>
      <c r="O245" t="n">
        <v>28931.02</v>
      </c>
      <c r="P245" t="n">
        <v>414.07</v>
      </c>
      <c r="Q245" t="n">
        <v>3799.27</v>
      </c>
      <c r="R245" t="n">
        <v>358.57</v>
      </c>
      <c r="S245" t="n">
        <v>58.18</v>
      </c>
      <c r="T245" t="n">
        <v>147039.25</v>
      </c>
      <c r="U245" t="n">
        <v>0.16</v>
      </c>
      <c r="V245" t="n">
        <v>0.61</v>
      </c>
      <c r="W245" t="n">
        <v>3.21</v>
      </c>
      <c r="X245" t="n">
        <v>9.07</v>
      </c>
      <c r="Y245" t="n">
        <v>1</v>
      </c>
      <c r="Z245" t="n">
        <v>10</v>
      </c>
    </row>
    <row r="246">
      <c r="A246" t="n">
        <v>1</v>
      </c>
      <c r="B246" t="n">
        <v>120</v>
      </c>
      <c r="C246" t="inlineStr">
        <is>
          <t xml:space="preserve">CONCLUIDO	</t>
        </is>
      </c>
      <c r="D246" t="n">
        <v>2.7115</v>
      </c>
      <c r="E246" t="n">
        <v>36.88</v>
      </c>
      <c r="F246" t="n">
        <v>24.42</v>
      </c>
      <c r="G246" t="n">
        <v>6.85</v>
      </c>
      <c r="H246" t="n">
        <v>0.1</v>
      </c>
      <c r="I246" t="n">
        <v>214</v>
      </c>
      <c r="J246" t="n">
        <v>233.1</v>
      </c>
      <c r="K246" t="n">
        <v>57.72</v>
      </c>
      <c r="L246" t="n">
        <v>1.25</v>
      </c>
      <c r="M246" t="n">
        <v>212</v>
      </c>
      <c r="N246" t="n">
        <v>54.13</v>
      </c>
      <c r="O246" t="n">
        <v>28983.75</v>
      </c>
      <c r="P246" t="n">
        <v>368.11</v>
      </c>
      <c r="Q246" t="n">
        <v>3798.66</v>
      </c>
      <c r="R246" t="n">
        <v>269.51</v>
      </c>
      <c r="S246" t="n">
        <v>58.18</v>
      </c>
      <c r="T246" t="n">
        <v>102946.01</v>
      </c>
      <c r="U246" t="n">
        <v>0.22</v>
      </c>
      <c r="V246" t="n">
        <v>0.68</v>
      </c>
      <c r="W246" t="n">
        <v>3.07</v>
      </c>
      <c r="X246" t="n">
        <v>6.35</v>
      </c>
      <c r="Y246" t="n">
        <v>1</v>
      </c>
      <c r="Z246" t="n">
        <v>10</v>
      </c>
    </row>
    <row r="247">
      <c r="A247" t="n">
        <v>2</v>
      </c>
      <c r="B247" t="n">
        <v>120</v>
      </c>
      <c r="C247" t="inlineStr">
        <is>
          <t xml:space="preserve">CONCLUIDO	</t>
        </is>
      </c>
      <c r="D247" t="n">
        <v>3.0178</v>
      </c>
      <c r="E247" t="n">
        <v>33.14</v>
      </c>
      <c r="F247" t="n">
        <v>22.91</v>
      </c>
      <c r="G247" t="n">
        <v>8.33</v>
      </c>
      <c r="H247" t="n">
        <v>0.11</v>
      </c>
      <c r="I247" t="n">
        <v>165</v>
      </c>
      <c r="J247" t="n">
        <v>233.53</v>
      </c>
      <c r="K247" t="n">
        <v>57.72</v>
      </c>
      <c r="L247" t="n">
        <v>1.5</v>
      </c>
      <c r="M247" t="n">
        <v>163</v>
      </c>
      <c r="N247" t="n">
        <v>54.31</v>
      </c>
      <c r="O247" t="n">
        <v>29036.54</v>
      </c>
      <c r="P247" t="n">
        <v>340.9</v>
      </c>
      <c r="Q247" t="n">
        <v>3798.46</v>
      </c>
      <c r="R247" t="n">
        <v>219.64</v>
      </c>
      <c r="S247" t="n">
        <v>58.18</v>
      </c>
      <c r="T247" t="n">
        <v>78255.8</v>
      </c>
      <c r="U247" t="n">
        <v>0.26</v>
      </c>
      <c r="V247" t="n">
        <v>0.72</v>
      </c>
      <c r="W247" t="n">
        <v>3</v>
      </c>
      <c r="X247" t="n">
        <v>4.84</v>
      </c>
      <c r="Y247" t="n">
        <v>1</v>
      </c>
      <c r="Z247" t="n">
        <v>10</v>
      </c>
    </row>
    <row r="248">
      <c r="A248" t="n">
        <v>3</v>
      </c>
      <c r="B248" t="n">
        <v>120</v>
      </c>
      <c r="C248" t="inlineStr">
        <is>
          <t xml:space="preserve">CONCLUIDO	</t>
        </is>
      </c>
      <c r="D248" t="n">
        <v>3.2488</v>
      </c>
      <c r="E248" t="n">
        <v>30.78</v>
      </c>
      <c r="F248" t="n">
        <v>21.97</v>
      </c>
      <c r="G248" t="n">
        <v>9.84</v>
      </c>
      <c r="H248" t="n">
        <v>0.13</v>
      </c>
      <c r="I248" t="n">
        <v>134</v>
      </c>
      <c r="J248" t="n">
        <v>233.96</v>
      </c>
      <c r="K248" t="n">
        <v>57.72</v>
      </c>
      <c r="L248" t="n">
        <v>1.75</v>
      </c>
      <c r="M248" t="n">
        <v>132</v>
      </c>
      <c r="N248" t="n">
        <v>54.49</v>
      </c>
      <c r="O248" t="n">
        <v>29089.39</v>
      </c>
      <c r="P248" t="n">
        <v>323.22</v>
      </c>
      <c r="Q248" t="n">
        <v>3798.69</v>
      </c>
      <c r="R248" t="n">
        <v>189.41</v>
      </c>
      <c r="S248" t="n">
        <v>58.18</v>
      </c>
      <c r="T248" t="n">
        <v>63297.96</v>
      </c>
      <c r="U248" t="n">
        <v>0.31</v>
      </c>
      <c r="V248" t="n">
        <v>0.75</v>
      </c>
      <c r="W248" t="n">
        <v>2.93</v>
      </c>
      <c r="X248" t="n">
        <v>3.89</v>
      </c>
      <c r="Y248" t="n">
        <v>1</v>
      </c>
      <c r="Z248" t="n">
        <v>10</v>
      </c>
    </row>
    <row r="249">
      <c r="A249" t="n">
        <v>4</v>
      </c>
      <c r="B249" t="n">
        <v>120</v>
      </c>
      <c r="C249" t="inlineStr">
        <is>
          <t xml:space="preserve">CONCLUIDO	</t>
        </is>
      </c>
      <c r="D249" t="n">
        <v>3.4246</v>
      </c>
      <c r="E249" t="n">
        <v>29.2</v>
      </c>
      <c r="F249" t="n">
        <v>21.34</v>
      </c>
      <c r="G249" t="n">
        <v>11.33</v>
      </c>
      <c r="H249" t="n">
        <v>0.15</v>
      </c>
      <c r="I249" t="n">
        <v>113</v>
      </c>
      <c r="J249" t="n">
        <v>234.39</v>
      </c>
      <c r="K249" t="n">
        <v>57.72</v>
      </c>
      <c r="L249" t="n">
        <v>2</v>
      </c>
      <c r="M249" t="n">
        <v>111</v>
      </c>
      <c r="N249" t="n">
        <v>54.67</v>
      </c>
      <c r="O249" t="n">
        <v>29142.31</v>
      </c>
      <c r="P249" t="n">
        <v>309.77</v>
      </c>
      <c r="Q249" t="n">
        <v>3798.21</v>
      </c>
      <c r="R249" t="n">
        <v>169.19</v>
      </c>
      <c r="S249" t="n">
        <v>58.18</v>
      </c>
      <c r="T249" t="n">
        <v>53290.27</v>
      </c>
      <c r="U249" t="n">
        <v>0.34</v>
      </c>
      <c r="V249" t="n">
        <v>0.77</v>
      </c>
      <c r="W249" t="n">
        <v>2.89</v>
      </c>
      <c r="X249" t="n">
        <v>3.27</v>
      </c>
      <c r="Y249" t="n">
        <v>1</v>
      </c>
      <c r="Z249" t="n">
        <v>10</v>
      </c>
    </row>
    <row r="250">
      <c r="A250" t="n">
        <v>5</v>
      </c>
      <c r="B250" t="n">
        <v>120</v>
      </c>
      <c r="C250" t="inlineStr">
        <is>
          <t xml:space="preserve">CONCLUIDO	</t>
        </is>
      </c>
      <c r="D250" t="n">
        <v>3.571</v>
      </c>
      <c r="E250" t="n">
        <v>28</v>
      </c>
      <c r="F250" t="n">
        <v>20.88</v>
      </c>
      <c r="G250" t="n">
        <v>12.91</v>
      </c>
      <c r="H250" t="n">
        <v>0.17</v>
      </c>
      <c r="I250" t="n">
        <v>97</v>
      </c>
      <c r="J250" t="n">
        <v>234.82</v>
      </c>
      <c r="K250" t="n">
        <v>57.72</v>
      </c>
      <c r="L250" t="n">
        <v>2.25</v>
      </c>
      <c r="M250" t="n">
        <v>95</v>
      </c>
      <c r="N250" t="n">
        <v>54.85</v>
      </c>
      <c r="O250" t="n">
        <v>29195.29</v>
      </c>
      <c r="P250" t="n">
        <v>298.95</v>
      </c>
      <c r="Q250" t="n">
        <v>3798.26</v>
      </c>
      <c r="R250" t="n">
        <v>153.64</v>
      </c>
      <c r="S250" t="n">
        <v>58.18</v>
      </c>
      <c r="T250" t="n">
        <v>45596.53</v>
      </c>
      <c r="U250" t="n">
        <v>0.38</v>
      </c>
      <c r="V250" t="n">
        <v>0.79</v>
      </c>
      <c r="W250" t="n">
        <v>2.87</v>
      </c>
      <c r="X250" t="n">
        <v>2.8</v>
      </c>
      <c r="Y250" t="n">
        <v>1</v>
      </c>
      <c r="Z250" t="n">
        <v>10</v>
      </c>
    </row>
    <row r="251">
      <c r="A251" t="n">
        <v>6</v>
      </c>
      <c r="B251" t="n">
        <v>120</v>
      </c>
      <c r="C251" t="inlineStr">
        <is>
          <t xml:space="preserve">CONCLUIDO	</t>
        </is>
      </c>
      <c r="D251" t="n">
        <v>3.702</v>
      </c>
      <c r="E251" t="n">
        <v>27.01</v>
      </c>
      <c r="F251" t="n">
        <v>20.48</v>
      </c>
      <c r="G251" t="n">
        <v>14.63</v>
      </c>
      <c r="H251" t="n">
        <v>0.19</v>
      </c>
      <c r="I251" t="n">
        <v>84</v>
      </c>
      <c r="J251" t="n">
        <v>235.25</v>
      </c>
      <c r="K251" t="n">
        <v>57.72</v>
      </c>
      <c r="L251" t="n">
        <v>2.5</v>
      </c>
      <c r="M251" t="n">
        <v>82</v>
      </c>
      <c r="N251" t="n">
        <v>55.03</v>
      </c>
      <c r="O251" t="n">
        <v>29248.33</v>
      </c>
      <c r="P251" t="n">
        <v>289.09</v>
      </c>
      <c r="Q251" t="n">
        <v>3798.39</v>
      </c>
      <c r="R251" t="n">
        <v>140.28</v>
      </c>
      <c r="S251" t="n">
        <v>58.18</v>
      </c>
      <c r="T251" t="n">
        <v>38979.84</v>
      </c>
      <c r="U251" t="n">
        <v>0.41</v>
      </c>
      <c r="V251" t="n">
        <v>0.8100000000000001</v>
      </c>
      <c r="W251" t="n">
        <v>2.86</v>
      </c>
      <c r="X251" t="n">
        <v>2.4</v>
      </c>
      <c r="Y251" t="n">
        <v>1</v>
      </c>
      <c r="Z251" t="n">
        <v>10</v>
      </c>
    </row>
    <row r="252">
      <c r="A252" t="n">
        <v>7</v>
      </c>
      <c r="B252" t="n">
        <v>120</v>
      </c>
      <c r="C252" t="inlineStr">
        <is>
          <t xml:space="preserve">CONCLUIDO	</t>
        </is>
      </c>
      <c r="D252" t="n">
        <v>3.7938</v>
      </c>
      <c r="E252" t="n">
        <v>26.36</v>
      </c>
      <c r="F252" t="n">
        <v>20.23</v>
      </c>
      <c r="G252" t="n">
        <v>16.19</v>
      </c>
      <c r="H252" t="n">
        <v>0.21</v>
      </c>
      <c r="I252" t="n">
        <v>75</v>
      </c>
      <c r="J252" t="n">
        <v>235.68</v>
      </c>
      <c r="K252" t="n">
        <v>57.72</v>
      </c>
      <c r="L252" t="n">
        <v>2.75</v>
      </c>
      <c r="M252" t="n">
        <v>73</v>
      </c>
      <c r="N252" t="n">
        <v>55.21</v>
      </c>
      <c r="O252" t="n">
        <v>29301.44</v>
      </c>
      <c r="P252" t="n">
        <v>281.47</v>
      </c>
      <c r="Q252" t="n">
        <v>3798.17</v>
      </c>
      <c r="R252" t="n">
        <v>132.57</v>
      </c>
      <c r="S252" t="n">
        <v>58.18</v>
      </c>
      <c r="T252" t="n">
        <v>35170.89</v>
      </c>
      <c r="U252" t="n">
        <v>0.44</v>
      </c>
      <c r="V252" t="n">
        <v>0.8100000000000001</v>
      </c>
      <c r="W252" t="n">
        <v>2.84</v>
      </c>
      <c r="X252" t="n">
        <v>2.16</v>
      </c>
      <c r="Y252" t="n">
        <v>1</v>
      </c>
      <c r="Z252" t="n">
        <v>10</v>
      </c>
    </row>
    <row r="253">
      <c r="A253" t="n">
        <v>8</v>
      </c>
      <c r="B253" t="n">
        <v>120</v>
      </c>
      <c r="C253" t="inlineStr">
        <is>
          <t xml:space="preserve">CONCLUIDO	</t>
        </is>
      </c>
      <c r="D253" t="n">
        <v>3.8887</v>
      </c>
      <c r="E253" t="n">
        <v>25.72</v>
      </c>
      <c r="F253" t="n">
        <v>19.95</v>
      </c>
      <c r="G253" t="n">
        <v>17.87</v>
      </c>
      <c r="H253" t="n">
        <v>0.23</v>
      </c>
      <c r="I253" t="n">
        <v>67</v>
      </c>
      <c r="J253" t="n">
        <v>236.11</v>
      </c>
      <c r="K253" t="n">
        <v>57.72</v>
      </c>
      <c r="L253" t="n">
        <v>3</v>
      </c>
      <c r="M253" t="n">
        <v>65</v>
      </c>
      <c r="N253" t="n">
        <v>55.39</v>
      </c>
      <c r="O253" t="n">
        <v>29354.61</v>
      </c>
      <c r="P253" t="n">
        <v>273.03</v>
      </c>
      <c r="Q253" t="n">
        <v>3797.86</v>
      </c>
      <c r="R253" t="n">
        <v>123.65</v>
      </c>
      <c r="S253" t="n">
        <v>58.18</v>
      </c>
      <c r="T253" t="n">
        <v>30753.5</v>
      </c>
      <c r="U253" t="n">
        <v>0.47</v>
      </c>
      <c r="V253" t="n">
        <v>0.83</v>
      </c>
      <c r="W253" t="n">
        <v>2.82</v>
      </c>
      <c r="X253" t="n">
        <v>1.88</v>
      </c>
      <c r="Y253" t="n">
        <v>1</v>
      </c>
      <c r="Z253" t="n">
        <v>10</v>
      </c>
    </row>
    <row r="254">
      <c r="A254" t="n">
        <v>9</v>
      </c>
      <c r="B254" t="n">
        <v>120</v>
      </c>
      <c r="C254" t="inlineStr">
        <is>
          <t xml:space="preserve">CONCLUIDO	</t>
        </is>
      </c>
      <c r="D254" t="n">
        <v>3.9657</v>
      </c>
      <c r="E254" t="n">
        <v>25.22</v>
      </c>
      <c r="F254" t="n">
        <v>19.77</v>
      </c>
      <c r="G254" t="n">
        <v>19.77</v>
      </c>
      <c r="H254" t="n">
        <v>0.24</v>
      </c>
      <c r="I254" t="n">
        <v>60</v>
      </c>
      <c r="J254" t="n">
        <v>236.54</v>
      </c>
      <c r="K254" t="n">
        <v>57.72</v>
      </c>
      <c r="L254" t="n">
        <v>3.25</v>
      </c>
      <c r="M254" t="n">
        <v>58</v>
      </c>
      <c r="N254" t="n">
        <v>55.57</v>
      </c>
      <c r="O254" t="n">
        <v>29407.85</v>
      </c>
      <c r="P254" t="n">
        <v>266.13</v>
      </c>
      <c r="Q254" t="n">
        <v>3798.34</v>
      </c>
      <c r="R254" t="n">
        <v>117.57</v>
      </c>
      <c r="S254" t="n">
        <v>58.18</v>
      </c>
      <c r="T254" t="n">
        <v>27745.54</v>
      </c>
      <c r="U254" t="n">
        <v>0.49</v>
      </c>
      <c r="V254" t="n">
        <v>0.83</v>
      </c>
      <c r="W254" t="n">
        <v>2.81</v>
      </c>
      <c r="X254" t="n">
        <v>1.7</v>
      </c>
      <c r="Y254" t="n">
        <v>1</v>
      </c>
      <c r="Z254" t="n">
        <v>10</v>
      </c>
    </row>
    <row r="255">
      <c r="A255" t="n">
        <v>10</v>
      </c>
      <c r="B255" t="n">
        <v>120</v>
      </c>
      <c r="C255" t="inlineStr">
        <is>
          <t xml:space="preserve">CONCLUIDO	</t>
        </is>
      </c>
      <c r="D255" t="n">
        <v>4.0234</v>
      </c>
      <c r="E255" t="n">
        <v>24.85</v>
      </c>
      <c r="F255" t="n">
        <v>19.64</v>
      </c>
      <c r="G255" t="n">
        <v>21.43</v>
      </c>
      <c r="H255" t="n">
        <v>0.26</v>
      </c>
      <c r="I255" t="n">
        <v>55</v>
      </c>
      <c r="J255" t="n">
        <v>236.98</v>
      </c>
      <c r="K255" t="n">
        <v>57.72</v>
      </c>
      <c r="L255" t="n">
        <v>3.5</v>
      </c>
      <c r="M255" t="n">
        <v>53</v>
      </c>
      <c r="N255" t="n">
        <v>55.75</v>
      </c>
      <c r="O255" t="n">
        <v>29461.15</v>
      </c>
      <c r="P255" t="n">
        <v>260.76</v>
      </c>
      <c r="Q255" t="n">
        <v>3798.16</v>
      </c>
      <c r="R255" t="n">
        <v>113.5</v>
      </c>
      <c r="S255" t="n">
        <v>58.18</v>
      </c>
      <c r="T255" t="n">
        <v>25738.02</v>
      </c>
      <c r="U255" t="n">
        <v>0.51</v>
      </c>
      <c r="V255" t="n">
        <v>0.84</v>
      </c>
      <c r="W255" t="n">
        <v>2.8</v>
      </c>
      <c r="X255" t="n">
        <v>1.57</v>
      </c>
      <c r="Y255" t="n">
        <v>1</v>
      </c>
      <c r="Z255" t="n">
        <v>10</v>
      </c>
    </row>
    <row r="256">
      <c r="A256" t="n">
        <v>11</v>
      </c>
      <c r="B256" t="n">
        <v>120</v>
      </c>
      <c r="C256" t="inlineStr">
        <is>
          <t xml:space="preserve">CONCLUIDO	</t>
        </is>
      </c>
      <c r="D256" t="n">
        <v>4.0853</v>
      </c>
      <c r="E256" t="n">
        <v>24.48</v>
      </c>
      <c r="F256" t="n">
        <v>19.49</v>
      </c>
      <c r="G256" t="n">
        <v>23.39</v>
      </c>
      <c r="H256" t="n">
        <v>0.28</v>
      </c>
      <c r="I256" t="n">
        <v>50</v>
      </c>
      <c r="J256" t="n">
        <v>237.41</v>
      </c>
      <c r="K256" t="n">
        <v>57.72</v>
      </c>
      <c r="L256" t="n">
        <v>3.75</v>
      </c>
      <c r="M256" t="n">
        <v>48</v>
      </c>
      <c r="N256" t="n">
        <v>55.93</v>
      </c>
      <c r="O256" t="n">
        <v>29514.51</v>
      </c>
      <c r="P256" t="n">
        <v>253.58</v>
      </c>
      <c r="Q256" t="n">
        <v>3797.93</v>
      </c>
      <c r="R256" t="n">
        <v>108.48</v>
      </c>
      <c r="S256" t="n">
        <v>58.18</v>
      </c>
      <c r="T256" t="n">
        <v>23252.49</v>
      </c>
      <c r="U256" t="n">
        <v>0.54</v>
      </c>
      <c r="V256" t="n">
        <v>0.85</v>
      </c>
      <c r="W256" t="n">
        <v>2.8</v>
      </c>
      <c r="X256" t="n">
        <v>1.42</v>
      </c>
      <c r="Y256" t="n">
        <v>1</v>
      </c>
      <c r="Z256" t="n">
        <v>10</v>
      </c>
    </row>
    <row r="257">
      <c r="A257" t="n">
        <v>12</v>
      </c>
      <c r="B257" t="n">
        <v>120</v>
      </c>
      <c r="C257" t="inlineStr">
        <is>
          <t xml:space="preserve">CONCLUIDO	</t>
        </is>
      </c>
      <c r="D257" t="n">
        <v>4.138</v>
      </c>
      <c r="E257" t="n">
        <v>24.17</v>
      </c>
      <c r="F257" t="n">
        <v>19.36</v>
      </c>
      <c r="G257" t="n">
        <v>25.25</v>
      </c>
      <c r="H257" t="n">
        <v>0.3</v>
      </c>
      <c r="I257" t="n">
        <v>46</v>
      </c>
      <c r="J257" t="n">
        <v>237.84</v>
      </c>
      <c r="K257" t="n">
        <v>57.72</v>
      </c>
      <c r="L257" t="n">
        <v>4</v>
      </c>
      <c r="M257" t="n">
        <v>44</v>
      </c>
      <c r="N257" t="n">
        <v>56.12</v>
      </c>
      <c r="O257" t="n">
        <v>29567.95</v>
      </c>
      <c r="P257" t="n">
        <v>246.96</v>
      </c>
      <c r="Q257" t="n">
        <v>3797.99</v>
      </c>
      <c r="R257" t="n">
        <v>104.19</v>
      </c>
      <c r="S257" t="n">
        <v>58.18</v>
      </c>
      <c r="T257" t="n">
        <v>21125.93</v>
      </c>
      <c r="U257" t="n">
        <v>0.5600000000000001</v>
      </c>
      <c r="V257" t="n">
        <v>0.85</v>
      </c>
      <c r="W257" t="n">
        <v>2.79</v>
      </c>
      <c r="X257" t="n">
        <v>1.29</v>
      </c>
      <c r="Y257" t="n">
        <v>1</v>
      </c>
      <c r="Z257" t="n">
        <v>10</v>
      </c>
    </row>
    <row r="258">
      <c r="A258" t="n">
        <v>13</v>
      </c>
      <c r="B258" t="n">
        <v>120</v>
      </c>
      <c r="C258" t="inlineStr">
        <is>
          <t xml:space="preserve">CONCLUIDO	</t>
        </is>
      </c>
      <c r="D258" t="n">
        <v>4.1851</v>
      </c>
      <c r="E258" t="n">
        <v>23.89</v>
      </c>
      <c r="F258" t="n">
        <v>19.27</v>
      </c>
      <c r="G258" t="n">
        <v>27.53</v>
      </c>
      <c r="H258" t="n">
        <v>0.32</v>
      </c>
      <c r="I258" t="n">
        <v>42</v>
      </c>
      <c r="J258" t="n">
        <v>238.28</v>
      </c>
      <c r="K258" t="n">
        <v>57.72</v>
      </c>
      <c r="L258" t="n">
        <v>4.25</v>
      </c>
      <c r="M258" t="n">
        <v>40</v>
      </c>
      <c r="N258" t="n">
        <v>56.3</v>
      </c>
      <c r="O258" t="n">
        <v>29621.44</v>
      </c>
      <c r="P258" t="n">
        <v>241.34</v>
      </c>
      <c r="Q258" t="n">
        <v>3798.02</v>
      </c>
      <c r="R258" t="n">
        <v>101.22</v>
      </c>
      <c r="S258" t="n">
        <v>58.18</v>
      </c>
      <c r="T258" t="n">
        <v>19663.23</v>
      </c>
      <c r="U258" t="n">
        <v>0.57</v>
      </c>
      <c r="V258" t="n">
        <v>0.86</v>
      </c>
      <c r="W258" t="n">
        <v>2.79</v>
      </c>
      <c r="X258" t="n">
        <v>1.2</v>
      </c>
      <c r="Y258" t="n">
        <v>1</v>
      </c>
      <c r="Z258" t="n">
        <v>10</v>
      </c>
    </row>
    <row r="259">
      <c r="A259" t="n">
        <v>14</v>
      </c>
      <c r="B259" t="n">
        <v>120</v>
      </c>
      <c r="C259" t="inlineStr">
        <is>
          <t xml:space="preserve">CONCLUIDO	</t>
        </is>
      </c>
      <c r="D259" t="n">
        <v>4.2265</v>
      </c>
      <c r="E259" t="n">
        <v>23.66</v>
      </c>
      <c r="F259" t="n">
        <v>19.17</v>
      </c>
      <c r="G259" t="n">
        <v>29.5</v>
      </c>
      <c r="H259" t="n">
        <v>0.34</v>
      </c>
      <c r="I259" t="n">
        <v>39</v>
      </c>
      <c r="J259" t="n">
        <v>238.71</v>
      </c>
      <c r="K259" t="n">
        <v>57.72</v>
      </c>
      <c r="L259" t="n">
        <v>4.5</v>
      </c>
      <c r="M259" t="n">
        <v>34</v>
      </c>
      <c r="N259" t="n">
        <v>56.49</v>
      </c>
      <c r="O259" t="n">
        <v>29675.01</v>
      </c>
      <c r="P259" t="n">
        <v>234.15</v>
      </c>
      <c r="Q259" t="n">
        <v>3797.97</v>
      </c>
      <c r="R259" t="n">
        <v>98.06</v>
      </c>
      <c r="S259" t="n">
        <v>58.18</v>
      </c>
      <c r="T259" t="n">
        <v>18098.95</v>
      </c>
      <c r="U259" t="n">
        <v>0.59</v>
      </c>
      <c r="V259" t="n">
        <v>0.86</v>
      </c>
      <c r="W259" t="n">
        <v>2.78</v>
      </c>
      <c r="X259" t="n">
        <v>1.1</v>
      </c>
      <c r="Y259" t="n">
        <v>1</v>
      </c>
      <c r="Z259" t="n">
        <v>10</v>
      </c>
    </row>
    <row r="260">
      <c r="A260" t="n">
        <v>15</v>
      </c>
      <c r="B260" t="n">
        <v>120</v>
      </c>
      <c r="C260" t="inlineStr">
        <is>
          <t xml:space="preserve">CONCLUIDO	</t>
        </is>
      </c>
      <c r="D260" t="n">
        <v>4.2673</v>
      </c>
      <c r="E260" t="n">
        <v>23.43</v>
      </c>
      <c r="F260" t="n">
        <v>19.09</v>
      </c>
      <c r="G260" t="n">
        <v>31.81</v>
      </c>
      <c r="H260" t="n">
        <v>0.35</v>
      </c>
      <c r="I260" t="n">
        <v>36</v>
      </c>
      <c r="J260" t="n">
        <v>239.14</v>
      </c>
      <c r="K260" t="n">
        <v>57.72</v>
      </c>
      <c r="L260" t="n">
        <v>4.75</v>
      </c>
      <c r="M260" t="n">
        <v>26</v>
      </c>
      <c r="N260" t="n">
        <v>56.67</v>
      </c>
      <c r="O260" t="n">
        <v>29728.63</v>
      </c>
      <c r="P260" t="n">
        <v>229.11</v>
      </c>
      <c r="Q260" t="n">
        <v>3797.97</v>
      </c>
      <c r="R260" t="n">
        <v>94.83</v>
      </c>
      <c r="S260" t="n">
        <v>58.18</v>
      </c>
      <c r="T260" t="n">
        <v>16495.78</v>
      </c>
      <c r="U260" t="n">
        <v>0.61</v>
      </c>
      <c r="V260" t="n">
        <v>0.86</v>
      </c>
      <c r="W260" t="n">
        <v>2.79</v>
      </c>
      <c r="X260" t="n">
        <v>1.01</v>
      </c>
      <c r="Y260" t="n">
        <v>1</v>
      </c>
      <c r="Z260" t="n">
        <v>10</v>
      </c>
    </row>
    <row r="261">
      <c r="A261" t="n">
        <v>16</v>
      </c>
      <c r="B261" t="n">
        <v>120</v>
      </c>
      <c r="C261" t="inlineStr">
        <is>
          <t xml:space="preserve">CONCLUIDO	</t>
        </is>
      </c>
      <c r="D261" t="n">
        <v>4.2751</v>
      </c>
      <c r="E261" t="n">
        <v>23.39</v>
      </c>
      <c r="F261" t="n">
        <v>19.09</v>
      </c>
      <c r="G261" t="n">
        <v>32.72</v>
      </c>
      <c r="H261" t="n">
        <v>0.37</v>
      </c>
      <c r="I261" t="n">
        <v>35</v>
      </c>
      <c r="J261" t="n">
        <v>239.58</v>
      </c>
      <c r="K261" t="n">
        <v>57.72</v>
      </c>
      <c r="L261" t="n">
        <v>5</v>
      </c>
      <c r="M261" t="n">
        <v>18</v>
      </c>
      <c r="N261" t="n">
        <v>56.86</v>
      </c>
      <c r="O261" t="n">
        <v>29782.33</v>
      </c>
      <c r="P261" t="n">
        <v>225.92</v>
      </c>
      <c r="Q261" t="n">
        <v>3797.79</v>
      </c>
      <c r="R261" t="n">
        <v>94.73999999999999</v>
      </c>
      <c r="S261" t="n">
        <v>58.18</v>
      </c>
      <c r="T261" t="n">
        <v>16456.38</v>
      </c>
      <c r="U261" t="n">
        <v>0.61</v>
      </c>
      <c r="V261" t="n">
        <v>0.86</v>
      </c>
      <c r="W261" t="n">
        <v>2.79</v>
      </c>
      <c r="X261" t="n">
        <v>1.02</v>
      </c>
      <c r="Y261" t="n">
        <v>1</v>
      </c>
      <c r="Z261" t="n">
        <v>10</v>
      </c>
    </row>
    <row r="262">
      <c r="A262" t="n">
        <v>17</v>
      </c>
      <c r="B262" t="n">
        <v>120</v>
      </c>
      <c r="C262" t="inlineStr">
        <is>
          <t xml:space="preserve">CONCLUIDO	</t>
        </is>
      </c>
      <c r="D262" t="n">
        <v>4.289</v>
      </c>
      <c r="E262" t="n">
        <v>23.32</v>
      </c>
      <c r="F262" t="n">
        <v>19.06</v>
      </c>
      <c r="G262" t="n">
        <v>33.63</v>
      </c>
      <c r="H262" t="n">
        <v>0.39</v>
      </c>
      <c r="I262" t="n">
        <v>34</v>
      </c>
      <c r="J262" t="n">
        <v>240.02</v>
      </c>
      <c r="K262" t="n">
        <v>57.72</v>
      </c>
      <c r="L262" t="n">
        <v>5.25</v>
      </c>
      <c r="M262" t="n">
        <v>9</v>
      </c>
      <c r="N262" t="n">
        <v>57.04</v>
      </c>
      <c r="O262" t="n">
        <v>29836.09</v>
      </c>
      <c r="P262" t="n">
        <v>224.14</v>
      </c>
      <c r="Q262" t="n">
        <v>3798.07</v>
      </c>
      <c r="R262" t="n">
        <v>93.09</v>
      </c>
      <c r="S262" t="n">
        <v>58.18</v>
      </c>
      <c r="T262" t="n">
        <v>15636.69</v>
      </c>
      <c r="U262" t="n">
        <v>0.62</v>
      </c>
      <c r="V262" t="n">
        <v>0.86</v>
      </c>
      <c r="W262" t="n">
        <v>2.81</v>
      </c>
      <c r="X262" t="n">
        <v>0.99</v>
      </c>
      <c r="Y262" t="n">
        <v>1</v>
      </c>
      <c r="Z262" t="n">
        <v>10</v>
      </c>
    </row>
    <row r="263">
      <c r="A263" t="n">
        <v>18</v>
      </c>
      <c r="B263" t="n">
        <v>120</v>
      </c>
      <c r="C263" t="inlineStr">
        <is>
          <t xml:space="preserve">CONCLUIDO	</t>
        </is>
      </c>
      <c r="D263" t="n">
        <v>4.3015</v>
      </c>
      <c r="E263" t="n">
        <v>23.25</v>
      </c>
      <c r="F263" t="n">
        <v>19.04</v>
      </c>
      <c r="G263" t="n">
        <v>34.61</v>
      </c>
      <c r="H263" t="n">
        <v>0.41</v>
      </c>
      <c r="I263" t="n">
        <v>33</v>
      </c>
      <c r="J263" t="n">
        <v>240.45</v>
      </c>
      <c r="K263" t="n">
        <v>57.72</v>
      </c>
      <c r="L263" t="n">
        <v>5.5</v>
      </c>
      <c r="M263" t="n">
        <v>5</v>
      </c>
      <c r="N263" t="n">
        <v>57.23</v>
      </c>
      <c r="O263" t="n">
        <v>29890.04</v>
      </c>
      <c r="P263" t="n">
        <v>223.32</v>
      </c>
      <c r="Q263" t="n">
        <v>3798.15</v>
      </c>
      <c r="R263" t="n">
        <v>92.36</v>
      </c>
      <c r="S263" t="n">
        <v>58.18</v>
      </c>
      <c r="T263" t="n">
        <v>15278.65</v>
      </c>
      <c r="U263" t="n">
        <v>0.63</v>
      </c>
      <c r="V263" t="n">
        <v>0.87</v>
      </c>
      <c r="W263" t="n">
        <v>2.81</v>
      </c>
      <c r="X263" t="n">
        <v>0.96</v>
      </c>
      <c r="Y263" t="n">
        <v>1</v>
      </c>
      <c r="Z263" t="n">
        <v>10</v>
      </c>
    </row>
    <row r="264">
      <c r="A264" t="n">
        <v>19</v>
      </c>
      <c r="B264" t="n">
        <v>120</v>
      </c>
      <c r="C264" t="inlineStr">
        <is>
          <t xml:space="preserve">CONCLUIDO	</t>
        </is>
      </c>
      <c r="D264" t="n">
        <v>4.2984</v>
      </c>
      <c r="E264" t="n">
        <v>23.26</v>
      </c>
      <c r="F264" t="n">
        <v>19.05</v>
      </c>
      <c r="G264" t="n">
        <v>34.64</v>
      </c>
      <c r="H264" t="n">
        <v>0.42</v>
      </c>
      <c r="I264" t="n">
        <v>33</v>
      </c>
      <c r="J264" t="n">
        <v>240.89</v>
      </c>
      <c r="K264" t="n">
        <v>57.72</v>
      </c>
      <c r="L264" t="n">
        <v>5.75</v>
      </c>
      <c r="M264" t="n">
        <v>1</v>
      </c>
      <c r="N264" t="n">
        <v>57.42</v>
      </c>
      <c r="O264" t="n">
        <v>29943.94</v>
      </c>
      <c r="P264" t="n">
        <v>223.41</v>
      </c>
      <c r="Q264" t="n">
        <v>3797.94</v>
      </c>
      <c r="R264" t="n">
        <v>92.40000000000001</v>
      </c>
      <c r="S264" t="n">
        <v>58.18</v>
      </c>
      <c r="T264" t="n">
        <v>15297.82</v>
      </c>
      <c r="U264" t="n">
        <v>0.63</v>
      </c>
      <c r="V264" t="n">
        <v>0.87</v>
      </c>
      <c r="W264" t="n">
        <v>2.82</v>
      </c>
      <c r="X264" t="n">
        <v>0.98</v>
      </c>
      <c r="Y264" t="n">
        <v>1</v>
      </c>
      <c r="Z264" t="n">
        <v>10</v>
      </c>
    </row>
    <row r="265">
      <c r="A265" t="n">
        <v>20</v>
      </c>
      <c r="B265" t="n">
        <v>120</v>
      </c>
      <c r="C265" t="inlineStr">
        <is>
          <t xml:space="preserve">CONCLUIDO	</t>
        </is>
      </c>
      <c r="D265" t="n">
        <v>4.3005</v>
      </c>
      <c r="E265" t="n">
        <v>23.25</v>
      </c>
      <c r="F265" t="n">
        <v>19.04</v>
      </c>
      <c r="G265" t="n">
        <v>34.62</v>
      </c>
      <c r="H265" t="n">
        <v>0.44</v>
      </c>
      <c r="I265" t="n">
        <v>33</v>
      </c>
      <c r="J265" t="n">
        <v>241.33</v>
      </c>
      <c r="K265" t="n">
        <v>57.72</v>
      </c>
      <c r="L265" t="n">
        <v>6</v>
      </c>
      <c r="M265" t="n">
        <v>1</v>
      </c>
      <c r="N265" t="n">
        <v>57.6</v>
      </c>
      <c r="O265" t="n">
        <v>29997.9</v>
      </c>
      <c r="P265" t="n">
        <v>223.87</v>
      </c>
      <c r="Q265" t="n">
        <v>3798.09</v>
      </c>
      <c r="R265" t="n">
        <v>92.14</v>
      </c>
      <c r="S265" t="n">
        <v>58.18</v>
      </c>
      <c r="T265" t="n">
        <v>15164.56</v>
      </c>
      <c r="U265" t="n">
        <v>0.63</v>
      </c>
      <c r="V265" t="n">
        <v>0.87</v>
      </c>
      <c r="W265" t="n">
        <v>2.82</v>
      </c>
      <c r="X265" t="n">
        <v>0.97</v>
      </c>
      <c r="Y265" t="n">
        <v>1</v>
      </c>
      <c r="Z265" t="n">
        <v>10</v>
      </c>
    </row>
    <row r="266">
      <c r="A266" t="n">
        <v>21</v>
      </c>
      <c r="B266" t="n">
        <v>120</v>
      </c>
      <c r="C266" t="inlineStr">
        <is>
          <t xml:space="preserve">CONCLUIDO	</t>
        </is>
      </c>
      <c r="D266" t="n">
        <v>4.3002</v>
      </c>
      <c r="E266" t="n">
        <v>23.25</v>
      </c>
      <c r="F266" t="n">
        <v>19.04</v>
      </c>
      <c r="G266" t="n">
        <v>34.62</v>
      </c>
      <c r="H266" t="n">
        <v>0.46</v>
      </c>
      <c r="I266" t="n">
        <v>33</v>
      </c>
      <c r="J266" t="n">
        <v>241.77</v>
      </c>
      <c r="K266" t="n">
        <v>57.72</v>
      </c>
      <c r="L266" t="n">
        <v>6.25</v>
      </c>
      <c r="M266" t="n">
        <v>0</v>
      </c>
      <c r="N266" t="n">
        <v>57.79</v>
      </c>
      <c r="O266" t="n">
        <v>30051.93</v>
      </c>
      <c r="P266" t="n">
        <v>224.32</v>
      </c>
      <c r="Q266" t="n">
        <v>3798.05</v>
      </c>
      <c r="R266" t="n">
        <v>92.17</v>
      </c>
      <c r="S266" t="n">
        <v>58.18</v>
      </c>
      <c r="T266" t="n">
        <v>15179.34</v>
      </c>
      <c r="U266" t="n">
        <v>0.63</v>
      </c>
      <c r="V266" t="n">
        <v>0.87</v>
      </c>
      <c r="W266" t="n">
        <v>2.82</v>
      </c>
      <c r="X266" t="n">
        <v>0.97</v>
      </c>
      <c r="Y266" t="n">
        <v>1</v>
      </c>
      <c r="Z266" t="n">
        <v>10</v>
      </c>
    </row>
    <row r="267">
      <c r="A267" t="n">
        <v>0</v>
      </c>
      <c r="B267" t="n">
        <v>145</v>
      </c>
      <c r="C267" t="inlineStr">
        <is>
          <t xml:space="preserve">CONCLUIDO	</t>
        </is>
      </c>
      <c r="D267" t="n">
        <v>1.8944</v>
      </c>
      <c r="E267" t="n">
        <v>52.79</v>
      </c>
      <c r="F267" t="n">
        <v>29.57</v>
      </c>
      <c r="G267" t="n">
        <v>4.72</v>
      </c>
      <c r="H267" t="n">
        <v>0.06</v>
      </c>
      <c r="I267" t="n">
        <v>376</v>
      </c>
      <c r="J267" t="n">
        <v>285.18</v>
      </c>
      <c r="K267" t="n">
        <v>61.2</v>
      </c>
      <c r="L267" t="n">
        <v>1</v>
      </c>
      <c r="M267" t="n">
        <v>374</v>
      </c>
      <c r="N267" t="n">
        <v>77.98</v>
      </c>
      <c r="O267" t="n">
        <v>35406.83</v>
      </c>
      <c r="P267" t="n">
        <v>517.36</v>
      </c>
      <c r="Q267" t="n">
        <v>3800.37</v>
      </c>
      <c r="R267" t="n">
        <v>437.84</v>
      </c>
      <c r="S267" t="n">
        <v>58.18</v>
      </c>
      <c r="T267" t="n">
        <v>186300.51</v>
      </c>
      <c r="U267" t="n">
        <v>0.13</v>
      </c>
      <c r="V267" t="n">
        <v>0.5600000000000001</v>
      </c>
      <c r="W267" t="n">
        <v>3.36</v>
      </c>
      <c r="X267" t="n">
        <v>11.49</v>
      </c>
      <c r="Y267" t="n">
        <v>1</v>
      </c>
      <c r="Z267" t="n">
        <v>10</v>
      </c>
    </row>
    <row r="268">
      <c r="A268" t="n">
        <v>1</v>
      </c>
      <c r="B268" t="n">
        <v>145</v>
      </c>
      <c r="C268" t="inlineStr">
        <is>
          <t xml:space="preserve">CONCLUIDO	</t>
        </is>
      </c>
      <c r="D268" t="n">
        <v>2.3327</v>
      </c>
      <c r="E268" t="n">
        <v>42.87</v>
      </c>
      <c r="F268" t="n">
        <v>25.85</v>
      </c>
      <c r="G268" t="n">
        <v>5.94</v>
      </c>
      <c r="H268" t="n">
        <v>0.08</v>
      </c>
      <c r="I268" t="n">
        <v>261</v>
      </c>
      <c r="J268" t="n">
        <v>285.68</v>
      </c>
      <c r="K268" t="n">
        <v>61.2</v>
      </c>
      <c r="L268" t="n">
        <v>1.25</v>
      </c>
      <c r="M268" t="n">
        <v>259</v>
      </c>
      <c r="N268" t="n">
        <v>78.23999999999999</v>
      </c>
      <c r="O268" t="n">
        <v>35468.6</v>
      </c>
      <c r="P268" t="n">
        <v>448.77</v>
      </c>
      <c r="Q268" t="n">
        <v>3798.98</v>
      </c>
      <c r="R268" t="n">
        <v>317.1</v>
      </c>
      <c r="S268" t="n">
        <v>58.18</v>
      </c>
      <c r="T268" t="n">
        <v>126504.06</v>
      </c>
      <c r="U268" t="n">
        <v>0.18</v>
      </c>
      <c r="V268" t="n">
        <v>0.64</v>
      </c>
      <c r="W268" t="n">
        <v>3.13</v>
      </c>
      <c r="X268" t="n">
        <v>7.78</v>
      </c>
      <c r="Y268" t="n">
        <v>1</v>
      </c>
      <c r="Z268" t="n">
        <v>10</v>
      </c>
    </row>
    <row r="269">
      <c r="A269" t="n">
        <v>2</v>
      </c>
      <c r="B269" t="n">
        <v>145</v>
      </c>
      <c r="C269" t="inlineStr">
        <is>
          <t xml:space="preserve">CONCLUIDO	</t>
        </is>
      </c>
      <c r="D269" t="n">
        <v>2.6513</v>
      </c>
      <c r="E269" t="n">
        <v>37.72</v>
      </c>
      <c r="F269" t="n">
        <v>23.99</v>
      </c>
      <c r="G269" t="n">
        <v>7.2</v>
      </c>
      <c r="H269" t="n">
        <v>0.09</v>
      </c>
      <c r="I269" t="n">
        <v>200</v>
      </c>
      <c r="J269" t="n">
        <v>286.19</v>
      </c>
      <c r="K269" t="n">
        <v>61.2</v>
      </c>
      <c r="L269" t="n">
        <v>1.5</v>
      </c>
      <c r="M269" t="n">
        <v>198</v>
      </c>
      <c r="N269" t="n">
        <v>78.48999999999999</v>
      </c>
      <c r="O269" t="n">
        <v>35530.47</v>
      </c>
      <c r="P269" t="n">
        <v>413.23</v>
      </c>
      <c r="Q269" t="n">
        <v>3798.71</v>
      </c>
      <c r="R269" t="n">
        <v>255.12</v>
      </c>
      <c r="S269" t="n">
        <v>58.18</v>
      </c>
      <c r="T269" t="n">
        <v>95821.72</v>
      </c>
      <c r="U269" t="n">
        <v>0.23</v>
      </c>
      <c r="V269" t="n">
        <v>0.6899999999999999</v>
      </c>
      <c r="W269" t="n">
        <v>3.05</v>
      </c>
      <c r="X269" t="n">
        <v>5.92</v>
      </c>
      <c r="Y269" t="n">
        <v>1</v>
      </c>
      <c r="Z269" t="n">
        <v>10</v>
      </c>
    </row>
    <row r="270">
      <c r="A270" t="n">
        <v>3</v>
      </c>
      <c r="B270" t="n">
        <v>145</v>
      </c>
      <c r="C270" t="inlineStr">
        <is>
          <t xml:space="preserve">CONCLUIDO	</t>
        </is>
      </c>
      <c r="D270" t="n">
        <v>2.9064</v>
      </c>
      <c r="E270" t="n">
        <v>34.41</v>
      </c>
      <c r="F270" t="n">
        <v>22.78</v>
      </c>
      <c r="G270" t="n">
        <v>8.49</v>
      </c>
      <c r="H270" t="n">
        <v>0.11</v>
      </c>
      <c r="I270" t="n">
        <v>161</v>
      </c>
      <c r="J270" t="n">
        <v>286.69</v>
      </c>
      <c r="K270" t="n">
        <v>61.2</v>
      </c>
      <c r="L270" t="n">
        <v>1.75</v>
      </c>
      <c r="M270" t="n">
        <v>159</v>
      </c>
      <c r="N270" t="n">
        <v>78.73999999999999</v>
      </c>
      <c r="O270" t="n">
        <v>35592.57</v>
      </c>
      <c r="P270" t="n">
        <v>388.66</v>
      </c>
      <c r="Q270" t="n">
        <v>3798.61</v>
      </c>
      <c r="R270" t="n">
        <v>215.6</v>
      </c>
      <c r="S270" t="n">
        <v>58.18</v>
      </c>
      <c r="T270" t="n">
        <v>76255.89999999999</v>
      </c>
      <c r="U270" t="n">
        <v>0.27</v>
      </c>
      <c r="V270" t="n">
        <v>0.72</v>
      </c>
      <c r="W270" t="n">
        <v>2.99</v>
      </c>
      <c r="X270" t="n">
        <v>4.71</v>
      </c>
      <c r="Y270" t="n">
        <v>1</v>
      </c>
      <c r="Z270" t="n">
        <v>10</v>
      </c>
    </row>
    <row r="271">
      <c r="A271" t="n">
        <v>4</v>
      </c>
      <c r="B271" t="n">
        <v>145</v>
      </c>
      <c r="C271" t="inlineStr">
        <is>
          <t xml:space="preserve">CONCLUIDO	</t>
        </is>
      </c>
      <c r="D271" t="n">
        <v>3.1022</v>
      </c>
      <c r="E271" t="n">
        <v>32.24</v>
      </c>
      <c r="F271" t="n">
        <v>22.01</v>
      </c>
      <c r="G271" t="n">
        <v>9.779999999999999</v>
      </c>
      <c r="H271" t="n">
        <v>0.12</v>
      </c>
      <c r="I271" t="n">
        <v>135</v>
      </c>
      <c r="J271" t="n">
        <v>287.19</v>
      </c>
      <c r="K271" t="n">
        <v>61.2</v>
      </c>
      <c r="L271" t="n">
        <v>2</v>
      </c>
      <c r="M271" t="n">
        <v>133</v>
      </c>
      <c r="N271" t="n">
        <v>78.98999999999999</v>
      </c>
      <c r="O271" t="n">
        <v>35654.65</v>
      </c>
      <c r="P271" t="n">
        <v>372.63</v>
      </c>
      <c r="Q271" t="n">
        <v>3799.08</v>
      </c>
      <c r="R271" t="n">
        <v>190.15</v>
      </c>
      <c r="S271" t="n">
        <v>58.18</v>
      </c>
      <c r="T271" t="n">
        <v>63660.7</v>
      </c>
      <c r="U271" t="n">
        <v>0.31</v>
      </c>
      <c r="V271" t="n">
        <v>0.75</v>
      </c>
      <c r="W271" t="n">
        <v>2.95</v>
      </c>
      <c r="X271" t="n">
        <v>3.94</v>
      </c>
      <c r="Y271" t="n">
        <v>1</v>
      </c>
      <c r="Z271" t="n">
        <v>10</v>
      </c>
    </row>
    <row r="272">
      <c r="A272" t="n">
        <v>5</v>
      </c>
      <c r="B272" t="n">
        <v>145</v>
      </c>
      <c r="C272" t="inlineStr">
        <is>
          <t xml:space="preserve">CONCLUIDO	</t>
        </is>
      </c>
      <c r="D272" t="n">
        <v>3.263</v>
      </c>
      <c r="E272" t="n">
        <v>30.65</v>
      </c>
      <c r="F272" t="n">
        <v>21.45</v>
      </c>
      <c r="G272" t="n">
        <v>11.09</v>
      </c>
      <c r="H272" t="n">
        <v>0.14</v>
      </c>
      <c r="I272" t="n">
        <v>116</v>
      </c>
      <c r="J272" t="n">
        <v>287.7</v>
      </c>
      <c r="K272" t="n">
        <v>61.2</v>
      </c>
      <c r="L272" t="n">
        <v>2.25</v>
      </c>
      <c r="M272" t="n">
        <v>114</v>
      </c>
      <c r="N272" t="n">
        <v>79.25</v>
      </c>
      <c r="O272" t="n">
        <v>35716.83</v>
      </c>
      <c r="P272" t="n">
        <v>359.6</v>
      </c>
      <c r="Q272" t="n">
        <v>3798.32</v>
      </c>
      <c r="R272" t="n">
        <v>171.85</v>
      </c>
      <c r="S272" t="n">
        <v>58.18</v>
      </c>
      <c r="T272" t="n">
        <v>54604.78</v>
      </c>
      <c r="U272" t="n">
        <v>0.34</v>
      </c>
      <c r="V272" t="n">
        <v>0.77</v>
      </c>
      <c r="W272" t="n">
        <v>2.92</v>
      </c>
      <c r="X272" t="n">
        <v>3.37</v>
      </c>
      <c r="Y272" t="n">
        <v>1</v>
      </c>
      <c r="Z272" t="n">
        <v>10</v>
      </c>
    </row>
    <row r="273">
      <c r="A273" t="n">
        <v>6</v>
      </c>
      <c r="B273" t="n">
        <v>145</v>
      </c>
      <c r="C273" t="inlineStr">
        <is>
          <t xml:space="preserve">CONCLUIDO	</t>
        </is>
      </c>
      <c r="D273" t="n">
        <v>3.3953</v>
      </c>
      <c r="E273" t="n">
        <v>29.45</v>
      </c>
      <c r="F273" t="n">
        <v>21.01</v>
      </c>
      <c r="G273" t="n">
        <v>12.36</v>
      </c>
      <c r="H273" t="n">
        <v>0.15</v>
      </c>
      <c r="I273" t="n">
        <v>102</v>
      </c>
      <c r="J273" t="n">
        <v>288.2</v>
      </c>
      <c r="K273" t="n">
        <v>61.2</v>
      </c>
      <c r="L273" t="n">
        <v>2.5</v>
      </c>
      <c r="M273" t="n">
        <v>100</v>
      </c>
      <c r="N273" t="n">
        <v>79.5</v>
      </c>
      <c r="O273" t="n">
        <v>35779.11</v>
      </c>
      <c r="P273" t="n">
        <v>349.43</v>
      </c>
      <c r="Q273" t="n">
        <v>3798.46</v>
      </c>
      <c r="R273" t="n">
        <v>158.03</v>
      </c>
      <c r="S273" t="n">
        <v>58.18</v>
      </c>
      <c r="T273" t="n">
        <v>47767.11</v>
      </c>
      <c r="U273" t="n">
        <v>0.37</v>
      </c>
      <c r="V273" t="n">
        <v>0.78</v>
      </c>
      <c r="W273" t="n">
        <v>2.88</v>
      </c>
      <c r="X273" t="n">
        <v>2.93</v>
      </c>
      <c r="Y273" t="n">
        <v>1</v>
      </c>
      <c r="Z273" t="n">
        <v>10</v>
      </c>
    </row>
    <row r="274">
      <c r="A274" t="n">
        <v>7</v>
      </c>
      <c r="B274" t="n">
        <v>145</v>
      </c>
      <c r="C274" t="inlineStr">
        <is>
          <t xml:space="preserve">CONCLUIDO	</t>
        </is>
      </c>
      <c r="D274" t="n">
        <v>3.5137</v>
      </c>
      <c r="E274" t="n">
        <v>28.46</v>
      </c>
      <c r="F274" t="n">
        <v>20.66</v>
      </c>
      <c r="G274" t="n">
        <v>13.77</v>
      </c>
      <c r="H274" t="n">
        <v>0.17</v>
      </c>
      <c r="I274" t="n">
        <v>90</v>
      </c>
      <c r="J274" t="n">
        <v>288.71</v>
      </c>
      <c r="K274" t="n">
        <v>61.2</v>
      </c>
      <c r="L274" t="n">
        <v>2.75</v>
      </c>
      <c r="M274" t="n">
        <v>88</v>
      </c>
      <c r="N274" t="n">
        <v>79.76000000000001</v>
      </c>
      <c r="O274" t="n">
        <v>35841.5</v>
      </c>
      <c r="P274" t="n">
        <v>340.66</v>
      </c>
      <c r="Q274" t="n">
        <v>3798.26</v>
      </c>
      <c r="R274" t="n">
        <v>146.45</v>
      </c>
      <c r="S274" t="n">
        <v>58.18</v>
      </c>
      <c r="T274" t="n">
        <v>42035.14</v>
      </c>
      <c r="U274" t="n">
        <v>0.4</v>
      </c>
      <c r="V274" t="n">
        <v>0.8</v>
      </c>
      <c r="W274" t="n">
        <v>2.87</v>
      </c>
      <c r="X274" t="n">
        <v>2.59</v>
      </c>
      <c r="Y274" t="n">
        <v>1</v>
      </c>
      <c r="Z274" t="n">
        <v>10</v>
      </c>
    </row>
    <row r="275">
      <c r="A275" t="n">
        <v>8</v>
      </c>
      <c r="B275" t="n">
        <v>145</v>
      </c>
      <c r="C275" t="inlineStr">
        <is>
          <t xml:space="preserve">CONCLUIDO	</t>
        </is>
      </c>
      <c r="D275" t="n">
        <v>3.6088</v>
      </c>
      <c r="E275" t="n">
        <v>27.71</v>
      </c>
      <c r="F275" t="n">
        <v>20.4</v>
      </c>
      <c r="G275" t="n">
        <v>15.11</v>
      </c>
      <c r="H275" t="n">
        <v>0.18</v>
      </c>
      <c r="I275" t="n">
        <v>81</v>
      </c>
      <c r="J275" t="n">
        <v>289.21</v>
      </c>
      <c r="K275" t="n">
        <v>61.2</v>
      </c>
      <c r="L275" t="n">
        <v>3</v>
      </c>
      <c r="M275" t="n">
        <v>79</v>
      </c>
      <c r="N275" t="n">
        <v>80.02</v>
      </c>
      <c r="O275" t="n">
        <v>35903.99</v>
      </c>
      <c r="P275" t="n">
        <v>333.02</v>
      </c>
      <c r="Q275" t="n">
        <v>3798.19</v>
      </c>
      <c r="R275" t="n">
        <v>137.72</v>
      </c>
      <c r="S275" t="n">
        <v>58.18</v>
      </c>
      <c r="T275" t="n">
        <v>37714.41</v>
      </c>
      <c r="U275" t="n">
        <v>0.42</v>
      </c>
      <c r="V275" t="n">
        <v>0.8100000000000001</v>
      </c>
      <c r="W275" t="n">
        <v>2.85</v>
      </c>
      <c r="X275" t="n">
        <v>2.32</v>
      </c>
      <c r="Y275" t="n">
        <v>1</v>
      </c>
      <c r="Z275" t="n">
        <v>10</v>
      </c>
    </row>
    <row r="276">
      <c r="A276" t="n">
        <v>9</v>
      </c>
      <c r="B276" t="n">
        <v>145</v>
      </c>
      <c r="C276" t="inlineStr">
        <is>
          <t xml:space="preserve">CONCLUIDO	</t>
        </is>
      </c>
      <c r="D276" t="n">
        <v>3.6969</v>
      </c>
      <c r="E276" t="n">
        <v>27.05</v>
      </c>
      <c r="F276" t="n">
        <v>20.17</v>
      </c>
      <c r="G276" t="n">
        <v>16.58</v>
      </c>
      <c r="H276" t="n">
        <v>0.2</v>
      </c>
      <c r="I276" t="n">
        <v>73</v>
      </c>
      <c r="J276" t="n">
        <v>289.72</v>
      </c>
      <c r="K276" t="n">
        <v>61.2</v>
      </c>
      <c r="L276" t="n">
        <v>3.25</v>
      </c>
      <c r="M276" t="n">
        <v>71</v>
      </c>
      <c r="N276" t="n">
        <v>80.27</v>
      </c>
      <c r="O276" t="n">
        <v>35966.59</v>
      </c>
      <c r="P276" t="n">
        <v>325.92</v>
      </c>
      <c r="Q276" t="n">
        <v>3798.23</v>
      </c>
      <c r="R276" t="n">
        <v>130.38</v>
      </c>
      <c r="S276" t="n">
        <v>58.18</v>
      </c>
      <c r="T276" t="n">
        <v>34087.04</v>
      </c>
      <c r="U276" t="n">
        <v>0.45</v>
      </c>
      <c r="V276" t="n">
        <v>0.82</v>
      </c>
      <c r="W276" t="n">
        <v>2.84</v>
      </c>
      <c r="X276" t="n">
        <v>2.09</v>
      </c>
      <c r="Y276" t="n">
        <v>1</v>
      </c>
      <c r="Z276" t="n">
        <v>10</v>
      </c>
    </row>
    <row r="277">
      <c r="A277" t="n">
        <v>10</v>
      </c>
      <c r="B277" t="n">
        <v>145</v>
      </c>
      <c r="C277" t="inlineStr">
        <is>
          <t xml:space="preserve">CONCLUIDO	</t>
        </is>
      </c>
      <c r="D277" t="n">
        <v>3.7668</v>
      </c>
      <c r="E277" t="n">
        <v>26.55</v>
      </c>
      <c r="F277" t="n">
        <v>19.99</v>
      </c>
      <c r="G277" t="n">
        <v>17.9</v>
      </c>
      <c r="H277" t="n">
        <v>0.21</v>
      </c>
      <c r="I277" t="n">
        <v>67</v>
      </c>
      <c r="J277" t="n">
        <v>290.23</v>
      </c>
      <c r="K277" t="n">
        <v>61.2</v>
      </c>
      <c r="L277" t="n">
        <v>3.5</v>
      </c>
      <c r="M277" t="n">
        <v>65</v>
      </c>
      <c r="N277" t="n">
        <v>80.53</v>
      </c>
      <c r="O277" t="n">
        <v>36029.29</v>
      </c>
      <c r="P277" t="n">
        <v>320.72</v>
      </c>
      <c r="Q277" t="n">
        <v>3798.37</v>
      </c>
      <c r="R277" t="n">
        <v>124.68</v>
      </c>
      <c r="S277" t="n">
        <v>58.18</v>
      </c>
      <c r="T277" t="n">
        <v>31266.45</v>
      </c>
      <c r="U277" t="n">
        <v>0.47</v>
      </c>
      <c r="V277" t="n">
        <v>0.82</v>
      </c>
      <c r="W277" t="n">
        <v>2.83</v>
      </c>
      <c r="X277" t="n">
        <v>1.92</v>
      </c>
      <c r="Y277" t="n">
        <v>1</v>
      </c>
      <c r="Z277" t="n">
        <v>10</v>
      </c>
    </row>
    <row r="278">
      <c r="A278" t="n">
        <v>11</v>
      </c>
      <c r="B278" t="n">
        <v>145</v>
      </c>
      <c r="C278" t="inlineStr">
        <is>
          <t xml:space="preserve">CONCLUIDO	</t>
        </is>
      </c>
      <c r="D278" t="n">
        <v>3.8251</v>
      </c>
      <c r="E278" t="n">
        <v>26.14</v>
      </c>
      <c r="F278" t="n">
        <v>19.85</v>
      </c>
      <c r="G278" t="n">
        <v>19.21</v>
      </c>
      <c r="H278" t="n">
        <v>0.23</v>
      </c>
      <c r="I278" t="n">
        <v>62</v>
      </c>
      <c r="J278" t="n">
        <v>290.74</v>
      </c>
      <c r="K278" t="n">
        <v>61.2</v>
      </c>
      <c r="L278" t="n">
        <v>3.75</v>
      </c>
      <c r="M278" t="n">
        <v>60</v>
      </c>
      <c r="N278" t="n">
        <v>80.79000000000001</v>
      </c>
      <c r="O278" t="n">
        <v>36092.1</v>
      </c>
      <c r="P278" t="n">
        <v>315.14</v>
      </c>
      <c r="Q278" t="n">
        <v>3798.24</v>
      </c>
      <c r="R278" t="n">
        <v>119.58</v>
      </c>
      <c r="S278" t="n">
        <v>58.18</v>
      </c>
      <c r="T278" t="n">
        <v>28739.22</v>
      </c>
      <c r="U278" t="n">
        <v>0.49</v>
      </c>
      <c r="V278" t="n">
        <v>0.83</v>
      </c>
      <c r="W278" t="n">
        <v>2.84</v>
      </c>
      <c r="X278" t="n">
        <v>1.78</v>
      </c>
      <c r="Y278" t="n">
        <v>1</v>
      </c>
      <c r="Z278" t="n">
        <v>10</v>
      </c>
    </row>
    <row r="279">
      <c r="A279" t="n">
        <v>12</v>
      </c>
      <c r="B279" t="n">
        <v>145</v>
      </c>
      <c r="C279" t="inlineStr">
        <is>
          <t xml:space="preserve">CONCLUIDO	</t>
        </is>
      </c>
      <c r="D279" t="n">
        <v>3.8885</v>
      </c>
      <c r="E279" t="n">
        <v>25.72</v>
      </c>
      <c r="F279" t="n">
        <v>19.7</v>
      </c>
      <c r="G279" t="n">
        <v>20.73</v>
      </c>
      <c r="H279" t="n">
        <v>0.24</v>
      </c>
      <c r="I279" t="n">
        <v>57</v>
      </c>
      <c r="J279" t="n">
        <v>291.25</v>
      </c>
      <c r="K279" t="n">
        <v>61.2</v>
      </c>
      <c r="L279" t="n">
        <v>4</v>
      </c>
      <c r="M279" t="n">
        <v>55</v>
      </c>
      <c r="N279" t="n">
        <v>81.05</v>
      </c>
      <c r="O279" t="n">
        <v>36155.02</v>
      </c>
      <c r="P279" t="n">
        <v>309.12</v>
      </c>
      <c r="Q279" t="n">
        <v>3798.27</v>
      </c>
      <c r="R279" t="n">
        <v>115.26</v>
      </c>
      <c r="S279" t="n">
        <v>58.18</v>
      </c>
      <c r="T279" t="n">
        <v>26604.83</v>
      </c>
      <c r="U279" t="n">
        <v>0.5</v>
      </c>
      <c r="V279" t="n">
        <v>0.84</v>
      </c>
      <c r="W279" t="n">
        <v>2.81</v>
      </c>
      <c r="X279" t="n">
        <v>1.62</v>
      </c>
      <c r="Y279" t="n">
        <v>1</v>
      </c>
      <c r="Z279" t="n">
        <v>10</v>
      </c>
    </row>
    <row r="280">
      <c r="A280" t="n">
        <v>13</v>
      </c>
      <c r="B280" t="n">
        <v>145</v>
      </c>
      <c r="C280" t="inlineStr">
        <is>
          <t xml:space="preserve">CONCLUIDO	</t>
        </is>
      </c>
      <c r="D280" t="n">
        <v>3.9398</v>
      </c>
      <c r="E280" t="n">
        <v>25.38</v>
      </c>
      <c r="F280" t="n">
        <v>19.58</v>
      </c>
      <c r="G280" t="n">
        <v>22.16</v>
      </c>
      <c r="H280" t="n">
        <v>0.26</v>
      </c>
      <c r="I280" t="n">
        <v>53</v>
      </c>
      <c r="J280" t="n">
        <v>291.76</v>
      </c>
      <c r="K280" t="n">
        <v>61.2</v>
      </c>
      <c r="L280" t="n">
        <v>4.25</v>
      </c>
      <c r="M280" t="n">
        <v>51</v>
      </c>
      <c r="N280" t="n">
        <v>81.31</v>
      </c>
      <c r="O280" t="n">
        <v>36218.04</v>
      </c>
      <c r="P280" t="n">
        <v>303.32</v>
      </c>
      <c r="Q280" t="n">
        <v>3798.01</v>
      </c>
      <c r="R280" t="n">
        <v>111.56</v>
      </c>
      <c r="S280" t="n">
        <v>58.18</v>
      </c>
      <c r="T280" t="n">
        <v>24774.86</v>
      </c>
      <c r="U280" t="n">
        <v>0.52</v>
      </c>
      <c r="V280" t="n">
        <v>0.84</v>
      </c>
      <c r="W280" t="n">
        <v>2.79</v>
      </c>
      <c r="X280" t="n">
        <v>1.51</v>
      </c>
      <c r="Y280" t="n">
        <v>1</v>
      </c>
      <c r="Z280" t="n">
        <v>10</v>
      </c>
    </row>
    <row r="281">
      <c r="A281" t="n">
        <v>14</v>
      </c>
      <c r="B281" t="n">
        <v>145</v>
      </c>
      <c r="C281" t="inlineStr">
        <is>
          <t xml:space="preserve">CONCLUIDO	</t>
        </is>
      </c>
      <c r="D281" t="n">
        <v>3.9918</v>
      </c>
      <c r="E281" t="n">
        <v>25.05</v>
      </c>
      <c r="F281" t="n">
        <v>19.46</v>
      </c>
      <c r="G281" t="n">
        <v>23.83</v>
      </c>
      <c r="H281" t="n">
        <v>0.27</v>
      </c>
      <c r="I281" t="n">
        <v>49</v>
      </c>
      <c r="J281" t="n">
        <v>292.27</v>
      </c>
      <c r="K281" t="n">
        <v>61.2</v>
      </c>
      <c r="L281" t="n">
        <v>4.5</v>
      </c>
      <c r="M281" t="n">
        <v>47</v>
      </c>
      <c r="N281" t="n">
        <v>81.56999999999999</v>
      </c>
      <c r="O281" t="n">
        <v>36281.16</v>
      </c>
      <c r="P281" t="n">
        <v>297.84</v>
      </c>
      <c r="Q281" t="n">
        <v>3798.29</v>
      </c>
      <c r="R281" t="n">
        <v>107.58</v>
      </c>
      <c r="S281" t="n">
        <v>58.18</v>
      </c>
      <c r="T281" t="n">
        <v>22807.75</v>
      </c>
      <c r="U281" t="n">
        <v>0.54</v>
      </c>
      <c r="V281" t="n">
        <v>0.85</v>
      </c>
      <c r="W281" t="n">
        <v>2.79</v>
      </c>
      <c r="X281" t="n">
        <v>1.39</v>
      </c>
      <c r="Y281" t="n">
        <v>1</v>
      </c>
      <c r="Z281" t="n">
        <v>10</v>
      </c>
    </row>
    <row r="282">
      <c r="A282" t="n">
        <v>15</v>
      </c>
      <c r="B282" t="n">
        <v>145</v>
      </c>
      <c r="C282" t="inlineStr">
        <is>
          <t xml:space="preserve">CONCLUIDO	</t>
        </is>
      </c>
      <c r="D282" t="n">
        <v>4.033</v>
      </c>
      <c r="E282" t="n">
        <v>24.8</v>
      </c>
      <c r="F282" t="n">
        <v>19.37</v>
      </c>
      <c r="G282" t="n">
        <v>25.26</v>
      </c>
      <c r="H282" t="n">
        <v>0.29</v>
      </c>
      <c r="I282" t="n">
        <v>46</v>
      </c>
      <c r="J282" t="n">
        <v>292.79</v>
      </c>
      <c r="K282" t="n">
        <v>61.2</v>
      </c>
      <c r="L282" t="n">
        <v>4.75</v>
      </c>
      <c r="M282" t="n">
        <v>44</v>
      </c>
      <c r="N282" t="n">
        <v>81.84</v>
      </c>
      <c r="O282" t="n">
        <v>36344.4</v>
      </c>
      <c r="P282" t="n">
        <v>293.37</v>
      </c>
      <c r="Q282" t="n">
        <v>3798.18</v>
      </c>
      <c r="R282" t="n">
        <v>104.19</v>
      </c>
      <c r="S282" t="n">
        <v>58.18</v>
      </c>
      <c r="T282" t="n">
        <v>21127.85</v>
      </c>
      <c r="U282" t="n">
        <v>0.5600000000000001</v>
      </c>
      <c r="V282" t="n">
        <v>0.85</v>
      </c>
      <c r="W282" t="n">
        <v>2.79</v>
      </c>
      <c r="X282" t="n">
        <v>1.3</v>
      </c>
      <c r="Y282" t="n">
        <v>1</v>
      </c>
      <c r="Z282" t="n">
        <v>10</v>
      </c>
    </row>
    <row r="283">
      <c r="A283" t="n">
        <v>16</v>
      </c>
      <c r="B283" t="n">
        <v>145</v>
      </c>
      <c r="C283" t="inlineStr">
        <is>
          <t xml:space="preserve">CONCLUIDO	</t>
        </is>
      </c>
      <c r="D283" t="n">
        <v>4.074</v>
      </c>
      <c r="E283" t="n">
        <v>24.55</v>
      </c>
      <c r="F283" t="n">
        <v>19.28</v>
      </c>
      <c r="G283" t="n">
        <v>26.9</v>
      </c>
      <c r="H283" t="n">
        <v>0.3</v>
      </c>
      <c r="I283" t="n">
        <v>43</v>
      </c>
      <c r="J283" t="n">
        <v>293.3</v>
      </c>
      <c r="K283" t="n">
        <v>61.2</v>
      </c>
      <c r="L283" t="n">
        <v>5</v>
      </c>
      <c r="M283" t="n">
        <v>41</v>
      </c>
      <c r="N283" t="n">
        <v>82.09999999999999</v>
      </c>
      <c r="O283" t="n">
        <v>36407.75</v>
      </c>
      <c r="P283" t="n">
        <v>288.14</v>
      </c>
      <c r="Q283" t="n">
        <v>3798.01</v>
      </c>
      <c r="R283" t="n">
        <v>101.34</v>
      </c>
      <c r="S283" t="n">
        <v>58.18</v>
      </c>
      <c r="T283" t="n">
        <v>19716.8</v>
      </c>
      <c r="U283" t="n">
        <v>0.57</v>
      </c>
      <c r="V283" t="n">
        <v>0.86</v>
      </c>
      <c r="W283" t="n">
        <v>2.79</v>
      </c>
      <c r="X283" t="n">
        <v>1.21</v>
      </c>
      <c r="Y283" t="n">
        <v>1</v>
      </c>
      <c r="Z283" t="n">
        <v>10</v>
      </c>
    </row>
    <row r="284">
      <c r="A284" t="n">
        <v>17</v>
      </c>
      <c r="B284" t="n">
        <v>145</v>
      </c>
      <c r="C284" t="inlineStr">
        <is>
          <t xml:space="preserve">CONCLUIDO	</t>
        </is>
      </c>
      <c r="D284" t="n">
        <v>4.1132</v>
      </c>
      <c r="E284" t="n">
        <v>24.31</v>
      </c>
      <c r="F284" t="n">
        <v>19.21</v>
      </c>
      <c r="G284" t="n">
        <v>28.81</v>
      </c>
      <c r="H284" t="n">
        <v>0.32</v>
      </c>
      <c r="I284" t="n">
        <v>40</v>
      </c>
      <c r="J284" t="n">
        <v>293.81</v>
      </c>
      <c r="K284" t="n">
        <v>61.2</v>
      </c>
      <c r="L284" t="n">
        <v>5.25</v>
      </c>
      <c r="M284" t="n">
        <v>38</v>
      </c>
      <c r="N284" t="n">
        <v>82.36</v>
      </c>
      <c r="O284" t="n">
        <v>36471.2</v>
      </c>
      <c r="P284" t="n">
        <v>284.04</v>
      </c>
      <c r="Q284" t="n">
        <v>3798.23</v>
      </c>
      <c r="R284" t="n">
        <v>99.14</v>
      </c>
      <c r="S284" t="n">
        <v>58.18</v>
      </c>
      <c r="T284" t="n">
        <v>18630.1</v>
      </c>
      <c r="U284" t="n">
        <v>0.59</v>
      </c>
      <c r="V284" t="n">
        <v>0.86</v>
      </c>
      <c r="W284" t="n">
        <v>2.78</v>
      </c>
      <c r="X284" t="n">
        <v>1.14</v>
      </c>
      <c r="Y284" t="n">
        <v>1</v>
      </c>
      <c r="Z284" t="n">
        <v>10</v>
      </c>
    </row>
    <row r="285">
      <c r="A285" t="n">
        <v>18</v>
      </c>
      <c r="B285" t="n">
        <v>145</v>
      </c>
      <c r="C285" t="inlineStr">
        <is>
          <t xml:space="preserve">CONCLUIDO	</t>
        </is>
      </c>
      <c r="D285" t="n">
        <v>4.1395</v>
      </c>
      <c r="E285" t="n">
        <v>24.16</v>
      </c>
      <c r="F285" t="n">
        <v>19.16</v>
      </c>
      <c r="G285" t="n">
        <v>30.25</v>
      </c>
      <c r="H285" t="n">
        <v>0.33</v>
      </c>
      <c r="I285" t="n">
        <v>38</v>
      </c>
      <c r="J285" t="n">
        <v>294.33</v>
      </c>
      <c r="K285" t="n">
        <v>61.2</v>
      </c>
      <c r="L285" t="n">
        <v>5.5</v>
      </c>
      <c r="M285" t="n">
        <v>36</v>
      </c>
      <c r="N285" t="n">
        <v>82.63</v>
      </c>
      <c r="O285" t="n">
        <v>36534.76</v>
      </c>
      <c r="P285" t="n">
        <v>279.26</v>
      </c>
      <c r="Q285" t="n">
        <v>3797.83</v>
      </c>
      <c r="R285" t="n">
        <v>97.90000000000001</v>
      </c>
      <c r="S285" t="n">
        <v>58.18</v>
      </c>
      <c r="T285" t="n">
        <v>18022.58</v>
      </c>
      <c r="U285" t="n">
        <v>0.59</v>
      </c>
      <c r="V285" t="n">
        <v>0.86</v>
      </c>
      <c r="W285" t="n">
        <v>2.77</v>
      </c>
      <c r="X285" t="n">
        <v>1.09</v>
      </c>
      <c r="Y285" t="n">
        <v>1</v>
      </c>
      <c r="Z285" t="n">
        <v>10</v>
      </c>
    </row>
    <row r="286">
      <c r="A286" t="n">
        <v>19</v>
      </c>
      <c r="B286" t="n">
        <v>145</v>
      </c>
      <c r="C286" t="inlineStr">
        <is>
          <t xml:space="preserve">CONCLUIDO	</t>
        </is>
      </c>
      <c r="D286" t="n">
        <v>4.1839</v>
      </c>
      <c r="E286" t="n">
        <v>23.9</v>
      </c>
      <c r="F286" t="n">
        <v>19.07</v>
      </c>
      <c r="G286" t="n">
        <v>32.68</v>
      </c>
      <c r="H286" t="n">
        <v>0.35</v>
      </c>
      <c r="I286" t="n">
        <v>35</v>
      </c>
      <c r="J286" t="n">
        <v>294.84</v>
      </c>
      <c r="K286" t="n">
        <v>61.2</v>
      </c>
      <c r="L286" t="n">
        <v>5.75</v>
      </c>
      <c r="M286" t="n">
        <v>33</v>
      </c>
      <c r="N286" t="n">
        <v>82.90000000000001</v>
      </c>
      <c r="O286" t="n">
        <v>36598.44</v>
      </c>
      <c r="P286" t="n">
        <v>272.97</v>
      </c>
      <c r="Q286" t="n">
        <v>3797.84</v>
      </c>
      <c r="R286" t="n">
        <v>94.73</v>
      </c>
      <c r="S286" t="n">
        <v>58.18</v>
      </c>
      <c r="T286" t="n">
        <v>16450.97</v>
      </c>
      <c r="U286" t="n">
        <v>0.61</v>
      </c>
      <c r="V286" t="n">
        <v>0.86</v>
      </c>
      <c r="W286" t="n">
        <v>2.77</v>
      </c>
      <c r="X286" t="n">
        <v>0.99</v>
      </c>
      <c r="Y286" t="n">
        <v>1</v>
      </c>
      <c r="Z286" t="n">
        <v>10</v>
      </c>
    </row>
    <row r="287">
      <c r="A287" t="n">
        <v>20</v>
      </c>
      <c r="B287" t="n">
        <v>145</v>
      </c>
      <c r="C287" t="inlineStr">
        <is>
          <t xml:space="preserve">CONCLUIDO	</t>
        </is>
      </c>
      <c r="D287" t="n">
        <v>4.1983</v>
      </c>
      <c r="E287" t="n">
        <v>23.82</v>
      </c>
      <c r="F287" t="n">
        <v>19.04</v>
      </c>
      <c r="G287" t="n">
        <v>33.6</v>
      </c>
      <c r="H287" t="n">
        <v>0.36</v>
      </c>
      <c r="I287" t="n">
        <v>34</v>
      </c>
      <c r="J287" t="n">
        <v>295.36</v>
      </c>
      <c r="K287" t="n">
        <v>61.2</v>
      </c>
      <c r="L287" t="n">
        <v>6</v>
      </c>
      <c r="M287" t="n">
        <v>31</v>
      </c>
      <c r="N287" t="n">
        <v>83.16</v>
      </c>
      <c r="O287" t="n">
        <v>36662.22</v>
      </c>
      <c r="P287" t="n">
        <v>269.54</v>
      </c>
      <c r="Q287" t="n">
        <v>3797.84</v>
      </c>
      <c r="R287" t="n">
        <v>93.51000000000001</v>
      </c>
      <c r="S287" t="n">
        <v>58.18</v>
      </c>
      <c r="T287" t="n">
        <v>15846.49</v>
      </c>
      <c r="U287" t="n">
        <v>0.62</v>
      </c>
      <c r="V287" t="n">
        <v>0.87</v>
      </c>
      <c r="W287" t="n">
        <v>2.78</v>
      </c>
      <c r="X287" t="n">
        <v>0.97</v>
      </c>
      <c r="Y287" t="n">
        <v>1</v>
      </c>
      <c r="Z287" t="n">
        <v>10</v>
      </c>
    </row>
    <row r="288">
      <c r="A288" t="n">
        <v>21</v>
      </c>
      <c r="B288" t="n">
        <v>145</v>
      </c>
      <c r="C288" t="inlineStr">
        <is>
          <t xml:space="preserve">CONCLUIDO	</t>
        </is>
      </c>
      <c r="D288" t="n">
        <v>4.2297</v>
      </c>
      <c r="E288" t="n">
        <v>23.64</v>
      </c>
      <c r="F288" t="n">
        <v>18.97</v>
      </c>
      <c r="G288" t="n">
        <v>35.57</v>
      </c>
      <c r="H288" t="n">
        <v>0.38</v>
      </c>
      <c r="I288" t="n">
        <v>32</v>
      </c>
      <c r="J288" t="n">
        <v>295.88</v>
      </c>
      <c r="K288" t="n">
        <v>61.2</v>
      </c>
      <c r="L288" t="n">
        <v>6.25</v>
      </c>
      <c r="M288" t="n">
        <v>27</v>
      </c>
      <c r="N288" t="n">
        <v>83.43000000000001</v>
      </c>
      <c r="O288" t="n">
        <v>36726.12</v>
      </c>
      <c r="P288" t="n">
        <v>265.19</v>
      </c>
      <c r="Q288" t="n">
        <v>3798.05</v>
      </c>
      <c r="R288" t="n">
        <v>91.3</v>
      </c>
      <c r="S288" t="n">
        <v>58.18</v>
      </c>
      <c r="T288" t="n">
        <v>14749.57</v>
      </c>
      <c r="U288" t="n">
        <v>0.64</v>
      </c>
      <c r="V288" t="n">
        <v>0.87</v>
      </c>
      <c r="W288" t="n">
        <v>2.77</v>
      </c>
      <c r="X288" t="n">
        <v>0.9</v>
      </c>
      <c r="Y288" t="n">
        <v>1</v>
      </c>
      <c r="Z288" t="n">
        <v>10</v>
      </c>
    </row>
    <row r="289">
      <c r="A289" t="n">
        <v>22</v>
      </c>
      <c r="B289" t="n">
        <v>145</v>
      </c>
      <c r="C289" t="inlineStr">
        <is>
          <t xml:space="preserve">CONCLUIDO	</t>
        </is>
      </c>
      <c r="D289" t="n">
        <v>4.2594</v>
      </c>
      <c r="E289" t="n">
        <v>23.48</v>
      </c>
      <c r="F289" t="n">
        <v>18.91</v>
      </c>
      <c r="G289" t="n">
        <v>37.82</v>
      </c>
      <c r="H289" t="n">
        <v>0.39</v>
      </c>
      <c r="I289" t="n">
        <v>30</v>
      </c>
      <c r="J289" t="n">
        <v>296.4</v>
      </c>
      <c r="K289" t="n">
        <v>61.2</v>
      </c>
      <c r="L289" t="n">
        <v>6.5</v>
      </c>
      <c r="M289" t="n">
        <v>22</v>
      </c>
      <c r="N289" t="n">
        <v>83.7</v>
      </c>
      <c r="O289" t="n">
        <v>36790.13</v>
      </c>
      <c r="P289" t="n">
        <v>260.9</v>
      </c>
      <c r="Q289" t="n">
        <v>3797.97</v>
      </c>
      <c r="R289" t="n">
        <v>89.2</v>
      </c>
      <c r="S289" t="n">
        <v>58.18</v>
      </c>
      <c r="T289" t="n">
        <v>13713.24</v>
      </c>
      <c r="U289" t="n">
        <v>0.65</v>
      </c>
      <c r="V289" t="n">
        <v>0.87</v>
      </c>
      <c r="W289" t="n">
        <v>2.78</v>
      </c>
      <c r="X289" t="n">
        <v>0.84</v>
      </c>
      <c r="Y289" t="n">
        <v>1</v>
      </c>
      <c r="Z289" t="n">
        <v>10</v>
      </c>
    </row>
    <row r="290">
      <c r="A290" t="n">
        <v>23</v>
      </c>
      <c r="B290" t="n">
        <v>145</v>
      </c>
      <c r="C290" t="inlineStr">
        <is>
          <t xml:space="preserve">CONCLUIDO	</t>
        </is>
      </c>
      <c r="D290" t="n">
        <v>4.2575</v>
      </c>
      <c r="E290" t="n">
        <v>23.49</v>
      </c>
      <c r="F290" t="n">
        <v>18.92</v>
      </c>
      <c r="G290" t="n">
        <v>37.84</v>
      </c>
      <c r="H290" t="n">
        <v>0.4</v>
      </c>
      <c r="I290" t="n">
        <v>30</v>
      </c>
      <c r="J290" t="n">
        <v>296.92</v>
      </c>
      <c r="K290" t="n">
        <v>61.2</v>
      </c>
      <c r="L290" t="n">
        <v>6.75</v>
      </c>
      <c r="M290" t="n">
        <v>19</v>
      </c>
      <c r="N290" t="n">
        <v>83.97</v>
      </c>
      <c r="O290" t="n">
        <v>36854.25</v>
      </c>
      <c r="P290" t="n">
        <v>260.07</v>
      </c>
      <c r="Q290" t="n">
        <v>3798.01</v>
      </c>
      <c r="R290" t="n">
        <v>89.48</v>
      </c>
      <c r="S290" t="n">
        <v>58.18</v>
      </c>
      <c r="T290" t="n">
        <v>13853.2</v>
      </c>
      <c r="U290" t="n">
        <v>0.65</v>
      </c>
      <c r="V290" t="n">
        <v>0.87</v>
      </c>
      <c r="W290" t="n">
        <v>2.78</v>
      </c>
      <c r="X290" t="n">
        <v>0.85</v>
      </c>
      <c r="Y290" t="n">
        <v>1</v>
      </c>
      <c r="Z290" t="n">
        <v>10</v>
      </c>
    </row>
    <row r="291">
      <c r="A291" t="n">
        <v>24</v>
      </c>
      <c r="B291" t="n">
        <v>145</v>
      </c>
      <c r="C291" t="inlineStr">
        <is>
          <t xml:space="preserve">CONCLUIDO	</t>
        </is>
      </c>
      <c r="D291" t="n">
        <v>4.2701</v>
      </c>
      <c r="E291" t="n">
        <v>23.42</v>
      </c>
      <c r="F291" t="n">
        <v>18.91</v>
      </c>
      <c r="G291" t="n">
        <v>39.12</v>
      </c>
      <c r="H291" t="n">
        <v>0.42</v>
      </c>
      <c r="I291" t="n">
        <v>29</v>
      </c>
      <c r="J291" t="n">
        <v>297.44</v>
      </c>
      <c r="K291" t="n">
        <v>61.2</v>
      </c>
      <c r="L291" t="n">
        <v>7</v>
      </c>
      <c r="M291" t="n">
        <v>10</v>
      </c>
      <c r="N291" t="n">
        <v>84.23999999999999</v>
      </c>
      <c r="O291" t="n">
        <v>36918.48</v>
      </c>
      <c r="P291" t="n">
        <v>256.09</v>
      </c>
      <c r="Q291" t="n">
        <v>3797.94</v>
      </c>
      <c r="R291" t="n">
        <v>88.56</v>
      </c>
      <c r="S291" t="n">
        <v>58.18</v>
      </c>
      <c r="T291" t="n">
        <v>13397.36</v>
      </c>
      <c r="U291" t="n">
        <v>0.66</v>
      </c>
      <c r="V291" t="n">
        <v>0.87</v>
      </c>
      <c r="W291" t="n">
        <v>2.79</v>
      </c>
      <c r="X291" t="n">
        <v>0.84</v>
      </c>
      <c r="Y291" t="n">
        <v>1</v>
      </c>
      <c r="Z291" t="n">
        <v>10</v>
      </c>
    </row>
    <row r="292">
      <c r="A292" t="n">
        <v>25</v>
      </c>
      <c r="B292" t="n">
        <v>145</v>
      </c>
      <c r="C292" t="inlineStr">
        <is>
          <t xml:space="preserve">CONCLUIDO	</t>
        </is>
      </c>
      <c r="D292" t="n">
        <v>4.2844</v>
      </c>
      <c r="E292" t="n">
        <v>23.34</v>
      </c>
      <c r="F292" t="n">
        <v>18.88</v>
      </c>
      <c r="G292" t="n">
        <v>40.46</v>
      </c>
      <c r="H292" t="n">
        <v>0.43</v>
      </c>
      <c r="I292" t="n">
        <v>28</v>
      </c>
      <c r="J292" t="n">
        <v>297.96</v>
      </c>
      <c r="K292" t="n">
        <v>61.2</v>
      </c>
      <c r="L292" t="n">
        <v>7.25</v>
      </c>
      <c r="M292" t="n">
        <v>7</v>
      </c>
      <c r="N292" t="n">
        <v>84.51000000000001</v>
      </c>
      <c r="O292" t="n">
        <v>36982.83</v>
      </c>
      <c r="P292" t="n">
        <v>256.23</v>
      </c>
      <c r="Q292" t="n">
        <v>3798.62</v>
      </c>
      <c r="R292" t="n">
        <v>87.64</v>
      </c>
      <c r="S292" t="n">
        <v>58.18</v>
      </c>
      <c r="T292" t="n">
        <v>12942.87</v>
      </c>
      <c r="U292" t="n">
        <v>0.66</v>
      </c>
      <c r="V292" t="n">
        <v>0.87</v>
      </c>
      <c r="W292" t="n">
        <v>2.79</v>
      </c>
      <c r="X292" t="n">
        <v>0.8100000000000001</v>
      </c>
      <c r="Y292" t="n">
        <v>1</v>
      </c>
      <c r="Z292" t="n">
        <v>10</v>
      </c>
    </row>
    <row r="293">
      <c r="A293" t="n">
        <v>26</v>
      </c>
      <c r="B293" t="n">
        <v>145</v>
      </c>
      <c r="C293" t="inlineStr">
        <is>
          <t xml:space="preserve">CONCLUIDO	</t>
        </is>
      </c>
      <c r="D293" t="n">
        <v>4.2865</v>
      </c>
      <c r="E293" t="n">
        <v>23.33</v>
      </c>
      <c r="F293" t="n">
        <v>18.87</v>
      </c>
      <c r="G293" t="n">
        <v>40.44</v>
      </c>
      <c r="H293" t="n">
        <v>0.45</v>
      </c>
      <c r="I293" t="n">
        <v>28</v>
      </c>
      <c r="J293" t="n">
        <v>298.48</v>
      </c>
      <c r="K293" t="n">
        <v>61.2</v>
      </c>
      <c r="L293" t="n">
        <v>7.5</v>
      </c>
      <c r="M293" t="n">
        <v>4</v>
      </c>
      <c r="N293" t="n">
        <v>84.79000000000001</v>
      </c>
      <c r="O293" t="n">
        <v>37047.29</v>
      </c>
      <c r="P293" t="n">
        <v>255.03</v>
      </c>
      <c r="Q293" t="n">
        <v>3798.3</v>
      </c>
      <c r="R293" t="n">
        <v>87.09999999999999</v>
      </c>
      <c r="S293" t="n">
        <v>58.18</v>
      </c>
      <c r="T293" t="n">
        <v>12669.74</v>
      </c>
      <c r="U293" t="n">
        <v>0.67</v>
      </c>
      <c r="V293" t="n">
        <v>0.87</v>
      </c>
      <c r="W293" t="n">
        <v>2.79</v>
      </c>
      <c r="X293" t="n">
        <v>0.8</v>
      </c>
      <c r="Y293" t="n">
        <v>1</v>
      </c>
      <c r="Z293" t="n">
        <v>10</v>
      </c>
    </row>
    <row r="294">
      <c r="A294" t="n">
        <v>27</v>
      </c>
      <c r="B294" t="n">
        <v>145</v>
      </c>
      <c r="C294" t="inlineStr">
        <is>
          <t xml:space="preserve">CONCLUIDO	</t>
        </is>
      </c>
      <c r="D294" t="n">
        <v>4.2836</v>
      </c>
      <c r="E294" t="n">
        <v>23.34</v>
      </c>
      <c r="F294" t="n">
        <v>18.89</v>
      </c>
      <c r="G294" t="n">
        <v>40.47</v>
      </c>
      <c r="H294" t="n">
        <v>0.46</v>
      </c>
      <c r="I294" t="n">
        <v>28</v>
      </c>
      <c r="J294" t="n">
        <v>299.01</v>
      </c>
      <c r="K294" t="n">
        <v>61.2</v>
      </c>
      <c r="L294" t="n">
        <v>7.75</v>
      </c>
      <c r="M294" t="n">
        <v>2</v>
      </c>
      <c r="N294" t="n">
        <v>85.06</v>
      </c>
      <c r="O294" t="n">
        <v>37111.87</v>
      </c>
      <c r="P294" t="n">
        <v>254.75</v>
      </c>
      <c r="Q294" t="n">
        <v>3798.58</v>
      </c>
      <c r="R294" t="n">
        <v>87.59</v>
      </c>
      <c r="S294" t="n">
        <v>58.18</v>
      </c>
      <c r="T294" t="n">
        <v>12914.54</v>
      </c>
      <c r="U294" t="n">
        <v>0.66</v>
      </c>
      <c r="V294" t="n">
        <v>0.87</v>
      </c>
      <c r="W294" t="n">
        <v>2.8</v>
      </c>
      <c r="X294" t="n">
        <v>0.82</v>
      </c>
      <c r="Y294" t="n">
        <v>1</v>
      </c>
      <c r="Z294" t="n">
        <v>10</v>
      </c>
    </row>
    <row r="295">
      <c r="A295" t="n">
        <v>28</v>
      </c>
      <c r="B295" t="n">
        <v>145</v>
      </c>
      <c r="C295" t="inlineStr">
        <is>
          <t xml:space="preserve">CONCLUIDO	</t>
        </is>
      </c>
      <c r="D295" t="n">
        <v>4.2816</v>
      </c>
      <c r="E295" t="n">
        <v>23.36</v>
      </c>
      <c r="F295" t="n">
        <v>18.9</v>
      </c>
      <c r="G295" t="n">
        <v>40.49</v>
      </c>
      <c r="H295" t="n">
        <v>0.48</v>
      </c>
      <c r="I295" t="n">
        <v>28</v>
      </c>
      <c r="J295" t="n">
        <v>299.53</v>
      </c>
      <c r="K295" t="n">
        <v>61.2</v>
      </c>
      <c r="L295" t="n">
        <v>8</v>
      </c>
      <c r="M295" t="n">
        <v>1</v>
      </c>
      <c r="N295" t="n">
        <v>85.33</v>
      </c>
      <c r="O295" t="n">
        <v>37176.68</v>
      </c>
      <c r="P295" t="n">
        <v>255.59</v>
      </c>
      <c r="Q295" t="n">
        <v>3798.32</v>
      </c>
      <c r="R295" t="n">
        <v>87.83</v>
      </c>
      <c r="S295" t="n">
        <v>58.18</v>
      </c>
      <c r="T295" t="n">
        <v>13036.34</v>
      </c>
      <c r="U295" t="n">
        <v>0.66</v>
      </c>
      <c r="V295" t="n">
        <v>0.87</v>
      </c>
      <c r="W295" t="n">
        <v>2.8</v>
      </c>
      <c r="X295" t="n">
        <v>0.83</v>
      </c>
      <c r="Y295" t="n">
        <v>1</v>
      </c>
      <c r="Z295" t="n">
        <v>10</v>
      </c>
    </row>
    <row r="296">
      <c r="A296" t="n">
        <v>29</v>
      </c>
      <c r="B296" t="n">
        <v>145</v>
      </c>
      <c r="C296" t="inlineStr">
        <is>
          <t xml:space="preserve">CONCLUIDO	</t>
        </is>
      </c>
      <c r="D296" t="n">
        <v>4.2826</v>
      </c>
      <c r="E296" t="n">
        <v>23.35</v>
      </c>
      <c r="F296" t="n">
        <v>18.89</v>
      </c>
      <c r="G296" t="n">
        <v>40.48</v>
      </c>
      <c r="H296" t="n">
        <v>0.49</v>
      </c>
      <c r="I296" t="n">
        <v>28</v>
      </c>
      <c r="J296" t="n">
        <v>300.06</v>
      </c>
      <c r="K296" t="n">
        <v>61.2</v>
      </c>
      <c r="L296" t="n">
        <v>8.25</v>
      </c>
      <c r="M296" t="n">
        <v>0</v>
      </c>
      <c r="N296" t="n">
        <v>85.61</v>
      </c>
      <c r="O296" t="n">
        <v>37241.49</v>
      </c>
      <c r="P296" t="n">
        <v>255.29</v>
      </c>
      <c r="Q296" t="n">
        <v>3798.15</v>
      </c>
      <c r="R296" t="n">
        <v>87.8</v>
      </c>
      <c r="S296" t="n">
        <v>58.18</v>
      </c>
      <c r="T296" t="n">
        <v>13022.05</v>
      </c>
      <c r="U296" t="n">
        <v>0.66</v>
      </c>
      <c r="V296" t="n">
        <v>0.87</v>
      </c>
      <c r="W296" t="n">
        <v>2.8</v>
      </c>
      <c r="X296" t="n">
        <v>0.82</v>
      </c>
      <c r="Y296" t="n">
        <v>1</v>
      </c>
      <c r="Z296" t="n">
        <v>10</v>
      </c>
    </row>
    <row r="297">
      <c r="A297" t="n">
        <v>0</v>
      </c>
      <c r="B297" t="n">
        <v>65</v>
      </c>
      <c r="C297" t="inlineStr">
        <is>
          <t xml:space="preserve">CONCLUIDO	</t>
        </is>
      </c>
      <c r="D297" t="n">
        <v>3.3679</v>
      </c>
      <c r="E297" t="n">
        <v>29.69</v>
      </c>
      <c r="F297" t="n">
        <v>22.97</v>
      </c>
      <c r="G297" t="n">
        <v>8.25</v>
      </c>
      <c r="H297" t="n">
        <v>0.13</v>
      </c>
      <c r="I297" t="n">
        <v>167</v>
      </c>
      <c r="J297" t="n">
        <v>133.21</v>
      </c>
      <c r="K297" t="n">
        <v>46.47</v>
      </c>
      <c r="L297" t="n">
        <v>1</v>
      </c>
      <c r="M297" t="n">
        <v>165</v>
      </c>
      <c r="N297" t="n">
        <v>20.75</v>
      </c>
      <c r="O297" t="n">
        <v>16663.42</v>
      </c>
      <c r="P297" t="n">
        <v>230.01</v>
      </c>
      <c r="Q297" t="n">
        <v>3798.79</v>
      </c>
      <c r="R297" t="n">
        <v>222.33</v>
      </c>
      <c r="S297" t="n">
        <v>58.18</v>
      </c>
      <c r="T297" t="n">
        <v>79592.83</v>
      </c>
      <c r="U297" t="n">
        <v>0.26</v>
      </c>
      <c r="V297" t="n">
        <v>0.72</v>
      </c>
      <c r="W297" t="n">
        <v>2.98</v>
      </c>
      <c r="X297" t="n">
        <v>4.89</v>
      </c>
      <c r="Y297" t="n">
        <v>1</v>
      </c>
      <c r="Z297" t="n">
        <v>10</v>
      </c>
    </row>
    <row r="298">
      <c r="A298" t="n">
        <v>1</v>
      </c>
      <c r="B298" t="n">
        <v>65</v>
      </c>
      <c r="C298" t="inlineStr">
        <is>
          <t xml:space="preserve">CONCLUIDO	</t>
        </is>
      </c>
      <c r="D298" t="n">
        <v>3.7061</v>
      </c>
      <c r="E298" t="n">
        <v>26.98</v>
      </c>
      <c r="F298" t="n">
        <v>21.54</v>
      </c>
      <c r="G298" t="n">
        <v>10.77</v>
      </c>
      <c r="H298" t="n">
        <v>0.17</v>
      </c>
      <c r="I298" t="n">
        <v>120</v>
      </c>
      <c r="J298" t="n">
        <v>133.55</v>
      </c>
      <c r="K298" t="n">
        <v>46.47</v>
      </c>
      <c r="L298" t="n">
        <v>1.25</v>
      </c>
      <c r="M298" t="n">
        <v>118</v>
      </c>
      <c r="N298" t="n">
        <v>20.83</v>
      </c>
      <c r="O298" t="n">
        <v>16704.7</v>
      </c>
      <c r="P298" t="n">
        <v>207.03</v>
      </c>
      <c r="Q298" t="n">
        <v>3797.86</v>
      </c>
      <c r="R298" t="n">
        <v>175.37</v>
      </c>
      <c r="S298" t="n">
        <v>58.18</v>
      </c>
      <c r="T298" t="n">
        <v>56348.28</v>
      </c>
      <c r="U298" t="n">
        <v>0.33</v>
      </c>
      <c r="V298" t="n">
        <v>0.77</v>
      </c>
      <c r="W298" t="n">
        <v>2.9</v>
      </c>
      <c r="X298" t="n">
        <v>3.46</v>
      </c>
      <c r="Y298" t="n">
        <v>1</v>
      </c>
      <c r="Z298" t="n">
        <v>10</v>
      </c>
    </row>
    <row r="299">
      <c r="A299" t="n">
        <v>2</v>
      </c>
      <c r="B299" t="n">
        <v>65</v>
      </c>
      <c r="C299" t="inlineStr">
        <is>
          <t xml:space="preserve">CONCLUIDO	</t>
        </is>
      </c>
      <c r="D299" t="n">
        <v>3.9282</v>
      </c>
      <c r="E299" t="n">
        <v>25.46</v>
      </c>
      <c r="F299" t="n">
        <v>20.75</v>
      </c>
      <c r="G299" t="n">
        <v>13.38</v>
      </c>
      <c r="H299" t="n">
        <v>0.2</v>
      </c>
      <c r="I299" t="n">
        <v>93</v>
      </c>
      <c r="J299" t="n">
        <v>133.88</v>
      </c>
      <c r="K299" t="n">
        <v>46.47</v>
      </c>
      <c r="L299" t="n">
        <v>1.5</v>
      </c>
      <c r="M299" t="n">
        <v>91</v>
      </c>
      <c r="N299" t="n">
        <v>20.91</v>
      </c>
      <c r="O299" t="n">
        <v>16746.01</v>
      </c>
      <c r="P299" t="n">
        <v>190.85</v>
      </c>
      <c r="Q299" t="n">
        <v>3798.29</v>
      </c>
      <c r="R299" t="n">
        <v>149.15</v>
      </c>
      <c r="S299" t="n">
        <v>58.18</v>
      </c>
      <c r="T299" t="n">
        <v>43370.71</v>
      </c>
      <c r="U299" t="n">
        <v>0.39</v>
      </c>
      <c r="V299" t="n">
        <v>0.79</v>
      </c>
      <c r="W299" t="n">
        <v>2.87</v>
      </c>
      <c r="X299" t="n">
        <v>2.67</v>
      </c>
      <c r="Y299" t="n">
        <v>1</v>
      </c>
      <c r="Z299" t="n">
        <v>10</v>
      </c>
    </row>
    <row r="300">
      <c r="A300" t="n">
        <v>3</v>
      </c>
      <c r="B300" t="n">
        <v>65</v>
      </c>
      <c r="C300" t="inlineStr">
        <is>
          <t xml:space="preserve">CONCLUIDO	</t>
        </is>
      </c>
      <c r="D300" t="n">
        <v>4.0915</v>
      </c>
      <c r="E300" t="n">
        <v>24.44</v>
      </c>
      <c r="F300" t="n">
        <v>20.22</v>
      </c>
      <c r="G300" t="n">
        <v>16.18</v>
      </c>
      <c r="H300" t="n">
        <v>0.23</v>
      </c>
      <c r="I300" t="n">
        <v>75</v>
      </c>
      <c r="J300" t="n">
        <v>134.22</v>
      </c>
      <c r="K300" t="n">
        <v>46.47</v>
      </c>
      <c r="L300" t="n">
        <v>1.75</v>
      </c>
      <c r="M300" t="n">
        <v>63</v>
      </c>
      <c r="N300" t="n">
        <v>21</v>
      </c>
      <c r="O300" t="n">
        <v>16787.35</v>
      </c>
      <c r="P300" t="n">
        <v>178.48</v>
      </c>
      <c r="Q300" t="n">
        <v>3797.97</v>
      </c>
      <c r="R300" t="n">
        <v>131.81</v>
      </c>
      <c r="S300" t="n">
        <v>58.18</v>
      </c>
      <c r="T300" t="n">
        <v>34789.42</v>
      </c>
      <c r="U300" t="n">
        <v>0.44</v>
      </c>
      <c r="V300" t="n">
        <v>0.82</v>
      </c>
      <c r="W300" t="n">
        <v>2.85</v>
      </c>
      <c r="X300" t="n">
        <v>2.15</v>
      </c>
      <c r="Y300" t="n">
        <v>1</v>
      </c>
      <c r="Z300" t="n">
        <v>10</v>
      </c>
    </row>
    <row r="301">
      <c r="A301" t="n">
        <v>4</v>
      </c>
      <c r="B301" t="n">
        <v>65</v>
      </c>
      <c r="C301" t="inlineStr">
        <is>
          <t xml:space="preserve">CONCLUIDO	</t>
        </is>
      </c>
      <c r="D301" t="n">
        <v>4.1928</v>
      </c>
      <c r="E301" t="n">
        <v>23.85</v>
      </c>
      <c r="F301" t="n">
        <v>19.93</v>
      </c>
      <c r="G301" t="n">
        <v>18.68</v>
      </c>
      <c r="H301" t="n">
        <v>0.26</v>
      </c>
      <c r="I301" t="n">
        <v>64</v>
      </c>
      <c r="J301" t="n">
        <v>134.55</v>
      </c>
      <c r="K301" t="n">
        <v>46.47</v>
      </c>
      <c r="L301" t="n">
        <v>2</v>
      </c>
      <c r="M301" t="n">
        <v>28</v>
      </c>
      <c r="N301" t="n">
        <v>21.09</v>
      </c>
      <c r="O301" t="n">
        <v>16828.84</v>
      </c>
      <c r="P301" t="n">
        <v>168.34</v>
      </c>
      <c r="Q301" t="n">
        <v>3798.38</v>
      </c>
      <c r="R301" t="n">
        <v>121.25</v>
      </c>
      <c r="S301" t="n">
        <v>58.18</v>
      </c>
      <c r="T301" t="n">
        <v>29568.74</v>
      </c>
      <c r="U301" t="n">
        <v>0.48</v>
      </c>
      <c r="V301" t="n">
        <v>0.83</v>
      </c>
      <c r="W301" t="n">
        <v>2.87</v>
      </c>
      <c r="X301" t="n">
        <v>1.86</v>
      </c>
      <c r="Y301" t="n">
        <v>1</v>
      </c>
      <c r="Z301" t="n">
        <v>10</v>
      </c>
    </row>
    <row r="302">
      <c r="A302" t="n">
        <v>5</v>
      </c>
      <c r="B302" t="n">
        <v>65</v>
      </c>
      <c r="C302" t="inlineStr">
        <is>
          <t xml:space="preserve">CONCLUIDO	</t>
        </is>
      </c>
      <c r="D302" t="n">
        <v>4.2341</v>
      </c>
      <c r="E302" t="n">
        <v>23.62</v>
      </c>
      <c r="F302" t="n">
        <v>19.8</v>
      </c>
      <c r="G302" t="n">
        <v>19.8</v>
      </c>
      <c r="H302" t="n">
        <v>0.29</v>
      </c>
      <c r="I302" t="n">
        <v>60</v>
      </c>
      <c r="J302" t="n">
        <v>134.89</v>
      </c>
      <c r="K302" t="n">
        <v>46.47</v>
      </c>
      <c r="L302" t="n">
        <v>2.25</v>
      </c>
      <c r="M302" t="n">
        <v>8</v>
      </c>
      <c r="N302" t="n">
        <v>21.17</v>
      </c>
      <c r="O302" t="n">
        <v>16870.25</v>
      </c>
      <c r="P302" t="n">
        <v>165.06</v>
      </c>
      <c r="Q302" t="n">
        <v>3797.96</v>
      </c>
      <c r="R302" t="n">
        <v>116.14</v>
      </c>
      <c r="S302" t="n">
        <v>58.18</v>
      </c>
      <c r="T302" t="n">
        <v>27030.85</v>
      </c>
      <c r="U302" t="n">
        <v>0.5</v>
      </c>
      <c r="V302" t="n">
        <v>0.83</v>
      </c>
      <c r="W302" t="n">
        <v>2.89</v>
      </c>
      <c r="X302" t="n">
        <v>1.73</v>
      </c>
      <c r="Y302" t="n">
        <v>1</v>
      </c>
      <c r="Z302" t="n">
        <v>10</v>
      </c>
    </row>
    <row r="303">
      <c r="A303" t="n">
        <v>6</v>
      </c>
      <c r="B303" t="n">
        <v>65</v>
      </c>
      <c r="C303" t="inlineStr">
        <is>
          <t xml:space="preserve">CONCLUIDO	</t>
        </is>
      </c>
      <c r="D303" t="n">
        <v>4.2269</v>
      </c>
      <c r="E303" t="n">
        <v>23.66</v>
      </c>
      <c r="F303" t="n">
        <v>19.84</v>
      </c>
      <c r="G303" t="n">
        <v>19.84</v>
      </c>
      <c r="H303" t="n">
        <v>0.33</v>
      </c>
      <c r="I303" t="n">
        <v>60</v>
      </c>
      <c r="J303" t="n">
        <v>135.22</v>
      </c>
      <c r="K303" t="n">
        <v>46.47</v>
      </c>
      <c r="L303" t="n">
        <v>2.5</v>
      </c>
      <c r="M303" t="n">
        <v>0</v>
      </c>
      <c r="N303" t="n">
        <v>21.26</v>
      </c>
      <c r="O303" t="n">
        <v>16911.68</v>
      </c>
      <c r="P303" t="n">
        <v>165.58</v>
      </c>
      <c r="Q303" t="n">
        <v>3798.2</v>
      </c>
      <c r="R303" t="n">
        <v>117.44</v>
      </c>
      <c r="S303" t="n">
        <v>58.18</v>
      </c>
      <c r="T303" t="n">
        <v>27679.84</v>
      </c>
      <c r="U303" t="n">
        <v>0.5</v>
      </c>
      <c r="V303" t="n">
        <v>0.83</v>
      </c>
      <c r="W303" t="n">
        <v>2.89</v>
      </c>
      <c r="X303" t="n">
        <v>1.77</v>
      </c>
      <c r="Y303" t="n">
        <v>1</v>
      </c>
      <c r="Z303" t="n">
        <v>10</v>
      </c>
    </row>
    <row r="304">
      <c r="A304" t="n">
        <v>0</v>
      </c>
      <c r="B304" t="n">
        <v>130</v>
      </c>
      <c r="C304" t="inlineStr">
        <is>
          <t xml:space="preserve">CONCLUIDO	</t>
        </is>
      </c>
      <c r="D304" t="n">
        <v>2.1317</v>
      </c>
      <c r="E304" t="n">
        <v>46.91</v>
      </c>
      <c r="F304" t="n">
        <v>28.02</v>
      </c>
      <c r="G304" t="n">
        <v>5.11</v>
      </c>
      <c r="H304" t="n">
        <v>0.07000000000000001</v>
      </c>
      <c r="I304" t="n">
        <v>329</v>
      </c>
      <c r="J304" t="n">
        <v>252.85</v>
      </c>
      <c r="K304" t="n">
        <v>59.19</v>
      </c>
      <c r="L304" t="n">
        <v>1</v>
      </c>
      <c r="M304" t="n">
        <v>327</v>
      </c>
      <c r="N304" t="n">
        <v>62.65</v>
      </c>
      <c r="O304" t="n">
        <v>31418.63</v>
      </c>
      <c r="P304" t="n">
        <v>452.41</v>
      </c>
      <c r="Q304" t="n">
        <v>3800.55</v>
      </c>
      <c r="R304" t="n">
        <v>387.7</v>
      </c>
      <c r="S304" t="n">
        <v>58.18</v>
      </c>
      <c r="T304" t="n">
        <v>161465.74</v>
      </c>
      <c r="U304" t="n">
        <v>0.15</v>
      </c>
      <c r="V304" t="n">
        <v>0.59</v>
      </c>
      <c r="W304" t="n">
        <v>3.25</v>
      </c>
      <c r="X304" t="n">
        <v>9.94</v>
      </c>
      <c r="Y304" t="n">
        <v>1</v>
      </c>
      <c r="Z304" t="n">
        <v>10</v>
      </c>
    </row>
    <row r="305">
      <c r="A305" t="n">
        <v>1</v>
      </c>
      <c r="B305" t="n">
        <v>130</v>
      </c>
      <c r="C305" t="inlineStr">
        <is>
          <t xml:space="preserve">CONCLUIDO	</t>
        </is>
      </c>
      <c r="D305" t="n">
        <v>2.557</v>
      </c>
      <c r="E305" t="n">
        <v>39.11</v>
      </c>
      <c r="F305" t="n">
        <v>24.96</v>
      </c>
      <c r="G305" t="n">
        <v>6.46</v>
      </c>
      <c r="H305" t="n">
        <v>0.09</v>
      </c>
      <c r="I305" t="n">
        <v>232</v>
      </c>
      <c r="J305" t="n">
        <v>253.3</v>
      </c>
      <c r="K305" t="n">
        <v>59.19</v>
      </c>
      <c r="L305" t="n">
        <v>1.25</v>
      </c>
      <c r="M305" t="n">
        <v>230</v>
      </c>
      <c r="N305" t="n">
        <v>62.86</v>
      </c>
      <c r="O305" t="n">
        <v>31474.5</v>
      </c>
      <c r="P305" t="n">
        <v>398.95</v>
      </c>
      <c r="Q305" t="n">
        <v>3798.86</v>
      </c>
      <c r="R305" t="n">
        <v>287.24</v>
      </c>
      <c r="S305" t="n">
        <v>58.18</v>
      </c>
      <c r="T305" t="n">
        <v>111719.33</v>
      </c>
      <c r="U305" t="n">
        <v>0.2</v>
      </c>
      <c r="V305" t="n">
        <v>0.66</v>
      </c>
      <c r="W305" t="n">
        <v>3.1</v>
      </c>
      <c r="X305" t="n">
        <v>6.89</v>
      </c>
      <c r="Y305" t="n">
        <v>1</v>
      </c>
      <c r="Z305" t="n">
        <v>10</v>
      </c>
    </row>
    <row r="306">
      <c r="A306" t="n">
        <v>2</v>
      </c>
      <c r="B306" t="n">
        <v>130</v>
      </c>
      <c r="C306" t="inlineStr">
        <is>
          <t xml:space="preserve">CONCLUIDO	</t>
        </is>
      </c>
      <c r="D306" t="n">
        <v>2.8649</v>
      </c>
      <c r="E306" t="n">
        <v>34.9</v>
      </c>
      <c r="F306" t="n">
        <v>23.35</v>
      </c>
      <c r="G306" t="n">
        <v>7.83</v>
      </c>
      <c r="H306" t="n">
        <v>0.11</v>
      </c>
      <c r="I306" t="n">
        <v>179</v>
      </c>
      <c r="J306" t="n">
        <v>253.75</v>
      </c>
      <c r="K306" t="n">
        <v>59.19</v>
      </c>
      <c r="L306" t="n">
        <v>1.5</v>
      </c>
      <c r="M306" t="n">
        <v>177</v>
      </c>
      <c r="N306" t="n">
        <v>63.06</v>
      </c>
      <c r="O306" t="n">
        <v>31530.44</v>
      </c>
      <c r="P306" t="n">
        <v>369.25</v>
      </c>
      <c r="Q306" t="n">
        <v>3798.46</v>
      </c>
      <c r="R306" t="n">
        <v>234.29</v>
      </c>
      <c r="S306" t="n">
        <v>58.18</v>
      </c>
      <c r="T306" t="n">
        <v>85510.91</v>
      </c>
      <c r="U306" t="n">
        <v>0.25</v>
      </c>
      <c r="V306" t="n">
        <v>0.71</v>
      </c>
      <c r="W306" t="n">
        <v>3.02</v>
      </c>
      <c r="X306" t="n">
        <v>5.28</v>
      </c>
      <c r="Y306" t="n">
        <v>1</v>
      </c>
      <c r="Z306" t="n">
        <v>10</v>
      </c>
    </row>
    <row r="307">
      <c r="A307" t="n">
        <v>3</v>
      </c>
      <c r="B307" t="n">
        <v>130</v>
      </c>
      <c r="C307" t="inlineStr">
        <is>
          <t xml:space="preserve">CONCLUIDO	</t>
        </is>
      </c>
      <c r="D307" t="n">
        <v>3.107</v>
      </c>
      <c r="E307" t="n">
        <v>32.19</v>
      </c>
      <c r="F307" t="n">
        <v>22.29</v>
      </c>
      <c r="G307" t="n">
        <v>9.220000000000001</v>
      </c>
      <c r="H307" t="n">
        <v>0.12</v>
      </c>
      <c r="I307" t="n">
        <v>145</v>
      </c>
      <c r="J307" t="n">
        <v>254.21</v>
      </c>
      <c r="K307" t="n">
        <v>59.19</v>
      </c>
      <c r="L307" t="n">
        <v>1.75</v>
      </c>
      <c r="M307" t="n">
        <v>143</v>
      </c>
      <c r="N307" t="n">
        <v>63.26</v>
      </c>
      <c r="O307" t="n">
        <v>31586.46</v>
      </c>
      <c r="P307" t="n">
        <v>348.76</v>
      </c>
      <c r="Q307" t="n">
        <v>3798.9</v>
      </c>
      <c r="R307" t="n">
        <v>199.82</v>
      </c>
      <c r="S307" t="n">
        <v>58.18</v>
      </c>
      <c r="T307" t="n">
        <v>68447.16</v>
      </c>
      <c r="U307" t="n">
        <v>0.29</v>
      </c>
      <c r="V307" t="n">
        <v>0.74</v>
      </c>
      <c r="W307" t="n">
        <v>2.95</v>
      </c>
      <c r="X307" t="n">
        <v>4.22</v>
      </c>
      <c r="Y307" t="n">
        <v>1</v>
      </c>
      <c r="Z307" t="n">
        <v>10</v>
      </c>
    </row>
    <row r="308">
      <c r="A308" t="n">
        <v>4</v>
      </c>
      <c r="B308" t="n">
        <v>130</v>
      </c>
      <c r="C308" t="inlineStr">
        <is>
          <t xml:space="preserve">CONCLUIDO	</t>
        </is>
      </c>
      <c r="D308" t="n">
        <v>3.3001</v>
      </c>
      <c r="E308" t="n">
        <v>30.3</v>
      </c>
      <c r="F308" t="n">
        <v>21.58</v>
      </c>
      <c r="G308" t="n">
        <v>10.7</v>
      </c>
      <c r="H308" t="n">
        <v>0.14</v>
      </c>
      <c r="I308" t="n">
        <v>121</v>
      </c>
      <c r="J308" t="n">
        <v>254.66</v>
      </c>
      <c r="K308" t="n">
        <v>59.19</v>
      </c>
      <c r="L308" t="n">
        <v>2</v>
      </c>
      <c r="M308" t="n">
        <v>119</v>
      </c>
      <c r="N308" t="n">
        <v>63.47</v>
      </c>
      <c r="O308" t="n">
        <v>31642.55</v>
      </c>
      <c r="P308" t="n">
        <v>333.83</v>
      </c>
      <c r="Q308" t="n">
        <v>3798.27</v>
      </c>
      <c r="R308" t="n">
        <v>176.54</v>
      </c>
      <c r="S308" t="n">
        <v>58.18</v>
      </c>
      <c r="T308" t="n">
        <v>56925.4</v>
      </c>
      <c r="U308" t="n">
        <v>0.33</v>
      </c>
      <c r="V308" t="n">
        <v>0.76</v>
      </c>
      <c r="W308" t="n">
        <v>2.92</v>
      </c>
      <c r="X308" t="n">
        <v>3.51</v>
      </c>
      <c r="Y308" t="n">
        <v>1</v>
      </c>
      <c r="Z308" t="n">
        <v>10</v>
      </c>
    </row>
    <row r="309">
      <c r="A309" t="n">
        <v>5</v>
      </c>
      <c r="B309" t="n">
        <v>130</v>
      </c>
      <c r="C309" t="inlineStr">
        <is>
          <t xml:space="preserve">CONCLUIDO	</t>
        </is>
      </c>
      <c r="D309" t="n">
        <v>3.4545</v>
      </c>
      <c r="E309" t="n">
        <v>28.95</v>
      </c>
      <c r="F309" t="n">
        <v>21.06</v>
      </c>
      <c r="G309" t="n">
        <v>12.15</v>
      </c>
      <c r="H309" t="n">
        <v>0.16</v>
      </c>
      <c r="I309" t="n">
        <v>104</v>
      </c>
      <c r="J309" t="n">
        <v>255.12</v>
      </c>
      <c r="K309" t="n">
        <v>59.19</v>
      </c>
      <c r="L309" t="n">
        <v>2.25</v>
      </c>
      <c r="M309" t="n">
        <v>102</v>
      </c>
      <c r="N309" t="n">
        <v>63.67</v>
      </c>
      <c r="O309" t="n">
        <v>31698.72</v>
      </c>
      <c r="P309" t="n">
        <v>322.45</v>
      </c>
      <c r="Q309" t="n">
        <v>3798.54</v>
      </c>
      <c r="R309" t="n">
        <v>159.3</v>
      </c>
      <c r="S309" t="n">
        <v>58.18</v>
      </c>
      <c r="T309" t="n">
        <v>48392.03</v>
      </c>
      <c r="U309" t="n">
        <v>0.37</v>
      </c>
      <c r="V309" t="n">
        <v>0.78</v>
      </c>
      <c r="W309" t="n">
        <v>2.89</v>
      </c>
      <c r="X309" t="n">
        <v>2.98</v>
      </c>
      <c r="Y309" t="n">
        <v>1</v>
      </c>
      <c r="Z309" t="n">
        <v>10</v>
      </c>
    </row>
    <row r="310">
      <c r="A310" t="n">
        <v>6</v>
      </c>
      <c r="B310" t="n">
        <v>130</v>
      </c>
      <c r="C310" t="inlineStr">
        <is>
          <t xml:space="preserve">CONCLUIDO	</t>
        </is>
      </c>
      <c r="D310" t="n">
        <v>3.5772</v>
      </c>
      <c r="E310" t="n">
        <v>27.95</v>
      </c>
      <c r="F310" t="n">
        <v>20.7</v>
      </c>
      <c r="G310" t="n">
        <v>13.65</v>
      </c>
      <c r="H310" t="n">
        <v>0.17</v>
      </c>
      <c r="I310" t="n">
        <v>91</v>
      </c>
      <c r="J310" t="n">
        <v>255.57</v>
      </c>
      <c r="K310" t="n">
        <v>59.19</v>
      </c>
      <c r="L310" t="n">
        <v>2.5</v>
      </c>
      <c r="M310" t="n">
        <v>89</v>
      </c>
      <c r="N310" t="n">
        <v>63.88</v>
      </c>
      <c r="O310" t="n">
        <v>31754.97</v>
      </c>
      <c r="P310" t="n">
        <v>312.86</v>
      </c>
      <c r="Q310" t="n">
        <v>3797.96</v>
      </c>
      <c r="R310" t="n">
        <v>147.4</v>
      </c>
      <c r="S310" t="n">
        <v>58.18</v>
      </c>
      <c r="T310" t="n">
        <v>42508.76</v>
      </c>
      <c r="U310" t="n">
        <v>0.39</v>
      </c>
      <c r="V310" t="n">
        <v>0.8</v>
      </c>
      <c r="W310" t="n">
        <v>2.88</v>
      </c>
      <c r="X310" t="n">
        <v>2.63</v>
      </c>
      <c r="Y310" t="n">
        <v>1</v>
      </c>
      <c r="Z310" t="n">
        <v>10</v>
      </c>
    </row>
    <row r="311">
      <c r="A311" t="n">
        <v>7</v>
      </c>
      <c r="B311" t="n">
        <v>130</v>
      </c>
      <c r="C311" t="inlineStr">
        <is>
          <t xml:space="preserve">CONCLUIDO	</t>
        </is>
      </c>
      <c r="D311" t="n">
        <v>3.682</v>
      </c>
      <c r="E311" t="n">
        <v>27.16</v>
      </c>
      <c r="F311" t="n">
        <v>20.39</v>
      </c>
      <c r="G311" t="n">
        <v>15.11</v>
      </c>
      <c r="H311" t="n">
        <v>0.19</v>
      </c>
      <c r="I311" t="n">
        <v>81</v>
      </c>
      <c r="J311" t="n">
        <v>256.03</v>
      </c>
      <c r="K311" t="n">
        <v>59.19</v>
      </c>
      <c r="L311" t="n">
        <v>2.75</v>
      </c>
      <c r="M311" t="n">
        <v>79</v>
      </c>
      <c r="N311" t="n">
        <v>64.09</v>
      </c>
      <c r="O311" t="n">
        <v>31811.29</v>
      </c>
      <c r="P311" t="n">
        <v>304.38</v>
      </c>
      <c r="Q311" t="n">
        <v>3798.22</v>
      </c>
      <c r="R311" t="n">
        <v>138.05</v>
      </c>
      <c r="S311" t="n">
        <v>58.18</v>
      </c>
      <c r="T311" t="n">
        <v>37881.44</v>
      </c>
      <c r="U311" t="n">
        <v>0.42</v>
      </c>
      <c r="V311" t="n">
        <v>0.8100000000000001</v>
      </c>
      <c r="W311" t="n">
        <v>2.84</v>
      </c>
      <c r="X311" t="n">
        <v>2.32</v>
      </c>
      <c r="Y311" t="n">
        <v>1</v>
      </c>
      <c r="Z311" t="n">
        <v>10</v>
      </c>
    </row>
    <row r="312">
      <c r="A312" t="n">
        <v>8</v>
      </c>
      <c r="B312" t="n">
        <v>130</v>
      </c>
      <c r="C312" t="inlineStr">
        <is>
          <t xml:space="preserve">CONCLUIDO	</t>
        </is>
      </c>
      <c r="D312" t="n">
        <v>3.7711</v>
      </c>
      <c r="E312" t="n">
        <v>26.52</v>
      </c>
      <c r="F312" t="n">
        <v>20.14</v>
      </c>
      <c r="G312" t="n">
        <v>16.56</v>
      </c>
      <c r="H312" t="n">
        <v>0.21</v>
      </c>
      <c r="I312" t="n">
        <v>73</v>
      </c>
      <c r="J312" t="n">
        <v>256.49</v>
      </c>
      <c r="K312" t="n">
        <v>59.19</v>
      </c>
      <c r="L312" t="n">
        <v>3</v>
      </c>
      <c r="M312" t="n">
        <v>71</v>
      </c>
      <c r="N312" t="n">
        <v>64.29000000000001</v>
      </c>
      <c r="O312" t="n">
        <v>31867.69</v>
      </c>
      <c r="P312" t="n">
        <v>297.88</v>
      </c>
      <c r="Q312" t="n">
        <v>3798.01</v>
      </c>
      <c r="R312" t="n">
        <v>129.64</v>
      </c>
      <c r="S312" t="n">
        <v>58.18</v>
      </c>
      <c r="T312" t="n">
        <v>33714.19</v>
      </c>
      <c r="U312" t="n">
        <v>0.45</v>
      </c>
      <c r="V312" t="n">
        <v>0.82</v>
      </c>
      <c r="W312" t="n">
        <v>2.84</v>
      </c>
      <c r="X312" t="n">
        <v>2.07</v>
      </c>
      <c r="Y312" t="n">
        <v>1</v>
      </c>
      <c r="Z312" t="n">
        <v>10</v>
      </c>
    </row>
    <row r="313">
      <c r="A313" t="n">
        <v>9</v>
      </c>
      <c r="B313" t="n">
        <v>130</v>
      </c>
      <c r="C313" t="inlineStr">
        <is>
          <t xml:space="preserve">CONCLUIDO	</t>
        </is>
      </c>
      <c r="D313" t="n">
        <v>3.8448</v>
      </c>
      <c r="E313" t="n">
        <v>26.01</v>
      </c>
      <c r="F313" t="n">
        <v>19.98</v>
      </c>
      <c r="G313" t="n">
        <v>18.16</v>
      </c>
      <c r="H313" t="n">
        <v>0.23</v>
      </c>
      <c r="I313" t="n">
        <v>66</v>
      </c>
      <c r="J313" t="n">
        <v>256.95</v>
      </c>
      <c r="K313" t="n">
        <v>59.19</v>
      </c>
      <c r="L313" t="n">
        <v>3.25</v>
      </c>
      <c r="M313" t="n">
        <v>64</v>
      </c>
      <c r="N313" t="n">
        <v>64.5</v>
      </c>
      <c r="O313" t="n">
        <v>31924.29</v>
      </c>
      <c r="P313" t="n">
        <v>292.01</v>
      </c>
      <c r="Q313" t="n">
        <v>3798.19</v>
      </c>
      <c r="R313" t="n">
        <v>123.95</v>
      </c>
      <c r="S313" t="n">
        <v>58.18</v>
      </c>
      <c r="T313" t="n">
        <v>30905.13</v>
      </c>
      <c r="U313" t="n">
        <v>0.47</v>
      </c>
      <c r="V313" t="n">
        <v>0.83</v>
      </c>
      <c r="W313" t="n">
        <v>2.84</v>
      </c>
      <c r="X313" t="n">
        <v>1.91</v>
      </c>
      <c r="Y313" t="n">
        <v>1</v>
      </c>
      <c r="Z313" t="n">
        <v>10</v>
      </c>
    </row>
    <row r="314">
      <c r="A314" t="n">
        <v>10</v>
      </c>
      <c r="B314" t="n">
        <v>130</v>
      </c>
      <c r="C314" t="inlineStr">
        <is>
          <t xml:space="preserve">CONCLUIDO	</t>
        </is>
      </c>
      <c r="D314" t="n">
        <v>3.9201</v>
      </c>
      <c r="E314" t="n">
        <v>25.51</v>
      </c>
      <c r="F314" t="n">
        <v>19.77</v>
      </c>
      <c r="G314" t="n">
        <v>19.77</v>
      </c>
      <c r="H314" t="n">
        <v>0.24</v>
      </c>
      <c r="I314" t="n">
        <v>60</v>
      </c>
      <c r="J314" t="n">
        <v>257.41</v>
      </c>
      <c r="K314" t="n">
        <v>59.19</v>
      </c>
      <c r="L314" t="n">
        <v>3.5</v>
      </c>
      <c r="M314" t="n">
        <v>58</v>
      </c>
      <c r="N314" t="n">
        <v>64.70999999999999</v>
      </c>
      <c r="O314" t="n">
        <v>31980.84</v>
      </c>
      <c r="P314" t="n">
        <v>284.27</v>
      </c>
      <c r="Q314" t="n">
        <v>3798</v>
      </c>
      <c r="R314" t="n">
        <v>117.64</v>
      </c>
      <c r="S314" t="n">
        <v>58.18</v>
      </c>
      <c r="T314" t="n">
        <v>27783.44</v>
      </c>
      <c r="U314" t="n">
        <v>0.49</v>
      </c>
      <c r="V314" t="n">
        <v>0.83</v>
      </c>
      <c r="W314" t="n">
        <v>2.81</v>
      </c>
      <c r="X314" t="n">
        <v>1.7</v>
      </c>
      <c r="Y314" t="n">
        <v>1</v>
      </c>
      <c r="Z314" t="n">
        <v>10</v>
      </c>
    </row>
    <row r="315">
      <c r="A315" t="n">
        <v>11</v>
      </c>
      <c r="B315" t="n">
        <v>130</v>
      </c>
      <c r="C315" t="inlineStr">
        <is>
          <t xml:space="preserve">CONCLUIDO	</t>
        </is>
      </c>
      <c r="D315" t="n">
        <v>3.976</v>
      </c>
      <c r="E315" t="n">
        <v>25.15</v>
      </c>
      <c r="F315" t="n">
        <v>19.66</v>
      </c>
      <c r="G315" t="n">
        <v>21.44</v>
      </c>
      <c r="H315" t="n">
        <v>0.26</v>
      </c>
      <c r="I315" t="n">
        <v>55</v>
      </c>
      <c r="J315" t="n">
        <v>257.86</v>
      </c>
      <c r="K315" t="n">
        <v>59.19</v>
      </c>
      <c r="L315" t="n">
        <v>3.75</v>
      </c>
      <c r="M315" t="n">
        <v>53</v>
      </c>
      <c r="N315" t="n">
        <v>64.92</v>
      </c>
      <c r="O315" t="n">
        <v>32037.48</v>
      </c>
      <c r="P315" t="n">
        <v>279.25</v>
      </c>
      <c r="Q315" t="n">
        <v>3798.15</v>
      </c>
      <c r="R315" t="n">
        <v>113.46</v>
      </c>
      <c r="S315" t="n">
        <v>58.18</v>
      </c>
      <c r="T315" t="n">
        <v>25717.61</v>
      </c>
      <c r="U315" t="n">
        <v>0.51</v>
      </c>
      <c r="V315" t="n">
        <v>0.84</v>
      </c>
      <c r="W315" t="n">
        <v>2.82</v>
      </c>
      <c r="X315" t="n">
        <v>1.59</v>
      </c>
      <c r="Y315" t="n">
        <v>1</v>
      </c>
      <c r="Z315" t="n">
        <v>10</v>
      </c>
    </row>
    <row r="316">
      <c r="A316" t="n">
        <v>12</v>
      </c>
      <c r="B316" t="n">
        <v>130</v>
      </c>
      <c r="C316" t="inlineStr">
        <is>
          <t xml:space="preserve">CONCLUIDO	</t>
        </is>
      </c>
      <c r="D316" t="n">
        <v>4.0431</v>
      </c>
      <c r="E316" t="n">
        <v>24.73</v>
      </c>
      <c r="F316" t="n">
        <v>19.48</v>
      </c>
      <c r="G316" t="n">
        <v>23.38</v>
      </c>
      <c r="H316" t="n">
        <v>0.28</v>
      </c>
      <c r="I316" t="n">
        <v>50</v>
      </c>
      <c r="J316" t="n">
        <v>258.32</v>
      </c>
      <c r="K316" t="n">
        <v>59.19</v>
      </c>
      <c r="L316" t="n">
        <v>4</v>
      </c>
      <c r="M316" t="n">
        <v>48</v>
      </c>
      <c r="N316" t="n">
        <v>65.13</v>
      </c>
      <c r="O316" t="n">
        <v>32094.19</v>
      </c>
      <c r="P316" t="n">
        <v>272.09</v>
      </c>
      <c r="Q316" t="n">
        <v>3797.9</v>
      </c>
      <c r="R316" t="n">
        <v>108.19</v>
      </c>
      <c r="S316" t="n">
        <v>58.18</v>
      </c>
      <c r="T316" t="n">
        <v>23104.8</v>
      </c>
      <c r="U316" t="n">
        <v>0.54</v>
      </c>
      <c r="V316" t="n">
        <v>0.85</v>
      </c>
      <c r="W316" t="n">
        <v>2.8</v>
      </c>
      <c r="X316" t="n">
        <v>1.41</v>
      </c>
      <c r="Y316" t="n">
        <v>1</v>
      </c>
      <c r="Z316" t="n">
        <v>10</v>
      </c>
    </row>
    <row r="317">
      <c r="A317" t="n">
        <v>13</v>
      </c>
      <c r="B317" t="n">
        <v>130</v>
      </c>
      <c r="C317" t="inlineStr">
        <is>
          <t xml:space="preserve">CONCLUIDO	</t>
        </is>
      </c>
      <c r="D317" t="n">
        <v>4.0966</v>
      </c>
      <c r="E317" t="n">
        <v>24.41</v>
      </c>
      <c r="F317" t="n">
        <v>19.36</v>
      </c>
      <c r="G317" t="n">
        <v>25.25</v>
      </c>
      <c r="H317" t="n">
        <v>0.29</v>
      </c>
      <c r="I317" t="n">
        <v>46</v>
      </c>
      <c r="J317" t="n">
        <v>258.78</v>
      </c>
      <c r="K317" t="n">
        <v>59.19</v>
      </c>
      <c r="L317" t="n">
        <v>4.25</v>
      </c>
      <c r="M317" t="n">
        <v>44</v>
      </c>
      <c r="N317" t="n">
        <v>65.34</v>
      </c>
      <c r="O317" t="n">
        <v>32150.98</v>
      </c>
      <c r="P317" t="n">
        <v>266.49</v>
      </c>
      <c r="Q317" t="n">
        <v>3797.98</v>
      </c>
      <c r="R317" t="n">
        <v>104.02</v>
      </c>
      <c r="S317" t="n">
        <v>58.18</v>
      </c>
      <c r="T317" t="n">
        <v>21040.65</v>
      </c>
      <c r="U317" t="n">
        <v>0.5600000000000001</v>
      </c>
      <c r="V317" t="n">
        <v>0.85</v>
      </c>
      <c r="W317" t="n">
        <v>2.79</v>
      </c>
      <c r="X317" t="n">
        <v>1.29</v>
      </c>
      <c r="Y317" t="n">
        <v>1</v>
      </c>
      <c r="Z317" t="n">
        <v>10</v>
      </c>
    </row>
    <row r="318">
      <c r="A318" t="n">
        <v>14</v>
      </c>
      <c r="B318" t="n">
        <v>130</v>
      </c>
      <c r="C318" t="inlineStr">
        <is>
          <t xml:space="preserve">CONCLUIDO	</t>
        </is>
      </c>
      <c r="D318" t="n">
        <v>4.1357</v>
      </c>
      <c r="E318" t="n">
        <v>24.18</v>
      </c>
      <c r="F318" t="n">
        <v>19.27</v>
      </c>
      <c r="G318" t="n">
        <v>26.89</v>
      </c>
      <c r="H318" t="n">
        <v>0.31</v>
      </c>
      <c r="I318" t="n">
        <v>43</v>
      </c>
      <c r="J318" t="n">
        <v>259.25</v>
      </c>
      <c r="K318" t="n">
        <v>59.19</v>
      </c>
      <c r="L318" t="n">
        <v>4.5</v>
      </c>
      <c r="M318" t="n">
        <v>41</v>
      </c>
      <c r="N318" t="n">
        <v>65.55</v>
      </c>
      <c r="O318" t="n">
        <v>32207.85</v>
      </c>
      <c r="P318" t="n">
        <v>260.06</v>
      </c>
      <c r="Q318" t="n">
        <v>3798.01</v>
      </c>
      <c r="R318" t="n">
        <v>101.17</v>
      </c>
      <c r="S318" t="n">
        <v>58.18</v>
      </c>
      <c r="T318" t="n">
        <v>19629.11</v>
      </c>
      <c r="U318" t="n">
        <v>0.58</v>
      </c>
      <c r="V318" t="n">
        <v>0.86</v>
      </c>
      <c r="W318" t="n">
        <v>2.79</v>
      </c>
      <c r="X318" t="n">
        <v>1.2</v>
      </c>
      <c r="Y318" t="n">
        <v>1</v>
      </c>
      <c r="Z318" t="n">
        <v>10</v>
      </c>
    </row>
    <row r="319">
      <c r="A319" t="n">
        <v>15</v>
      </c>
      <c r="B319" t="n">
        <v>130</v>
      </c>
      <c r="C319" t="inlineStr">
        <is>
          <t xml:space="preserve">CONCLUIDO	</t>
        </is>
      </c>
      <c r="D319" t="n">
        <v>4.1727</v>
      </c>
      <c r="E319" t="n">
        <v>23.97</v>
      </c>
      <c r="F319" t="n">
        <v>19.2</v>
      </c>
      <c r="G319" t="n">
        <v>28.81</v>
      </c>
      <c r="H319" t="n">
        <v>0.33</v>
      </c>
      <c r="I319" t="n">
        <v>40</v>
      </c>
      <c r="J319" t="n">
        <v>259.71</v>
      </c>
      <c r="K319" t="n">
        <v>59.19</v>
      </c>
      <c r="L319" t="n">
        <v>4.75</v>
      </c>
      <c r="M319" t="n">
        <v>38</v>
      </c>
      <c r="N319" t="n">
        <v>65.76000000000001</v>
      </c>
      <c r="O319" t="n">
        <v>32264.79</v>
      </c>
      <c r="P319" t="n">
        <v>255.78</v>
      </c>
      <c r="Q319" t="n">
        <v>3797.96</v>
      </c>
      <c r="R319" t="n">
        <v>99.19</v>
      </c>
      <c r="S319" t="n">
        <v>58.18</v>
      </c>
      <c r="T319" t="n">
        <v>18657.09</v>
      </c>
      <c r="U319" t="n">
        <v>0.59</v>
      </c>
      <c r="V319" t="n">
        <v>0.86</v>
      </c>
      <c r="W319" t="n">
        <v>2.78</v>
      </c>
      <c r="X319" t="n">
        <v>1.13</v>
      </c>
      <c r="Y319" t="n">
        <v>1</v>
      </c>
      <c r="Z319" t="n">
        <v>10</v>
      </c>
    </row>
    <row r="320">
      <c r="A320" t="n">
        <v>16</v>
      </c>
      <c r="B320" t="n">
        <v>130</v>
      </c>
      <c r="C320" t="inlineStr">
        <is>
          <t xml:space="preserve">CONCLUIDO	</t>
        </is>
      </c>
      <c r="D320" t="n">
        <v>4.2179</v>
      </c>
      <c r="E320" t="n">
        <v>23.71</v>
      </c>
      <c r="F320" t="n">
        <v>19.09</v>
      </c>
      <c r="G320" t="n">
        <v>30.96</v>
      </c>
      <c r="H320" t="n">
        <v>0.34</v>
      </c>
      <c r="I320" t="n">
        <v>37</v>
      </c>
      <c r="J320" t="n">
        <v>260.17</v>
      </c>
      <c r="K320" t="n">
        <v>59.19</v>
      </c>
      <c r="L320" t="n">
        <v>5</v>
      </c>
      <c r="M320" t="n">
        <v>32</v>
      </c>
      <c r="N320" t="n">
        <v>65.98</v>
      </c>
      <c r="O320" t="n">
        <v>32321.82</v>
      </c>
      <c r="P320" t="n">
        <v>249.5</v>
      </c>
      <c r="Q320" t="n">
        <v>3797.96</v>
      </c>
      <c r="R320" t="n">
        <v>95.53</v>
      </c>
      <c r="S320" t="n">
        <v>58.18</v>
      </c>
      <c r="T320" t="n">
        <v>16839.35</v>
      </c>
      <c r="U320" t="n">
        <v>0.61</v>
      </c>
      <c r="V320" t="n">
        <v>0.86</v>
      </c>
      <c r="W320" t="n">
        <v>2.78</v>
      </c>
      <c r="X320" t="n">
        <v>1.02</v>
      </c>
      <c r="Y320" t="n">
        <v>1</v>
      </c>
      <c r="Z320" t="n">
        <v>10</v>
      </c>
    </row>
    <row r="321">
      <c r="A321" t="n">
        <v>17</v>
      </c>
      <c r="B321" t="n">
        <v>130</v>
      </c>
      <c r="C321" t="inlineStr">
        <is>
          <t xml:space="preserve">CONCLUIDO	</t>
        </is>
      </c>
      <c r="D321" t="n">
        <v>4.2345</v>
      </c>
      <c r="E321" t="n">
        <v>23.62</v>
      </c>
      <c r="F321" t="n">
        <v>19.1</v>
      </c>
      <c r="G321" t="n">
        <v>32.74</v>
      </c>
      <c r="H321" t="n">
        <v>0.36</v>
      </c>
      <c r="I321" t="n">
        <v>35</v>
      </c>
      <c r="J321" t="n">
        <v>260.63</v>
      </c>
      <c r="K321" t="n">
        <v>59.19</v>
      </c>
      <c r="L321" t="n">
        <v>5.25</v>
      </c>
      <c r="M321" t="n">
        <v>28</v>
      </c>
      <c r="N321" t="n">
        <v>66.19</v>
      </c>
      <c r="O321" t="n">
        <v>32378.93</v>
      </c>
      <c r="P321" t="n">
        <v>245.68</v>
      </c>
      <c r="Q321" t="n">
        <v>3798.02</v>
      </c>
      <c r="R321" t="n">
        <v>95.29000000000001</v>
      </c>
      <c r="S321" t="n">
        <v>58.18</v>
      </c>
      <c r="T321" t="n">
        <v>16730.48</v>
      </c>
      <c r="U321" t="n">
        <v>0.61</v>
      </c>
      <c r="V321" t="n">
        <v>0.86</v>
      </c>
      <c r="W321" t="n">
        <v>2.79</v>
      </c>
      <c r="X321" t="n">
        <v>1.03</v>
      </c>
      <c r="Y321" t="n">
        <v>1</v>
      </c>
      <c r="Z321" t="n">
        <v>10</v>
      </c>
    </row>
    <row r="322">
      <c r="A322" t="n">
        <v>18</v>
      </c>
      <c r="B322" t="n">
        <v>130</v>
      </c>
      <c r="C322" t="inlineStr">
        <is>
          <t xml:space="preserve">CONCLUIDO	</t>
        </is>
      </c>
      <c r="D322" t="n">
        <v>4.2689</v>
      </c>
      <c r="E322" t="n">
        <v>23.42</v>
      </c>
      <c r="F322" t="n">
        <v>19.01</v>
      </c>
      <c r="G322" t="n">
        <v>34.56</v>
      </c>
      <c r="H322" t="n">
        <v>0.37</v>
      </c>
      <c r="I322" t="n">
        <v>33</v>
      </c>
      <c r="J322" t="n">
        <v>261.1</v>
      </c>
      <c r="K322" t="n">
        <v>59.19</v>
      </c>
      <c r="L322" t="n">
        <v>5.5</v>
      </c>
      <c r="M322" t="n">
        <v>21</v>
      </c>
      <c r="N322" t="n">
        <v>66.40000000000001</v>
      </c>
      <c r="O322" t="n">
        <v>32436.11</v>
      </c>
      <c r="P322" t="n">
        <v>240.87</v>
      </c>
      <c r="Q322" t="n">
        <v>3798.09</v>
      </c>
      <c r="R322" t="n">
        <v>91.92</v>
      </c>
      <c r="S322" t="n">
        <v>58.18</v>
      </c>
      <c r="T322" t="n">
        <v>15054.09</v>
      </c>
      <c r="U322" t="n">
        <v>0.63</v>
      </c>
      <c r="V322" t="n">
        <v>0.87</v>
      </c>
      <c r="W322" t="n">
        <v>2.79</v>
      </c>
      <c r="X322" t="n">
        <v>0.9399999999999999</v>
      </c>
      <c r="Y322" t="n">
        <v>1</v>
      </c>
      <c r="Z322" t="n">
        <v>10</v>
      </c>
    </row>
    <row r="323">
      <c r="A323" t="n">
        <v>19</v>
      </c>
      <c r="B323" t="n">
        <v>130</v>
      </c>
      <c r="C323" t="inlineStr">
        <is>
          <t xml:space="preserve">CONCLUIDO	</t>
        </is>
      </c>
      <c r="D323" t="n">
        <v>4.2834</v>
      </c>
      <c r="E323" t="n">
        <v>23.35</v>
      </c>
      <c r="F323" t="n">
        <v>18.98</v>
      </c>
      <c r="G323" t="n">
        <v>35.58</v>
      </c>
      <c r="H323" t="n">
        <v>0.39</v>
      </c>
      <c r="I323" t="n">
        <v>32</v>
      </c>
      <c r="J323" t="n">
        <v>261.56</v>
      </c>
      <c r="K323" t="n">
        <v>59.19</v>
      </c>
      <c r="L323" t="n">
        <v>5.75</v>
      </c>
      <c r="M323" t="n">
        <v>12</v>
      </c>
      <c r="N323" t="n">
        <v>66.62</v>
      </c>
      <c r="O323" t="n">
        <v>32493.38</v>
      </c>
      <c r="P323" t="n">
        <v>237.58</v>
      </c>
      <c r="Q323" t="n">
        <v>3798.09</v>
      </c>
      <c r="R323" t="n">
        <v>90.89</v>
      </c>
      <c r="S323" t="n">
        <v>58.18</v>
      </c>
      <c r="T323" t="n">
        <v>14546.23</v>
      </c>
      <c r="U323" t="n">
        <v>0.64</v>
      </c>
      <c r="V323" t="n">
        <v>0.87</v>
      </c>
      <c r="W323" t="n">
        <v>2.79</v>
      </c>
      <c r="X323" t="n">
        <v>0.91</v>
      </c>
      <c r="Y323" t="n">
        <v>1</v>
      </c>
      <c r="Z323" t="n">
        <v>10</v>
      </c>
    </row>
    <row r="324">
      <c r="A324" t="n">
        <v>20</v>
      </c>
      <c r="B324" t="n">
        <v>130</v>
      </c>
      <c r="C324" t="inlineStr">
        <is>
          <t xml:space="preserve">CONCLUIDO	</t>
        </is>
      </c>
      <c r="D324" t="n">
        <v>4.2961</v>
      </c>
      <c r="E324" t="n">
        <v>23.28</v>
      </c>
      <c r="F324" t="n">
        <v>18.96</v>
      </c>
      <c r="G324" t="n">
        <v>36.69</v>
      </c>
      <c r="H324" t="n">
        <v>0.41</v>
      </c>
      <c r="I324" t="n">
        <v>31</v>
      </c>
      <c r="J324" t="n">
        <v>262.03</v>
      </c>
      <c r="K324" t="n">
        <v>59.19</v>
      </c>
      <c r="L324" t="n">
        <v>6</v>
      </c>
      <c r="M324" t="n">
        <v>9</v>
      </c>
      <c r="N324" t="n">
        <v>66.83</v>
      </c>
      <c r="O324" t="n">
        <v>32550.72</v>
      </c>
      <c r="P324" t="n">
        <v>235.67</v>
      </c>
      <c r="Q324" t="n">
        <v>3797.85</v>
      </c>
      <c r="R324" t="n">
        <v>90.38</v>
      </c>
      <c r="S324" t="n">
        <v>58.18</v>
      </c>
      <c r="T324" t="n">
        <v>14297.8</v>
      </c>
      <c r="U324" t="n">
        <v>0.64</v>
      </c>
      <c r="V324" t="n">
        <v>0.87</v>
      </c>
      <c r="W324" t="n">
        <v>2.79</v>
      </c>
      <c r="X324" t="n">
        <v>0.89</v>
      </c>
      <c r="Y324" t="n">
        <v>1</v>
      </c>
      <c r="Z324" t="n">
        <v>10</v>
      </c>
    </row>
    <row r="325">
      <c r="A325" t="n">
        <v>21</v>
      </c>
      <c r="B325" t="n">
        <v>130</v>
      </c>
      <c r="C325" t="inlineStr">
        <is>
          <t xml:space="preserve">CONCLUIDO	</t>
        </is>
      </c>
      <c r="D325" t="n">
        <v>4.2937</v>
      </c>
      <c r="E325" t="n">
        <v>23.29</v>
      </c>
      <c r="F325" t="n">
        <v>18.97</v>
      </c>
      <c r="G325" t="n">
        <v>36.72</v>
      </c>
      <c r="H325" t="n">
        <v>0.42</v>
      </c>
      <c r="I325" t="n">
        <v>31</v>
      </c>
      <c r="J325" t="n">
        <v>262.49</v>
      </c>
      <c r="K325" t="n">
        <v>59.19</v>
      </c>
      <c r="L325" t="n">
        <v>6.25</v>
      </c>
      <c r="M325" t="n">
        <v>3</v>
      </c>
      <c r="N325" t="n">
        <v>67.05</v>
      </c>
      <c r="O325" t="n">
        <v>32608.15</v>
      </c>
      <c r="P325" t="n">
        <v>236.15</v>
      </c>
      <c r="Q325" t="n">
        <v>3797.96</v>
      </c>
      <c r="R325" t="n">
        <v>90.14</v>
      </c>
      <c r="S325" t="n">
        <v>58.18</v>
      </c>
      <c r="T325" t="n">
        <v>14176.31</v>
      </c>
      <c r="U325" t="n">
        <v>0.65</v>
      </c>
      <c r="V325" t="n">
        <v>0.87</v>
      </c>
      <c r="W325" t="n">
        <v>2.81</v>
      </c>
      <c r="X325" t="n">
        <v>0.9</v>
      </c>
      <c r="Y325" t="n">
        <v>1</v>
      </c>
      <c r="Z325" t="n">
        <v>10</v>
      </c>
    </row>
    <row r="326">
      <c r="A326" t="n">
        <v>22</v>
      </c>
      <c r="B326" t="n">
        <v>130</v>
      </c>
      <c r="C326" t="inlineStr">
        <is>
          <t xml:space="preserve">CONCLUIDO	</t>
        </is>
      </c>
      <c r="D326" t="n">
        <v>4.2901</v>
      </c>
      <c r="E326" t="n">
        <v>23.31</v>
      </c>
      <c r="F326" t="n">
        <v>18.99</v>
      </c>
      <c r="G326" t="n">
        <v>36.75</v>
      </c>
      <c r="H326" t="n">
        <v>0.44</v>
      </c>
      <c r="I326" t="n">
        <v>31</v>
      </c>
      <c r="J326" t="n">
        <v>262.96</v>
      </c>
      <c r="K326" t="n">
        <v>59.19</v>
      </c>
      <c r="L326" t="n">
        <v>6.5</v>
      </c>
      <c r="M326" t="n">
        <v>1</v>
      </c>
      <c r="N326" t="n">
        <v>67.26000000000001</v>
      </c>
      <c r="O326" t="n">
        <v>32665.66</v>
      </c>
      <c r="P326" t="n">
        <v>235.91</v>
      </c>
      <c r="Q326" t="n">
        <v>3797.99</v>
      </c>
      <c r="R326" t="n">
        <v>90.75</v>
      </c>
      <c r="S326" t="n">
        <v>58.18</v>
      </c>
      <c r="T326" t="n">
        <v>14480.97</v>
      </c>
      <c r="U326" t="n">
        <v>0.64</v>
      </c>
      <c r="V326" t="n">
        <v>0.87</v>
      </c>
      <c r="W326" t="n">
        <v>2.81</v>
      </c>
      <c r="X326" t="n">
        <v>0.92</v>
      </c>
      <c r="Y326" t="n">
        <v>1</v>
      </c>
      <c r="Z326" t="n">
        <v>10</v>
      </c>
    </row>
    <row r="327">
      <c r="A327" t="n">
        <v>23</v>
      </c>
      <c r="B327" t="n">
        <v>130</v>
      </c>
      <c r="C327" t="inlineStr">
        <is>
          <t xml:space="preserve">CONCLUIDO	</t>
        </is>
      </c>
      <c r="D327" t="n">
        <v>4.2895</v>
      </c>
      <c r="E327" t="n">
        <v>23.31</v>
      </c>
      <c r="F327" t="n">
        <v>18.99</v>
      </c>
      <c r="G327" t="n">
        <v>36.76</v>
      </c>
      <c r="H327" t="n">
        <v>0.46</v>
      </c>
      <c r="I327" t="n">
        <v>31</v>
      </c>
      <c r="J327" t="n">
        <v>263.42</v>
      </c>
      <c r="K327" t="n">
        <v>59.19</v>
      </c>
      <c r="L327" t="n">
        <v>6.75</v>
      </c>
      <c r="M327" t="n">
        <v>0</v>
      </c>
      <c r="N327" t="n">
        <v>67.48</v>
      </c>
      <c r="O327" t="n">
        <v>32723.25</v>
      </c>
      <c r="P327" t="n">
        <v>236.11</v>
      </c>
      <c r="Q327" t="n">
        <v>3797.99</v>
      </c>
      <c r="R327" t="n">
        <v>90.78</v>
      </c>
      <c r="S327" t="n">
        <v>58.18</v>
      </c>
      <c r="T327" t="n">
        <v>14495.1</v>
      </c>
      <c r="U327" t="n">
        <v>0.64</v>
      </c>
      <c r="V327" t="n">
        <v>0.87</v>
      </c>
      <c r="W327" t="n">
        <v>2.81</v>
      </c>
      <c r="X327" t="n">
        <v>0.92</v>
      </c>
      <c r="Y327" t="n">
        <v>1</v>
      </c>
      <c r="Z327" t="n">
        <v>10</v>
      </c>
    </row>
    <row r="328">
      <c r="A328" t="n">
        <v>0</v>
      </c>
      <c r="B328" t="n">
        <v>75</v>
      </c>
      <c r="C328" t="inlineStr">
        <is>
          <t xml:space="preserve">CONCLUIDO	</t>
        </is>
      </c>
      <c r="D328" t="n">
        <v>3.15</v>
      </c>
      <c r="E328" t="n">
        <v>31.75</v>
      </c>
      <c r="F328" t="n">
        <v>23.66</v>
      </c>
      <c r="G328" t="n">
        <v>7.47</v>
      </c>
      <c r="H328" t="n">
        <v>0.12</v>
      </c>
      <c r="I328" t="n">
        <v>190</v>
      </c>
      <c r="J328" t="n">
        <v>150.44</v>
      </c>
      <c r="K328" t="n">
        <v>49.1</v>
      </c>
      <c r="L328" t="n">
        <v>1</v>
      </c>
      <c r="M328" t="n">
        <v>188</v>
      </c>
      <c r="N328" t="n">
        <v>25.34</v>
      </c>
      <c r="O328" t="n">
        <v>18787.76</v>
      </c>
      <c r="P328" t="n">
        <v>262</v>
      </c>
      <c r="Q328" t="n">
        <v>3798.66</v>
      </c>
      <c r="R328" t="n">
        <v>244.94</v>
      </c>
      <c r="S328" t="n">
        <v>58.18</v>
      </c>
      <c r="T328" t="n">
        <v>90781.31</v>
      </c>
      <c r="U328" t="n">
        <v>0.24</v>
      </c>
      <c r="V328" t="n">
        <v>0.7</v>
      </c>
      <c r="W328" t="n">
        <v>3.02</v>
      </c>
      <c r="X328" t="n">
        <v>5.59</v>
      </c>
      <c r="Y328" t="n">
        <v>1</v>
      </c>
      <c r="Z328" t="n">
        <v>10</v>
      </c>
    </row>
    <row r="329">
      <c r="A329" t="n">
        <v>1</v>
      </c>
      <c r="B329" t="n">
        <v>75</v>
      </c>
      <c r="C329" t="inlineStr">
        <is>
          <t xml:space="preserve">CONCLUIDO	</t>
        </is>
      </c>
      <c r="D329" t="n">
        <v>3.4991</v>
      </c>
      <c r="E329" t="n">
        <v>28.58</v>
      </c>
      <c r="F329" t="n">
        <v>22.09</v>
      </c>
      <c r="G329" t="n">
        <v>9.6</v>
      </c>
      <c r="H329" t="n">
        <v>0.15</v>
      </c>
      <c r="I329" t="n">
        <v>138</v>
      </c>
      <c r="J329" t="n">
        <v>150.78</v>
      </c>
      <c r="K329" t="n">
        <v>49.1</v>
      </c>
      <c r="L329" t="n">
        <v>1.25</v>
      </c>
      <c r="M329" t="n">
        <v>136</v>
      </c>
      <c r="N329" t="n">
        <v>25.44</v>
      </c>
      <c r="O329" t="n">
        <v>18830.65</v>
      </c>
      <c r="P329" t="n">
        <v>237.54</v>
      </c>
      <c r="Q329" t="n">
        <v>3798.61</v>
      </c>
      <c r="R329" t="n">
        <v>193.36</v>
      </c>
      <c r="S329" t="n">
        <v>58.18</v>
      </c>
      <c r="T329" t="n">
        <v>65251.82</v>
      </c>
      <c r="U329" t="n">
        <v>0.3</v>
      </c>
      <c r="V329" t="n">
        <v>0.75</v>
      </c>
      <c r="W329" t="n">
        <v>2.93</v>
      </c>
      <c r="X329" t="n">
        <v>4.01</v>
      </c>
      <c r="Y329" t="n">
        <v>1</v>
      </c>
      <c r="Z329" t="n">
        <v>10</v>
      </c>
    </row>
    <row r="330">
      <c r="A330" t="n">
        <v>2</v>
      </c>
      <c r="B330" t="n">
        <v>75</v>
      </c>
      <c r="C330" t="inlineStr">
        <is>
          <t xml:space="preserve">CONCLUIDO	</t>
        </is>
      </c>
      <c r="D330" t="n">
        <v>3.7438</v>
      </c>
      <c r="E330" t="n">
        <v>26.71</v>
      </c>
      <c r="F330" t="n">
        <v>21.16</v>
      </c>
      <c r="G330" t="n">
        <v>11.87</v>
      </c>
      <c r="H330" t="n">
        <v>0.18</v>
      </c>
      <c r="I330" t="n">
        <v>107</v>
      </c>
      <c r="J330" t="n">
        <v>151.13</v>
      </c>
      <c r="K330" t="n">
        <v>49.1</v>
      </c>
      <c r="L330" t="n">
        <v>1.5</v>
      </c>
      <c r="M330" t="n">
        <v>105</v>
      </c>
      <c r="N330" t="n">
        <v>25.54</v>
      </c>
      <c r="O330" t="n">
        <v>18873.58</v>
      </c>
      <c r="P330" t="n">
        <v>220.45</v>
      </c>
      <c r="Q330" t="n">
        <v>3798.41</v>
      </c>
      <c r="R330" t="n">
        <v>163.04</v>
      </c>
      <c r="S330" t="n">
        <v>58.18</v>
      </c>
      <c r="T330" t="n">
        <v>50244.81</v>
      </c>
      <c r="U330" t="n">
        <v>0.36</v>
      </c>
      <c r="V330" t="n">
        <v>0.78</v>
      </c>
      <c r="W330" t="n">
        <v>2.89</v>
      </c>
      <c r="X330" t="n">
        <v>3.09</v>
      </c>
      <c r="Y330" t="n">
        <v>1</v>
      </c>
      <c r="Z330" t="n">
        <v>10</v>
      </c>
    </row>
    <row r="331">
      <c r="A331" t="n">
        <v>3</v>
      </c>
      <c r="B331" t="n">
        <v>75</v>
      </c>
      <c r="C331" t="inlineStr">
        <is>
          <t xml:space="preserve">CONCLUIDO	</t>
        </is>
      </c>
      <c r="D331" t="n">
        <v>3.9281</v>
      </c>
      <c r="E331" t="n">
        <v>25.46</v>
      </c>
      <c r="F331" t="n">
        <v>20.55</v>
      </c>
      <c r="G331" t="n">
        <v>14.34</v>
      </c>
      <c r="H331" t="n">
        <v>0.2</v>
      </c>
      <c r="I331" t="n">
        <v>86</v>
      </c>
      <c r="J331" t="n">
        <v>151.48</v>
      </c>
      <c r="K331" t="n">
        <v>49.1</v>
      </c>
      <c r="L331" t="n">
        <v>1.75</v>
      </c>
      <c r="M331" t="n">
        <v>84</v>
      </c>
      <c r="N331" t="n">
        <v>25.64</v>
      </c>
      <c r="O331" t="n">
        <v>18916.54</v>
      </c>
      <c r="P331" t="n">
        <v>207.19</v>
      </c>
      <c r="Q331" t="n">
        <v>3798.24</v>
      </c>
      <c r="R331" t="n">
        <v>143.25</v>
      </c>
      <c r="S331" t="n">
        <v>58.18</v>
      </c>
      <c r="T331" t="n">
        <v>40454.44</v>
      </c>
      <c r="U331" t="n">
        <v>0.41</v>
      </c>
      <c r="V331" t="n">
        <v>0.8</v>
      </c>
      <c r="W331" t="n">
        <v>2.85</v>
      </c>
      <c r="X331" t="n">
        <v>2.48</v>
      </c>
      <c r="Y331" t="n">
        <v>1</v>
      </c>
      <c r="Z331" t="n">
        <v>10</v>
      </c>
    </row>
    <row r="332">
      <c r="A332" t="n">
        <v>4</v>
      </c>
      <c r="B332" t="n">
        <v>75</v>
      </c>
      <c r="C332" t="inlineStr">
        <is>
          <t xml:space="preserve">CONCLUIDO	</t>
        </is>
      </c>
      <c r="D332" t="n">
        <v>4.0746</v>
      </c>
      <c r="E332" t="n">
        <v>24.54</v>
      </c>
      <c r="F332" t="n">
        <v>20.1</v>
      </c>
      <c r="G332" t="n">
        <v>16.98</v>
      </c>
      <c r="H332" t="n">
        <v>0.23</v>
      </c>
      <c r="I332" t="n">
        <v>71</v>
      </c>
      <c r="J332" t="n">
        <v>151.83</v>
      </c>
      <c r="K332" t="n">
        <v>49.1</v>
      </c>
      <c r="L332" t="n">
        <v>2</v>
      </c>
      <c r="M332" t="n">
        <v>66</v>
      </c>
      <c r="N332" t="n">
        <v>25.73</v>
      </c>
      <c r="O332" t="n">
        <v>18959.54</v>
      </c>
      <c r="P332" t="n">
        <v>194.73</v>
      </c>
      <c r="Q332" t="n">
        <v>3798.2</v>
      </c>
      <c r="R332" t="n">
        <v>127.87</v>
      </c>
      <c r="S332" t="n">
        <v>58.18</v>
      </c>
      <c r="T332" t="n">
        <v>32843.6</v>
      </c>
      <c r="U332" t="n">
        <v>0.45</v>
      </c>
      <c r="V332" t="n">
        <v>0.82</v>
      </c>
      <c r="W332" t="n">
        <v>2.84</v>
      </c>
      <c r="X332" t="n">
        <v>2.02</v>
      </c>
      <c r="Y332" t="n">
        <v>1</v>
      </c>
      <c r="Z332" t="n">
        <v>10</v>
      </c>
    </row>
    <row r="333">
      <c r="A333" t="n">
        <v>5</v>
      </c>
      <c r="B333" t="n">
        <v>75</v>
      </c>
      <c r="C333" t="inlineStr">
        <is>
          <t xml:space="preserve">CONCLUIDO	</t>
        </is>
      </c>
      <c r="D333" t="n">
        <v>4.173</v>
      </c>
      <c r="E333" t="n">
        <v>23.96</v>
      </c>
      <c r="F333" t="n">
        <v>19.82</v>
      </c>
      <c r="G333" t="n">
        <v>19.5</v>
      </c>
      <c r="H333" t="n">
        <v>0.26</v>
      </c>
      <c r="I333" t="n">
        <v>61</v>
      </c>
      <c r="J333" t="n">
        <v>152.18</v>
      </c>
      <c r="K333" t="n">
        <v>49.1</v>
      </c>
      <c r="L333" t="n">
        <v>2.25</v>
      </c>
      <c r="M333" t="n">
        <v>50</v>
      </c>
      <c r="N333" t="n">
        <v>25.83</v>
      </c>
      <c r="O333" t="n">
        <v>19002.56</v>
      </c>
      <c r="P333" t="n">
        <v>184.7</v>
      </c>
      <c r="Q333" t="n">
        <v>3798.35</v>
      </c>
      <c r="R333" t="n">
        <v>118.35</v>
      </c>
      <c r="S333" t="n">
        <v>58.18</v>
      </c>
      <c r="T333" t="n">
        <v>28130.44</v>
      </c>
      <c r="U333" t="n">
        <v>0.49</v>
      </c>
      <c r="V333" t="n">
        <v>0.83</v>
      </c>
      <c r="W333" t="n">
        <v>2.84</v>
      </c>
      <c r="X333" t="n">
        <v>1.75</v>
      </c>
      <c r="Y333" t="n">
        <v>1</v>
      </c>
      <c r="Z333" t="n">
        <v>10</v>
      </c>
    </row>
    <row r="334">
      <c r="A334" t="n">
        <v>6</v>
      </c>
      <c r="B334" t="n">
        <v>75</v>
      </c>
      <c r="C334" t="inlineStr">
        <is>
          <t xml:space="preserve">CONCLUIDO	</t>
        </is>
      </c>
      <c r="D334" t="n">
        <v>4.2326</v>
      </c>
      <c r="E334" t="n">
        <v>23.63</v>
      </c>
      <c r="F334" t="n">
        <v>19.67</v>
      </c>
      <c r="G334" t="n">
        <v>21.46</v>
      </c>
      <c r="H334" t="n">
        <v>0.29</v>
      </c>
      <c r="I334" t="n">
        <v>55</v>
      </c>
      <c r="J334" t="n">
        <v>152.53</v>
      </c>
      <c r="K334" t="n">
        <v>49.1</v>
      </c>
      <c r="L334" t="n">
        <v>2.5</v>
      </c>
      <c r="M334" t="n">
        <v>25</v>
      </c>
      <c r="N334" t="n">
        <v>25.93</v>
      </c>
      <c r="O334" t="n">
        <v>19045.63</v>
      </c>
      <c r="P334" t="n">
        <v>177.62</v>
      </c>
      <c r="Q334" t="n">
        <v>3798.37</v>
      </c>
      <c r="R334" t="n">
        <v>112.87</v>
      </c>
      <c r="S334" t="n">
        <v>58.18</v>
      </c>
      <c r="T334" t="n">
        <v>25423.01</v>
      </c>
      <c r="U334" t="n">
        <v>0.52</v>
      </c>
      <c r="V334" t="n">
        <v>0.84</v>
      </c>
      <c r="W334" t="n">
        <v>2.85</v>
      </c>
      <c r="X334" t="n">
        <v>1.6</v>
      </c>
      <c r="Y334" t="n">
        <v>1</v>
      </c>
      <c r="Z334" t="n">
        <v>10</v>
      </c>
    </row>
    <row r="335">
      <c r="A335" t="n">
        <v>7</v>
      </c>
      <c r="B335" t="n">
        <v>75</v>
      </c>
      <c r="C335" t="inlineStr">
        <is>
          <t xml:space="preserve">CONCLUIDO	</t>
        </is>
      </c>
      <c r="D335" t="n">
        <v>4.2465</v>
      </c>
      <c r="E335" t="n">
        <v>23.55</v>
      </c>
      <c r="F335" t="n">
        <v>19.65</v>
      </c>
      <c r="G335" t="n">
        <v>22.25</v>
      </c>
      <c r="H335" t="n">
        <v>0.32</v>
      </c>
      <c r="I335" t="n">
        <v>53</v>
      </c>
      <c r="J335" t="n">
        <v>152.88</v>
      </c>
      <c r="K335" t="n">
        <v>49.1</v>
      </c>
      <c r="L335" t="n">
        <v>2.75</v>
      </c>
      <c r="M335" t="n">
        <v>7</v>
      </c>
      <c r="N335" t="n">
        <v>26.03</v>
      </c>
      <c r="O335" t="n">
        <v>19088.72</v>
      </c>
      <c r="P335" t="n">
        <v>175.74</v>
      </c>
      <c r="Q335" t="n">
        <v>3798.47</v>
      </c>
      <c r="R335" t="n">
        <v>111.66</v>
      </c>
      <c r="S335" t="n">
        <v>58.18</v>
      </c>
      <c r="T335" t="n">
        <v>24828.44</v>
      </c>
      <c r="U335" t="n">
        <v>0.52</v>
      </c>
      <c r="V335" t="n">
        <v>0.84</v>
      </c>
      <c r="W335" t="n">
        <v>2.87</v>
      </c>
      <c r="X335" t="n">
        <v>1.58</v>
      </c>
      <c r="Y335" t="n">
        <v>1</v>
      </c>
      <c r="Z335" t="n">
        <v>10</v>
      </c>
    </row>
    <row r="336">
      <c r="A336" t="n">
        <v>8</v>
      </c>
      <c r="B336" t="n">
        <v>75</v>
      </c>
      <c r="C336" t="inlineStr">
        <is>
          <t xml:space="preserve">CONCLUIDO	</t>
        </is>
      </c>
      <c r="D336" t="n">
        <v>4.261</v>
      </c>
      <c r="E336" t="n">
        <v>23.47</v>
      </c>
      <c r="F336" t="n">
        <v>19.6</v>
      </c>
      <c r="G336" t="n">
        <v>22.62</v>
      </c>
      <c r="H336" t="n">
        <v>0.35</v>
      </c>
      <c r="I336" t="n">
        <v>52</v>
      </c>
      <c r="J336" t="n">
        <v>153.23</v>
      </c>
      <c r="K336" t="n">
        <v>49.1</v>
      </c>
      <c r="L336" t="n">
        <v>3</v>
      </c>
      <c r="M336" t="n">
        <v>0</v>
      </c>
      <c r="N336" t="n">
        <v>26.13</v>
      </c>
      <c r="O336" t="n">
        <v>19131.85</v>
      </c>
      <c r="P336" t="n">
        <v>175.87</v>
      </c>
      <c r="Q336" t="n">
        <v>3798.34</v>
      </c>
      <c r="R336" t="n">
        <v>110.13</v>
      </c>
      <c r="S336" t="n">
        <v>58.18</v>
      </c>
      <c r="T336" t="n">
        <v>24065.43</v>
      </c>
      <c r="U336" t="n">
        <v>0.53</v>
      </c>
      <c r="V336" t="n">
        <v>0.84</v>
      </c>
      <c r="W336" t="n">
        <v>2.86</v>
      </c>
      <c r="X336" t="n">
        <v>1.53</v>
      </c>
      <c r="Y336" t="n">
        <v>1</v>
      </c>
      <c r="Z336" t="n">
        <v>10</v>
      </c>
    </row>
    <row r="337">
      <c r="A337" t="n">
        <v>0</v>
      </c>
      <c r="B337" t="n">
        <v>95</v>
      </c>
      <c r="C337" t="inlineStr">
        <is>
          <t xml:space="preserve">CONCLUIDO	</t>
        </is>
      </c>
      <c r="D337" t="n">
        <v>2.748</v>
      </c>
      <c r="E337" t="n">
        <v>36.39</v>
      </c>
      <c r="F337" t="n">
        <v>25.1</v>
      </c>
      <c r="G337" t="n">
        <v>6.35</v>
      </c>
      <c r="H337" t="n">
        <v>0.1</v>
      </c>
      <c r="I337" t="n">
        <v>237</v>
      </c>
      <c r="J337" t="n">
        <v>185.69</v>
      </c>
      <c r="K337" t="n">
        <v>53.44</v>
      </c>
      <c r="L337" t="n">
        <v>1</v>
      </c>
      <c r="M337" t="n">
        <v>235</v>
      </c>
      <c r="N337" t="n">
        <v>36.26</v>
      </c>
      <c r="O337" t="n">
        <v>23136.14</v>
      </c>
      <c r="P337" t="n">
        <v>326.44</v>
      </c>
      <c r="Q337" t="n">
        <v>3798.72</v>
      </c>
      <c r="R337" t="n">
        <v>292.06</v>
      </c>
      <c r="S337" t="n">
        <v>58.18</v>
      </c>
      <c r="T337" t="n">
        <v>114103.96</v>
      </c>
      <c r="U337" t="n">
        <v>0.2</v>
      </c>
      <c r="V337" t="n">
        <v>0.66</v>
      </c>
      <c r="W337" t="n">
        <v>3.1</v>
      </c>
      <c r="X337" t="n">
        <v>7.02</v>
      </c>
      <c r="Y337" t="n">
        <v>1</v>
      </c>
      <c r="Z337" t="n">
        <v>10</v>
      </c>
    </row>
    <row r="338">
      <c r="A338" t="n">
        <v>1</v>
      </c>
      <c r="B338" t="n">
        <v>95</v>
      </c>
      <c r="C338" t="inlineStr">
        <is>
          <t xml:space="preserve">CONCLUIDO	</t>
        </is>
      </c>
      <c r="D338" t="n">
        <v>3.132</v>
      </c>
      <c r="E338" t="n">
        <v>31.93</v>
      </c>
      <c r="F338" t="n">
        <v>23.1</v>
      </c>
      <c r="G338" t="n">
        <v>8.1</v>
      </c>
      <c r="H338" t="n">
        <v>0.12</v>
      </c>
      <c r="I338" t="n">
        <v>171</v>
      </c>
      <c r="J338" t="n">
        <v>186.07</v>
      </c>
      <c r="K338" t="n">
        <v>53.44</v>
      </c>
      <c r="L338" t="n">
        <v>1.25</v>
      </c>
      <c r="M338" t="n">
        <v>169</v>
      </c>
      <c r="N338" t="n">
        <v>36.39</v>
      </c>
      <c r="O338" t="n">
        <v>23182.76</v>
      </c>
      <c r="P338" t="n">
        <v>294.85</v>
      </c>
      <c r="Q338" t="n">
        <v>3799.48</v>
      </c>
      <c r="R338" t="n">
        <v>225.81</v>
      </c>
      <c r="S338" t="n">
        <v>58.18</v>
      </c>
      <c r="T338" t="n">
        <v>81313.23</v>
      </c>
      <c r="U338" t="n">
        <v>0.26</v>
      </c>
      <c r="V338" t="n">
        <v>0.71</v>
      </c>
      <c r="W338" t="n">
        <v>3</v>
      </c>
      <c r="X338" t="n">
        <v>5.02</v>
      </c>
      <c r="Y338" t="n">
        <v>1</v>
      </c>
      <c r="Z338" t="n">
        <v>10</v>
      </c>
    </row>
    <row r="339">
      <c r="A339" t="n">
        <v>2</v>
      </c>
      <c r="B339" t="n">
        <v>95</v>
      </c>
      <c r="C339" t="inlineStr">
        <is>
          <t xml:space="preserve">CONCLUIDO	</t>
        </is>
      </c>
      <c r="D339" t="n">
        <v>3.406</v>
      </c>
      <c r="E339" t="n">
        <v>29.36</v>
      </c>
      <c r="F339" t="n">
        <v>21.94</v>
      </c>
      <c r="G339" t="n">
        <v>9.9</v>
      </c>
      <c r="H339" t="n">
        <v>0.14</v>
      </c>
      <c r="I339" t="n">
        <v>133</v>
      </c>
      <c r="J339" t="n">
        <v>186.45</v>
      </c>
      <c r="K339" t="n">
        <v>53.44</v>
      </c>
      <c r="L339" t="n">
        <v>1.5</v>
      </c>
      <c r="M339" t="n">
        <v>131</v>
      </c>
      <c r="N339" t="n">
        <v>36.51</v>
      </c>
      <c r="O339" t="n">
        <v>23229.42</v>
      </c>
      <c r="P339" t="n">
        <v>274.7</v>
      </c>
      <c r="Q339" t="n">
        <v>3798.39</v>
      </c>
      <c r="R339" t="n">
        <v>188.6</v>
      </c>
      <c r="S339" t="n">
        <v>58.18</v>
      </c>
      <c r="T339" t="n">
        <v>62898.4</v>
      </c>
      <c r="U339" t="n">
        <v>0.31</v>
      </c>
      <c r="V339" t="n">
        <v>0.75</v>
      </c>
      <c r="W339" t="n">
        <v>2.93</v>
      </c>
      <c r="X339" t="n">
        <v>3.87</v>
      </c>
      <c r="Y339" t="n">
        <v>1</v>
      </c>
      <c r="Z339" t="n">
        <v>10</v>
      </c>
    </row>
    <row r="340">
      <c r="A340" t="n">
        <v>3</v>
      </c>
      <c r="B340" t="n">
        <v>95</v>
      </c>
      <c r="C340" t="inlineStr">
        <is>
          <t xml:space="preserve">CONCLUIDO	</t>
        </is>
      </c>
      <c r="D340" t="n">
        <v>3.6146</v>
      </c>
      <c r="E340" t="n">
        <v>27.67</v>
      </c>
      <c r="F340" t="n">
        <v>21.18</v>
      </c>
      <c r="G340" t="n">
        <v>11.77</v>
      </c>
      <c r="H340" t="n">
        <v>0.17</v>
      </c>
      <c r="I340" t="n">
        <v>108</v>
      </c>
      <c r="J340" t="n">
        <v>186.83</v>
      </c>
      <c r="K340" t="n">
        <v>53.44</v>
      </c>
      <c r="L340" t="n">
        <v>1.75</v>
      </c>
      <c r="M340" t="n">
        <v>106</v>
      </c>
      <c r="N340" t="n">
        <v>36.64</v>
      </c>
      <c r="O340" t="n">
        <v>23276.13</v>
      </c>
      <c r="P340" t="n">
        <v>259.86</v>
      </c>
      <c r="Q340" t="n">
        <v>3798.42</v>
      </c>
      <c r="R340" t="n">
        <v>163.83</v>
      </c>
      <c r="S340" t="n">
        <v>58.18</v>
      </c>
      <c r="T340" t="n">
        <v>50634.99</v>
      </c>
      <c r="U340" t="n">
        <v>0.36</v>
      </c>
      <c r="V340" t="n">
        <v>0.78</v>
      </c>
      <c r="W340" t="n">
        <v>2.88</v>
      </c>
      <c r="X340" t="n">
        <v>3.1</v>
      </c>
      <c r="Y340" t="n">
        <v>1</v>
      </c>
      <c r="Z340" t="n">
        <v>10</v>
      </c>
    </row>
    <row r="341">
      <c r="A341" t="n">
        <v>4</v>
      </c>
      <c r="B341" t="n">
        <v>95</v>
      </c>
      <c r="C341" t="inlineStr">
        <is>
          <t xml:space="preserve">CONCLUIDO	</t>
        </is>
      </c>
      <c r="D341" t="n">
        <v>3.7664</v>
      </c>
      <c r="E341" t="n">
        <v>26.55</v>
      </c>
      <c r="F341" t="n">
        <v>20.7</v>
      </c>
      <c r="G341" t="n">
        <v>13.65</v>
      </c>
      <c r="H341" t="n">
        <v>0.19</v>
      </c>
      <c r="I341" t="n">
        <v>91</v>
      </c>
      <c r="J341" t="n">
        <v>187.21</v>
      </c>
      <c r="K341" t="n">
        <v>53.44</v>
      </c>
      <c r="L341" t="n">
        <v>2</v>
      </c>
      <c r="M341" t="n">
        <v>89</v>
      </c>
      <c r="N341" t="n">
        <v>36.77</v>
      </c>
      <c r="O341" t="n">
        <v>23322.88</v>
      </c>
      <c r="P341" t="n">
        <v>248.66</v>
      </c>
      <c r="Q341" t="n">
        <v>3798.12</v>
      </c>
      <c r="R341" t="n">
        <v>147.41</v>
      </c>
      <c r="S341" t="n">
        <v>58.18</v>
      </c>
      <c r="T341" t="n">
        <v>42510.81</v>
      </c>
      <c r="U341" t="n">
        <v>0.39</v>
      </c>
      <c r="V341" t="n">
        <v>0.8</v>
      </c>
      <c r="W341" t="n">
        <v>2.87</v>
      </c>
      <c r="X341" t="n">
        <v>2.62</v>
      </c>
      <c r="Y341" t="n">
        <v>1</v>
      </c>
      <c r="Z341" t="n">
        <v>10</v>
      </c>
    </row>
    <row r="342">
      <c r="A342" t="n">
        <v>5</v>
      </c>
      <c r="B342" t="n">
        <v>95</v>
      </c>
      <c r="C342" t="inlineStr">
        <is>
          <t xml:space="preserve">CONCLUIDO	</t>
        </is>
      </c>
      <c r="D342" t="n">
        <v>3.9035</v>
      </c>
      <c r="E342" t="n">
        <v>25.62</v>
      </c>
      <c r="F342" t="n">
        <v>20.28</v>
      </c>
      <c r="G342" t="n">
        <v>15.81</v>
      </c>
      <c r="H342" t="n">
        <v>0.21</v>
      </c>
      <c r="I342" t="n">
        <v>77</v>
      </c>
      <c r="J342" t="n">
        <v>187.59</v>
      </c>
      <c r="K342" t="n">
        <v>53.44</v>
      </c>
      <c r="L342" t="n">
        <v>2.25</v>
      </c>
      <c r="M342" t="n">
        <v>75</v>
      </c>
      <c r="N342" t="n">
        <v>36.9</v>
      </c>
      <c r="O342" t="n">
        <v>23369.68</v>
      </c>
      <c r="P342" t="n">
        <v>237.8</v>
      </c>
      <c r="Q342" t="n">
        <v>3798.15</v>
      </c>
      <c r="R342" t="n">
        <v>134.16</v>
      </c>
      <c r="S342" t="n">
        <v>58.18</v>
      </c>
      <c r="T342" t="n">
        <v>35956.73</v>
      </c>
      <c r="U342" t="n">
        <v>0.43</v>
      </c>
      <c r="V342" t="n">
        <v>0.8100000000000001</v>
      </c>
      <c r="W342" t="n">
        <v>2.85</v>
      </c>
      <c r="X342" t="n">
        <v>2.21</v>
      </c>
      <c r="Y342" t="n">
        <v>1</v>
      </c>
      <c r="Z342" t="n">
        <v>10</v>
      </c>
    </row>
    <row r="343">
      <c r="A343" t="n">
        <v>6</v>
      </c>
      <c r="B343" t="n">
        <v>95</v>
      </c>
      <c r="C343" t="inlineStr">
        <is>
          <t xml:space="preserve">CONCLUIDO	</t>
        </is>
      </c>
      <c r="D343" t="n">
        <v>4.0099</v>
      </c>
      <c r="E343" t="n">
        <v>24.94</v>
      </c>
      <c r="F343" t="n">
        <v>19.98</v>
      </c>
      <c r="G343" t="n">
        <v>17.89</v>
      </c>
      <c r="H343" t="n">
        <v>0.24</v>
      </c>
      <c r="I343" t="n">
        <v>67</v>
      </c>
      <c r="J343" t="n">
        <v>187.97</v>
      </c>
      <c r="K343" t="n">
        <v>53.44</v>
      </c>
      <c r="L343" t="n">
        <v>2.5</v>
      </c>
      <c r="M343" t="n">
        <v>65</v>
      </c>
      <c r="N343" t="n">
        <v>37.03</v>
      </c>
      <c r="O343" t="n">
        <v>23416.52</v>
      </c>
      <c r="P343" t="n">
        <v>228.33</v>
      </c>
      <c r="Q343" t="n">
        <v>3798.24</v>
      </c>
      <c r="R343" t="n">
        <v>124.16</v>
      </c>
      <c r="S343" t="n">
        <v>58.18</v>
      </c>
      <c r="T343" t="n">
        <v>31008.93</v>
      </c>
      <c r="U343" t="n">
        <v>0.47</v>
      </c>
      <c r="V343" t="n">
        <v>0.83</v>
      </c>
      <c r="W343" t="n">
        <v>2.82</v>
      </c>
      <c r="X343" t="n">
        <v>1.9</v>
      </c>
      <c r="Y343" t="n">
        <v>1</v>
      </c>
      <c r="Z343" t="n">
        <v>10</v>
      </c>
    </row>
    <row r="344">
      <c r="A344" t="n">
        <v>7</v>
      </c>
      <c r="B344" t="n">
        <v>95</v>
      </c>
      <c r="C344" t="inlineStr">
        <is>
          <t xml:space="preserve">CONCLUIDO	</t>
        </is>
      </c>
      <c r="D344" t="n">
        <v>4.0901</v>
      </c>
      <c r="E344" t="n">
        <v>24.45</v>
      </c>
      <c r="F344" t="n">
        <v>19.78</v>
      </c>
      <c r="G344" t="n">
        <v>20.12</v>
      </c>
      <c r="H344" t="n">
        <v>0.26</v>
      </c>
      <c r="I344" t="n">
        <v>59</v>
      </c>
      <c r="J344" t="n">
        <v>188.35</v>
      </c>
      <c r="K344" t="n">
        <v>53.44</v>
      </c>
      <c r="L344" t="n">
        <v>2.75</v>
      </c>
      <c r="M344" t="n">
        <v>57</v>
      </c>
      <c r="N344" t="n">
        <v>37.16</v>
      </c>
      <c r="O344" t="n">
        <v>23463.4</v>
      </c>
      <c r="P344" t="n">
        <v>220.02</v>
      </c>
      <c r="Q344" t="n">
        <v>3798.21</v>
      </c>
      <c r="R344" t="n">
        <v>117.42</v>
      </c>
      <c r="S344" t="n">
        <v>58.18</v>
      </c>
      <c r="T344" t="n">
        <v>27676.49</v>
      </c>
      <c r="U344" t="n">
        <v>0.5</v>
      </c>
      <c r="V344" t="n">
        <v>0.83</v>
      </c>
      <c r="W344" t="n">
        <v>2.83</v>
      </c>
      <c r="X344" t="n">
        <v>1.71</v>
      </c>
      <c r="Y344" t="n">
        <v>1</v>
      </c>
      <c r="Z344" t="n">
        <v>10</v>
      </c>
    </row>
    <row r="345">
      <c r="A345" t="n">
        <v>8</v>
      </c>
      <c r="B345" t="n">
        <v>95</v>
      </c>
      <c r="C345" t="inlineStr">
        <is>
          <t xml:space="preserve">CONCLUIDO	</t>
        </is>
      </c>
      <c r="D345" t="n">
        <v>4.1762</v>
      </c>
      <c r="E345" t="n">
        <v>23.95</v>
      </c>
      <c r="F345" t="n">
        <v>19.54</v>
      </c>
      <c r="G345" t="n">
        <v>22.55</v>
      </c>
      <c r="H345" t="n">
        <v>0.28</v>
      </c>
      <c r="I345" t="n">
        <v>52</v>
      </c>
      <c r="J345" t="n">
        <v>188.73</v>
      </c>
      <c r="K345" t="n">
        <v>53.44</v>
      </c>
      <c r="L345" t="n">
        <v>3</v>
      </c>
      <c r="M345" t="n">
        <v>46</v>
      </c>
      <c r="N345" t="n">
        <v>37.29</v>
      </c>
      <c r="O345" t="n">
        <v>23510.33</v>
      </c>
      <c r="P345" t="n">
        <v>209.58</v>
      </c>
      <c r="Q345" t="n">
        <v>3797.96</v>
      </c>
      <c r="R345" t="n">
        <v>110.05</v>
      </c>
      <c r="S345" t="n">
        <v>58.18</v>
      </c>
      <c r="T345" t="n">
        <v>24024.11</v>
      </c>
      <c r="U345" t="n">
        <v>0.53</v>
      </c>
      <c r="V345" t="n">
        <v>0.84</v>
      </c>
      <c r="W345" t="n">
        <v>2.8</v>
      </c>
      <c r="X345" t="n">
        <v>1.47</v>
      </c>
      <c r="Y345" t="n">
        <v>1</v>
      </c>
      <c r="Z345" t="n">
        <v>10</v>
      </c>
    </row>
    <row r="346">
      <c r="A346" t="n">
        <v>9</v>
      </c>
      <c r="B346" t="n">
        <v>95</v>
      </c>
      <c r="C346" t="inlineStr">
        <is>
          <t xml:space="preserve">CONCLUIDO	</t>
        </is>
      </c>
      <c r="D346" t="n">
        <v>4.2294</v>
      </c>
      <c r="E346" t="n">
        <v>23.64</v>
      </c>
      <c r="F346" t="n">
        <v>19.43</v>
      </c>
      <c r="G346" t="n">
        <v>24.8</v>
      </c>
      <c r="H346" t="n">
        <v>0.3</v>
      </c>
      <c r="I346" t="n">
        <v>47</v>
      </c>
      <c r="J346" t="n">
        <v>189.11</v>
      </c>
      <c r="K346" t="n">
        <v>53.44</v>
      </c>
      <c r="L346" t="n">
        <v>3.25</v>
      </c>
      <c r="M346" t="n">
        <v>34</v>
      </c>
      <c r="N346" t="n">
        <v>37.42</v>
      </c>
      <c r="O346" t="n">
        <v>23557.3</v>
      </c>
      <c r="P346" t="n">
        <v>203.45</v>
      </c>
      <c r="Q346" t="n">
        <v>3798.02</v>
      </c>
      <c r="R346" t="n">
        <v>105.64</v>
      </c>
      <c r="S346" t="n">
        <v>58.18</v>
      </c>
      <c r="T346" t="n">
        <v>21848.63</v>
      </c>
      <c r="U346" t="n">
        <v>0.55</v>
      </c>
      <c r="V346" t="n">
        <v>0.85</v>
      </c>
      <c r="W346" t="n">
        <v>2.81</v>
      </c>
      <c r="X346" t="n">
        <v>1.36</v>
      </c>
      <c r="Y346" t="n">
        <v>1</v>
      </c>
      <c r="Z346" t="n">
        <v>10</v>
      </c>
    </row>
    <row r="347">
      <c r="A347" t="n">
        <v>10</v>
      </c>
      <c r="B347" t="n">
        <v>95</v>
      </c>
      <c r="C347" t="inlineStr">
        <is>
          <t xml:space="preserve">CONCLUIDO	</t>
        </is>
      </c>
      <c r="D347" t="n">
        <v>4.2689</v>
      </c>
      <c r="E347" t="n">
        <v>23.43</v>
      </c>
      <c r="F347" t="n">
        <v>19.32</v>
      </c>
      <c r="G347" t="n">
        <v>26.34</v>
      </c>
      <c r="H347" t="n">
        <v>0.33</v>
      </c>
      <c r="I347" t="n">
        <v>44</v>
      </c>
      <c r="J347" t="n">
        <v>189.49</v>
      </c>
      <c r="K347" t="n">
        <v>53.44</v>
      </c>
      <c r="L347" t="n">
        <v>3.5</v>
      </c>
      <c r="M347" t="n">
        <v>23</v>
      </c>
      <c r="N347" t="n">
        <v>37.55</v>
      </c>
      <c r="O347" t="n">
        <v>23604.32</v>
      </c>
      <c r="P347" t="n">
        <v>199.48</v>
      </c>
      <c r="Q347" t="n">
        <v>3797.89</v>
      </c>
      <c r="R347" t="n">
        <v>102.22</v>
      </c>
      <c r="S347" t="n">
        <v>58.18</v>
      </c>
      <c r="T347" t="n">
        <v>20152.2</v>
      </c>
      <c r="U347" t="n">
        <v>0.57</v>
      </c>
      <c r="V347" t="n">
        <v>0.85</v>
      </c>
      <c r="W347" t="n">
        <v>2.81</v>
      </c>
      <c r="X347" t="n">
        <v>1.25</v>
      </c>
      <c r="Y347" t="n">
        <v>1</v>
      </c>
      <c r="Z347" t="n">
        <v>10</v>
      </c>
    </row>
    <row r="348">
      <c r="A348" t="n">
        <v>11</v>
      </c>
      <c r="B348" t="n">
        <v>95</v>
      </c>
      <c r="C348" t="inlineStr">
        <is>
          <t xml:space="preserve">CONCLUIDO	</t>
        </is>
      </c>
      <c r="D348" t="n">
        <v>4.2857</v>
      </c>
      <c r="E348" t="n">
        <v>23.33</v>
      </c>
      <c r="F348" t="n">
        <v>19.3</v>
      </c>
      <c r="G348" t="n">
        <v>27.57</v>
      </c>
      <c r="H348" t="n">
        <v>0.35</v>
      </c>
      <c r="I348" t="n">
        <v>42</v>
      </c>
      <c r="J348" t="n">
        <v>189.87</v>
      </c>
      <c r="K348" t="n">
        <v>53.44</v>
      </c>
      <c r="L348" t="n">
        <v>3.75</v>
      </c>
      <c r="M348" t="n">
        <v>9</v>
      </c>
      <c r="N348" t="n">
        <v>37.69</v>
      </c>
      <c r="O348" t="n">
        <v>23651.38</v>
      </c>
      <c r="P348" t="n">
        <v>196.27</v>
      </c>
      <c r="Q348" t="n">
        <v>3797.91</v>
      </c>
      <c r="R348" t="n">
        <v>100.93</v>
      </c>
      <c r="S348" t="n">
        <v>58.18</v>
      </c>
      <c r="T348" t="n">
        <v>19514.43</v>
      </c>
      <c r="U348" t="n">
        <v>0.58</v>
      </c>
      <c r="V348" t="n">
        <v>0.85</v>
      </c>
      <c r="W348" t="n">
        <v>2.83</v>
      </c>
      <c r="X348" t="n">
        <v>1.23</v>
      </c>
      <c r="Y348" t="n">
        <v>1</v>
      </c>
      <c r="Z348" t="n">
        <v>10</v>
      </c>
    </row>
    <row r="349">
      <c r="A349" t="n">
        <v>12</v>
      </c>
      <c r="B349" t="n">
        <v>95</v>
      </c>
      <c r="C349" t="inlineStr">
        <is>
          <t xml:space="preserve">CONCLUIDO	</t>
        </is>
      </c>
      <c r="D349" t="n">
        <v>4.2964</v>
      </c>
      <c r="E349" t="n">
        <v>23.28</v>
      </c>
      <c r="F349" t="n">
        <v>19.28</v>
      </c>
      <c r="G349" t="n">
        <v>28.22</v>
      </c>
      <c r="H349" t="n">
        <v>0.37</v>
      </c>
      <c r="I349" t="n">
        <v>41</v>
      </c>
      <c r="J349" t="n">
        <v>190.25</v>
      </c>
      <c r="K349" t="n">
        <v>53.44</v>
      </c>
      <c r="L349" t="n">
        <v>4</v>
      </c>
      <c r="M349" t="n">
        <v>1</v>
      </c>
      <c r="N349" t="n">
        <v>37.82</v>
      </c>
      <c r="O349" t="n">
        <v>23698.48</v>
      </c>
      <c r="P349" t="n">
        <v>196.1</v>
      </c>
      <c r="Q349" t="n">
        <v>3797.89</v>
      </c>
      <c r="R349" t="n">
        <v>99.84999999999999</v>
      </c>
      <c r="S349" t="n">
        <v>58.18</v>
      </c>
      <c r="T349" t="n">
        <v>18982.26</v>
      </c>
      <c r="U349" t="n">
        <v>0.58</v>
      </c>
      <c r="V349" t="n">
        <v>0.85</v>
      </c>
      <c r="W349" t="n">
        <v>2.84</v>
      </c>
      <c r="X349" t="n">
        <v>1.21</v>
      </c>
      <c r="Y349" t="n">
        <v>1</v>
      </c>
      <c r="Z349" t="n">
        <v>10</v>
      </c>
    </row>
    <row r="350">
      <c r="A350" t="n">
        <v>13</v>
      </c>
      <c r="B350" t="n">
        <v>95</v>
      </c>
      <c r="C350" t="inlineStr">
        <is>
          <t xml:space="preserve">CONCLUIDO	</t>
        </is>
      </c>
      <c r="D350" t="n">
        <v>4.2959</v>
      </c>
      <c r="E350" t="n">
        <v>23.28</v>
      </c>
      <c r="F350" t="n">
        <v>19.28</v>
      </c>
      <c r="G350" t="n">
        <v>28.22</v>
      </c>
      <c r="H350" t="n">
        <v>0.4</v>
      </c>
      <c r="I350" t="n">
        <v>41</v>
      </c>
      <c r="J350" t="n">
        <v>190.63</v>
      </c>
      <c r="K350" t="n">
        <v>53.44</v>
      </c>
      <c r="L350" t="n">
        <v>4.25</v>
      </c>
      <c r="M350" t="n">
        <v>0</v>
      </c>
      <c r="N350" t="n">
        <v>37.95</v>
      </c>
      <c r="O350" t="n">
        <v>23745.63</v>
      </c>
      <c r="P350" t="n">
        <v>196.45</v>
      </c>
      <c r="Q350" t="n">
        <v>3797.89</v>
      </c>
      <c r="R350" t="n">
        <v>99.81999999999999</v>
      </c>
      <c r="S350" t="n">
        <v>58.18</v>
      </c>
      <c r="T350" t="n">
        <v>18963.96</v>
      </c>
      <c r="U350" t="n">
        <v>0.58</v>
      </c>
      <c r="V350" t="n">
        <v>0.85</v>
      </c>
      <c r="W350" t="n">
        <v>2.84</v>
      </c>
      <c r="X350" t="n">
        <v>1.21</v>
      </c>
      <c r="Y350" t="n">
        <v>1</v>
      </c>
      <c r="Z350" t="n">
        <v>10</v>
      </c>
    </row>
    <row r="351">
      <c r="A351" t="n">
        <v>0</v>
      </c>
      <c r="B351" t="n">
        <v>55</v>
      </c>
      <c r="C351" t="inlineStr">
        <is>
          <t xml:space="preserve">CONCLUIDO	</t>
        </is>
      </c>
      <c r="D351" t="n">
        <v>3.6066</v>
      </c>
      <c r="E351" t="n">
        <v>27.73</v>
      </c>
      <c r="F351" t="n">
        <v>22.23</v>
      </c>
      <c r="G351" t="n">
        <v>9.33</v>
      </c>
      <c r="H351" t="n">
        <v>0.15</v>
      </c>
      <c r="I351" t="n">
        <v>143</v>
      </c>
      <c r="J351" t="n">
        <v>116.05</v>
      </c>
      <c r="K351" t="n">
        <v>43.4</v>
      </c>
      <c r="L351" t="n">
        <v>1</v>
      </c>
      <c r="M351" t="n">
        <v>141</v>
      </c>
      <c r="N351" t="n">
        <v>16.65</v>
      </c>
      <c r="O351" t="n">
        <v>14546.17</v>
      </c>
      <c r="P351" t="n">
        <v>196.91</v>
      </c>
      <c r="Q351" t="n">
        <v>3799.09</v>
      </c>
      <c r="R351" t="n">
        <v>197.69</v>
      </c>
      <c r="S351" t="n">
        <v>58.18</v>
      </c>
      <c r="T351" t="n">
        <v>67392.08</v>
      </c>
      <c r="U351" t="n">
        <v>0.29</v>
      </c>
      <c r="V351" t="n">
        <v>0.74</v>
      </c>
      <c r="W351" t="n">
        <v>2.95</v>
      </c>
      <c r="X351" t="n">
        <v>4.15</v>
      </c>
      <c r="Y351" t="n">
        <v>1</v>
      </c>
      <c r="Z351" t="n">
        <v>10</v>
      </c>
    </row>
    <row r="352">
      <c r="A352" t="n">
        <v>1</v>
      </c>
      <c r="B352" t="n">
        <v>55</v>
      </c>
      <c r="C352" t="inlineStr">
        <is>
          <t xml:space="preserve">CONCLUIDO	</t>
        </is>
      </c>
      <c r="D352" t="n">
        <v>3.9191</v>
      </c>
      <c r="E352" t="n">
        <v>25.52</v>
      </c>
      <c r="F352" t="n">
        <v>21</v>
      </c>
      <c r="G352" t="n">
        <v>12.35</v>
      </c>
      <c r="H352" t="n">
        <v>0.19</v>
      </c>
      <c r="I352" t="n">
        <v>102</v>
      </c>
      <c r="J352" t="n">
        <v>116.37</v>
      </c>
      <c r="K352" t="n">
        <v>43.4</v>
      </c>
      <c r="L352" t="n">
        <v>1.25</v>
      </c>
      <c r="M352" t="n">
        <v>99</v>
      </c>
      <c r="N352" t="n">
        <v>16.72</v>
      </c>
      <c r="O352" t="n">
        <v>14585.96</v>
      </c>
      <c r="P352" t="n">
        <v>175.76</v>
      </c>
      <c r="Q352" t="n">
        <v>3798.46</v>
      </c>
      <c r="R352" t="n">
        <v>157.56</v>
      </c>
      <c r="S352" t="n">
        <v>58.18</v>
      </c>
      <c r="T352" t="n">
        <v>47529.51</v>
      </c>
      <c r="U352" t="n">
        <v>0.37</v>
      </c>
      <c r="V352" t="n">
        <v>0.79</v>
      </c>
      <c r="W352" t="n">
        <v>2.88</v>
      </c>
      <c r="X352" t="n">
        <v>2.92</v>
      </c>
      <c r="Y352" t="n">
        <v>1</v>
      </c>
      <c r="Z352" t="n">
        <v>10</v>
      </c>
    </row>
    <row r="353">
      <c r="A353" t="n">
        <v>2</v>
      </c>
      <c r="B353" t="n">
        <v>55</v>
      </c>
      <c r="C353" t="inlineStr">
        <is>
          <t xml:space="preserve">CONCLUIDO	</t>
        </is>
      </c>
      <c r="D353" t="n">
        <v>4.0991</v>
      </c>
      <c r="E353" t="n">
        <v>24.4</v>
      </c>
      <c r="F353" t="n">
        <v>20.4</v>
      </c>
      <c r="G353" t="n">
        <v>15.3</v>
      </c>
      <c r="H353" t="n">
        <v>0.23</v>
      </c>
      <c r="I353" t="n">
        <v>80</v>
      </c>
      <c r="J353" t="n">
        <v>116.69</v>
      </c>
      <c r="K353" t="n">
        <v>43.4</v>
      </c>
      <c r="L353" t="n">
        <v>1.5</v>
      </c>
      <c r="M353" t="n">
        <v>52</v>
      </c>
      <c r="N353" t="n">
        <v>16.79</v>
      </c>
      <c r="O353" t="n">
        <v>14625.77</v>
      </c>
      <c r="P353" t="n">
        <v>161.25</v>
      </c>
      <c r="Q353" t="n">
        <v>3798.56</v>
      </c>
      <c r="R353" t="n">
        <v>137.13</v>
      </c>
      <c r="S353" t="n">
        <v>58.18</v>
      </c>
      <c r="T353" t="n">
        <v>37424.88</v>
      </c>
      <c r="U353" t="n">
        <v>0.42</v>
      </c>
      <c r="V353" t="n">
        <v>0.8100000000000001</v>
      </c>
      <c r="W353" t="n">
        <v>2.88</v>
      </c>
      <c r="X353" t="n">
        <v>2.33</v>
      </c>
      <c r="Y353" t="n">
        <v>1</v>
      </c>
      <c r="Z353" t="n">
        <v>10</v>
      </c>
    </row>
    <row r="354">
      <c r="A354" t="n">
        <v>3</v>
      </c>
      <c r="B354" t="n">
        <v>55</v>
      </c>
      <c r="C354" t="inlineStr">
        <is>
          <t xml:space="preserve">CONCLUIDO	</t>
        </is>
      </c>
      <c r="D354" t="n">
        <v>4.1705</v>
      </c>
      <c r="E354" t="n">
        <v>23.98</v>
      </c>
      <c r="F354" t="n">
        <v>20.17</v>
      </c>
      <c r="G354" t="n">
        <v>16.81</v>
      </c>
      <c r="H354" t="n">
        <v>0.26</v>
      </c>
      <c r="I354" t="n">
        <v>72</v>
      </c>
      <c r="J354" t="n">
        <v>117.01</v>
      </c>
      <c r="K354" t="n">
        <v>43.4</v>
      </c>
      <c r="L354" t="n">
        <v>1.75</v>
      </c>
      <c r="M354" t="n">
        <v>14</v>
      </c>
      <c r="N354" t="n">
        <v>16.86</v>
      </c>
      <c r="O354" t="n">
        <v>14665.62</v>
      </c>
      <c r="P354" t="n">
        <v>154.87</v>
      </c>
      <c r="Q354" t="n">
        <v>3798.4</v>
      </c>
      <c r="R354" t="n">
        <v>128.24</v>
      </c>
      <c r="S354" t="n">
        <v>58.18</v>
      </c>
      <c r="T354" t="n">
        <v>33023.21</v>
      </c>
      <c r="U354" t="n">
        <v>0.45</v>
      </c>
      <c r="V354" t="n">
        <v>0.82</v>
      </c>
      <c r="W354" t="n">
        <v>2.9</v>
      </c>
      <c r="X354" t="n">
        <v>2.1</v>
      </c>
      <c r="Y354" t="n">
        <v>1</v>
      </c>
      <c r="Z354" t="n">
        <v>10</v>
      </c>
    </row>
    <row r="355">
      <c r="A355" t="n">
        <v>4</v>
      </c>
      <c r="B355" t="n">
        <v>55</v>
      </c>
      <c r="C355" t="inlineStr">
        <is>
          <t xml:space="preserve">CONCLUIDO	</t>
        </is>
      </c>
      <c r="D355" t="n">
        <v>4.1845</v>
      </c>
      <c r="E355" t="n">
        <v>23.9</v>
      </c>
      <c r="F355" t="n">
        <v>20.14</v>
      </c>
      <c r="G355" t="n">
        <v>17.26</v>
      </c>
      <c r="H355" t="n">
        <v>0.3</v>
      </c>
      <c r="I355" t="n">
        <v>70</v>
      </c>
      <c r="J355" t="n">
        <v>117.34</v>
      </c>
      <c r="K355" t="n">
        <v>43.4</v>
      </c>
      <c r="L355" t="n">
        <v>2</v>
      </c>
      <c r="M355" t="n">
        <v>0</v>
      </c>
      <c r="N355" t="n">
        <v>16.94</v>
      </c>
      <c r="O355" t="n">
        <v>14705.49</v>
      </c>
      <c r="P355" t="n">
        <v>154.82</v>
      </c>
      <c r="Q355" t="n">
        <v>3798.55</v>
      </c>
      <c r="R355" t="n">
        <v>126.23</v>
      </c>
      <c r="S355" t="n">
        <v>58.18</v>
      </c>
      <c r="T355" t="n">
        <v>32025.34</v>
      </c>
      <c r="U355" t="n">
        <v>0.46</v>
      </c>
      <c r="V355" t="n">
        <v>0.82</v>
      </c>
      <c r="W355" t="n">
        <v>2.93</v>
      </c>
      <c r="X355" t="n">
        <v>2.07</v>
      </c>
      <c r="Y355" t="n">
        <v>1</v>
      </c>
      <c r="Z35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INDEX(resultados!$A$2:$ZZ$355, 1, MATCH($B$1, resultados!$A$1:$ZZ$1, 0))</f>
        <v/>
      </c>
      <c r="B7">
        <f>INDEX(resultados!$A$2:$ZZ$355, 1, MATCH($B$2, resultados!$A$1:$ZZ$1, 0))</f>
        <v/>
      </c>
      <c r="C7">
        <f>INDEX(resultados!$A$2:$ZZ$355, 1, MATCH($B$3, resultados!$A$1:$ZZ$1, 0))</f>
        <v/>
      </c>
    </row>
    <row r="8">
      <c r="A8">
        <f>INDEX(resultados!$A$2:$ZZ$355, 2, MATCH($B$1, resultados!$A$1:$ZZ$1, 0))</f>
        <v/>
      </c>
      <c r="B8">
        <f>INDEX(resultados!$A$2:$ZZ$355, 2, MATCH($B$2, resultados!$A$1:$ZZ$1, 0))</f>
        <v/>
      </c>
      <c r="C8">
        <f>INDEX(resultados!$A$2:$ZZ$355, 2, MATCH($B$3, resultados!$A$1:$ZZ$1, 0))</f>
        <v/>
      </c>
    </row>
    <row r="9">
      <c r="A9">
        <f>INDEX(resultados!$A$2:$ZZ$355, 3, MATCH($B$1, resultados!$A$1:$ZZ$1, 0))</f>
        <v/>
      </c>
      <c r="B9">
        <f>INDEX(resultados!$A$2:$ZZ$355, 3, MATCH($B$2, resultados!$A$1:$ZZ$1, 0))</f>
        <v/>
      </c>
      <c r="C9">
        <f>INDEX(resultados!$A$2:$ZZ$355, 3, MATCH($B$3, resultados!$A$1:$ZZ$1, 0))</f>
        <v/>
      </c>
    </row>
    <row r="10">
      <c r="A10">
        <f>INDEX(resultados!$A$2:$ZZ$355, 4, MATCH($B$1, resultados!$A$1:$ZZ$1, 0))</f>
        <v/>
      </c>
      <c r="B10">
        <f>INDEX(resultados!$A$2:$ZZ$355, 4, MATCH($B$2, resultados!$A$1:$ZZ$1, 0))</f>
        <v/>
      </c>
      <c r="C10">
        <f>INDEX(resultados!$A$2:$ZZ$355, 4, MATCH($B$3, resultados!$A$1:$ZZ$1, 0))</f>
        <v/>
      </c>
    </row>
    <row r="11">
      <c r="A11">
        <f>INDEX(resultados!$A$2:$ZZ$355, 5, MATCH($B$1, resultados!$A$1:$ZZ$1, 0))</f>
        <v/>
      </c>
      <c r="B11">
        <f>INDEX(resultados!$A$2:$ZZ$355, 5, MATCH($B$2, resultados!$A$1:$ZZ$1, 0))</f>
        <v/>
      </c>
      <c r="C11">
        <f>INDEX(resultados!$A$2:$ZZ$355, 5, MATCH($B$3, resultados!$A$1:$ZZ$1, 0))</f>
        <v/>
      </c>
    </row>
    <row r="12">
      <c r="A12">
        <f>INDEX(resultados!$A$2:$ZZ$355, 6, MATCH($B$1, resultados!$A$1:$ZZ$1, 0))</f>
        <v/>
      </c>
      <c r="B12">
        <f>INDEX(resultados!$A$2:$ZZ$355, 6, MATCH($B$2, resultados!$A$1:$ZZ$1, 0))</f>
        <v/>
      </c>
      <c r="C12">
        <f>INDEX(resultados!$A$2:$ZZ$355, 6, MATCH($B$3, resultados!$A$1:$ZZ$1, 0))</f>
        <v/>
      </c>
    </row>
    <row r="13">
      <c r="A13">
        <f>INDEX(resultados!$A$2:$ZZ$355, 7, MATCH($B$1, resultados!$A$1:$ZZ$1, 0))</f>
        <v/>
      </c>
      <c r="B13">
        <f>INDEX(resultados!$A$2:$ZZ$355, 7, MATCH($B$2, resultados!$A$1:$ZZ$1, 0))</f>
        <v/>
      </c>
      <c r="C13">
        <f>INDEX(resultados!$A$2:$ZZ$355, 7, MATCH($B$3, resultados!$A$1:$ZZ$1, 0))</f>
        <v/>
      </c>
    </row>
    <row r="14">
      <c r="A14">
        <f>INDEX(resultados!$A$2:$ZZ$355, 8, MATCH($B$1, resultados!$A$1:$ZZ$1, 0))</f>
        <v/>
      </c>
      <c r="B14">
        <f>INDEX(resultados!$A$2:$ZZ$355, 8, MATCH($B$2, resultados!$A$1:$ZZ$1, 0))</f>
        <v/>
      </c>
      <c r="C14">
        <f>INDEX(resultados!$A$2:$ZZ$355, 8, MATCH($B$3, resultados!$A$1:$ZZ$1, 0))</f>
        <v/>
      </c>
    </row>
    <row r="15">
      <c r="A15">
        <f>INDEX(resultados!$A$2:$ZZ$355, 9, MATCH($B$1, resultados!$A$1:$ZZ$1, 0))</f>
        <v/>
      </c>
      <c r="B15">
        <f>INDEX(resultados!$A$2:$ZZ$355, 9, MATCH($B$2, resultados!$A$1:$ZZ$1, 0))</f>
        <v/>
      </c>
      <c r="C15">
        <f>INDEX(resultados!$A$2:$ZZ$355, 9, MATCH($B$3, resultados!$A$1:$ZZ$1, 0))</f>
        <v/>
      </c>
    </row>
    <row r="16">
      <c r="A16">
        <f>INDEX(resultados!$A$2:$ZZ$355, 10, MATCH($B$1, resultados!$A$1:$ZZ$1, 0))</f>
        <v/>
      </c>
      <c r="B16">
        <f>INDEX(resultados!$A$2:$ZZ$355, 10, MATCH($B$2, resultados!$A$1:$ZZ$1, 0))</f>
        <v/>
      </c>
      <c r="C16">
        <f>INDEX(resultados!$A$2:$ZZ$355, 10, MATCH($B$3, resultados!$A$1:$ZZ$1, 0))</f>
        <v/>
      </c>
    </row>
    <row r="17">
      <c r="A17">
        <f>INDEX(resultados!$A$2:$ZZ$355, 11, MATCH($B$1, resultados!$A$1:$ZZ$1, 0))</f>
        <v/>
      </c>
      <c r="B17">
        <f>INDEX(resultados!$A$2:$ZZ$355, 11, MATCH($B$2, resultados!$A$1:$ZZ$1, 0))</f>
        <v/>
      </c>
      <c r="C17">
        <f>INDEX(resultados!$A$2:$ZZ$355, 11, MATCH($B$3, resultados!$A$1:$ZZ$1, 0))</f>
        <v/>
      </c>
    </row>
    <row r="18">
      <c r="A18">
        <f>INDEX(resultados!$A$2:$ZZ$355, 12, MATCH($B$1, resultados!$A$1:$ZZ$1, 0))</f>
        <v/>
      </c>
      <c r="B18">
        <f>INDEX(resultados!$A$2:$ZZ$355, 12, MATCH($B$2, resultados!$A$1:$ZZ$1, 0))</f>
        <v/>
      </c>
      <c r="C18">
        <f>INDEX(resultados!$A$2:$ZZ$355, 12, MATCH($B$3, resultados!$A$1:$ZZ$1, 0))</f>
        <v/>
      </c>
    </row>
    <row r="19">
      <c r="A19">
        <f>INDEX(resultados!$A$2:$ZZ$355, 13, MATCH($B$1, resultados!$A$1:$ZZ$1, 0))</f>
        <v/>
      </c>
      <c r="B19">
        <f>INDEX(resultados!$A$2:$ZZ$355, 13, MATCH($B$2, resultados!$A$1:$ZZ$1, 0))</f>
        <v/>
      </c>
      <c r="C19">
        <f>INDEX(resultados!$A$2:$ZZ$355, 13, MATCH($B$3, resultados!$A$1:$ZZ$1, 0))</f>
        <v/>
      </c>
    </row>
    <row r="20">
      <c r="A20">
        <f>INDEX(resultados!$A$2:$ZZ$355, 14, MATCH($B$1, resultados!$A$1:$ZZ$1, 0))</f>
        <v/>
      </c>
      <c r="B20">
        <f>INDEX(resultados!$A$2:$ZZ$355, 14, MATCH($B$2, resultados!$A$1:$ZZ$1, 0))</f>
        <v/>
      </c>
      <c r="C20">
        <f>INDEX(resultados!$A$2:$ZZ$355, 14, MATCH($B$3, resultados!$A$1:$ZZ$1, 0))</f>
        <v/>
      </c>
    </row>
    <row r="21">
      <c r="A21">
        <f>INDEX(resultados!$A$2:$ZZ$355, 15, MATCH($B$1, resultados!$A$1:$ZZ$1, 0))</f>
        <v/>
      </c>
      <c r="B21">
        <f>INDEX(resultados!$A$2:$ZZ$355, 15, MATCH($B$2, resultados!$A$1:$ZZ$1, 0))</f>
        <v/>
      </c>
      <c r="C21">
        <f>INDEX(resultados!$A$2:$ZZ$355, 15, MATCH($B$3, resultados!$A$1:$ZZ$1, 0))</f>
        <v/>
      </c>
    </row>
    <row r="22">
      <c r="A22">
        <f>INDEX(resultados!$A$2:$ZZ$355, 16, MATCH($B$1, resultados!$A$1:$ZZ$1, 0))</f>
        <v/>
      </c>
      <c r="B22">
        <f>INDEX(resultados!$A$2:$ZZ$355, 16, MATCH($B$2, resultados!$A$1:$ZZ$1, 0))</f>
        <v/>
      </c>
      <c r="C22">
        <f>INDEX(resultados!$A$2:$ZZ$355, 16, MATCH($B$3, resultados!$A$1:$ZZ$1, 0))</f>
        <v/>
      </c>
    </row>
    <row r="23">
      <c r="A23">
        <f>INDEX(resultados!$A$2:$ZZ$355, 17, MATCH($B$1, resultados!$A$1:$ZZ$1, 0))</f>
        <v/>
      </c>
      <c r="B23">
        <f>INDEX(resultados!$A$2:$ZZ$355, 17, MATCH($B$2, resultados!$A$1:$ZZ$1, 0))</f>
        <v/>
      </c>
      <c r="C23">
        <f>INDEX(resultados!$A$2:$ZZ$355, 17, MATCH($B$3, resultados!$A$1:$ZZ$1, 0))</f>
        <v/>
      </c>
    </row>
    <row r="24">
      <c r="A24">
        <f>INDEX(resultados!$A$2:$ZZ$355, 18, MATCH($B$1, resultados!$A$1:$ZZ$1, 0))</f>
        <v/>
      </c>
      <c r="B24">
        <f>INDEX(resultados!$A$2:$ZZ$355, 18, MATCH($B$2, resultados!$A$1:$ZZ$1, 0))</f>
        <v/>
      </c>
      <c r="C24">
        <f>INDEX(resultados!$A$2:$ZZ$355, 18, MATCH($B$3, resultados!$A$1:$ZZ$1, 0))</f>
        <v/>
      </c>
    </row>
    <row r="25">
      <c r="A25">
        <f>INDEX(resultados!$A$2:$ZZ$355, 19, MATCH($B$1, resultados!$A$1:$ZZ$1, 0))</f>
        <v/>
      </c>
      <c r="B25">
        <f>INDEX(resultados!$A$2:$ZZ$355, 19, MATCH($B$2, resultados!$A$1:$ZZ$1, 0))</f>
        <v/>
      </c>
      <c r="C25">
        <f>INDEX(resultados!$A$2:$ZZ$355, 19, MATCH($B$3, resultados!$A$1:$ZZ$1, 0))</f>
        <v/>
      </c>
    </row>
    <row r="26">
      <c r="A26">
        <f>INDEX(resultados!$A$2:$ZZ$355, 20, MATCH($B$1, resultados!$A$1:$ZZ$1, 0))</f>
        <v/>
      </c>
      <c r="B26">
        <f>INDEX(resultados!$A$2:$ZZ$355, 20, MATCH($B$2, resultados!$A$1:$ZZ$1, 0))</f>
        <v/>
      </c>
      <c r="C26">
        <f>INDEX(resultados!$A$2:$ZZ$355, 20, MATCH($B$3, resultados!$A$1:$ZZ$1, 0))</f>
        <v/>
      </c>
    </row>
    <row r="27">
      <c r="A27">
        <f>INDEX(resultados!$A$2:$ZZ$355, 21, MATCH($B$1, resultados!$A$1:$ZZ$1, 0))</f>
        <v/>
      </c>
      <c r="B27">
        <f>INDEX(resultados!$A$2:$ZZ$355, 21, MATCH($B$2, resultados!$A$1:$ZZ$1, 0))</f>
        <v/>
      </c>
      <c r="C27">
        <f>INDEX(resultados!$A$2:$ZZ$355, 21, MATCH($B$3, resultados!$A$1:$ZZ$1, 0))</f>
        <v/>
      </c>
    </row>
    <row r="28">
      <c r="A28">
        <f>INDEX(resultados!$A$2:$ZZ$355, 22, MATCH($B$1, resultados!$A$1:$ZZ$1, 0))</f>
        <v/>
      </c>
      <c r="B28">
        <f>INDEX(resultados!$A$2:$ZZ$355, 22, MATCH($B$2, resultados!$A$1:$ZZ$1, 0))</f>
        <v/>
      </c>
      <c r="C28">
        <f>INDEX(resultados!$A$2:$ZZ$355, 22, MATCH($B$3, resultados!$A$1:$ZZ$1, 0))</f>
        <v/>
      </c>
    </row>
    <row r="29">
      <c r="A29">
        <f>INDEX(resultados!$A$2:$ZZ$355, 23, MATCH($B$1, resultados!$A$1:$ZZ$1, 0))</f>
        <v/>
      </c>
      <c r="B29">
        <f>INDEX(resultados!$A$2:$ZZ$355, 23, MATCH($B$2, resultados!$A$1:$ZZ$1, 0))</f>
        <v/>
      </c>
      <c r="C29">
        <f>INDEX(resultados!$A$2:$ZZ$355, 23, MATCH($B$3, resultados!$A$1:$ZZ$1, 0))</f>
        <v/>
      </c>
    </row>
    <row r="30">
      <c r="A30">
        <f>INDEX(resultados!$A$2:$ZZ$355, 24, MATCH($B$1, resultados!$A$1:$ZZ$1, 0))</f>
        <v/>
      </c>
      <c r="B30">
        <f>INDEX(resultados!$A$2:$ZZ$355, 24, MATCH($B$2, resultados!$A$1:$ZZ$1, 0))</f>
        <v/>
      </c>
      <c r="C30">
        <f>INDEX(resultados!$A$2:$ZZ$355, 24, MATCH($B$3, resultados!$A$1:$ZZ$1, 0))</f>
        <v/>
      </c>
    </row>
    <row r="31">
      <c r="A31">
        <f>INDEX(resultados!$A$2:$ZZ$355, 25, MATCH($B$1, resultados!$A$1:$ZZ$1, 0))</f>
        <v/>
      </c>
      <c r="B31">
        <f>INDEX(resultados!$A$2:$ZZ$355, 25, MATCH($B$2, resultados!$A$1:$ZZ$1, 0))</f>
        <v/>
      </c>
      <c r="C31">
        <f>INDEX(resultados!$A$2:$ZZ$355, 25, MATCH($B$3, resultados!$A$1:$ZZ$1, 0))</f>
        <v/>
      </c>
    </row>
    <row r="32">
      <c r="A32">
        <f>INDEX(resultados!$A$2:$ZZ$355, 26, MATCH($B$1, resultados!$A$1:$ZZ$1, 0))</f>
        <v/>
      </c>
      <c r="B32">
        <f>INDEX(resultados!$A$2:$ZZ$355, 26, MATCH($B$2, resultados!$A$1:$ZZ$1, 0))</f>
        <v/>
      </c>
      <c r="C32">
        <f>INDEX(resultados!$A$2:$ZZ$355, 26, MATCH($B$3, resultados!$A$1:$ZZ$1, 0))</f>
        <v/>
      </c>
    </row>
    <row r="33">
      <c r="A33">
        <f>INDEX(resultados!$A$2:$ZZ$355, 27, MATCH($B$1, resultados!$A$1:$ZZ$1, 0))</f>
        <v/>
      </c>
      <c r="B33">
        <f>INDEX(resultados!$A$2:$ZZ$355, 27, MATCH($B$2, resultados!$A$1:$ZZ$1, 0))</f>
        <v/>
      </c>
      <c r="C33">
        <f>INDEX(resultados!$A$2:$ZZ$355, 27, MATCH($B$3, resultados!$A$1:$ZZ$1, 0))</f>
        <v/>
      </c>
    </row>
    <row r="34">
      <c r="A34">
        <f>INDEX(resultados!$A$2:$ZZ$355, 28, MATCH($B$1, resultados!$A$1:$ZZ$1, 0))</f>
        <v/>
      </c>
      <c r="B34">
        <f>INDEX(resultados!$A$2:$ZZ$355, 28, MATCH($B$2, resultados!$A$1:$ZZ$1, 0))</f>
        <v/>
      </c>
      <c r="C34">
        <f>INDEX(resultados!$A$2:$ZZ$355, 28, MATCH($B$3, resultados!$A$1:$ZZ$1, 0))</f>
        <v/>
      </c>
    </row>
    <row r="35">
      <c r="A35">
        <f>INDEX(resultados!$A$2:$ZZ$355, 29, MATCH($B$1, resultados!$A$1:$ZZ$1, 0))</f>
        <v/>
      </c>
      <c r="B35">
        <f>INDEX(resultados!$A$2:$ZZ$355, 29, MATCH($B$2, resultados!$A$1:$ZZ$1, 0))</f>
        <v/>
      </c>
      <c r="C35">
        <f>INDEX(resultados!$A$2:$ZZ$355, 29, MATCH($B$3, resultados!$A$1:$ZZ$1, 0))</f>
        <v/>
      </c>
    </row>
    <row r="36">
      <c r="A36">
        <f>INDEX(resultados!$A$2:$ZZ$355, 30, MATCH($B$1, resultados!$A$1:$ZZ$1, 0))</f>
        <v/>
      </c>
      <c r="B36">
        <f>INDEX(resultados!$A$2:$ZZ$355, 30, MATCH($B$2, resultados!$A$1:$ZZ$1, 0))</f>
        <v/>
      </c>
      <c r="C36">
        <f>INDEX(resultados!$A$2:$ZZ$355, 30, MATCH($B$3, resultados!$A$1:$ZZ$1, 0))</f>
        <v/>
      </c>
    </row>
    <row r="37">
      <c r="A37">
        <f>INDEX(resultados!$A$2:$ZZ$355, 31, MATCH($B$1, resultados!$A$1:$ZZ$1, 0))</f>
        <v/>
      </c>
      <c r="B37">
        <f>INDEX(resultados!$A$2:$ZZ$355, 31, MATCH($B$2, resultados!$A$1:$ZZ$1, 0))</f>
        <v/>
      </c>
      <c r="C37">
        <f>INDEX(resultados!$A$2:$ZZ$355, 31, MATCH($B$3, resultados!$A$1:$ZZ$1, 0))</f>
        <v/>
      </c>
    </row>
    <row r="38">
      <c r="A38">
        <f>INDEX(resultados!$A$2:$ZZ$355, 32, MATCH($B$1, resultados!$A$1:$ZZ$1, 0))</f>
        <v/>
      </c>
      <c r="B38">
        <f>INDEX(resultados!$A$2:$ZZ$355, 32, MATCH($B$2, resultados!$A$1:$ZZ$1, 0))</f>
        <v/>
      </c>
      <c r="C38">
        <f>INDEX(resultados!$A$2:$ZZ$355, 32, MATCH($B$3, resultados!$A$1:$ZZ$1, 0))</f>
        <v/>
      </c>
    </row>
    <row r="39">
      <c r="A39">
        <f>INDEX(resultados!$A$2:$ZZ$355, 33, MATCH($B$1, resultados!$A$1:$ZZ$1, 0))</f>
        <v/>
      </c>
      <c r="B39">
        <f>INDEX(resultados!$A$2:$ZZ$355, 33, MATCH($B$2, resultados!$A$1:$ZZ$1, 0))</f>
        <v/>
      </c>
      <c r="C39">
        <f>INDEX(resultados!$A$2:$ZZ$355, 33, MATCH($B$3, resultados!$A$1:$ZZ$1, 0))</f>
        <v/>
      </c>
    </row>
    <row r="40">
      <c r="A40">
        <f>INDEX(resultados!$A$2:$ZZ$355, 34, MATCH($B$1, resultados!$A$1:$ZZ$1, 0))</f>
        <v/>
      </c>
      <c r="B40">
        <f>INDEX(resultados!$A$2:$ZZ$355, 34, MATCH($B$2, resultados!$A$1:$ZZ$1, 0))</f>
        <v/>
      </c>
      <c r="C40">
        <f>INDEX(resultados!$A$2:$ZZ$355, 34, MATCH($B$3, resultados!$A$1:$ZZ$1, 0))</f>
        <v/>
      </c>
    </row>
    <row r="41">
      <c r="A41">
        <f>INDEX(resultados!$A$2:$ZZ$355, 35, MATCH($B$1, resultados!$A$1:$ZZ$1, 0))</f>
        <v/>
      </c>
      <c r="B41">
        <f>INDEX(resultados!$A$2:$ZZ$355, 35, MATCH($B$2, resultados!$A$1:$ZZ$1, 0))</f>
        <v/>
      </c>
      <c r="C41">
        <f>INDEX(resultados!$A$2:$ZZ$355, 35, MATCH($B$3, resultados!$A$1:$ZZ$1, 0))</f>
        <v/>
      </c>
    </row>
    <row r="42">
      <c r="A42">
        <f>INDEX(resultados!$A$2:$ZZ$355, 36, MATCH($B$1, resultados!$A$1:$ZZ$1, 0))</f>
        <v/>
      </c>
      <c r="B42">
        <f>INDEX(resultados!$A$2:$ZZ$355, 36, MATCH($B$2, resultados!$A$1:$ZZ$1, 0))</f>
        <v/>
      </c>
      <c r="C42">
        <f>INDEX(resultados!$A$2:$ZZ$355, 36, MATCH($B$3, resultados!$A$1:$ZZ$1, 0))</f>
        <v/>
      </c>
    </row>
    <row r="43">
      <c r="A43">
        <f>INDEX(resultados!$A$2:$ZZ$355, 37, MATCH($B$1, resultados!$A$1:$ZZ$1, 0))</f>
        <v/>
      </c>
      <c r="B43">
        <f>INDEX(resultados!$A$2:$ZZ$355, 37, MATCH($B$2, resultados!$A$1:$ZZ$1, 0))</f>
        <v/>
      </c>
      <c r="C43">
        <f>INDEX(resultados!$A$2:$ZZ$355, 37, MATCH($B$3, resultados!$A$1:$ZZ$1, 0))</f>
        <v/>
      </c>
    </row>
    <row r="44">
      <c r="A44">
        <f>INDEX(resultados!$A$2:$ZZ$355, 38, MATCH($B$1, resultados!$A$1:$ZZ$1, 0))</f>
        <v/>
      </c>
      <c r="B44">
        <f>INDEX(resultados!$A$2:$ZZ$355, 38, MATCH($B$2, resultados!$A$1:$ZZ$1, 0))</f>
        <v/>
      </c>
      <c r="C44">
        <f>INDEX(resultados!$A$2:$ZZ$355, 38, MATCH($B$3, resultados!$A$1:$ZZ$1, 0))</f>
        <v/>
      </c>
    </row>
    <row r="45">
      <c r="A45">
        <f>INDEX(resultados!$A$2:$ZZ$355, 39, MATCH($B$1, resultados!$A$1:$ZZ$1, 0))</f>
        <v/>
      </c>
      <c r="B45">
        <f>INDEX(resultados!$A$2:$ZZ$355, 39, MATCH($B$2, resultados!$A$1:$ZZ$1, 0))</f>
        <v/>
      </c>
      <c r="C45">
        <f>INDEX(resultados!$A$2:$ZZ$355, 39, MATCH($B$3, resultados!$A$1:$ZZ$1, 0))</f>
        <v/>
      </c>
    </row>
    <row r="46">
      <c r="A46">
        <f>INDEX(resultados!$A$2:$ZZ$355, 40, MATCH($B$1, resultados!$A$1:$ZZ$1, 0))</f>
        <v/>
      </c>
      <c r="B46">
        <f>INDEX(resultados!$A$2:$ZZ$355, 40, MATCH($B$2, resultados!$A$1:$ZZ$1, 0))</f>
        <v/>
      </c>
      <c r="C46">
        <f>INDEX(resultados!$A$2:$ZZ$355, 40, MATCH($B$3, resultados!$A$1:$ZZ$1, 0))</f>
        <v/>
      </c>
    </row>
    <row r="47">
      <c r="A47">
        <f>INDEX(resultados!$A$2:$ZZ$355, 41, MATCH($B$1, resultados!$A$1:$ZZ$1, 0))</f>
        <v/>
      </c>
      <c r="B47">
        <f>INDEX(resultados!$A$2:$ZZ$355, 41, MATCH($B$2, resultados!$A$1:$ZZ$1, 0))</f>
        <v/>
      </c>
      <c r="C47">
        <f>INDEX(resultados!$A$2:$ZZ$355, 41, MATCH($B$3, resultados!$A$1:$ZZ$1, 0))</f>
        <v/>
      </c>
    </row>
    <row r="48">
      <c r="A48">
        <f>INDEX(resultados!$A$2:$ZZ$355, 42, MATCH($B$1, resultados!$A$1:$ZZ$1, 0))</f>
        <v/>
      </c>
      <c r="B48">
        <f>INDEX(resultados!$A$2:$ZZ$355, 42, MATCH($B$2, resultados!$A$1:$ZZ$1, 0))</f>
        <v/>
      </c>
      <c r="C48">
        <f>INDEX(resultados!$A$2:$ZZ$355, 42, MATCH($B$3, resultados!$A$1:$ZZ$1, 0))</f>
        <v/>
      </c>
    </row>
    <row r="49">
      <c r="A49">
        <f>INDEX(resultados!$A$2:$ZZ$355, 43, MATCH($B$1, resultados!$A$1:$ZZ$1, 0))</f>
        <v/>
      </c>
      <c r="B49">
        <f>INDEX(resultados!$A$2:$ZZ$355, 43, MATCH($B$2, resultados!$A$1:$ZZ$1, 0))</f>
        <v/>
      </c>
      <c r="C49">
        <f>INDEX(resultados!$A$2:$ZZ$355, 43, MATCH($B$3, resultados!$A$1:$ZZ$1, 0))</f>
        <v/>
      </c>
    </row>
    <row r="50">
      <c r="A50">
        <f>INDEX(resultados!$A$2:$ZZ$355, 44, MATCH($B$1, resultados!$A$1:$ZZ$1, 0))</f>
        <v/>
      </c>
      <c r="B50">
        <f>INDEX(resultados!$A$2:$ZZ$355, 44, MATCH($B$2, resultados!$A$1:$ZZ$1, 0))</f>
        <v/>
      </c>
      <c r="C50">
        <f>INDEX(resultados!$A$2:$ZZ$355, 44, MATCH($B$3, resultados!$A$1:$ZZ$1, 0))</f>
        <v/>
      </c>
    </row>
    <row r="51">
      <c r="A51">
        <f>INDEX(resultados!$A$2:$ZZ$355, 45, MATCH($B$1, resultados!$A$1:$ZZ$1, 0))</f>
        <v/>
      </c>
      <c r="B51">
        <f>INDEX(resultados!$A$2:$ZZ$355, 45, MATCH($B$2, resultados!$A$1:$ZZ$1, 0))</f>
        <v/>
      </c>
      <c r="C51">
        <f>INDEX(resultados!$A$2:$ZZ$355, 45, MATCH($B$3, resultados!$A$1:$ZZ$1, 0))</f>
        <v/>
      </c>
    </row>
    <row r="52">
      <c r="A52">
        <f>INDEX(resultados!$A$2:$ZZ$355, 46, MATCH($B$1, resultados!$A$1:$ZZ$1, 0))</f>
        <v/>
      </c>
      <c r="B52">
        <f>INDEX(resultados!$A$2:$ZZ$355, 46, MATCH($B$2, resultados!$A$1:$ZZ$1, 0))</f>
        <v/>
      </c>
      <c r="C52">
        <f>INDEX(resultados!$A$2:$ZZ$355, 46, MATCH($B$3, resultados!$A$1:$ZZ$1, 0))</f>
        <v/>
      </c>
    </row>
    <row r="53">
      <c r="A53">
        <f>INDEX(resultados!$A$2:$ZZ$355, 47, MATCH($B$1, resultados!$A$1:$ZZ$1, 0))</f>
        <v/>
      </c>
      <c r="B53">
        <f>INDEX(resultados!$A$2:$ZZ$355, 47, MATCH($B$2, resultados!$A$1:$ZZ$1, 0))</f>
        <v/>
      </c>
      <c r="C53">
        <f>INDEX(resultados!$A$2:$ZZ$355, 47, MATCH($B$3, resultados!$A$1:$ZZ$1, 0))</f>
        <v/>
      </c>
    </row>
    <row r="54">
      <c r="A54">
        <f>INDEX(resultados!$A$2:$ZZ$355, 48, MATCH($B$1, resultados!$A$1:$ZZ$1, 0))</f>
        <v/>
      </c>
      <c r="B54">
        <f>INDEX(resultados!$A$2:$ZZ$355, 48, MATCH($B$2, resultados!$A$1:$ZZ$1, 0))</f>
        <v/>
      </c>
      <c r="C54">
        <f>INDEX(resultados!$A$2:$ZZ$355, 48, MATCH($B$3, resultados!$A$1:$ZZ$1, 0))</f>
        <v/>
      </c>
    </row>
    <row r="55">
      <c r="A55">
        <f>INDEX(resultados!$A$2:$ZZ$355, 49, MATCH($B$1, resultados!$A$1:$ZZ$1, 0))</f>
        <v/>
      </c>
      <c r="B55">
        <f>INDEX(resultados!$A$2:$ZZ$355, 49, MATCH($B$2, resultados!$A$1:$ZZ$1, 0))</f>
        <v/>
      </c>
      <c r="C55">
        <f>INDEX(resultados!$A$2:$ZZ$355, 49, MATCH($B$3, resultados!$A$1:$ZZ$1, 0))</f>
        <v/>
      </c>
    </row>
    <row r="56">
      <c r="A56">
        <f>INDEX(resultados!$A$2:$ZZ$355, 50, MATCH($B$1, resultados!$A$1:$ZZ$1, 0))</f>
        <v/>
      </c>
      <c r="B56">
        <f>INDEX(resultados!$A$2:$ZZ$355, 50, MATCH($B$2, resultados!$A$1:$ZZ$1, 0))</f>
        <v/>
      </c>
      <c r="C56">
        <f>INDEX(resultados!$A$2:$ZZ$355, 50, MATCH($B$3, resultados!$A$1:$ZZ$1, 0))</f>
        <v/>
      </c>
    </row>
    <row r="57">
      <c r="A57">
        <f>INDEX(resultados!$A$2:$ZZ$355, 51, MATCH($B$1, resultados!$A$1:$ZZ$1, 0))</f>
        <v/>
      </c>
      <c r="B57">
        <f>INDEX(resultados!$A$2:$ZZ$355, 51, MATCH($B$2, resultados!$A$1:$ZZ$1, 0))</f>
        <v/>
      </c>
      <c r="C57">
        <f>INDEX(resultados!$A$2:$ZZ$355, 51, MATCH($B$3, resultados!$A$1:$ZZ$1, 0))</f>
        <v/>
      </c>
    </row>
    <row r="58">
      <c r="A58">
        <f>INDEX(resultados!$A$2:$ZZ$355, 52, MATCH($B$1, resultados!$A$1:$ZZ$1, 0))</f>
        <v/>
      </c>
      <c r="B58">
        <f>INDEX(resultados!$A$2:$ZZ$355, 52, MATCH($B$2, resultados!$A$1:$ZZ$1, 0))</f>
        <v/>
      </c>
      <c r="C58">
        <f>INDEX(resultados!$A$2:$ZZ$355, 52, MATCH($B$3, resultados!$A$1:$ZZ$1, 0))</f>
        <v/>
      </c>
    </row>
    <row r="59">
      <c r="A59">
        <f>INDEX(resultados!$A$2:$ZZ$355, 53, MATCH($B$1, resultados!$A$1:$ZZ$1, 0))</f>
        <v/>
      </c>
      <c r="B59">
        <f>INDEX(resultados!$A$2:$ZZ$355, 53, MATCH($B$2, resultados!$A$1:$ZZ$1, 0))</f>
        <v/>
      </c>
      <c r="C59">
        <f>INDEX(resultados!$A$2:$ZZ$355, 53, MATCH($B$3, resultados!$A$1:$ZZ$1, 0))</f>
        <v/>
      </c>
    </row>
    <row r="60">
      <c r="A60">
        <f>INDEX(resultados!$A$2:$ZZ$355, 54, MATCH($B$1, resultados!$A$1:$ZZ$1, 0))</f>
        <v/>
      </c>
      <c r="B60">
        <f>INDEX(resultados!$A$2:$ZZ$355, 54, MATCH($B$2, resultados!$A$1:$ZZ$1, 0))</f>
        <v/>
      </c>
      <c r="C60">
        <f>INDEX(resultados!$A$2:$ZZ$355, 54, MATCH($B$3, resultados!$A$1:$ZZ$1, 0))</f>
        <v/>
      </c>
    </row>
    <row r="61">
      <c r="A61">
        <f>INDEX(resultados!$A$2:$ZZ$355, 55, MATCH($B$1, resultados!$A$1:$ZZ$1, 0))</f>
        <v/>
      </c>
      <c r="B61">
        <f>INDEX(resultados!$A$2:$ZZ$355, 55, MATCH($B$2, resultados!$A$1:$ZZ$1, 0))</f>
        <v/>
      </c>
      <c r="C61">
        <f>INDEX(resultados!$A$2:$ZZ$355, 55, MATCH($B$3, resultados!$A$1:$ZZ$1, 0))</f>
        <v/>
      </c>
    </row>
    <row r="62">
      <c r="A62">
        <f>INDEX(resultados!$A$2:$ZZ$355, 56, MATCH($B$1, resultados!$A$1:$ZZ$1, 0))</f>
        <v/>
      </c>
      <c r="B62">
        <f>INDEX(resultados!$A$2:$ZZ$355, 56, MATCH($B$2, resultados!$A$1:$ZZ$1, 0))</f>
        <v/>
      </c>
      <c r="C62">
        <f>INDEX(resultados!$A$2:$ZZ$355, 56, MATCH($B$3, resultados!$A$1:$ZZ$1, 0))</f>
        <v/>
      </c>
    </row>
    <row r="63">
      <c r="A63">
        <f>INDEX(resultados!$A$2:$ZZ$355, 57, MATCH($B$1, resultados!$A$1:$ZZ$1, 0))</f>
        <v/>
      </c>
      <c r="B63">
        <f>INDEX(resultados!$A$2:$ZZ$355, 57, MATCH($B$2, resultados!$A$1:$ZZ$1, 0))</f>
        <v/>
      </c>
      <c r="C63">
        <f>INDEX(resultados!$A$2:$ZZ$355, 57, MATCH($B$3, resultados!$A$1:$ZZ$1, 0))</f>
        <v/>
      </c>
    </row>
    <row r="64">
      <c r="A64">
        <f>INDEX(resultados!$A$2:$ZZ$355, 58, MATCH($B$1, resultados!$A$1:$ZZ$1, 0))</f>
        <v/>
      </c>
      <c r="B64">
        <f>INDEX(resultados!$A$2:$ZZ$355, 58, MATCH($B$2, resultados!$A$1:$ZZ$1, 0))</f>
        <v/>
      </c>
      <c r="C64">
        <f>INDEX(resultados!$A$2:$ZZ$355, 58, MATCH($B$3, resultados!$A$1:$ZZ$1, 0))</f>
        <v/>
      </c>
    </row>
    <row r="65">
      <c r="A65">
        <f>INDEX(resultados!$A$2:$ZZ$355, 59, MATCH($B$1, resultados!$A$1:$ZZ$1, 0))</f>
        <v/>
      </c>
      <c r="B65">
        <f>INDEX(resultados!$A$2:$ZZ$355, 59, MATCH($B$2, resultados!$A$1:$ZZ$1, 0))</f>
        <v/>
      </c>
      <c r="C65">
        <f>INDEX(resultados!$A$2:$ZZ$355, 59, MATCH($B$3, resultados!$A$1:$ZZ$1, 0))</f>
        <v/>
      </c>
    </row>
    <row r="66">
      <c r="A66">
        <f>INDEX(resultados!$A$2:$ZZ$355, 60, MATCH($B$1, resultados!$A$1:$ZZ$1, 0))</f>
        <v/>
      </c>
      <c r="B66">
        <f>INDEX(resultados!$A$2:$ZZ$355, 60, MATCH($B$2, resultados!$A$1:$ZZ$1, 0))</f>
        <v/>
      </c>
      <c r="C66">
        <f>INDEX(resultados!$A$2:$ZZ$355, 60, MATCH($B$3, resultados!$A$1:$ZZ$1, 0))</f>
        <v/>
      </c>
    </row>
    <row r="67">
      <c r="A67">
        <f>INDEX(resultados!$A$2:$ZZ$355, 61, MATCH($B$1, resultados!$A$1:$ZZ$1, 0))</f>
        <v/>
      </c>
      <c r="B67">
        <f>INDEX(resultados!$A$2:$ZZ$355, 61, MATCH($B$2, resultados!$A$1:$ZZ$1, 0))</f>
        <v/>
      </c>
      <c r="C67">
        <f>INDEX(resultados!$A$2:$ZZ$355, 61, MATCH($B$3, resultados!$A$1:$ZZ$1, 0))</f>
        <v/>
      </c>
    </row>
    <row r="68">
      <c r="A68">
        <f>INDEX(resultados!$A$2:$ZZ$355, 62, MATCH($B$1, resultados!$A$1:$ZZ$1, 0))</f>
        <v/>
      </c>
      <c r="B68">
        <f>INDEX(resultados!$A$2:$ZZ$355, 62, MATCH($B$2, resultados!$A$1:$ZZ$1, 0))</f>
        <v/>
      </c>
      <c r="C68">
        <f>INDEX(resultados!$A$2:$ZZ$355, 62, MATCH($B$3, resultados!$A$1:$ZZ$1, 0))</f>
        <v/>
      </c>
    </row>
    <row r="69">
      <c r="A69">
        <f>INDEX(resultados!$A$2:$ZZ$355, 63, MATCH($B$1, resultados!$A$1:$ZZ$1, 0))</f>
        <v/>
      </c>
      <c r="B69">
        <f>INDEX(resultados!$A$2:$ZZ$355, 63, MATCH($B$2, resultados!$A$1:$ZZ$1, 0))</f>
        <v/>
      </c>
      <c r="C69">
        <f>INDEX(resultados!$A$2:$ZZ$355, 63, MATCH($B$3, resultados!$A$1:$ZZ$1, 0))</f>
        <v/>
      </c>
    </row>
    <row r="70">
      <c r="A70">
        <f>INDEX(resultados!$A$2:$ZZ$355, 64, MATCH($B$1, resultados!$A$1:$ZZ$1, 0))</f>
        <v/>
      </c>
      <c r="B70">
        <f>INDEX(resultados!$A$2:$ZZ$355, 64, MATCH($B$2, resultados!$A$1:$ZZ$1, 0))</f>
        <v/>
      </c>
      <c r="C70">
        <f>INDEX(resultados!$A$2:$ZZ$355, 64, MATCH($B$3, resultados!$A$1:$ZZ$1, 0))</f>
        <v/>
      </c>
    </row>
    <row r="71">
      <c r="A71">
        <f>INDEX(resultados!$A$2:$ZZ$355, 65, MATCH($B$1, resultados!$A$1:$ZZ$1, 0))</f>
        <v/>
      </c>
      <c r="B71">
        <f>INDEX(resultados!$A$2:$ZZ$355, 65, MATCH($B$2, resultados!$A$1:$ZZ$1, 0))</f>
        <v/>
      </c>
      <c r="C71">
        <f>INDEX(resultados!$A$2:$ZZ$355, 65, MATCH($B$3, resultados!$A$1:$ZZ$1, 0))</f>
        <v/>
      </c>
    </row>
    <row r="72">
      <c r="A72">
        <f>INDEX(resultados!$A$2:$ZZ$355, 66, MATCH($B$1, resultados!$A$1:$ZZ$1, 0))</f>
        <v/>
      </c>
      <c r="B72">
        <f>INDEX(resultados!$A$2:$ZZ$355, 66, MATCH($B$2, resultados!$A$1:$ZZ$1, 0))</f>
        <v/>
      </c>
      <c r="C72">
        <f>INDEX(resultados!$A$2:$ZZ$355, 66, MATCH($B$3, resultados!$A$1:$ZZ$1, 0))</f>
        <v/>
      </c>
    </row>
    <row r="73">
      <c r="A73">
        <f>INDEX(resultados!$A$2:$ZZ$355, 67, MATCH($B$1, resultados!$A$1:$ZZ$1, 0))</f>
        <v/>
      </c>
      <c r="B73">
        <f>INDEX(resultados!$A$2:$ZZ$355, 67, MATCH($B$2, resultados!$A$1:$ZZ$1, 0))</f>
        <v/>
      </c>
      <c r="C73">
        <f>INDEX(resultados!$A$2:$ZZ$355, 67, MATCH($B$3, resultados!$A$1:$ZZ$1, 0))</f>
        <v/>
      </c>
    </row>
    <row r="74">
      <c r="A74">
        <f>INDEX(resultados!$A$2:$ZZ$355, 68, MATCH($B$1, resultados!$A$1:$ZZ$1, 0))</f>
        <v/>
      </c>
      <c r="B74">
        <f>INDEX(resultados!$A$2:$ZZ$355, 68, MATCH($B$2, resultados!$A$1:$ZZ$1, 0))</f>
        <v/>
      </c>
      <c r="C74">
        <f>INDEX(resultados!$A$2:$ZZ$355, 68, MATCH($B$3, resultados!$A$1:$ZZ$1, 0))</f>
        <v/>
      </c>
    </row>
    <row r="75">
      <c r="A75">
        <f>INDEX(resultados!$A$2:$ZZ$355, 69, MATCH($B$1, resultados!$A$1:$ZZ$1, 0))</f>
        <v/>
      </c>
      <c r="B75">
        <f>INDEX(resultados!$A$2:$ZZ$355, 69, MATCH($B$2, resultados!$A$1:$ZZ$1, 0))</f>
        <v/>
      </c>
      <c r="C75">
        <f>INDEX(resultados!$A$2:$ZZ$355, 69, MATCH($B$3, resultados!$A$1:$ZZ$1, 0))</f>
        <v/>
      </c>
    </row>
    <row r="76">
      <c r="A76">
        <f>INDEX(resultados!$A$2:$ZZ$355, 70, MATCH($B$1, resultados!$A$1:$ZZ$1, 0))</f>
        <v/>
      </c>
      <c r="B76">
        <f>INDEX(resultados!$A$2:$ZZ$355, 70, MATCH($B$2, resultados!$A$1:$ZZ$1, 0))</f>
        <v/>
      </c>
      <c r="C76">
        <f>INDEX(resultados!$A$2:$ZZ$355, 70, MATCH($B$3, resultados!$A$1:$ZZ$1, 0))</f>
        <v/>
      </c>
    </row>
    <row r="77">
      <c r="A77">
        <f>INDEX(resultados!$A$2:$ZZ$355, 71, MATCH($B$1, resultados!$A$1:$ZZ$1, 0))</f>
        <v/>
      </c>
      <c r="B77">
        <f>INDEX(resultados!$A$2:$ZZ$355, 71, MATCH($B$2, resultados!$A$1:$ZZ$1, 0))</f>
        <v/>
      </c>
      <c r="C77">
        <f>INDEX(resultados!$A$2:$ZZ$355, 71, MATCH($B$3, resultados!$A$1:$ZZ$1, 0))</f>
        <v/>
      </c>
    </row>
    <row r="78">
      <c r="A78">
        <f>INDEX(resultados!$A$2:$ZZ$355, 72, MATCH($B$1, resultados!$A$1:$ZZ$1, 0))</f>
        <v/>
      </c>
      <c r="B78">
        <f>INDEX(resultados!$A$2:$ZZ$355, 72, MATCH($B$2, resultados!$A$1:$ZZ$1, 0))</f>
        <v/>
      </c>
      <c r="C78">
        <f>INDEX(resultados!$A$2:$ZZ$355, 72, MATCH($B$3, resultados!$A$1:$ZZ$1, 0))</f>
        <v/>
      </c>
    </row>
    <row r="79">
      <c r="A79">
        <f>INDEX(resultados!$A$2:$ZZ$355, 73, MATCH($B$1, resultados!$A$1:$ZZ$1, 0))</f>
        <v/>
      </c>
      <c r="B79">
        <f>INDEX(resultados!$A$2:$ZZ$355, 73, MATCH($B$2, resultados!$A$1:$ZZ$1, 0))</f>
        <v/>
      </c>
      <c r="C79">
        <f>INDEX(resultados!$A$2:$ZZ$355, 73, MATCH($B$3, resultados!$A$1:$ZZ$1, 0))</f>
        <v/>
      </c>
    </row>
    <row r="80">
      <c r="A80">
        <f>INDEX(resultados!$A$2:$ZZ$355, 74, MATCH($B$1, resultados!$A$1:$ZZ$1, 0))</f>
        <v/>
      </c>
      <c r="B80">
        <f>INDEX(resultados!$A$2:$ZZ$355, 74, MATCH($B$2, resultados!$A$1:$ZZ$1, 0))</f>
        <v/>
      </c>
      <c r="C80">
        <f>INDEX(resultados!$A$2:$ZZ$355, 74, MATCH($B$3, resultados!$A$1:$ZZ$1, 0))</f>
        <v/>
      </c>
    </row>
    <row r="81">
      <c r="A81">
        <f>INDEX(resultados!$A$2:$ZZ$355, 75, MATCH($B$1, resultados!$A$1:$ZZ$1, 0))</f>
        <v/>
      </c>
      <c r="B81">
        <f>INDEX(resultados!$A$2:$ZZ$355, 75, MATCH($B$2, resultados!$A$1:$ZZ$1, 0))</f>
        <v/>
      </c>
      <c r="C81">
        <f>INDEX(resultados!$A$2:$ZZ$355, 75, MATCH($B$3, resultados!$A$1:$ZZ$1, 0))</f>
        <v/>
      </c>
    </row>
    <row r="82">
      <c r="A82">
        <f>INDEX(resultados!$A$2:$ZZ$355, 76, MATCH($B$1, resultados!$A$1:$ZZ$1, 0))</f>
        <v/>
      </c>
      <c r="B82">
        <f>INDEX(resultados!$A$2:$ZZ$355, 76, MATCH($B$2, resultados!$A$1:$ZZ$1, 0))</f>
        <v/>
      </c>
      <c r="C82">
        <f>INDEX(resultados!$A$2:$ZZ$355, 76, MATCH($B$3, resultados!$A$1:$ZZ$1, 0))</f>
        <v/>
      </c>
    </row>
    <row r="83">
      <c r="A83">
        <f>INDEX(resultados!$A$2:$ZZ$355, 77, MATCH($B$1, resultados!$A$1:$ZZ$1, 0))</f>
        <v/>
      </c>
      <c r="B83">
        <f>INDEX(resultados!$A$2:$ZZ$355, 77, MATCH($B$2, resultados!$A$1:$ZZ$1, 0))</f>
        <v/>
      </c>
      <c r="C83">
        <f>INDEX(resultados!$A$2:$ZZ$355, 77, MATCH($B$3, resultados!$A$1:$ZZ$1, 0))</f>
        <v/>
      </c>
    </row>
    <row r="84">
      <c r="A84">
        <f>INDEX(resultados!$A$2:$ZZ$355, 78, MATCH($B$1, resultados!$A$1:$ZZ$1, 0))</f>
        <v/>
      </c>
      <c r="B84">
        <f>INDEX(resultados!$A$2:$ZZ$355, 78, MATCH($B$2, resultados!$A$1:$ZZ$1, 0))</f>
        <v/>
      </c>
      <c r="C84">
        <f>INDEX(resultados!$A$2:$ZZ$355, 78, MATCH($B$3, resultados!$A$1:$ZZ$1, 0))</f>
        <v/>
      </c>
    </row>
    <row r="85">
      <c r="A85">
        <f>INDEX(resultados!$A$2:$ZZ$355, 79, MATCH($B$1, resultados!$A$1:$ZZ$1, 0))</f>
        <v/>
      </c>
      <c r="B85">
        <f>INDEX(resultados!$A$2:$ZZ$355, 79, MATCH($B$2, resultados!$A$1:$ZZ$1, 0))</f>
        <v/>
      </c>
      <c r="C85">
        <f>INDEX(resultados!$A$2:$ZZ$355, 79, MATCH($B$3, resultados!$A$1:$ZZ$1, 0))</f>
        <v/>
      </c>
    </row>
    <row r="86">
      <c r="A86">
        <f>INDEX(resultados!$A$2:$ZZ$355, 80, MATCH($B$1, resultados!$A$1:$ZZ$1, 0))</f>
        <v/>
      </c>
      <c r="B86">
        <f>INDEX(resultados!$A$2:$ZZ$355, 80, MATCH($B$2, resultados!$A$1:$ZZ$1, 0))</f>
        <v/>
      </c>
      <c r="C86">
        <f>INDEX(resultados!$A$2:$ZZ$355, 80, MATCH($B$3, resultados!$A$1:$ZZ$1, 0))</f>
        <v/>
      </c>
    </row>
    <row r="87">
      <c r="A87">
        <f>INDEX(resultados!$A$2:$ZZ$355, 81, MATCH($B$1, resultados!$A$1:$ZZ$1, 0))</f>
        <v/>
      </c>
      <c r="B87">
        <f>INDEX(resultados!$A$2:$ZZ$355, 81, MATCH($B$2, resultados!$A$1:$ZZ$1, 0))</f>
        <v/>
      </c>
      <c r="C87">
        <f>INDEX(resultados!$A$2:$ZZ$355, 81, MATCH($B$3, resultados!$A$1:$ZZ$1, 0))</f>
        <v/>
      </c>
    </row>
    <row r="88">
      <c r="A88">
        <f>INDEX(resultados!$A$2:$ZZ$355, 82, MATCH($B$1, resultados!$A$1:$ZZ$1, 0))</f>
        <v/>
      </c>
      <c r="B88">
        <f>INDEX(resultados!$A$2:$ZZ$355, 82, MATCH($B$2, resultados!$A$1:$ZZ$1, 0))</f>
        <v/>
      </c>
      <c r="C88">
        <f>INDEX(resultados!$A$2:$ZZ$355, 82, MATCH($B$3, resultados!$A$1:$ZZ$1, 0))</f>
        <v/>
      </c>
    </row>
    <row r="89">
      <c r="A89">
        <f>INDEX(resultados!$A$2:$ZZ$355, 83, MATCH($B$1, resultados!$A$1:$ZZ$1, 0))</f>
        <v/>
      </c>
      <c r="B89">
        <f>INDEX(resultados!$A$2:$ZZ$355, 83, MATCH($B$2, resultados!$A$1:$ZZ$1, 0))</f>
        <v/>
      </c>
      <c r="C89">
        <f>INDEX(resultados!$A$2:$ZZ$355, 83, MATCH($B$3, resultados!$A$1:$ZZ$1, 0))</f>
        <v/>
      </c>
    </row>
    <row r="90">
      <c r="A90">
        <f>INDEX(resultados!$A$2:$ZZ$355, 84, MATCH($B$1, resultados!$A$1:$ZZ$1, 0))</f>
        <v/>
      </c>
      <c r="B90">
        <f>INDEX(resultados!$A$2:$ZZ$355, 84, MATCH($B$2, resultados!$A$1:$ZZ$1, 0))</f>
        <v/>
      </c>
      <c r="C90">
        <f>INDEX(resultados!$A$2:$ZZ$355, 84, MATCH($B$3, resultados!$A$1:$ZZ$1, 0))</f>
        <v/>
      </c>
    </row>
    <row r="91">
      <c r="A91">
        <f>INDEX(resultados!$A$2:$ZZ$355, 85, MATCH($B$1, resultados!$A$1:$ZZ$1, 0))</f>
        <v/>
      </c>
      <c r="B91">
        <f>INDEX(resultados!$A$2:$ZZ$355, 85, MATCH($B$2, resultados!$A$1:$ZZ$1, 0))</f>
        <v/>
      </c>
      <c r="C91">
        <f>INDEX(resultados!$A$2:$ZZ$355, 85, MATCH($B$3, resultados!$A$1:$ZZ$1, 0))</f>
        <v/>
      </c>
    </row>
    <row r="92">
      <c r="A92">
        <f>INDEX(resultados!$A$2:$ZZ$355, 86, MATCH($B$1, resultados!$A$1:$ZZ$1, 0))</f>
        <v/>
      </c>
      <c r="B92">
        <f>INDEX(resultados!$A$2:$ZZ$355, 86, MATCH($B$2, resultados!$A$1:$ZZ$1, 0))</f>
        <v/>
      </c>
      <c r="C92">
        <f>INDEX(resultados!$A$2:$ZZ$355, 86, MATCH($B$3, resultados!$A$1:$ZZ$1, 0))</f>
        <v/>
      </c>
    </row>
    <row r="93">
      <c r="A93">
        <f>INDEX(resultados!$A$2:$ZZ$355, 87, MATCH($B$1, resultados!$A$1:$ZZ$1, 0))</f>
        <v/>
      </c>
      <c r="B93">
        <f>INDEX(resultados!$A$2:$ZZ$355, 87, MATCH($B$2, resultados!$A$1:$ZZ$1, 0))</f>
        <v/>
      </c>
      <c r="C93">
        <f>INDEX(resultados!$A$2:$ZZ$355, 87, MATCH($B$3, resultados!$A$1:$ZZ$1, 0))</f>
        <v/>
      </c>
    </row>
    <row r="94">
      <c r="A94">
        <f>INDEX(resultados!$A$2:$ZZ$355, 88, MATCH($B$1, resultados!$A$1:$ZZ$1, 0))</f>
        <v/>
      </c>
      <c r="B94">
        <f>INDEX(resultados!$A$2:$ZZ$355, 88, MATCH($B$2, resultados!$A$1:$ZZ$1, 0))</f>
        <v/>
      </c>
      <c r="C94">
        <f>INDEX(resultados!$A$2:$ZZ$355, 88, MATCH($B$3, resultados!$A$1:$ZZ$1, 0))</f>
        <v/>
      </c>
    </row>
    <row r="95">
      <c r="A95">
        <f>INDEX(resultados!$A$2:$ZZ$355, 89, MATCH($B$1, resultados!$A$1:$ZZ$1, 0))</f>
        <v/>
      </c>
      <c r="B95">
        <f>INDEX(resultados!$A$2:$ZZ$355, 89, MATCH($B$2, resultados!$A$1:$ZZ$1, 0))</f>
        <v/>
      </c>
      <c r="C95">
        <f>INDEX(resultados!$A$2:$ZZ$355, 89, MATCH($B$3, resultados!$A$1:$ZZ$1, 0))</f>
        <v/>
      </c>
    </row>
    <row r="96">
      <c r="A96">
        <f>INDEX(resultados!$A$2:$ZZ$355, 90, MATCH($B$1, resultados!$A$1:$ZZ$1, 0))</f>
        <v/>
      </c>
      <c r="B96">
        <f>INDEX(resultados!$A$2:$ZZ$355, 90, MATCH($B$2, resultados!$A$1:$ZZ$1, 0))</f>
        <v/>
      </c>
      <c r="C96">
        <f>INDEX(resultados!$A$2:$ZZ$355, 90, MATCH($B$3, resultados!$A$1:$ZZ$1, 0))</f>
        <v/>
      </c>
    </row>
    <row r="97">
      <c r="A97">
        <f>INDEX(resultados!$A$2:$ZZ$355, 91, MATCH($B$1, resultados!$A$1:$ZZ$1, 0))</f>
        <v/>
      </c>
      <c r="B97">
        <f>INDEX(resultados!$A$2:$ZZ$355, 91, MATCH($B$2, resultados!$A$1:$ZZ$1, 0))</f>
        <v/>
      </c>
      <c r="C97">
        <f>INDEX(resultados!$A$2:$ZZ$355, 91, MATCH($B$3, resultados!$A$1:$ZZ$1, 0))</f>
        <v/>
      </c>
    </row>
    <row r="98">
      <c r="A98">
        <f>INDEX(resultados!$A$2:$ZZ$355, 92, MATCH($B$1, resultados!$A$1:$ZZ$1, 0))</f>
        <v/>
      </c>
      <c r="B98">
        <f>INDEX(resultados!$A$2:$ZZ$355, 92, MATCH($B$2, resultados!$A$1:$ZZ$1, 0))</f>
        <v/>
      </c>
      <c r="C98">
        <f>INDEX(resultados!$A$2:$ZZ$355, 92, MATCH($B$3, resultados!$A$1:$ZZ$1, 0))</f>
        <v/>
      </c>
    </row>
    <row r="99">
      <c r="A99">
        <f>INDEX(resultados!$A$2:$ZZ$355, 93, MATCH($B$1, resultados!$A$1:$ZZ$1, 0))</f>
        <v/>
      </c>
      <c r="B99">
        <f>INDEX(resultados!$A$2:$ZZ$355, 93, MATCH($B$2, resultados!$A$1:$ZZ$1, 0))</f>
        <v/>
      </c>
      <c r="C99">
        <f>INDEX(resultados!$A$2:$ZZ$355, 93, MATCH($B$3, resultados!$A$1:$ZZ$1, 0))</f>
        <v/>
      </c>
    </row>
    <row r="100">
      <c r="A100">
        <f>INDEX(resultados!$A$2:$ZZ$355, 94, MATCH($B$1, resultados!$A$1:$ZZ$1, 0))</f>
        <v/>
      </c>
      <c r="B100">
        <f>INDEX(resultados!$A$2:$ZZ$355, 94, MATCH($B$2, resultados!$A$1:$ZZ$1, 0))</f>
        <v/>
      </c>
      <c r="C100">
        <f>INDEX(resultados!$A$2:$ZZ$355, 94, MATCH($B$3, resultados!$A$1:$ZZ$1, 0))</f>
        <v/>
      </c>
    </row>
    <row r="101">
      <c r="A101">
        <f>INDEX(resultados!$A$2:$ZZ$355, 95, MATCH($B$1, resultados!$A$1:$ZZ$1, 0))</f>
        <v/>
      </c>
      <c r="B101">
        <f>INDEX(resultados!$A$2:$ZZ$355, 95, MATCH($B$2, resultados!$A$1:$ZZ$1, 0))</f>
        <v/>
      </c>
      <c r="C101">
        <f>INDEX(resultados!$A$2:$ZZ$355, 95, MATCH($B$3, resultados!$A$1:$ZZ$1, 0))</f>
        <v/>
      </c>
    </row>
    <row r="102">
      <c r="A102">
        <f>INDEX(resultados!$A$2:$ZZ$355, 96, MATCH($B$1, resultados!$A$1:$ZZ$1, 0))</f>
        <v/>
      </c>
      <c r="B102">
        <f>INDEX(resultados!$A$2:$ZZ$355, 96, MATCH($B$2, resultados!$A$1:$ZZ$1, 0))</f>
        <v/>
      </c>
      <c r="C102">
        <f>INDEX(resultados!$A$2:$ZZ$355, 96, MATCH($B$3, resultados!$A$1:$ZZ$1, 0))</f>
        <v/>
      </c>
    </row>
    <row r="103">
      <c r="A103">
        <f>INDEX(resultados!$A$2:$ZZ$355, 97, MATCH($B$1, resultados!$A$1:$ZZ$1, 0))</f>
        <v/>
      </c>
      <c r="B103">
        <f>INDEX(resultados!$A$2:$ZZ$355, 97, MATCH($B$2, resultados!$A$1:$ZZ$1, 0))</f>
        <v/>
      </c>
      <c r="C103">
        <f>INDEX(resultados!$A$2:$ZZ$355, 97, MATCH($B$3, resultados!$A$1:$ZZ$1, 0))</f>
        <v/>
      </c>
    </row>
    <row r="104">
      <c r="A104">
        <f>INDEX(resultados!$A$2:$ZZ$355, 98, MATCH($B$1, resultados!$A$1:$ZZ$1, 0))</f>
        <v/>
      </c>
      <c r="B104">
        <f>INDEX(resultados!$A$2:$ZZ$355, 98, MATCH($B$2, resultados!$A$1:$ZZ$1, 0))</f>
        <v/>
      </c>
      <c r="C104">
        <f>INDEX(resultados!$A$2:$ZZ$355, 98, MATCH($B$3, resultados!$A$1:$ZZ$1, 0))</f>
        <v/>
      </c>
    </row>
    <row r="105">
      <c r="A105">
        <f>INDEX(resultados!$A$2:$ZZ$355, 99, MATCH($B$1, resultados!$A$1:$ZZ$1, 0))</f>
        <v/>
      </c>
      <c r="B105">
        <f>INDEX(resultados!$A$2:$ZZ$355, 99, MATCH($B$2, resultados!$A$1:$ZZ$1, 0))</f>
        <v/>
      </c>
      <c r="C105">
        <f>INDEX(resultados!$A$2:$ZZ$355, 99, MATCH($B$3, resultados!$A$1:$ZZ$1, 0))</f>
        <v/>
      </c>
    </row>
    <row r="106">
      <c r="A106">
        <f>INDEX(resultados!$A$2:$ZZ$355, 100, MATCH($B$1, resultados!$A$1:$ZZ$1, 0))</f>
        <v/>
      </c>
      <c r="B106">
        <f>INDEX(resultados!$A$2:$ZZ$355, 100, MATCH($B$2, resultados!$A$1:$ZZ$1, 0))</f>
        <v/>
      </c>
      <c r="C106">
        <f>INDEX(resultados!$A$2:$ZZ$355, 100, MATCH($B$3, resultados!$A$1:$ZZ$1, 0))</f>
        <v/>
      </c>
    </row>
    <row r="107">
      <c r="A107">
        <f>INDEX(resultados!$A$2:$ZZ$355, 101, MATCH($B$1, resultados!$A$1:$ZZ$1, 0))</f>
        <v/>
      </c>
      <c r="B107">
        <f>INDEX(resultados!$A$2:$ZZ$355, 101, MATCH($B$2, resultados!$A$1:$ZZ$1, 0))</f>
        <v/>
      </c>
      <c r="C107">
        <f>INDEX(resultados!$A$2:$ZZ$355, 101, MATCH($B$3, resultados!$A$1:$ZZ$1, 0))</f>
        <v/>
      </c>
    </row>
    <row r="108">
      <c r="A108">
        <f>INDEX(resultados!$A$2:$ZZ$355, 102, MATCH($B$1, resultados!$A$1:$ZZ$1, 0))</f>
        <v/>
      </c>
      <c r="B108">
        <f>INDEX(resultados!$A$2:$ZZ$355, 102, MATCH($B$2, resultados!$A$1:$ZZ$1, 0))</f>
        <v/>
      </c>
      <c r="C108">
        <f>INDEX(resultados!$A$2:$ZZ$355, 102, MATCH($B$3, resultados!$A$1:$ZZ$1, 0))</f>
        <v/>
      </c>
    </row>
    <row r="109">
      <c r="A109">
        <f>INDEX(resultados!$A$2:$ZZ$355, 103, MATCH($B$1, resultados!$A$1:$ZZ$1, 0))</f>
        <v/>
      </c>
      <c r="B109">
        <f>INDEX(resultados!$A$2:$ZZ$355, 103, MATCH($B$2, resultados!$A$1:$ZZ$1, 0))</f>
        <v/>
      </c>
      <c r="C109">
        <f>INDEX(resultados!$A$2:$ZZ$355, 103, MATCH($B$3, resultados!$A$1:$ZZ$1, 0))</f>
        <v/>
      </c>
    </row>
    <row r="110">
      <c r="A110">
        <f>INDEX(resultados!$A$2:$ZZ$355, 104, MATCH($B$1, resultados!$A$1:$ZZ$1, 0))</f>
        <v/>
      </c>
      <c r="B110">
        <f>INDEX(resultados!$A$2:$ZZ$355, 104, MATCH($B$2, resultados!$A$1:$ZZ$1, 0))</f>
        <v/>
      </c>
      <c r="C110">
        <f>INDEX(resultados!$A$2:$ZZ$355, 104, MATCH($B$3, resultados!$A$1:$ZZ$1, 0))</f>
        <v/>
      </c>
    </row>
    <row r="111">
      <c r="A111">
        <f>INDEX(resultados!$A$2:$ZZ$355, 105, MATCH($B$1, resultados!$A$1:$ZZ$1, 0))</f>
        <v/>
      </c>
      <c r="B111">
        <f>INDEX(resultados!$A$2:$ZZ$355, 105, MATCH($B$2, resultados!$A$1:$ZZ$1, 0))</f>
        <v/>
      </c>
      <c r="C111">
        <f>INDEX(resultados!$A$2:$ZZ$355, 105, MATCH($B$3, resultados!$A$1:$ZZ$1, 0))</f>
        <v/>
      </c>
    </row>
    <row r="112">
      <c r="A112">
        <f>INDEX(resultados!$A$2:$ZZ$355, 106, MATCH($B$1, resultados!$A$1:$ZZ$1, 0))</f>
        <v/>
      </c>
      <c r="B112">
        <f>INDEX(resultados!$A$2:$ZZ$355, 106, MATCH($B$2, resultados!$A$1:$ZZ$1, 0))</f>
        <v/>
      </c>
      <c r="C112">
        <f>INDEX(resultados!$A$2:$ZZ$355, 106, MATCH($B$3, resultados!$A$1:$ZZ$1, 0))</f>
        <v/>
      </c>
    </row>
    <row r="113">
      <c r="A113">
        <f>INDEX(resultados!$A$2:$ZZ$355, 107, MATCH($B$1, resultados!$A$1:$ZZ$1, 0))</f>
        <v/>
      </c>
      <c r="B113">
        <f>INDEX(resultados!$A$2:$ZZ$355, 107, MATCH($B$2, resultados!$A$1:$ZZ$1, 0))</f>
        <v/>
      </c>
      <c r="C113">
        <f>INDEX(resultados!$A$2:$ZZ$355, 107, MATCH($B$3, resultados!$A$1:$ZZ$1, 0))</f>
        <v/>
      </c>
    </row>
    <row r="114">
      <c r="A114">
        <f>INDEX(resultados!$A$2:$ZZ$355, 108, MATCH($B$1, resultados!$A$1:$ZZ$1, 0))</f>
        <v/>
      </c>
      <c r="B114">
        <f>INDEX(resultados!$A$2:$ZZ$355, 108, MATCH($B$2, resultados!$A$1:$ZZ$1, 0))</f>
        <v/>
      </c>
      <c r="C114">
        <f>INDEX(resultados!$A$2:$ZZ$355, 108, MATCH($B$3, resultados!$A$1:$ZZ$1, 0))</f>
        <v/>
      </c>
    </row>
    <row r="115">
      <c r="A115">
        <f>INDEX(resultados!$A$2:$ZZ$355, 109, MATCH($B$1, resultados!$A$1:$ZZ$1, 0))</f>
        <v/>
      </c>
      <c r="B115">
        <f>INDEX(resultados!$A$2:$ZZ$355, 109, MATCH($B$2, resultados!$A$1:$ZZ$1, 0))</f>
        <v/>
      </c>
      <c r="C115">
        <f>INDEX(resultados!$A$2:$ZZ$355, 109, MATCH($B$3, resultados!$A$1:$ZZ$1, 0))</f>
        <v/>
      </c>
    </row>
    <row r="116">
      <c r="A116">
        <f>INDEX(resultados!$A$2:$ZZ$355, 110, MATCH($B$1, resultados!$A$1:$ZZ$1, 0))</f>
        <v/>
      </c>
      <c r="B116">
        <f>INDEX(resultados!$A$2:$ZZ$355, 110, MATCH($B$2, resultados!$A$1:$ZZ$1, 0))</f>
        <v/>
      </c>
      <c r="C116">
        <f>INDEX(resultados!$A$2:$ZZ$355, 110, MATCH($B$3, resultados!$A$1:$ZZ$1, 0))</f>
        <v/>
      </c>
    </row>
    <row r="117">
      <c r="A117">
        <f>INDEX(resultados!$A$2:$ZZ$355, 111, MATCH($B$1, resultados!$A$1:$ZZ$1, 0))</f>
        <v/>
      </c>
      <c r="B117">
        <f>INDEX(resultados!$A$2:$ZZ$355, 111, MATCH($B$2, resultados!$A$1:$ZZ$1, 0))</f>
        <v/>
      </c>
      <c r="C117">
        <f>INDEX(resultados!$A$2:$ZZ$355, 111, MATCH($B$3, resultados!$A$1:$ZZ$1, 0))</f>
        <v/>
      </c>
    </row>
    <row r="118">
      <c r="A118">
        <f>INDEX(resultados!$A$2:$ZZ$355, 112, MATCH($B$1, resultados!$A$1:$ZZ$1, 0))</f>
        <v/>
      </c>
      <c r="B118">
        <f>INDEX(resultados!$A$2:$ZZ$355, 112, MATCH($B$2, resultados!$A$1:$ZZ$1, 0))</f>
        <v/>
      </c>
      <c r="C118">
        <f>INDEX(resultados!$A$2:$ZZ$355, 112, MATCH($B$3, resultados!$A$1:$ZZ$1, 0))</f>
        <v/>
      </c>
    </row>
    <row r="119">
      <c r="A119">
        <f>INDEX(resultados!$A$2:$ZZ$355, 113, MATCH($B$1, resultados!$A$1:$ZZ$1, 0))</f>
        <v/>
      </c>
      <c r="B119">
        <f>INDEX(resultados!$A$2:$ZZ$355, 113, MATCH($B$2, resultados!$A$1:$ZZ$1, 0))</f>
        <v/>
      </c>
      <c r="C119">
        <f>INDEX(resultados!$A$2:$ZZ$355, 113, MATCH($B$3, resultados!$A$1:$ZZ$1, 0))</f>
        <v/>
      </c>
    </row>
    <row r="120">
      <c r="A120">
        <f>INDEX(resultados!$A$2:$ZZ$355, 114, MATCH($B$1, resultados!$A$1:$ZZ$1, 0))</f>
        <v/>
      </c>
      <c r="B120">
        <f>INDEX(resultados!$A$2:$ZZ$355, 114, MATCH($B$2, resultados!$A$1:$ZZ$1, 0))</f>
        <v/>
      </c>
      <c r="C120">
        <f>INDEX(resultados!$A$2:$ZZ$355, 114, MATCH($B$3, resultados!$A$1:$ZZ$1, 0))</f>
        <v/>
      </c>
    </row>
    <row r="121">
      <c r="A121">
        <f>INDEX(resultados!$A$2:$ZZ$355, 115, MATCH($B$1, resultados!$A$1:$ZZ$1, 0))</f>
        <v/>
      </c>
      <c r="B121">
        <f>INDEX(resultados!$A$2:$ZZ$355, 115, MATCH($B$2, resultados!$A$1:$ZZ$1, 0))</f>
        <v/>
      </c>
      <c r="C121">
        <f>INDEX(resultados!$A$2:$ZZ$355, 115, MATCH($B$3, resultados!$A$1:$ZZ$1, 0))</f>
        <v/>
      </c>
    </row>
    <row r="122">
      <c r="A122">
        <f>INDEX(resultados!$A$2:$ZZ$355, 116, MATCH($B$1, resultados!$A$1:$ZZ$1, 0))</f>
        <v/>
      </c>
      <c r="B122">
        <f>INDEX(resultados!$A$2:$ZZ$355, 116, MATCH($B$2, resultados!$A$1:$ZZ$1, 0))</f>
        <v/>
      </c>
      <c r="C122">
        <f>INDEX(resultados!$A$2:$ZZ$355, 116, MATCH($B$3, resultados!$A$1:$ZZ$1, 0))</f>
        <v/>
      </c>
    </row>
    <row r="123">
      <c r="A123">
        <f>INDEX(resultados!$A$2:$ZZ$355, 117, MATCH($B$1, resultados!$A$1:$ZZ$1, 0))</f>
        <v/>
      </c>
      <c r="B123">
        <f>INDEX(resultados!$A$2:$ZZ$355, 117, MATCH($B$2, resultados!$A$1:$ZZ$1, 0))</f>
        <v/>
      </c>
      <c r="C123">
        <f>INDEX(resultados!$A$2:$ZZ$355, 117, MATCH($B$3, resultados!$A$1:$ZZ$1, 0))</f>
        <v/>
      </c>
    </row>
    <row r="124">
      <c r="A124">
        <f>INDEX(resultados!$A$2:$ZZ$355, 118, MATCH($B$1, resultados!$A$1:$ZZ$1, 0))</f>
        <v/>
      </c>
      <c r="B124">
        <f>INDEX(resultados!$A$2:$ZZ$355, 118, MATCH($B$2, resultados!$A$1:$ZZ$1, 0))</f>
        <v/>
      </c>
      <c r="C124">
        <f>INDEX(resultados!$A$2:$ZZ$355, 118, MATCH($B$3, resultados!$A$1:$ZZ$1, 0))</f>
        <v/>
      </c>
    </row>
    <row r="125">
      <c r="A125">
        <f>INDEX(resultados!$A$2:$ZZ$355, 119, MATCH($B$1, resultados!$A$1:$ZZ$1, 0))</f>
        <v/>
      </c>
      <c r="B125">
        <f>INDEX(resultados!$A$2:$ZZ$355, 119, MATCH($B$2, resultados!$A$1:$ZZ$1, 0))</f>
        <v/>
      </c>
      <c r="C125">
        <f>INDEX(resultados!$A$2:$ZZ$355, 119, MATCH($B$3, resultados!$A$1:$ZZ$1, 0))</f>
        <v/>
      </c>
    </row>
    <row r="126">
      <c r="A126">
        <f>INDEX(resultados!$A$2:$ZZ$355, 120, MATCH($B$1, resultados!$A$1:$ZZ$1, 0))</f>
        <v/>
      </c>
      <c r="B126">
        <f>INDEX(resultados!$A$2:$ZZ$355, 120, MATCH($B$2, resultados!$A$1:$ZZ$1, 0))</f>
        <v/>
      </c>
      <c r="C126">
        <f>INDEX(resultados!$A$2:$ZZ$355, 120, MATCH($B$3, resultados!$A$1:$ZZ$1, 0))</f>
        <v/>
      </c>
    </row>
    <row r="127">
      <c r="A127">
        <f>INDEX(resultados!$A$2:$ZZ$355, 121, MATCH($B$1, resultados!$A$1:$ZZ$1, 0))</f>
        <v/>
      </c>
      <c r="B127">
        <f>INDEX(resultados!$A$2:$ZZ$355, 121, MATCH($B$2, resultados!$A$1:$ZZ$1, 0))</f>
        <v/>
      </c>
      <c r="C127">
        <f>INDEX(resultados!$A$2:$ZZ$355, 121, MATCH($B$3, resultados!$A$1:$ZZ$1, 0))</f>
        <v/>
      </c>
    </row>
    <row r="128">
      <c r="A128">
        <f>INDEX(resultados!$A$2:$ZZ$355, 122, MATCH($B$1, resultados!$A$1:$ZZ$1, 0))</f>
        <v/>
      </c>
      <c r="B128">
        <f>INDEX(resultados!$A$2:$ZZ$355, 122, MATCH($B$2, resultados!$A$1:$ZZ$1, 0))</f>
        <v/>
      </c>
      <c r="C128">
        <f>INDEX(resultados!$A$2:$ZZ$355, 122, MATCH($B$3, resultados!$A$1:$ZZ$1, 0))</f>
        <v/>
      </c>
    </row>
    <row r="129">
      <c r="A129">
        <f>INDEX(resultados!$A$2:$ZZ$355, 123, MATCH($B$1, resultados!$A$1:$ZZ$1, 0))</f>
        <v/>
      </c>
      <c r="B129">
        <f>INDEX(resultados!$A$2:$ZZ$355, 123, MATCH($B$2, resultados!$A$1:$ZZ$1, 0))</f>
        <v/>
      </c>
      <c r="C129">
        <f>INDEX(resultados!$A$2:$ZZ$355, 123, MATCH($B$3, resultados!$A$1:$ZZ$1, 0))</f>
        <v/>
      </c>
    </row>
    <row r="130">
      <c r="A130">
        <f>INDEX(resultados!$A$2:$ZZ$355, 124, MATCH($B$1, resultados!$A$1:$ZZ$1, 0))</f>
        <v/>
      </c>
      <c r="B130">
        <f>INDEX(resultados!$A$2:$ZZ$355, 124, MATCH($B$2, resultados!$A$1:$ZZ$1, 0))</f>
        <v/>
      </c>
      <c r="C130">
        <f>INDEX(resultados!$A$2:$ZZ$355, 124, MATCH($B$3, resultados!$A$1:$ZZ$1, 0))</f>
        <v/>
      </c>
    </row>
    <row r="131">
      <c r="A131">
        <f>INDEX(resultados!$A$2:$ZZ$355, 125, MATCH($B$1, resultados!$A$1:$ZZ$1, 0))</f>
        <v/>
      </c>
      <c r="B131">
        <f>INDEX(resultados!$A$2:$ZZ$355, 125, MATCH($B$2, resultados!$A$1:$ZZ$1, 0))</f>
        <v/>
      </c>
      <c r="C131">
        <f>INDEX(resultados!$A$2:$ZZ$355, 125, MATCH($B$3, resultados!$A$1:$ZZ$1, 0))</f>
        <v/>
      </c>
    </row>
    <row r="132">
      <c r="A132">
        <f>INDEX(resultados!$A$2:$ZZ$355, 126, MATCH($B$1, resultados!$A$1:$ZZ$1, 0))</f>
        <v/>
      </c>
      <c r="B132">
        <f>INDEX(resultados!$A$2:$ZZ$355, 126, MATCH($B$2, resultados!$A$1:$ZZ$1, 0))</f>
        <v/>
      </c>
      <c r="C132">
        <f>INDEX(resultados!$A$2:$ZZ$355, 126, MATCH($B$3, resultados!$A$1:$ZZ$1, 0))</f>
        <v/>
      </c>
    </row>
    <row r="133">
      <c r="A133">
        <f>INDEX(resultados!$A$2:$ZZ$355, 127, MATCH($B$1, resultados!$A$1:$ZZ$1, 0))</f>
        <v/>
      </c>
      <c r="B133">
        <f>INDEX(resultados!$A$2:$ZZ$355, 127, MATCH($B$2, resultados!$A$1:$ZZ$1, 0))</f>
        <v/>
      </c>
      <c r="C133">
        <f>INDEX(resultados!$A$2:$ZZ$355, 127, MATCH($B$3, resultados!$A$1:$ZZ$1, 0))</f>
        <v/>
      </c>
    </row>
    <row r="134">
      <c r="A134">
        <f>INDEX(resultados!$A$2:$ZZ$355, 128, MATCH($B$1, resultados!$A$1:$ZZ$1, 0))</f>
        <v/>
      </c>
      <c r="B134">
        <f>INDEX(resultados!$A$2:$ZZ$355, 128, MATCH($B$2, resultados!$A$1:$ZZ$1, 0))</f>
        <v/>
      </c>
      <c r="C134">
        <f>INDEX(resultados!$A$2:$ZZ$355, 128, MATCH($B$3, resultados!$A$1:$ZZ$1, 0))</f>
        <v/>
      </c>
    </row>
    <row r="135">
      <c r="A135">
        <f>INDEX(resultados!$A$2:$ZZ$355, 129, MATCH($B$1, resultados!$A$1:$ZZ$1, 0))</f>
        <v/>
      </c>
      <c r="B135">
        <f>INDEX(resultados!$A$2:$ZZ$355, 129, MATCH($B$2, resultados!$A$1:$ZZ$1, 0))</f>
        <v/>
      </c>
      <c r="C135">
        <f>INDEX(resultados!$A$2:$ZZ$355, 129, MATCH($B$3, resultados!$A$1:$ZZ$1, 0))</f>
        <v/>
      </c>
    </row>
    <row r="136">
      <c r="A136">
        <f>INDEX(resultados!$A$2:$ZZ$355, 130, MATCH($B$1, resultados!$A$1:$ZZ$1, 0))</f>
        <v/>
      </c>
      <c r="B136">
        <f>INDEX(resultados!$A$2:$ZZ$355, 130, MATCH($B$2, resultados!$A$1:$ZZ$1, 0))</f>
        <v/>
      </c>
      <c r="C136">
        <f>INDEX(resultados!$A$2:$ZZ$355, 130, MATCH($B$3, resultados!$A$1:$ZZ$1, 0))</f>
        <v/>
      </c>
    </row>
    <row r="137">
      <c r="A137">
        <f>INDEX(resultados!$A$2:$ZZ$355, 131, MATCH($B$1, resultados!$A$1:$ZZ$1, 0))</f>
        <v/>
      </c>
      <c r="B137">
        <f>INDEX(resultados!$A$2:$ZZ$355, 131, MATCH($B$2, resultados!$A$1:$ZZ$1, 0))</f>
        <v/>
      </c>
      <c r="C137">
        <f>INDEX(resultados!$A$2:$ZZ$355, 131, MATCH($B$3, resultados!$A$1:$ZZ$1, 0))</f>
        <v/>
      </c>
    </row>
    <row r="138">
      <c r="A138">
        <f>INDEX(resultados!$A$2:$ZZ$355, 132, MATCH($B$1, resultados!$A$1:$ZZ$1, 0))</f>
        <v/>
      </c>
      <c r="B138">
        <f>INDEX(resultados!$A$2:$ZZ$355, 132, MATCH($B$2, resultados!$A$1:$ZZ$1, 0))</f>
        <v/>
      </c>
      <c r="C138">
        <f>INDEX(resultados!$A$2:$ZZ$355, 132, MATCH($B$3, resultados!$A$1:$ZZ$1, 0))</f>
        <v/>
      </c>
    </row>
    <row r="139">
      <c r="A139">
        <f>INDEX(resultados!$A$2:$ZZ$355, 133, MATCH($B$1, resultados!$A$1:$ZZ$1, 0))</f>
        <v/>
      </c>
      <c r="B139">
        <f>INDEX(resultados!$A$2:$ZZ$355, 133, MATCH($B$2, resultados!$A$1:$ZZ$1, 0))</f>
        <v/>
      </c>
      <c r="C139">
        <f>INDEX(resultados!$A$2:$ZZ$355, 133, MATCH($B$3, resultados!$A$1:$ZZ$1, 0))</f>
        <v/>
      </c>
    </row>
    <row r="140">
      <c r="A140">
        <f>INDEX(resultados!$A$2:$ZZ$355, 134, MATCH($B$1, resultados!$A$1:$ZZ$1, 0))</f>
        <v/>
      </c>
      <c r="B140">
        <f>INDEX(resultados!$A$2:$ZZ$355, 134, MATCH($B$2, resultados!$A$1:$ZZ$1, 0))</f>
        <v/>
      </c>
      <c r="C140">
        <f>INDEX(resultados!$A$2:$ZZ$355, 134, MATCH($B$3, resultados!$A$1:$ZZ$1, 0))</f>
        <v/>
      </c>
    </row>
    <row r="141">
      <c r="A141">
        <f>INDEX(resultados!$A$2:$ZZ$355, 135, MATCH($B$1, resultados!$A$1:$ZZ$1, 0))</f>
        <v/>
      </c>
      <c r="B141">
        <f>INDEX(resultados!$A$2:$ZZ$355, 135, MATCH($B$2, resultados!$A$1:$ZZ$1, 0))</f>
        <v/>
      </c>
      <c r="C141">
        <f>INDEX(resultados!$A$2:$ZZ$355, 135, MATCH($B$3, resultados!$A$1:$ZZ$1, 0))</f>
        <v/>
      </c>
    </row>
    <row r="142">
      <c r="A142">
        <f>INDEX(resultados!$A$2:$ZZ$355, 136, MATCH($B$1, resultados!$A$1:$ZZ$1, 0))</f>
        <v/>
      </c>
      <c r="B142">
        <f>INDEX(resultados!$A$2:$ZZ$355, 136, MATCH($B$2, resultados!$A$1:$ZZ$1, 0))</f>
        <v/>
      </c>
      <c r="C142">
        <f>INDEX(resultados!$A$2:$ZZ$355, 136, MATCH($B$3, resultados!$A$1:$ZZ$1, 0))</f>
        <v/>
      </c>
    </row>
    <row r="143">
      <c r="A143">
        <f>INDEX(resultados!$A$2:$ZZ$355, 137, MATCH($B$1, resultados!$A$1:$ZZ$1, 0))</f>
        <v/>
      </c>
      <c r="B143">
        <f>INDEX(resultados!$A$2:$ZZ$355, 137, MATCH($B$2, resultados!$A$1:$ZZ$1, 0))</f>
        <v/>
      </c>
      <c r="C143">
        <f>INDEX(resultados!$A$2:$ZZ$355, 137, MATCH($B$3, resultados!$A$1:$ZZ$1, 0))</f>
        <v/>
      </c>
    </row>
    <row r="144">
      <c r="A144">
        <f>INDEX(resultados!$A$2:$ZZ$355, 138, MATCH($B$1, resultados!$A$1:$ZZ$1, 0))</f>
        <v/>
      </c>
      <c r="B144">
        <f>INDEX(resultados!$A$2:$ZZ$355, 138, MATCH($B$2, resultados!$A$1:$ZZ$1, 0))</f>
        <v/>
      </c>
      <c r="C144">
        <f>INDEX(resultados!$A$2:$ZZ$355, 138, MATCH($B$3, resultados!$A$1:$ZZ$1, 0))</f>
        <v/>
      </c>
    </row>
    <row r="145">
      <c r="A145">
        <f>INDEX(resultados!$A$2:$ZZ$355, 139, MATCH($B$1, resultados!$A$1:$ZZ$1, 0))</f>
        <v/>
      </c>
      <c r="B145">
        <f>INDEX(resultados!$A$2:$ZZ$355, 139, MATCH($B$2, resultados!$A$1:$ZZ$1, 0))</f>
        <v/>
      </c>
      <c r="C145">
        <f>INDEX(resultados!$A$2:$ZZ$355, 139, MATCH($B$3, resultados!$A$1:$ZZ$1, 0))</f>
        <v/>
      </c>
    </row>
    <row r="146">
      <c r="A146">
        <f>INDEX(resultados!$A$2:$ZZ$355, 140, MATCH($B$1, resultados!$A$1:$ZZ$1, 0))</f>
        <v/>
      </c>
      <c r="B146">
        <f>INDEX(resultados!$A$2:$ZZ$355, 140, MATCH($B$2, resultados!$A$1:$ZZ$1, 0))</f>
        <v/>
      </c>
      <c r="C146">
        <f>INDEX(resultados!$A$2:$ZZ$355, 140, MATCH($B$3, resultados!$A$1:$ZZ$1, 0))</f>
        <v/>
      </c>
    </row>
    <row r="147">
      <c r="A147">
        <f>INDEX(resultados!$A$2:$ZZ$355, 141, MATCH($B$1, resultados!$A$1:$ZZ$1, 0))</f>
        <v/>
      </c>
      <c r="B147">
        <f>INDEX(resultados!$A$2:$ZZ$355, 141, MATCH($B$2, resultados!$A$1:$ZZ$1, 0))</f>
        <v/>
      </c>
      <c r="C147">
        <f>INDEX(resultados!$A$2:$ZZ$355, 141, MATCH($B$3, resultados!$A$1:$ZZ$1, 0))</f>
        <v/>
      </c>
    </row>
    <row r="148">
      <c r="A148">
        <f>INDEX(resultados!$A$2:$ZZ$355, 142, MATCH($B$1, resultados!$A$1:$ZZ$1, 0))</f>
        <v/>
      </c>
      <c r="B148">
        <f>INDEX(resultados!$A$2:$ZZ$355, 142, MATCH($B$2, resultados!$A$1:$ZZ$1, 0))</f>
        <v/>
      </c>
      <c r="C148">
        <f>INDEX(resultados!$A$2:$ZZ$355, 142, MATCH($B$3, resultados!$A$1:$ZZ$1, 0))</f>
        <v/>
      </c>
    </row>
    <row r="149">
      <c r="A149">
        <f>INDEX(resultados!$A$2:$ZZ$355, 143, MATCH($B$1, resultados!$A$1:$ZZ$1, 0))</f>
        <v/>
      </c>
      <c r="B149">
        <f>INDEX(resultados!$A$2:$ZZ$355, 143, MATCH($B$2, resultados!$A$1:$ZZ$1, 0))</f>
        <v/>
      </c>
      <c r="C149">
        <f>INDEX(resultados!$A$2:$ZZ$355, 143, MATCH($B$3, resultados!$A$1:$ZZ$1, 0))</f>
        <v/>
      </c>
    </row>
    <row r="150">
      <c r="A150">
        <f>INDEX(resultados!$A$2:$ZZ$355, 144, MATCH($B$1, resultados!$A$1:$ZZ$1, 0))</f>
        <v/>
      </c>
      <c r="B150">
        <f>INDEX(resultados!$A$2:$ZZ$355, 144, MATCH($B$2, resultados!$A$1:$ZZ$1, 0))</f>
        <v/>
      </c>
      <c r="C150">
        <f>INDEX(resultados!$A$2:$ZZ$355, 144, MATCH($B$3, resultados!$A$1:$ZZ$1, 0))</f>
        <v/>
      </c>
    </row>
    <row r="151">
      <c r="A151">
        <f>INDEX(resultados!$A$2:$ZZ$355, 145, MATCH($B$1, resultados!$A$1:$ZZ$1, 0))</f>
        <v/>
      </c>
      <c r="B151">
        <f>INDEX(resultados!$A$2:$ZZ$355, 145, MATCH($B$2, resultados!$A$1:$ZZ$1, 0))</f>
        <v/>
      </c>
      <c r="C151">
        <f>INDEX(resultados!$A$2:$ZZ$355, 145, MATCH($B$3, resultados!$A$1:$ZZ$1, 0))</f>
        <v/>
      </c>
    </row>
    <row r="152">
      <c r="A152">
        <f>INDEX(resultados!$A$2:$ZZ$355, 146, MATCH($B$1, resultados!$A$1:$ZZ$1, 0))</f>
        <v/>
      </c>
      <c r="B152">
        <f>INDEX(resultados!$A$2:$ZZ$355, 146, MATCH($B$2, resultados!$A$1:$ZZ$1, 0))</f>
        <v/>
      </c>
      <c r="C152">
        <f>INDEX(resultados!$A$2:$ZZ$355, 146, MATCH($B$3, resultados!$A$1:$ZZ$1, 0))</f>
        <v/>
      </c>
    </row>
    <row r="153">
      <c r="A153">
        <f>INDEX(resultados!$A$2:$ZZ$355, 147, MATCH($B$1, resultados!$A$1:$ZZ$1, 0))</f>
        <v/>
      </c>
      <c r="B153">
        <f>INDEX(resultados!$A$2:$ZZ$355, 147, MATCH($B$2, resultados!$A$1:$ZZ$1, 0))</f>
        <v/>
      </c>
      <c r="C153">
        <f>INDEX(resultados!$A$2:$ZZ$355, 147, MATCH($B$3, resultados!$A$1:$ZZ$1, 0))</f>
        <v/>
      </c>
    </row>
    <row r="154">
      <c r="A154">
        <f>INDEX(resultados!$A$2:$ZZ$355, 148, MATCH($B$1, resultados!$A$1:$ZZ$1, 0))</f>
        <v/>
      </c>
      <c r="B154">
        <f>INDEX(resultados!$A$2:$ZZ$355, 148, MATCH($B$2, resultados!$A$1:$ZZ$1, 0))</f>
        <v/>
      </c>
      <c r="C154">
        <f>INDEX(resultados!$A$2:$ZZ$355, 148, MATCH($B$3, resultados!$A$1:$ZZ$1, 0))</f>
        <v/>
      </c>
    </row>
    <row r="155">
      <c r="A155">
        <f>INDEX(resultados!$A$2:$ZZ$355, 149, MATCH($B$1, resultados!$A$1:$ZZ$1, 0))</f>
        <v/>
      </c>
      <c r="B155">
        <f>INDEX(resultados!$A$2:$ZZ$355, 149, MATCH($B$2, resultados!$A$1:$ZZ$1, 0))</f>
        <v/>
      </c>
      <c r="C155">
        <f>INDEX(resultados!$A$2:$ZZ$355, 149, MATCH($B$3, resultados!$A$1:$ZZ$1, 0))</f>
        <v/>
      </c>
    </row>
    <row r="156">
      <c r="A156">
        <f>INDEX(resultados!$A$2:$ZZ$355, 150, MATCH($B$1, resultados!$A$1:$ZZ$1, 0))</f>
        <v/>
      </c>
      <c r="B156">
        <f>INDEX(resultados!$A$2:$ZZ$355, 150, MATCH($B$2, resultados!$A$1:$ZZ$1, 0))</f>
        <v/>
      </c>
      <c r="C156">
        <f>INDEX(resultados!$A$2:$ZZ$355, 150, MATCH($B$3, resultados!$A$1:$ZZ$1, 0))</f>
        <v/>
      </c>
    </row>
    <row r="157">
      <c r="A157">
        <f>INDEX(resultados!$A$2:$ZZ$355, 151, MATCH($B$1, resultados!$A$1:$ZZ$1, 0))</f>
        <v/>
      </c>
      <c r="B157">
        <f>INDEX(resultados!$A$2:$ZZ$355, 151, MATCH($B$2, resultados!$A$1:$ZZ$1, 0))</f>
        <v/>
      </c>
      <c r="C157">
        <f>INDEX(resultados!$A$2:$ZZ$355, 151, MATCH($B$3, resultados!$A$1:$ZZ$1, 0))</f>
        <v/>
      </c>
    </row>
    <row r="158">
      <c r="A158">
        <f>INDEX(resultados!$A$2:$ZZ$355, 152, MATCH($B$1, resultados!$A$1:$ZZ$1, 0))</f>
        <v/>
      </c>
      <c r="B158">
        <f>INDEX(resultados!$A$2:$ZZ$355, 152, MATCH($B$2, resultados!$A$1:$ZZ$1, 0))</f>
        <v/>
      </c>
      <c r="C158">
        <f>INDEX(resultados!$A$2:$ZZ$355, 152, MATCH($B$3, resultados!$A$1:$ZZ$1, 0))</f>
        <v/>
      </c>
    </row>
    <row r="159">
      <c r="A159">
        <f>INDEX(resultados!$A$2:$ZZ$355, 153, MATCH($B$1, resultados!$A$1:$ZZ$1, 0))</f>
        <v/>
      </c>
      <c r="B159">
        <f>INDEX(resultados!$A$2:$ZZ$355, 153, MATCH($B$2, resultados!$A$1:$ZZ$1, 0))</f>
        <v/>
      </c>
      <c r="C159">
        <f>INDEX(resultados!$A$2:$ZZ$355, 153, MATCH($B$3, resultados!$A$1:$ZZ$1, 0))</f>
        <v/>
      </c>
    </row>
    <row r="160">
      <c r="A160">
        <f>INDEX(resultados!$A$2:$ZZ$355, 154, MATCH($B$1, resultados!$A$1:$ZZ$1, 0))</f>
        <v/>
      </c>
      <c r="B160">
        <f>INDEX(resultados!$A$2:$ZZ$355, 154, MATCH($B$2, resultados!$A$1:$ZZ$1, 0))</f>
        <v/>
      </c>
      <c r="C160">
        <f>INDEX(resultados!$A$2:$ZZ$355, 154, MATCH($B$3, resultados!$A$1:$ZZ$1, 0))</f>
        <v/>
      </c>
    </row>
    <row r="161">
      <c r="A161">
        <f>INDEX(resultados!$A$2:$ZZ$355, 155, MATCH($B$1, resultados!$A$1:$ZZ$1, 0))</f>
        <v/>
      </c>
      <c r="B161">
        <f>INDEX(resultados!$A$2:$ZZ$355, 155, MATCH($B$2, resultados!$A$1:$ZZ$1, 0))</f>
        <v/>
      </c>
      <c r="C161">
        <f>INDEX(resultados!$A$2:$ZZ$355, 155, MATCH($B$3, resultados!$A$1:$ZZ$1, 0))</f>
        <v/>
      </c>
    </row>
    <row r="162">
      <c r="A162">
        <f>INDEX(resultados!$A$2:$ZZ$355, 156, MATCH($B$1, resultados!$A$1:$ZZ$1, 0))</f>
        <v/>
      </c>
      <c r="B162">
        <f>INDEX(resultados!$A$2:$ZZ$355, 156, MATCH($B$2, resultados!$A$1:$ZZ$1, 0))</f>
        <v/>
      </c>
      <c r="C162">
        <f>INDEX(resultados!$A$2:$ZZ$355, 156, MATCH($B$3, resultados!$A$1:$ZZ$1, 0))</f>
        <v/>
      </c>
    </row>
    <row r="163">
      <c r="A163">
        <f>INDEX(resultados!$A$2:$ZZ$355, 157, MATCH($B$1, resultados!$A$1:$ZZ$1, 0))</f>
        <v/>
      </c>
      <c r="B163">
        <f>INDEX(resultados!$A$2:$ZZ$355, 157, MATCH($B$2, resultados!$A$1:$ZZ$1, 0))</f>
        <v/>
      </c>
      <c r="C163">
        <f>INDEX(resultados!$A$2:$ZZ$355, 157, MATCH($B$3, resultados!$A$1:$ZZ$1, 0))</f>
        <v/>
      </c>
    </row>
    <row r="164">
      <c r="A164">
        <f>INDEX(resultados!$A$2:$ZZ$355, 158, MATCH($B$1, resultados!$A$1:$ZZ$1, 0))</f>
        <v/>
      </c>
      <c r="B164">
        <f>INDEX(resultados!$A$2:$ZZ$355, 158, MATCH($B$2, resultados!$A$1:$ZZ$1, 0))</f>
        <v/>
      </c>
      <c r="C164">
        <f>INDEX(resultados!$A$2:$ZZ$355, 158, MATCH($B$3, resultados!$A$1:$ZZ$1, 0))</f>
        <v/>
      </c>
    </row>
    <row r="165">
      <c r="A165">
        <f>INDEX(resultados!$A$2:$ZZ$355, 159, MATCH($B$1, resultados!$A$1:$ZZ$1, 0))</f>
        <v/>
      </c>
      <c r="B165">
        <f>INDEX(resultados!$A$2:$ZZ$355, 159, MATCH($B$2, resultados!$A$1:$ZZ$1, 0))</f>
        <v/>
      </c>
      <c r="C165">
        <f>INDEX(resultados!$A$2:$ZZ$355, 159, MATCH($B$3, resultados!$A$1:$ZZ$1, 0))</f>
        <v/>
      </c>
    </row>
    <row r="166">
      <c r="A166">
        <f>INDEX(resultados!$A$2:$ZZ$355, 160, MATCH($B$1, resultados!$A$1:$ZZ$1, 0))</f>
        <v/>
      </c>
      <c r="B166">
        <f>INDEX(resultados!$A$2:$ZZ$355, 160, MATCH($B$2, resultados!$A$1:$ZZ$1, 0))</f>
        <v/>
      </c>
      <c r="C166">
        <f>INDEX(resultados!$A$2:$ZZ$355, 160, MATCH($B$3, resultados!$A$1:$ZZ$1, 0))</f>
        <v/>
      </c>
    </row>
    <row r="167">
      <c r="A167">
        <f>INDEX(resultados!$A$2:$ZZ$355, 161, MATCH($B$1, resultados!$A$1:$ZZ$1, 0))</f>
        <v/>
      </c>
      <c r="B167">
        <f>INDEX(resultados!$A$2:$ZZ$355, 161, MATCH($B$2, resultados!$A$1:$ZZ$1, 0))</f>
        <v/>
      </c>
      <c r="C167">
        <f>INDEX(resultados!$A$2:$ZZ$355, 161, MATCH($B$3, resultados!$A$1:$ZZ$1, 0))</f>
        <v/>
      </c>
    </row>
    <row r="168">
      <c r="A168">
        <f>INDEX(resultados!$A$2:$ZZ$355, 162, MATCH($B$1, resultados!$A$1:$ZZ$1, 0))</f>
        <v/>
      </c>
      <c r="B168">
        <f>INDEX(resultados!$A$2:$ZZ$355, 162, MATCH($B$2, resultados!$A$1:$ZZ$1, 0))</f>
        <v/>
      </c>
      <c r="C168">
        <f>INDEX(resultados!$A$2:$ZZ$355, 162, MATCH($B$3, resultados!$A$1:$ZZ$1, 0))</f>
        <v/>
      </c>
    </row>
    <row r="169">
      <c r="A169">
        <f>INDEX(resultados!$A$2:$ZZ$355, 163, MATCH($B$1, resultados!$A$1:$ZZ$1, 0))</f>
        <v/>
      </c>
      <c r="B169">
        <f>INDEX(resultados!$A$2:$ZZ$355, 163, MATCH($B$2, resultados!$A$1:$ZZ$1, 0))</f>
        <v/>
      </c>
      <c r="C169">
        <f>INDEX(resultados!$A$2:$ZZ$355, 163, MATCH($B$3, resultados!$A$1:$ZZ$1, 0))</f>
        <v/>
      </c>
    </row>
    <row r="170">
      <c r="A170">
        <f>INDEX(resultados!$A$2:$ZZ$355, 164, MATCH($B$1, resultados!$A$1:$ZZ$1, 0))</f>
        <v/>
      </c>
      <c r="B170">
        <f>INDEX(resultados!$A$2:$ZZ$355, 164, MATCH($B$2, resultados!$A$1:$ZZ$1, 0))</f>
        <v/>
      </c>
      <c r="C170">
        <f>INDEX(resultados!$A$2:$ZZ$355, 164, MATCH($B$3, resultados!$A$1:$ZZ$1, 0))</f>
        <v/>
      </c>
    </row>
    <row r="171">
      <c r="A171">
        <f>INDEX(resultados!$A$2:$ZZ$355, 165, MATCH($B$1, resultados!$A$1:$ZZ$1, 0))</f>
        <v/>
      </c>
      <c r="B171">
        <f>INDEX(resultados!$A$2:$ZZ$355, 165, MATCH($B$2, resultados!$A$1:$ZZ$1, 0))</f>
        <v/>
      </c>
      <c r="C171">
        <f>INDEX(resultados!$A$2:$ZZ$355, 165, MATCH($B$3, resultados!$A$1:$ZZ$1, 0))</f>
        <v/>
      </c>
    </row>
    <row r="172">
      <c r="A172">
        <f>INDEX(resultados!$A$2:$ZZ$355, 166, MATCH($B$1, resultados!$A$1:$ZZ$1, 0))</f>
        <v/>
      </c>
      <c r="B172">
        <f>INDEX(resultados!$A$2:$ZZ$355, 166, MATCH($B$2, resultados!$A$1:$ZZ$1, 0))</f>
        <v/>
      </c>
      <c r="C172">
        <f>INDEX(resultados!$A$2:$ZZ$355, 166, MATCH($B$3, resultados!$A$1:$ZZ$1, 0))</f>
        <v/>
      </c>
    </row>
    <row r="173">
      <c r="A173">
        <f>INDEX(resultados!$A$2:$ZZ$355, 167, MATCH($B$1, resultados!$A$1:$ZZ$1, 0))</f>
        <v/>
      </c>
      <c r="B173">
        <f>INDEX(resultados!$A$2:$ZZ$355, 167, MATCH($B$2, resultados!$A$1:$ZZ$1, 0))</f>
        <v/>
      </c>
      <c r="C173">
        <f>INDEX(resultados!$A$2:$ZZ$355, 167, MATCH($B$3, resultados!$A$1:$ZZ$1, 0))</f>
        <v/>
      </c>
    </row>
    <row r="174">
      <c r="A174">
        <f>INDEX(resultados!$A$2:$ZZ$355, 168, MATCH($B$1, resultados!$A$1:$ZZ$1, 0))</f>
        <v/>
      </c>
      <c r="B174">
        <f>INDEX(resultados!$A$2:$ZZ$355, 168, MATCH($B$2, resultados!$A$1:$ZZ$1, 0))</f>
        <v/>
      </c>
      <c r="C174">
        <f>INDEX(resultados!$A$2:$ZZ$355, 168, MATCH($B$3, resultados!$A$1:$ZZ$1, 0))</f>
        <v/>
      </c>
    </row>
    <row r="175">
      <c r="A175">
        <f>INDEX(resultados!$A$2:$ZZ$355, 169, MATCH($B$1, resultados!$A$1:$ZZ$1, 0))</f>
        <v/>
      </c>
      <c r="B175">
        <f>INDEX(resultados!$A$2:$ZZ$355, 169, MATCH($B$2, resultados!$A$1:$ZZ$1, 0))</f>
        <v/>
      </c>
      <c r="C175">
        <f>INDEX(resultados!$A$2:$ZZ$355, 169, MATCH($B$3, resultados!$A$1:$ZZ$1, 0))</f>
        <v/>
      </c>
    </row>
    <row r="176">
      <c r="A176">
        <f>INDEX(resultados!$A$2:$ZZ$355, 170, MATCH($B$1, resultados!$A$1:$ZZ$1, 0))</f>
        <v/>
      </c>
      <c r="B176">
        <f>INDEX(resultados!$A$2:$ZZ$355, 170, MATCH($B$2, resultados!$A$1:$ZZ$1, 0))</f>
        <v/>
      </c>
      <c r="C176">
        <f>INDEX(resultados!$A$2:$ZZ$355, 170, MATCH($B$3, resultados!$A$1:$ZZ$1, 0))</f>
        <v/>
      </c>
    </row>
    <row r="177">
      <c r="A177">
        <f>INDEX(resultados!$A$2:$ZZ$355, 171, MATCH($B$1, resultados!$A$1:$ZZ$1, 0))</f>
        <v/>
      </c>
      <c r="B177">
        <f>INDEX(resultados!$A$2:$ZZ$355, 171, MATCH($B$2, resultados!$A$1:$ZZ$1, 0))</f>
        <v/>
      </c>
      <c r="C177">
        <f>INDEX(resultados!$A$2:$ZZ$355, 171, MATCH($B$3, resultados!$A$1:$ZZ$1, 0))</f>
        <v/>
      </c>
    </row>
    <row r="178">
      <c r="A178">
        <f>INDEX(resultados!$A$2:$ZZ$355, 172, MATCH($B$1, resultados!$A$1:$ZZ$1, 0))</f>
        <v/>
      </c>
      <c r="B178">
        <f>INDEX(resultados!$A$2:$ZZ$355, 172, MATCH($B$2, resultados!$A$1:$ZZ$1, 0))</f>
        <v/>
      </c>
      <c r="C178">
        <f>INDEX(resultados!$A$2:$ZZ$355, 172, MATCH($B$3, resultados!$A$1:$ZZ$1, 0))</f>
        <v/>
      </c>
    </row>
    <row r="179">
      <c r="A179">
        <f>INDEX(resultados!$A$2:$ZZ$355, 173, MATCH($B$1, resultados!$A$1:$ZZ$1, 0))</f>
        <v/>
      </c>
      <c r="B179">
        <f>INDEX(resultados!$A$2:$ZZ$355, 173, MATCH($B$2, resultados!$A$1:$ZZ$1, 0))</f>
        <v/>
      </c>
      <c r="C179">
        <f>INDEX(resultados!$A$2:$ZZ$355, 173, MATCH($B$3, resultados!$A$1:$ZZ$1, 0))</f>
        <v/>
      </c>
    </row>
    <row r="180">
      <c r="A180">
        <f>INDEX(resultados!$A$2:$ZZ$355, 174, MATCH($B$1, resultados!$A$1:$ZZ$1, 0))</f>
        <v/>
      </c>
      <c r="B180">
        <f>INDEX(resultados!$A$2:$ZZ$355, 174, MATCH($B$2, resultados!$A$1:$ZZ$1, 0))</f>
        <v/>
      </c>
      <c r="C180">
        <f>INDEX(resultados!$A$2:$ZZ$355, 174, MATCH($B$3, resultados!$A$1:$ZZ$1, 0))</f>
        <v/>
      </c>
    </row>
    <row r="181">
      <c r="A181">
        <f>INDEX(resultados!$A$2:$ZZ$355, 175, MATCH($B$1, resultados!$A$1:$ZZ$1, 0))</f>
        <v/>
      </c>
      <c r="B181">
        <f>INDEX(resultados!$A$2:$ZZ$355, 175, MATCH($B$2, resultados!$A$1:$ZZ$1, 0))</f>
        <v/>
      </c>
      <c r="C181">
        <f>INDEX(resultados!$A$2:$ZZ$355, 175, MATCH($B$3, resultados!$A$1:$ZZ$1, 0))</f>
        <v/>
      </c>
    </row>
    <row r="182">
      <c r="A182">
        <f>INDEX(resultados!$A$2:$ZZ$355, 176, MATCH($B$1, resultados!$A$1:$ZZ$1, 0))</f>
        <v/>
      </c>
      <c r="B182">
        <f>INDEX(resultados!$A$2:$ZZ$355, 176, MATCH($B$2, resultados!$A$1:$ZZ$1, 0))</f>
        <v/>
      </c>
      <c r="C182">
        <f>INDEX(resultados!$A$2:$ZZ$355, 176, MATCH($B$3, resultados!$A$1:$ZZ$1, 0))</f>
        <v/>
      </c>
    </row>
    <row r="183">
      <c r="A183">
        <f>INDEX(resultados!$A$2:$ZZ$355, 177, MATCH($B$1, resultados!$A$1:$ZZ$1, 0))</f>
        <v/>
      </c>
      <c r="B183">
        <f>INDEX(resultados!$A$2:$ZZ$355, 177, MATCH($B$2, resultados!$A$1:$ZZ$1, 0))</f>
        <v/>
      </c>
      <c r="C183">
        <f>INDEX(resultados!$A$2:$ZZ$355, 177, MATCH($B$3, resultados!$A$1:$ZZ$1, 0))</f>
        <v/>
      </c>
    </row>
    <row r="184">
      <c r="A184">
        <f>INDEX(resultados!$A$2:$ZZ$355, 178, MATCH($B$1, resultados!$A$1:$ZZ$1, 0))</f>
        <v/>
      </c>
      <c r="B184">
        <f>INDEX(resultados!$A$2:$ZZ$355, 178, MATCH($B$2, resultados!$A$1:$ZZ$1, 0))</f>
        <v/>
      </c>
      <c r="C184">
        <f>INDEX(resultados!$A$2:$ZZ$355, 178, MATCH($B$3, resultados!$A$1:$ZZ$1, 0))</f>
        <v/>
      </c>
    </row>
    <row r="185">
      <c r="A185">
        <f>INDEX(resultados!$A$2:$ZZ$355, 179, MATCH($B$1, resultados!$A$1:$ZZ$1, 0))</f>
        <v/>
      </c>
      <c r="B185">
        <f>INDEX(resultados!$A$2:$ZZ$355, 179, MATCH($B$2, resultados!$A$1:$ZZ$1, 0))</f>
        <v/>
      </c>
      <c r="C185">
        <f>INDEX(resultados!$A$2:$ZZ$355, 179, MATCH($B$3, resultados!$A$1:$ZZ$1, 0))</f>
        <v/>
      </c>
    </row>
    <row r="186">
      <c r="A186">
        <f>INDEX(resultados!$A$2:$ZZ$355, 180, MATCH($B$1, resultados!$A$1:$ZZ$1, 0))</f>
        <v/>
      </c>
      <c r="B186">
        <f>INDEX(resultados!$A$2:$ZZ$355, 180, MATCH($B$2, resultados!$A$1:$ZZ$1, 0))</f>
        <v/>
      </c>
      <c r="C186">
        <f>INDEX(resultados!$A$2:$ZZ$355, 180, MATCH($B$3, resultados!$A$1:$ZZ$1, 0))</f>
        <v/>
      </c>
    </row>
    <row r="187">
      <c r="A187">
        <f>INDEX(resultados!$A$2:$ZZ$355, 181, MATCH($B$1, resultados!$A$1:$ZZ$1, 0))</f>
        <v/>
      </c>
      <c r="B187">
        <f>INDEX(resultados!$A$2:$ZZ$355, 181, MATCH($B$2, resultados!$A$1:$ZZ$1, 0))</f>
        <v/>
      </c>
      <c r="C187">
        <f>INDEX(resultados!$A$2:$ZZ$355, 181, MATCH($B$3, resultados!$A$1:$ZZ$1, 0))</f>
        <v/>
      </c>
    </row>
    <row r="188">
      <c r="A188">
        <f>INDEX(resultados!$A$2:$ZZ$355, 182, MATCH($B$1, resultados!$A$1:$ZZ$1, 0))</f>
        <v/>
      </c>
      <c r="B188">
        <f>INDEX(resultados!$A$2:$ZZ$355, 182, MATCH($B$2, resultados!$A$1:$ZZ$1, 0))</f>
        <v/>
      </c>
      <c r="C188">
        <f>INDEX(resultados!$A$2:$ZZ$355, 182, MATCH($B$3, resultados!$A$1:$ZZ$1, 0))</f>
        <v/>
      </c>
    </row>
    <row r="189">
      <c r="A189">
        <f>INDEX(resultados!$A$2:$ZZ$355, 183, MATCH($B$1, resultados!$A$1:$ZZ$1, 0))</f>
        <v/>
      </c>
      <c r="B189">
        <f>INDEX(resultados!$A$2:$ZZ$355, 183, MATCH($B$2, resultados!$A$1:$ZZ$1, 0))</f>
        <v/>
      </c>
      <c r="C189">
        <f>INDEX(resultados!$A$2:$ZZ$355, 183, MATCH($B$3, resultados!$A$1:$ZZ$1, 0))</f>
        <v/>
      </c>
    </row>
    <row r="190">
      <c r="A190">
        <f>INDEX(resultados!$A$2:$ZZ$355, 184, MATCH($B$1, resultados!$A$1:$ZZ$1, 0))</f>
        <v/>
      </c>
      <c r="B190">
        <f>INDEX(resultados!$A$2:$ZZ$355, 184, MATCH($B$2, resultados!$A$1:$ZZ$1, 0))</f>
        <v/>
      </c>
      <c r="C190">
        <f>INDEX(resultados!$A$2:$ZZ$355, 184, MATCH($B$3, resultados!$A$1:$ZZ$1, 0))</f>
        <v/>
      </c>
    </row>
    <row r="191">
      <c r="A191">
        <f>INDEX(resultados!$A$2:$ZZ$355, 185, MATCH($B$1, resultados!$A$1:$ZZ$1, 0))</f>
        <v/>
      </c>
      <c r="B191">
        <f>INDEX(resultados!$A$2:$ZZ$355, 185, MATCH($B$2, resultados!$A$1:$ZZ$1, 0))</f>
        <v/>
      </c>
      <c r="C191">
        <f>INDEX(resultados!$A$2:$ZZ$355, 185, MATCH($B$3, resultados!$A$1:$ZZ$1, 0))</f>
        <v/>
      </c>
    </row>
    <row r="192">
      <c r="A192">
        <f>INDEX(resultados!$A$2:$ZZ$355, 186, MATCH($B$1, resultados!$A$1:$ZZ$1, 0))</f>
        <v/>
      </c>
      <c r="B192">
        <f>INDEX(resultados!$A$2:$ZZ$355, 186, MATCH($B$2, resultados!$A$1:$ZZ$1, 0))</f>
        <v/>
      </c>
      <c r="C192">
        <f>INDEX(resultados!$A$2:$ZZ$355, 186, MATCH($B$3, resultados!$A$1:$ZZ$1, 0))</f>
        <v/>
      </c>
    </row>
    <row r="193">
      <c r="A193">
        <f>INDEX(resultados!$A$2:$ZZ$355, 187, MATCH($B$1, resultados!$A$1:$ZZ$1, 0))</f>
        <v/>
      </c>
      <c r="B193">
        <f>INDEX(resultados!$A$2:$ZZ$355, 187, MATCH($B$2, resultados!$A$1:$ZZ$1, 0))</f>
        <v/>
      </c>
      <c r="C193">
        <f>INDEX(resultados!$A$2:$ZZ$355, 187, MATCH($B$3, resultados!$A$1:$ZZ$1, 0))</f>
        <v/>
      </c>
    </row>
    <row r="194">
      <c r="A194">
        <f>INDEX(resultados!$A$2:$ZZ$355, 188, MATCH($B$1, resultados!$A$1:$ZZ$1, 0))</f>
        <v/>
      </c>
      <c r="B194">
        <f>INDEX(resultados!$A$2:$ZZ$355, 188, MATCH($B$2, resultados!$A$1:$ZZ$1, 0))</f>
        <v/>
      </c>
      <c r="C194">
        <f>INDEX(resultados!$A$2:$ZZ$355, 188, MATCH($B$3, resultados!$A$1:$ZZ$1, 0))</f>
        <v/>
      </c>
    </row>
    <row r="195">
      <c r="A195">
        <f>INDEX(resultados!$A$2:$ZZ$355, 189, MATCH($B$1, resultados!$A$1:$ZZ$1, 0))</f>
        <v/>
      </c>
      <c r="B195">
        <f>INDEX(resultados!$A$2:$ZZ$355, 189, MATCH($B$2, resultados!$A$1:$ZZ$1, 0))</f>
        <v/>
      </c>
      <c r="C195">
        <f>INDEX(resultados!$A$2:$ZZ$355, 189, MATCH($B$3, resultados!$A$1:$ZZ$1, 0))</f>
        <v/>
      </c>
    </row>
    <row r="196">
      <c r="A196">
        <f>INDEX(resultados!$A$2:$ZZ$355, 190, MATCH($B$1, resultados!$A$1:$ZZ$1, 0))</f>
        <v/>
      </c>
      <c r="B196">
        <f>INDEX(resultados!$A$2:$ZZ$355, 190, MATCH($B$2, resultados!$A$1:$ZZ$1, 0))</f>
        <v/>
      </c>
      <c r="C196">
        <f>INDEX(resultados!$A$2:$ZZ$355, 190, MATCH($B$3, resultados!$A$1:$ZZ$1, 0))</f>
        <v/>
      </c>
    </row>
    <row r="197">
      <c r="A197">
        <f>INDEX(resultados!$A$2:$ZZ$355, 191, MATCH($B$1, resultados!$A$1:$ZZ$1, 0))</f>
        <v/>
      </c>
      <c r="B197">
        <f>INDEX(resultados!$A$2:$ZZ$355, 191, MATCH($B$2, resultados!$A$1:$ZZ$1, 0))</f>
        <v/>
      </c>
      <c r="C197">
        <f>INDEX(resultados!$A$2:$ZZ$355, 191, MATCH($B$3, resultados!$A$1:$ZZ$1, 0))</f>
        <v/>
      </c>
    </row>
    <row r="198">
      <c r="A198">
        <f>INDEX(resultados!$A$2:$ZZ$355, 192, MATCH($B$1, resultados!$A$1:$ZZ$1, 0))</f>
        <v/>
      </c>
      <c r="B198">
        <f>INDEX(resultados!$A$2:$ZZ$355, 192, MATCH($B$2, resultados!$A$1:$ZZ$1, 0))</f>
        <v/>
      </c>
      <c r="C198">
        <f>INDEX(resultados!$A$2:$ZZ$355, 192, MATCH($B$3, resultados!$A$1:$ZZ$1, 0))</f>
        <v/>
      </c>
    </row>
    <row r="199">
      <c r="A199">
        <f>INDEX(resultados!$A$2:$ZZ$355, 193, MATCH($B$1, resultados!$A$1:$ZZ$1, 0))</f>
        <v/>
      </c>
      <c r="B199">
        <f>INDEX(resultados!$A$2:$ZZ$355, 193, MATCH($B$2, resultados!$A$1:$ZZ$1, 0))</f>
        <v/>
      </c>
      <c r="C199">
        <f>INDEX(resultados!$A$2:$ZZ$355, 193, MATCH($B$3, resultados!$A$1:$ZZ$1, 0))</f>
        <v/>
      </c>
    </row>
    <row r="200">
      <c r="A200">
        <f>INDEX(resultados!$A$2:$ZZ$355, 194, MATCH($B$1, resultados!$A$1:$ZZ$1, 0))</f>
        <v/>
      </c>
      <c r="B200">
        <f>INDEX(resultados!$A$2:$ZZ$355, 194, MATCH($B$2, resultados!$A$1:$ZZ$1, 0))</f>
        <v/>
      </c>
      <c r="C200">
        <f>INDEX(resultados!$A$2:$ZZ$355, 194, MATCH($B$3, resultados!$A$1:$ZZ$1, 0))</f>
        <v/>
      </c>
    </row>
    <row r="201">
      <c r="A201">
        <f>INDEX(resultados!$A$2:$ZZ$355, 195, MATCH($B$1, resultados!$A$1:$ZZ$1, 0))</f>
        <v/>
      </c>
      <c r="B201">
        <f>INDEX(resultados!$A$2:$ZZ$355, 195, MATCH($B$2, resultados!$A$1:$ZZ$1, 0))</f>
        <v/>
      </c>
      <c r="C201">
        <f>INDEX(resultados!$A$2:$ZZ$355, 195, MATCH($B$3, resultados!$A$1:$ZZ$1, 0))</f>
        <v/>
      </c>
    </row>
    <row r="202">
      <c r="A202">
        <f>INDEX(resultados!$A$2:$ZZ$355, 196, MATCH($B$1, resultados!$A$1:$ZZ$1, 0))</f>
        <v/>
      </c>
      <c r="B202">
        <f>INDEX(resultados!$A$2:$ZZ$355, 196, MATCH($B$2, resultados!$A$1:$ZZ$1, 0))</f>
        <v/>
      </c>
      <c r="C202">
        <f>INDEX(resultados!$A$2:$ZZ$355, 196, MATCH($B$3, resultados!$A$1:$ZZ$1, 0))</f>
        <v/>
      </c>
    </row>
    <row r="203">
      <c r="A203">
        <f>INDEX(resultados!$A$2:$ZZ$355, 197, MATCH($B$1, resultados!$A$1:$ZZ$1, 0))</f>
        <v/>
      </c>
      <c r="B203">
        <f>INDEX(resultados!$A$2:$ZZ$355, 197, MATCH($B$2, resultados!$A$1:$ZZ$1, 0))</f>
        <v/>
      </c>
      <c r="C203">
        <f>INDEX(resultados!$A$2:$ZZ$355, 197, MATCH($B$3, resultados!$A$1:$ZZ$1, 0))</f>
        <v/>
      </c>
    </row>
    <row r="204">
      <c r="A204">
        <f>INDEX(resultados!$A$2:$ZZ$355, 198, MATCH($B$1, resultados!$A$1:$ZZ$1, 0))</f>
        <v/>
      </c>
      <c r="B204">
        <f>INDEX(resultados!$A$2:$ZZ$355, 198, MATCH($B$2, resultados!$A$1:$ZZ$1, 0))</f>
        <v/>
      </c>
      <c r="C204">
        <f>INDEX(resultados!$A$2:$ZZ$355, 198, MATCH($B$3, resultados!$A$1:$ZZ$1, 0))</f>
        <v/>
      </c>
    </row>
    <row r="205">
      <c r="A205">
        <f>INDEX(resultados!$A$2:$ZZ$355, 199, MATCH($B$1, resultados!$A$1:$ZZ$1, 0))</f>
        <v/>
      </c>
      <c r="B205">
        <f>INDEX(resultados!$A$2:$ZZ$355, 199, MATCH($B$2, resultados!$A$1:$ZZ$1, 0))</f>
        <v/>
      </c>
      <c r="C205">
        <f>INDEX(resultados!$A$2:$ZZ$355, 199, MATCH($B$3, resultados!$A$1:$ZZ$1, 0))</f>
        <v/>
      </c>
    </row>
    <row r="206">
      <c r="A206">
        <f>INDEX(resultados!$A$2:$ZZ$355, 200, MATCH($B$1, resultados!$A$1:$ZZ$1, 0))</f>
        <v/>
      </c>
      <c r="B206">
        <f>INDEX(resultados!$A$2:$ZZ$355, 200, MATCH($B$2, resultados!$A$1:$ZZ$1, 0))</f>
        <v/>
      </c>
      <c r="C206">
        <f>INDEX(resultados!$A$2:$ZZ$355, 200, MATCH($B$3, resultados!$A$1:$ZZ$1, 0))</f>
        <v/>
      </c>
    </row>
    <row r="207">
      <c r="A207">
        <f>INDEX(resultados!$A$2:$ZZ$355, 201, MATCH($B$1, resultados!$A$1:$ZZ$1, 0))</f>
        <v/>
      </c>
      <c r="B207">
        <f>INDEX(resultados!$A$2:$ZZ$355, 201, MATCH($B$2, resultados!$A$1:$ZZ$1, 0))</f>
        <v/>
      </c>
      <c r="C207">
        <f>INDEX(resultados!$A$2:$ZZ$355, 201, MATCH($B$3, resultados!$A$1:$ZZ$1, 0))</f>
        <v/>
      </c>
    </row>
    <row r="208">
      <c r="A208">
        <f>INDEX(resultados!$A$2:$ZZ$355, 202, MATCH($B$1, resultados!$A$1:$ZZ$1, 0))</f>
        <v/>
      </c>
      <c r="B208">
        <f>INDEX(resultados!$A$2:$ZZ$355, 202, MATCH($B$2, resultados!$A$1:$ZZ$1, 0))</f>
        <v/>
      </c>
      <c r="C208">
        <f>INDEX(resultados!$A$2:$ZZ$355, 202, MATCH($B$3, resultados!$A$1:$ZZ$1, 0))</f>
        <v/>
      </c>
    </row>
    <row r="209">
      <c r="A209">
        <f>INDEX(resultados!$A$2:$ZZ$355, 203, MATCH($B$1, resultados!$A$1:$ZZ$1, 0))</f>
        <v/>
      </c>
      <c r="B209">
        <f>INDEX(resultados!$A$2:$ZZ$355, 203, MATCH($B$2, resultados!$A$1:$ZZ$1, 0))</f>
        <v/>
      </c>
      <c r="C209">
        <f>INDEX(resultados!$A$2:$ZZ$355, 203, MATCH($B$3, resultados!$A$1:$ZZ$1, 0))</f>
        <v/>
      </c>
    </row>
    <row r="210">
      <c r="A210">
        <f>INDEX(resultados!$A$2:$ZZ$355, 204, MATCH($B$1, resultados!$A$1:$ZZ$1, 0))</f>
        <v/>
      </c>
      <c r="B210">
        <f>INDEX(resultados!$A$2:$ZZ$355, 204, MATCH($B$2, resultados!$A$1:$ZZ$1, 0))</f>
        <v/>
      </c>
      <c r="C210">
        <f>INDEX(resultados!$A$2:$ZZ$355, 204, MATCH($B$3, resultados!$A$1:$ZZ$1, 0))</f>
        <v/>
      </c>
    </row>
    <row r="211">
      <c r="A211">
        <f>INDEX(resultados!$A$2:$ZZ$355, 205, MATCH($B$1, resultados!$A$1:$ZZ$1, 0))</f>
        <v/>
      </c>
      <c r="B211">
        <f>INDEX(resultados!$A$2:$ZZ$355, 205, MATCH($B$2, resultados!$A$1:$ZZ$1, 0))</f>
        <v/>
      </c>
      <c r="C211">
        <f>INDEX(resultados!$A$2:$ZZ$355, 205, MATCH($B$3, resultados!$A$1:$ZZ$1, 0))</f>
        <v/>
      </c>
    </row>
    <row r="212">
      <c r="A212">
        <f>INDEX(resultados!$A$2:$ZZ$355, 206, MATCH($B$1, resultados!$A$1:$ZZ$1, 0))</f>
        <v/>
      </c>
      <c r="B212">
        <f>INDEX(resultados!$A$2:$ZZ$355, 206, MATCH($B$2, resultados!$A$1:$ZZ$1, 0))</f>
        <v/>
      </c>
      <c r="C212">
        <f>INDEX(resultados!$A$2:$ZZ$355, 206, MATCH($B$3, resultados!$A$1:$ZZ$1, 0))</f>
        <v/>
      </c>
    </row>
    <row r="213">
      <c r="A213">
        <f>INDEX(resultados!$A$2:$ZZ$355, 207, MATCH($B$1, resultados!$A$1:$ZZ$1, 0))</f>
        <v/>
      </c>
      <c r="B213">
        <f>INDEX(resultados!$A$2:$ZZ$355, 207, MATCH($B$2, resultados!$A$1:$ZZ$1, 0))</f>
        <v/>
      </c>
      <c r="C213">
        <f>INDEX(resultados!$A$2:$ZZ$355, 207, MATCH($B$3, resultados!$A$1:$ZZ$1, 0))</f>
        <v/>
      </c>
    </row>
    <row r="214">
      <c r="A214">
        <f>INDEX(resultados!$A$2:$ZZ$355, 208, MATCH($B$1, resultados!$A$1:$ZZ$1, 0))</f>
        <v/>
      </c>
      <c r="B214">
        <f>INDEX(resultados!$A$2:$ZZ$355, 208, MATCH($B$2, resultados!$A$1:$ZZ$1, 0))</f>
        <v/>
      </c>
      <c r="C214">
        <f>INDEX(resultados!$A$2:$ZZ$355, 208, MATCH($B$3, resultados!$A$1:$ZZ$1, 0))</f>
        <v/>
      </c>
    </row>
    <row r="215">
      <c r="A215">
        <f>INDEX(resultados!$A$2:$ZZ$355, 209, MATCH($B$1, resultados!$A$1:$ZZ$1, 0))</f>
        <v/>
      </c>
      <c r="B215">
        <f>INDEX(resultados!$A$2:$ZZ$355, 209, MATCH($B$2, resultados!$A$1:$ZZ$1, 0))</f>
        <v/>
      </c>
      <c r="C215">
        <f>INDEX(resultados!$A$2:$ZZ$355, 209, MATCH($B$3, resultados!$A$1:$ZZ$1, 0))</f>
        <v/>
      </c>
    </row>
    <row r="216">
      <c r="A216">
        <f>INDEX(resultados!$A$2:$ZZ$355, 210, MATCH($B$1, resultados!$A$1:$ZZ$1, 0))</f>
        <v/>
      </c>
      <c r="B216">
        <f>INDEX(resultados!$A$2:$ZZ$355, 210, MATCH($B$2, resultados!$A$1:$ZZ$1, 0))</f>
        <v/>
      </c>
      <c r="C216">
        <f>INDEX(resultados!$A$2:$ZZ$355, 210, MATCH($B$3, resultados!$A$1:$ZZ$1, 0))</f>
        <v/>
      </c>
    </row>
    <row r="217">
      <c r="A217">
        <f>INDEX(resultados!$A$2:$ZZ$355, 211, MATCH($B$1, resultados!$A$1:$ZZ$1, 0))</f>
        <v/>
      </c>
      <c r="B217">
        <f>INDEX(resultados!$A$2:$ZZ$355, 211, MATCH($B$2, resultados!$A$1:$ZZ$1, 0))</f>
        <v/>
      </c>
      <c r="C217">
        <f>INDEX(resultados!$A$2:$ZZ$355, 211, MATCH($B$3, resultados!$A$1:$ZZ$1, 0))</f>
        <v/>
      </c>
    </row>
    <row r="218">
      <c r="A218">
        <f>INDEX(resultados!$A$2:$ZZ$355, 212, MATCH($B$1, resultados!$A$1:$ZZ$1, 0))</f>
        <v/>
      </c>
      <c r="B218">
        <f>INDEX(resultados!$A$2:$ZZ$355, 212, MATCH($B$2, resultados!$A$1:$ZZ$1, 0))</f>
        <v/>
      </c>
      <c r="C218">
        <f>INDEX(resultados!$A$2:$ZZ$355, 212, MATCH($B$3, resultados!$A$1:$ZZ$1, 0))</f>
        <v/>
      </c>
    </row>
    <row r="219">
      <c r="A219">
        <f>INDEX(resultados!$A$2:$ZZ$355, 213, MATCH($B$1, resultados!$A$1:$ZZ$1, 0))</f>
        <v/>
      </c>
      <c r="B219">
        <f>INDEX(resultados!$A$2:$ZZ$355, 213, MATCH($B$2, resultados!$A$1:$ZZ$1, 0))</f>
        <v/>
      </c>
      <c r="C219">
        <f>INDEX(resultados!$A$2:$ZZ$355, 213, MATCH($B$3, resultados!$A$1:$ZZ$1, 0))</f>
        <v/>
      </c>
    </row>
    <row r="220">
      <c r="A220">
        <f>INDEX(resultados!$A$2:$ZZ$355, 214, MATCH($B$1, resultados!$A$1:$ZZ$1, 0))</f>
        <v/>
      </c>
      <c r="B220">
        <f>INDEX(resultados!$A$2:$ZZ$355, 214, MATCH($B$2, resultados!$A$1:$ZZ$1, 0))</f>
        <v/>
      </c>
      <c r="C220">
        <f>INDEX(resultados!$A$2:$ZZ$355, 214, MATCH($B$3, resultados!$A$1:$ZZ$1, 0))</f>
        <v/>
      </c>
    </row>
    <row r="221">
      <c r="A221">
        <f>INDEX(resultados!$A$2:$ZZ$355, 215, MATCH($B$1, resultados!$A$1:$ZZ$1, 0))</f>
        <v/>
      </c>
      <c r="B221">
        <f>INDEX(resultados!$A$2:$ZZ$355, 215, MATCH($B$2, resultados!$A$1:$ZZ$1, 0))</f>
        <v/>
      </c>
      <c r="C221">
        <f>INDEX(resultados!$A$2:$ZZ$355, 215, MATCH($B$3, resultados!$A$1:$ZZ$1, 0))</f>
        <v/>
      </c>
    </row>
    <row r="222">
      <c r="A222">
        <f>INDEX(resultados!$A$2:$ZZ$355, 216, MATCH($B$1, resultados!$A$1:$ZZ$1, 0))</f>
        <v/>
      </c>
      <c r="B222">
        <f>INDEX(resultados!$A$2:$ZZ$355, 216, MATCH($B$2, resultados!$A$1:$ZZ$1, 0))</f>
        <v/>
      </c>
      <c r="C222">
        <f>INDEX(resultados!$A$2:$ZZ$355, 216, MATCH($B$3, resultados!$A$1:$ZZ$1, 0))</f>
        <v/>
      </c>
    </row>
    <row r="223">
      <c r="A223">
        <f>INDEX(resultados!$A$2:$ZZ$355, 217, MATCH($B$1, resultados!$A$1:$ZZ$1, 0))</f>
        <v/>
      </c>
      <c r="B223">
        <f>INDEX(resultados!$A$2:$ZZ$355, 217, MATCH($B$2, resultados!$A$1:$ZZ$1, 0))</f>
        <v/>
      </c>
      <c r="C223">
        <f>INDEX(resultados!$A$2:$ZZ$355, 217, MATCH($B$3, resultados!$A$1:$ZZ$1, 0))</f>
        <v/>
      </c>
    </row>
    <row r="224">
      <c r="A224">
        <f>INDEX(resultados!$A$2:$ZZ$355, 218, MATCH($B$1, resultados!$A$1:$ZZ$1, 0))</f>
        <v/>
      </c>
      <c r="B224">
        <f>INDEX(resultados!$A$2:$ZZ$355, 218, MATCH($B$2, resultados!$A$1:$ZZ$1, 0))</f>
        <v/>
      </c>
      <c r="C224">
        <f>INDEX(resultados!$A$2:$ZZ$355, 218, MATCH($B$3, resultados!$A$1:$ZZ$1, 0))</f>
        <v/>
      </c>
    </row>
    <row r="225">
      <c r="A225">
        <f>INDEX(resultados!$A$2:$ZZ$355, 219, MATCH($B$1, resultados!$A$1:$ZZ$1, 0))</f>
        <v/>
      </c>
      <c r="B225">
        <f>INDEX(resultados!$A$2:$ZZ$355, 219, MATCH($B$2, resultados!$A$1:$ZZ$1, 0))</f>
        <v/>
      </c>
      <c r="C225">
        <f>INDEX(resultados!$A$2:$ZZ$355, 219, MATCH($B$3, resultados!$A$1:$ZZ$1, 0))</f>
        <v/>
      </c>
    </row>
    <row r="226">
      <c r="A226">
        <f>INDEX(resultados!$A$2:$ZZ$355, 220, MATCH($B$1, resultados!$A$1:$ZZ$1, 0))</f>
        <v/>
      </c>
      <c r="B226">
        <f>INDEX(resultados!$A$2:$ZZ$355, 220, MATCH($B$2, resultados!$A$1:$ZZ$1, 0))</f>
        <v/>
      </c>
      <c r="C226">
        <f>INDEX(resultados!$A$2:$ZZ$355, 220, MATCH($B$3, resultados!$A$1:$ZZ$1, 0))</f>
        <v/>
      </c>
    </row>
    <row r="227">
      <c r="A227">
        <f>INDEX(resultados!$A$2:$ZZ$355, 221, MATCH($B$1, resultados!$A$1:$ZZ$1, 0))</f>
        <v/>
      </c>
      <c r="B227">
        <f>INDEX(resultados!$A$2:$ZZ$355, 221, MATCH($B$2, resultados!$A$1:$ZZ$1, 0))</f>
        <v/>
      </c>
      <c r="C227">
        <f>INDEX(resultados!$A$2:$ZZ$355, 221, MATCH($B$3, resultados!$A$1:$ZZ$1, 0))</f>
        <v/>
      </c>
    </row>
    <row r="228">
      <c r="A228">
        <f>INDEX(resultados!$A$2:$ZZ$355, 222, MATCH($B$1, resultados!$A$1:$ZZ$1, 0))</f>
        <v/>
      </c>
      <c r="B228">
        <f>INDEX(resultados!$A$2:$ZZ$355, 222, MATCH($B$2, resultados!$A$1:$ZZ$1, 0))</f>
        <v/>
      </c>
      <c r="C228">
        <f>INDEX(resultados!$A$2:$ZZ$355, 222, MATCH($B$3, resultados!$A$1:$ZZ$1, 0))</f>
        <v/>
      </c>
    </row>
    <row r="229">
      <c r="A229">
        <f>INDEX(resultados!$A$2:$ZZ$355, 223, MATCH($B$1, resultados!$A$1:$ZZ$1, 0))</f>
        <v/>
      </c>
      <c r="B229">
        <f>INDEX(resultados!$A$2:$ZZ$355, 223, MATCH($B$2, resultados!$A$1:$ZZ$1, 0))</f>
        <v/>
      </c>
      <c r="C229">
        <f>INDEX(resultados!$A$2:$ZZ$355, 223, MATCH($B$3, resultados!$A$1:$ZZ$1, 0))</f>
        <v/>
      </c>
    </row>
    <row r="230">
      <c r="A230">
        <f>INDEX(resultados!$A$2:$ZZ$355, 224, MATCH($B$1, resultados!$A$1:$ZZ$1, 0))</f>
        <v/>
      </c>
      <c r="B230">
        <f>INDEX(resultados!$A$2:$ZZ$355, 224, MATCH($B$2, resultados!$A$1:$ZZ$1, 0))</f>
        <v/>
      </c>
      <c r="C230">
        <f>INDEX(resultados!$A$2:$ZZ$355, 224, MATCH($B$3, resultados!$A$1:$ZZ$1, 0))</f>
        <v/>
      </c>
    </row>
    <row r="231">
      <c r="A231">
        <f>INDEX(resultados!$A$2:$ZZ$355, 225, MATCH($B$1, resultados!$A$1:$ZZ$1, 0))</f>
        <v/>
      </c>
      <c r="B231">
        <f>INDEX(resultados!$A$2:$ZZ$355, 225, MATCH($B$2, resultados!$A$1:$ZZ$1, 0))</f>
        <v/>
      </c>
      <c r="C231">
        <f>INDEX(resultados!$A$2:$ZZ$355, 225, MATCH($B$3, resultados!$A$1:$ZZ$1, 0))</f>
        <v/>
      </c>
    </row>
    <row r="232">
      <c r="A232">
        <f>INDEX(resultados!$A$2:$ZZ$355, 226, MATCH($B$1, resultados!$A$1:$ZZ$1, 0))</f>
        <v/>
      </c>
      <c r="B232">
        <f>INDEX(resultados!$A$2:$ZZ$355, 226, MATCH($B$2, resultados!$A$1:$ZZ$1, 0))</f>
        <v/>
      </c>
      <c r="C232">
        <f>INDEX(resultados!$A$2:$ZZ$355, 226, MATCH($B$3, resultados!$A$1:$ZZ$1, 0))</f>
        <v/>
      </c>
    </row>
    <row r="233">
      <c r="A233">
        <f>INDEX(resultados!$A$2:$ZZ$355, 227, MATCH($B$1, resultados!$A$1:$ZZ$1, 0))</f>
        <v/>
      </c>
      <c r="B233">
        <f>INDEX(resultados!$A$2:$ZZ$355, 227, MATCH($B$2, resultados!$A$1:$ZZ$1, 0))</f>
        <v/>
      </c>
      <c r="C233">
        <f>INDEX(resultados!$A$2:$ZZ$355, 227, MATCH($B$3, resultados!$A$1:$ZZ$1, 0))</f>
        <v/>
      </c>
    </row>
    <row r="234">
      <c r="A234">
        <f>INDEX(resultados!$A$2:$ZZ$355, 228, MATCH($B$1, resultados!$A$1:$ZZ$1, 0))</f>
        <v/>
      </c>
      <c r="B234">
        <f>INDEX(resultados!$A$2:$ZZ$355, 228, MATCH($B$2, resultados!$A$1:$ZZ$1, 0))</f>
        <v/>
      </c>
      <c r="C234">
        <f>INDEX(resultados!$A$2:$ZZ$355, 228, MATCH($B$3, resultados!$A$1:$ZZ$1, 0))</f>
        <v/>
      </c>
    </row>
    <row r="235">
      <c r="A235">
        <f>INDEX(resultados!$A$2:$ZZ$355, 229, MATCH($B$1, resultados!$A$1:$ZZ$1, 0))</f>
        <v/>
      </c>
      <c r="B235">
        <f>INDEX(resultados!$A$2:$ZZ$355, 229, MATCH($B$2, resultados!$A$1:$ZZ$1, 0))</f>
        <v/>
      </c>
      <c r="C235">
        <f>INDEX(resultados!$A$2:$ZZ$355, 229, MATCH($B$3, resultados!$A$1:$ZZ$1, 0))</f>
        <v/>
      </c>
    </row>
    <row r="236">
      <c r="A236">
        <f>INDEX(resultados!$A$2:$ZZ$355, 230, MATCH($B$1, resultados!$A$1:$ZZ$1, 0))</f>
        <v/>
      </c>
      <c r="B236">
        <f>INDEX(resultados!$A$2:$ZZ$355, 230, MATCH($B$2, resultados!$A$1:$ZZ$1, 0))</f>
        <v/>
      </c>
      <c r="C236">
        <f>INDEX(resultados!$A$2:$ZZ$355, 230, MATCH($B$3, resultados!$A$1:$ZZ$1, 0))</f>
        <v/>
      </c>
    </row>
    <row r="237">
      <c r="A237">
        <f>INDEX(resultados!$A$2:$ZZ$355, 231, MATCH($B$1, resultados!$A$1:$ZZ$1, 0))</f>
        <v/>
      </c>
      <c r="B237">
        <f>INDEX(resultados!$A$2:$ZZ$355, 231, MATCH($B$2, resultados!$A$1:$ZZ$1, 0))</f>
        <v/>
      </c>
      <c r="C237">
        <f>INDEX(resultados!$A$2:$ZZ$355, 231, MATCH($B$3, resultados!$A$1:$ZZ$1, 0))</f>
        <v/>
      </c>
    </row>
    <row r="238">
      <c r="A238">
        <f>INDEX(resultados!$A$2:$ZZ$355, 232, MATCH($B$1, resultados!$A$1:$ZZ$1, 0))</f>
        <v/>
      </c>
      <c r="B238">
        <f>INDEX(resultados!$A$2:$ZZ$355, 232, MATCH($B$2, resultados!$A$1:$ZZ$1, 0))</f>
        <v/>
      </c>
      <c r="C238">
        <f>INDEX(resultados!$A$2:$ZZ$355, 232, MATCH($B$3, resultados!$A$1:$ZZ$1, 0))</f>
        <v/>
      </c>
    </row>
    <row r="239">
      <c r="A239">
        <f>INDEX(resultados!$A$2:$ZZ$355, 233, MATCH($B$1, resultados!$A$1:$ZZ$1, 0))</f>
        <v/>
      </c>
      <c r="B239">
        <f>INDEX(resultados!$A$2:$ZZ$355, 233, MATCH($B$2, resultados!$A$1:$ZZ$1, 0))</f>
        <v/>
      </c>
      <c r="C239">
        <f>INDEX(resultados!$A$2:$ZZ$355, 233, MATCH($B$3, resultados!$A$1:$ZZ$1, 0))</f>
        <v/>
      </c>
    </row>
    <row r="240">
      <c r="A240">
        <f>INDEX(resultados!$A$2:$ZZ$355, 234, MATCH($B$1, resultados!$A$1:$ZZ$1, 0))</f>
        <v/>
      </c>
      <c r="B240">
        <f>INDEX(resultados!$A$2:$ZZ$355, 234, MATCH($B$2, resultados!$A$1:$ZZ$1, 0))</f>
        <v/>
      </c>
      <c r="C240">
        <f>INDEX(resultados!$A$2:$ZZ$355, 234, MATCH($B$3, resultados!$A$1:$ZZ$1, 0))</f>
        <v/>
      </c>
    </row>
    <row r="241">
      <c r="A241">
        <f>INDEX(resultados!$A$2:$ZZ$355, 235, MATCH($B$1, resultados!$A$1:$ZZ$1, 0))</f>
        <v/>
      </c>
      <c r="B241">
        <f>INDEX(resultados!$A$2:$ZZ$355, 235, MATCH($B$2, resultados!$A$1:$ZZ$1, 0))</f>
        <v/>
      </c>
      <c r="C241">
        <f>INDEX(resultados!$A$2:$ZZ$355, 235, MATCH($B$3, resultados!$A$1:$ZZ$1, 0))</f>
        <v/>
      </c>
    </row>
    <row r="242">
      <c r="A242">
        <f>INDEX(resultados!$A$2:$ZZ$355, 236, MATCH($B$1, resultados!$A$1:$ZZ$1, 0))</f>
        <v/>
      </c>
      <c r="B242">
        <f>INDEX(resultados!$A$2:$ZZ$355, 236, MATCH($B$2, resultados!$A$1:$ZZ$1, 0))</f>
        <v/>
      </c>
      <c r="C242">
        <f>INDEX(resultados!$A$2:$ZZ$355, 236, MATCH($B$3, resultados!$A$1:$ZZ$1, 0))</f>
        <v/>
      </c>
    </row>
    <row r="243">
      <c r="A243">
        <f>INDEX(resultados!$A$2:$ZZ$355, 237, MATCH($B$1, resultados!$A$1:$ZZ$1, 0))</f>
        <v/>
      </c>
      <c r="B243">
        <f>INDEX(resultados!$A$2:$ZZ$355, 237, MATCH($B$2, resultados!$A$1:$ZZ$1, 0))</f>
        <v/>
      </c>
      <c r="C243">
        <f>INDEX(resultados!$A$2:$ZZ$355, 237, MATCH($B$3, resultados!$A$1:$ZZ$1, 0))</f>
        <v/>
      </c>
    </row>
    <row r="244">
      <c r="A244">
        <f>INDEX(resultados!$A$2:$ZZ$355, 238, MATCH($B$1, resultados!$A$1:$ZZ$1, 0))</f>
        <v/>
      </c>
      <c r="B244">
        <f>INDEX(resultados!$A$2:$ZZ$355, 238, MATCH($B$2, resultados!$A$1:$ZZ$1, 0))</f>
        <v/>
      </c>
      <c r="C244">
        <f>INDEX(resultados!$A$2:$ZZ$355, 238, MATCH($B$3, resultados!$A$1:$ZZ$1, 0))</f>
        <v/>
      </c>
    </row>
    <row r="245">
      <c r="A245">
        <f>INDEX(resultados!$A$2:$ZZ$355, 239, MATCH($B$1, resultados!$A$1:$ZZ$1, 0))</f>
        <v/>
      </c>
      <c r="B245">
        <f>INDEX(resultados!$A$2:$ZZ$355, 239, MATCH($B$2, resultados!$A$1:$ZZ$1, 0))</f>
        <v/>
      </c>
      <c r="C245">
        <f>INDEX(resultados!$A$2:$ZZ$355, 239, MATCH($B$3, resultados!$A$1:$ZZ$1, 0))</f>
        <v/>
      </c>
    </row>
    <row r="246">
      <c r="A246">
        <f>INDEX(resultados!$A$2:$ZZ$355, 240, MATCH($B$1, resultados!$A$1:$ZZ$1, 0))</f>
        <v/>
      </c>
      <c r="B246">
        <f>INDEX(resultados!$A$2:$ZZ$355, 240, MATCH($B$2, resultados!$A$1:$ZZ$1, 0))</f>
        <v/>
      </c>
      <c r="C246">
        <f>INDEX(resultados!$A$2:$ZZ$355, 240, MATCH($B$3, resultados!$A$1:$ZZ$1, 0))</f>
        <v/>
      </c>
    </row>
    <row r="247">
      <c r="A247">
        <f>INDEX(resultados!$A$2:$ZZ$355, 241, MATCH($B$1, resultados!$A$1:$ZZ$1, 0))</f>
        <v/>
      </c>
      <c r="B247">
        <f>INDEX(resultados!$A$2:$ZZ$355, 241, MATCH($B$2, resultados!$A$1:$ZZ$1, 0))</f>
        <v/>
      </c>
      <c r="C247">
        <f>INDEX(resultados!$A$2:$ZZ$355, 241, MATCH($B$3, resultados!$A$1:$ZZ$1, 0))</f>
        <v/>
      </c>
    </row>
    <row r="248">
      <c r="A248">
        <f>INDEX(resultados!$A$2:$ZZ$355, 242, MATCH($B$1, resultados!$A$1:$ZZ$1, 0))</f>
        <v/>
      </c>
      <c r="B248">
        <f>INDEX(resultados!$A$2:$ZZ$355, 242, MATCH($B$2, resultados!$A$1:$ZZ$1, 0))</f>
        <v/>
      </c>
      <c r="C248">
        <f>INDEX(resultados!$A$2:$ZZ$355, 242, MATCH($B$3, resultados!$A$1:$ZZ$1, 0))</f>
        <v/>
      </c>
    </row>
    <row r="249">
      <c r="A249">
        <f>INDEX(resultados!$A$2:$ZZ$355, 243, MATCH($B$1, resultados!$A$1:$ZZ$1, 0))</f>
        <v/>
      </c>
      <c r="B249">
        <f>INDEX(resultados!$A$2:$ZZ$355, 243, MATCH($B$2, resultados!$A$1:$ZZ$1, 0))</f>
        <v/>
      </c>
      <c r="C249">
        <f>INDEX(resultados!$A$2:$ZZ$355, 243, MATCH($B$3, resultados!$A$1:$ZZ$1, 0))</f>
        <v/>
      </c>
    </row>
    <row r="250">
      <c r="A250">
        <f>INDEX(resultados!$A$2:$ZZ$355, 244, MATCH($B$1, resultados!$A$1:$ZZ$1, 0))</f>
        <v/>
      </c>
      <c r="B250">
        <f>INDEX(resultados!$A$2:$ZZ$355, 244, MATCH($B$2, resultados!$A$1:$ZZ$1, 0))</f>
        <v/>
      </c>
      <c r="C250">
        <f>INDEX(resultados!$A$2:$ZZ$355, 244, MATCH($B$3, resultados!$A$1:$ZZ$1, 0))</f>
        <v/>
      </c>
    </row>
    <row r="251">
      <c r="A251">
        <f>INDEX(resultados!$A$2:$ZZ$355, 245, MATCH($B$1, resultados!$A$1:$ZZ$1, 0))</f>
        <v/>
      </c>
      <c r="B251">
        <f>INDEX(resultados!$A$2:$ZZ$355, 245, MATCH($B$2, resultados!$A$1:$ZZ$1, 0))</f>
        <v/>
      </c>
      <c r="C251">
        <f>INDEX(resultados!$A$2:$ZZ$355, 245, MATCH($B$3, resultados!$A$1:$ZZ$1, 0))</f>
        <v/>
      </c>
    </row>
    <row r="252">
      <c r="A252">
        <f>INDEX(resultados!$A$2:$ZZ$355, 246, MATCH($B$1, resultados!$A$1:$ZZ$1, 0))</f>
        <v/>
      </c>
      <c r="B252">
        <f>INDEX(resultados!$A$2:$ZZ$355, 246, MATCH($B$2, resultados!$A$1:$ZZ$1, 0))</f>
        <v/>
      </c>
      <c r="C252">
        <f>INDEX(resultados!$A$2:$ZZ$355, 246, MATCH($B$3, resultados!$A$1:$ZZ$1, 0))</f>
        <v/>
      </c>
    </row>
    <row r="253">
      <c r="A253">
        <f>INDEX(resultados!$A$2:$ZZ$355, 247, MATCH($B$1, resultados!$A$1:$ZZ$1, 0))</f>
        <v/>
      </c>
      <c r="B253">
        <f>INDEX(resultados!$A$2:$ZZ$355, 247, MATCH($B$2, resultados!$A$1:$ZZ$1, 0))</f>
        <v/>
      </c>
      <c r="C253">
        <f>INDEX(resultados!$A$2:$ZZ$355, 247, MATCH($B$3, resultados!$A$1:$ZZ$1, 0))</f>
        <v/>
      </c>
    </row>
    <row r="254">
      <c r="A254">
        <f>INDEX(resultados!$A$2:$ZZ$355, 248, MATCH($B$1, resultados!$A$1:$ZZ$1, 0))</f>
        <v/>
      </c>
      <c r="B254">
        <f>INDEX(resultados!$A$2:$ZZ$355, 248, MATCH($B$2, resultados!$A$1:$ZZ$1, 0))</f>
        <v/>
      </c>
      <c r="C254">
        <f>INDEX(resultados!$A$2:$ZZ$355, 248, MATCH($B$3, resultados!$A$1:$ZZ$1, 0))</f>
        <v/>
      </c>
    </row>
    <row r="255">
      <c r="A255">
        <f>INDEX(resultados!$A$2:$ZZ$355, 249, MATCH($B$1, resultados!$A$1:$ZZ$1, 0))</f>
        <v/>
      </c>
      <c r="B255">
        <f>INDEX(resultados!$A$2:$ZZ$355, 249, MATCH($B$2, resultados!$A$1:$ZZ$1, 0))</f>
        <v/>
      </c>
      <c r="C255">
        <f>INDEX(resultados!$A$2:$ZZ$355, 249, MATCH($B$3, resultados!$A$1:$ZZ$1, 0))</f>
        <v/>
      </c>
    </row>
    <row r="256">
      <c r="A256">
        <f>INDEX(resultados!$A$2:$ZZ$355, 250, MATCH($B$1, resultados!$A$1:$ZZ$1, 0))</f>
        <v/>
      </c>
      <c r="B256">
        <f>INDEX(resultados!$A$2:$ZZ$355, 250, MATCH($B$2, resultados!$A$1:$ZZ$1, 0))</f>
        <v/>
      </c>
      <c r="C256">
        <f>INDEX(resultados!$A$2:$ZZ$355, 250, MATCH($B$3, resultados!$A$1:$ZZ$1, 0))</f>
        <v/>
      </c>
    </row>
    <row r="257">
      <c r="A257">
        <f>INDEX(resultados!$A$2:$ZZ$355, 251, MATCH($B$1, resultados!$A$1:$ZZ$1, 0))</f>
        <v/>
      </c>
      <c r="B257">
        <f>INDEX(resultados!$A$2:$ZZ$355, 251, MATCH($B$2, resultados!$A$1:$ZZ$1, 0))</f>
        <v/>
      </c>
      <c r="C257">
        <f>INDEX(resultados!$A$2:$ZZ$355, 251, MATCH($B$3, resultados!$A$1:$ZZ$1, 0))</f>
        <v/>
      </c>
    </row>
    <row r="258">
      <c r="A258">
        <f>INDEX(resultados!$A$2:$ZZ$355, 252, MATCH($B$1, resultados!$A$1:$ZZ$1, 0))</f>
        <v/>
      </c>
      <c r="B258">
        <f>INDEX(resultados!$A$2:$ZZ$355, 252, MATCH($B$2, resultados!$A$1:$ZZ$1, 0))</f>
        <v/>
      </c>
      <c r="C258">
        <f>INDEX(resultados!$A$2:$ZZ$355, 252, MATCH($B$3, resultados!$A$1:$ZZ$1, 0))</f>
        <v/>
      </c>
    </row>
    <row r="259">
      <c r="A259">
        <f>INDEX(resultados!$A$2:$ZZ$355, 253, MATCH($B$1, resultados!$A$1:$ZZ$1, 0))</f>
        <v/>
      </c>
      <c r="B259">
        <f>INDEX(resultados!$A$2:$ZZ$355, 253, MATCH($B$2, resultados!$A$1:$ZZ$1, 0))</f>
        <v/>
      </c>
      <c r="C259">
        <f>INDEX(resultados!$A$2:$ZZ$355, 253, MATCH($B$3, resultados!$A$1:$ZZ$1, 0))</f>
        <v/>
      </c>
    </row>
    <row r="260">
      <c r="A260">
        <f>INDEX(resultados!$A$2:$ZZ$355, 254, MATCH($B$1, resultados!$A$1:$ZZ$1, 0))</f>
        <v/>
      </c>
      <c r="B260">
        <f>INDEX(resultados!$A$2:$ZZ$355, 254, MATCH($B$2, resultados!$A$1:$ZZ$1, 0))</f>
        <v/>
      </c>
      <c r="C260">
        <f>INDEX(resultados!$A$2:$ZZ$355, 254, MATCH($B$3, resultados!$A$1:$ZZ$1, 0))</f>
        <v/>
      </c>
    </row>
    <row r="261">
      <c r="A261">
        <f>INDEX(resultados!$A$2:$ZZ$355, 255, MATCH($B$1, resultados!$A$1:$ZZ$1, 0))</f>
        <v/>
      </c>
      <c r="B261">
        <f>INDEX(resultados!$A$2:$ZZ$355, 255, MATCH($B$2, resultados!$A$1:$ZZ$1, 0))</f>
        <v/>
      </c>
      <c r="C261">
        <f>INDEX(resultados!$A$2:$ZZ$355, 255, MATCH($B$3, resultados!$A$1:$ZZ$1, 0))</f>
        <v/>
      </c>
    </row>
    <row r="262">
      <c r="A262">
        <f>INDEX(resultados!$A$2:$ZZ$355, 256, MATCH($B$1, resultados!$A$1:$ZZ$1, 0))</f>
        <v/>
      </c>
      <c r="B262">
        <f>INDEX(resultados!$A$2:$ZZ$355, 256, MATCH($B$2, resultados!$A$1:$ZZ$1, 0))</f>
        <v/>
      </c>
      <c r="C262">
        <f>INDEX(resultados!$A$2:$ZZ$355, 256, MATCH($B$3, resultados!$A$1:$ZZ$1, 0))</f>
        <v/>
      </c>
    </row>
    <row r="263">
      <c r="A263">
        <f>INDEX(resultados!$A$2:$ZZ$355, 257, MATCH($B$1, resultados!$A$1:$ZZ$1, 0))</f>
        <v/>
      </c>
      <c r="B263">
        <f>INDEX(resultados!$A$2:$ZZ$355, 257, MATCH($B$2, resultados!$A$1:$ZZ$1, 0))</f>
        <v/>
      </c>
      <c r="C263">
        <f>INDEX(resultados!$A$2:$ZZ$355, 257, MATCH($B$3, resultados!$A$1:$ZZ$1, 0))</f>
        <v/>
      </c>
    </row>
    <row r="264">
      <c r="A264">
        <f>INDEX(resultados!$A$2:$ZZ$355, 258, MATCH($B$1, resultados!$A$1:$ZZ$1, 0))</f>
        <v/>
      </c>
      <c r="B264">
        <f>INDEX(resultados!$A$2:$ZZ$355, 258, MATCH($B$2, resultados!$A$1:$ZZ$1, 0))</f>
        <v/>
      </c>
      <c r="C264">
        <f>INDEX(resultados!$A$2:$ZZ$355, 258, MATCH($B$3, resultados!$A$1:$ZZ$1, 0))</f>
        <v/>
      </c>
    </row>
    <row r="265">
      <c r="A265">
        <f>INDEX(resultados!$A$2:$ZZ$355, 259, MATCH($B$1, resultados!$A$1:$ZZ$1, 0))</f>
        <v/>
      </c>
      <c r="B265">
        <f>INDEX(resultados!$A$2:$ZZ$355, 259, MATCH($B$2, resultados!$A$1:$ZZ$1, 0))</f>
        <v/>
      </c>
      <c r="C265">
        <f>INDEX(resultados!$A$2:$ZZ$355, 259, MATCH($B$3, resultados!$A$1:$ZZ$1, 0))</f>
        <v/>
      </c>
    </row>
    <row r="266">
      <c r="A266">
        <f>INDEX(resultados!$A$2:$ZZ$355, 260, MATCH($B$1, resultados!$A$1:$ZZ$1, 0))</f>
        <v/>
      </c>
      <c r="B266">
        <f>INDEX(resultados!$A$2:$ZZ$355, 260, MATCH($B$2, resultados!$A$1:$ZZ$1, 0))</f>
        <v/>
      </c>
      <c r="C266">
        <f>INDEX(resultados!$A$2:$ZZ$355, 260, MATCH($B$3, resultados!$A$1:$ZZ$1, 0))</f>
        <v/>
      </c>
    </row>
    <row r="267">
      <c r="A267">
        <f>INDEX(resultados!$A$2:$ZZ$355, 261, MATCH($B$1, resultados!$A$1:$ZZ$1, 0))</f>
        <v/>
      </c>
      <c r="B267">
        <f>INDEX(resultados!$A$2:$ZZ$355, 261, MATCH($B$2, resultados!$A$1:$ZZ$1, 0))</f>
        <v/>
      </c>
      <c r="C267">
        <f>INDEX(resultados!$A$2:$ZZ$355, 261, MATCH($B$3, resultados!$A$1:$ZZ$1, 0))</f>
        <v/>
      </c>
    </row>
    <row r="268">
      <c r="A268">
        <f>INDEX(resultados!$A$2:$ZZ$355, 262, MATCH($B$1, resultados!$A$1:$ZZ$1, 0))</f>
        <v/>
      </c>
      <c r="B268">
        <f>INDEX(resultados!$A$2:$ZZ$355, 262, MATCH($B$2, resultados!$A$1:$ZZ$1, 0))</f>
        <v/>
      </c>
      <c r="C268">
        <f>INDEX(resultados!$A$2:$ZZ$355, 262, MATCH($B$3, resultados!$A$1:$ZZ$1, 0))</f>
        <v/>
      </c>
    </row>
    <row r="269">
      <c r="A269">
        <f>INDEX(resultados!$A$2:$ZZ$355, 263, MATCH($B$1, resultados!$A$1:$ZZ$1, 0))</f>
        <v/>
      </c>
      <c r="B269">
        <f>INDEX(resultados!$A$2:$ZZ$355, 263, MATCH($B$2, resultados!$A$1:$ZZ$1, 0))</f>
        <v/>
      </c>
      <c r="C269">
        <f>INDEX(resultados!$A$2:$ZZ$355, 263, MATCH($B$3, resultados!$A$1:$ZZ$1, 0))</f>
        <v/>
      </c>
    </row>
    <row r="270">
      <c r="A270">
        <f>INDEX(resultados!$A$2:$ZZ$355, 264, MATCH($B$1, resultados!$A$1:$ZZ$1, 0))</f>
        <v/>
      </c>
      <c r="B270">
        <f>INDEX(resultados!$A$2:$ZZ$355, 264, MATCH($B$2, resultados!$A$1:$ZZ$1, 0))</f>
        <v/>
      </c>
      <c r="C270">
        <f>INDEX(resultados!$A$2:$ZZ$355, 264, MATCH($B$3, resultados!$A$1:$ZZ$1, 0))</f>
        <v/>
      </c>
    </row>
    <row r="271">
      <c r="A271">
        <f>INDEX(resultados!$A$2:$ZZ$355, 265, MATCH($B$1, resultados!$A$1:$ZZ$1, 0))</f>
        <v/>
      </c>
      <c r="B271">
        <f>INDEX(resultados!$A$2:$ZZ$355, 265, MATCH($B$2, resultados!$A$1:$ZZ$1, 0))</f>
        <v/>
      </c>
      <c r="C271">
        <f>INDEX(resultados!$A$2:$ZZ$355, 265, MATCH($B$3, resultados!$A$1:$ZZ$1, 0))</f>
        <v/>
      </c>
    </row>
    <row r="272">
      <c r="A272">
        <f>INDEX(resultados!$A$2:$ZZ$355, 266, MATCH($B$1, resultados!$A$1:$ZZ$1, 0))</f>
        <v/>
      </c>
      <c r="B272">
        <f>INDEX(resultados!$A$2:$ZZ$355, 266, MATCH($B$2, resultados!$A$1:$ZZ$1, 0))</f>
        <v/>
      </c>
      <c r="C272">
        <f>INDEX(resultados!$A$2:$ZZ$355, 266, MATCH($B$3, resultados!$A$1:$ZZ$1, 0))</f>
        <v/>
      </c>
    </row>
    <row r="273">
      <c r="A273">
        <f>INDEX(resultados!$A$2:$ZZ$355, 267, MATCH($B$1, resultados!$A$1:$ZZ$1, 0))</f>
        <v/>
      </c>
      <c r="B273">
        <f>INDEX(resultados!$A$2:$ZZ$355, 267, MATCH($B$2, resultados!$A$1:$ZZ$1, 0))</f>
        <v/>
      </c>
      <c r="C273">
        <f>INDEX(resultados!$A$2:$ZZ$355, 267, MATCH($B$3, resultados!$A$1:$ZZ$1, 0))</f>
        <v/>
      </c>
    </row>
    <row r="274">
      <c r="A274">
        <f>INDEX(resultados!$A$2:$ZZ$355, 268, MATCH($B$1, resultados!$A$1:$ZZ$1, 0))</f>
        <v/>
      </c>
      <c r="B274">
        <f>INDEX(resultados!$A$2:$ZZ$355, 268, MATCH($B$2, resultados!$A$1:$ZZ$1, 0))</f>
        <v/>
      </c>
      <c r="C274">
        <f>INDEX(resultados!$A$2:$ZZ$355, 268, MATCH($B$3, resultados!$A$1:$ZZ$1, 0))</f>
        <v/>
      </c>
    </row>
    <row r="275">
      <c r="A275">
        <f>INDEX(resultados!$A$2:$ZZ$355, 269, MATCH($B$1, resultados!$A$1:$ZZ$1, 0))</f>
        <v/>
      </c>
      <c r="B275">
        <f>INDEX(resultados!$A$2:$ZZ$355, 269, MATCH($B$2, resultados!$A$1:$ZZ$1, 0))</f>
        <v/>
      </c>
      <c r="C275">
        <f>INDEX(resultados!$A$2:$ZZ$355, 269, MATCH($B$3, resultados!$A$1:$ZZ$1, 0))</f>
        <v/>
      </c>
    </row>
    <row r="276">
      <c r="A276">
        <f>INDEX(resultados!$A$2:$ZZ$355, 270, MATCH($B$1, resultados!$A$1:$ZZ$1, 0))</f>
        <v/>
      </c>
      <c r="B276">
        <f>INDEX(resultados!$A$2:$ZZ$355, 270, MATCH($B$2, resultados!$A$1:$ZZ$1, 0))</f>
        <v/>
      </c>
      <c r="C276">
        <f>INDEX(resultados!$A$2:$ZZ$355, 270, MATCH($B$3, resultados!$A$1:$ZZ$1, 0))</f>
        <v/>
      </c>
    </row>
    <row r="277">
      <c r="A277">
        <f>INDEX(resultados!$A$2:$ZZ$355, 271, MATCH($B$1, resultados!$A$1:$ZZ$1, 0))</f>
        <v/>
      </c>
      <c r="B277">
        <f>INDEX(resultados!$A$2:$ZZ$355, 271, MATCH($B$2, resultados!$A$1:$ZZ$1, 0))</f>
        <v/>
      </c>
      <c r="C277">
        <f>INDEX(resultados!$A$2:$ZZ$355, 271, MATCH($B$3, resultados!$A$1:$ZZ$1, 0))</f>
        <v/>
      </c>
    </row>
    <row r="278">
      <c r="A278">
        <f>INDEX(resultados!$A$2:$ZZ$355, 272, MATCH($B$1, resultados!$A$1:$ZZ$1, 0))</f>
        <v/>
      </c>
      <c r="B278">
        <f>INDEX(resultados!$A$2:$ZZ$355, 272, MATCH($B$2, resultados!$A$1:$ZZ$1, 0))</f>
        <v/>
      </c>
      <c r="C278">
        <f>INDEX(resultados!$A$2:$ZZ$355, 272, MATCH($B$3, resultados!$A$1:$ZZ$1, 0))</f>
        <v/>
      </c>
    </row>
    <row r="279">
      <c r="A279">
        <f>INDEX(resultados!$A$2:$ZZ$355, 273, MATCH($B$1, resultados!$A$1:$ZZ$1, 0))</f>
        <v/>
      </c>
      <c r="B279">
        <f>INDEX(resultados!$A$2:$ZZ$355, 273, MATCH($B$2, resultados!$A$1:$ZZ$1, 0))</f>
        <v/>
      </c>
      <c r="C279">
        <f>INDEX(resultados!$A$2:$ZZ$355, 273, MATCH($B$3, resultados!$A$1:$ZZ$1, 0))</f>
        <v/>
      </c>
    </row>
    <row r="280">
      <c r="A280">
        <f>INDEX(resultados!$A$2:$ZZ$355, 274, MATCH($B$1, resultados!$A$1:$ZZ$1, 0))</f>
        <v/>
      </c>
      <c r="B280">
        <f>INDEX(resultados!$A$2:$ZZ$355, 274, MATCH($B$2, resultados!$A$1:$ZZ$1, 0))</f>
        <v/>
      </c>
      <c r="C280">
        <f>INDEX(resultados!$A$2:$ZZ$355, 274, MATCH($B$3, resultados!$A$1:$ZZ$1, 0))</f>
        <v/>
      </c>
    </row>
    <row r="281">
      <c r="A281">
        <f>INDEX(resultados!$A$2:$ZZ$355, 275, MATCH($B$1, resultados!$A$1:$ZZ$1, 0))</f>
        <v/>
      </c>
      <c r="B281">
        <f>INDEX(resultados!$A$2:$ZZ$355, 275, MATCH($B$2, resultados!$A$1:$ZZ$1, 0))</f>
        <v/>
      </c>
      <c r="C281">
        <f>INDEX(resultados!$A$2:$ZZ$355, 275, MATCH($B$3, resultados!$A$1:$ZZ$1, 0))</f>
        <v/>
      </c>
    </row>
    <row r="282">
      <c r="A282">
        <f>INDEX(resultados!$A$2:$ZZ$355, 276, MATCH($B$1, resultados!$A$1:$ZZ$1, 0))</f>
        <v/>
      </c>
      <c r="B282">
        <f>INDEX(resultados!$A$2:$ZZ$355, 276, MATCH($B$2, resultados!$A$1:$ZZ$1, 0))</f>
        <v/>
      </c>
      <c r="C282">
        <f>INDEX(resultados!$A$2:$ZZ$355, 276, MATCH($B$3, resultados!$A$1:$ZZ$1, 0))</f>
        <v/>
      </c>
    </row>
    <row r="283">
      <c r="A283">
        <f>INDEX(resultados!$A$2:$ZZ$355, 277, MATCH($B$1, resultados!$A$1:$ZZ$1, 0))</f>
        <v/>
      </c>
      <c r="B283">
        <f>INDEX(resultados!$A$2:$ZZ$355, 277, MATCH($B$2, resultados!$A$1:$ZZ$1, 0))</f>
        <v/>
      </c>
      <c r="C283">
        <f>INDEX(resultados!$A$2:$ZZ$355, 277, MATCH($B$3, resultados!$A$1:$ZZ$1, 0))</f>
        <v/>
      </c>
    </row>
    <row r="284">
      <c r="A284">
        <f>INDEX(resultados!$A$2:$ZZ$355, 278, MATCH($B$1, resultados!$A$1:$ZZ$1, 0))</f>
        <v/>
      </c>
      <c r="B284">
        <f>INDEX(resultados!$A$2:$ZZ$355, 278, MATCH($B$2, resultados!$A$1:$ZZ$1, 0))</f>
        <v/>
      </c>
      <c r="C284">
        <f>INDEX(resultados!$A$2:$ZZ$355, 278, MATCH($B$3, resultados!$A$1:$ZZ$1, 0))</f>
        <v/>
      </c>
    </row>
    <row r="285">
      <c r="A285">
        <f>INDEX(resultados!$A$2:$ZZ$355, 279, MATCH($B$1, resultados!$A$1:$ZZ$1, 0))</f>
        <v/>
      </c>
      <c r="B285">
        <f>INDEX(resultados!$A$2:$ZZ$355, 279, MATCH($B$2, resultados!$A$1:$ZZ$1, 0))</f>
        <v/>
      </c>
      <c r="C285">
        <f>INDEX(resultados!$A$2:$ZZ$355, 279, MATCH($B$3, resultados!$A$1:$ZZ$1, 0))</f>
        <v/>
      </c>
    </row>
    <row r="286">
      <c r="A286">
        <f>INDEX(resultados!$A$2:$ZZ$355, 280, MATCH($B$1, resultados!$A$1:$ZZ$1, 0))</f>
        <v/>
      </c>
      <c r="B286">
        <f>INDEX(resultados!$A$2:$ZZ$355, 280, MATCH($B$2, resultados!$A$1:$ZZ$1, 0))</f>
        <v/>
      </c>
      <c r="C286">
        <f>INDEX(resultados!$A$2:$ZZ$355, 280, MATCH($B$3, resultados!$A$1:$ZZ$1, 0))</f>
        <v/>
      </c>
    </row>
    <row r="287">
      <c r="A287">
        <f>INDEX(resultados!$A$2:$ZZ$355, 281, MATCH($B$1, resultados!$A$1:$ZZ$1, 0))</f>
        <v/>
      </c>
      <c r="B287">
        <f>INDEX(resultados!$A$2:$ZZ$355, 281, MATCH($B$2, resultados!$A$1:$ZZ$1, 0))</f>
        <v/>
      </c>
      <c r="C287">
        <f>INDEX(resultados!$A$2:$ZZ$355, 281, MATCH($B$3, resultados!$A$1:$ZZ$1, 0))</f>
        <v/>
      </c>
    </row>
    <row r="288">
      <c r="A288">
        <f>INDEX(resultados!$A$2:$ZZ$355, 282, MATCH($B$1, resultados!$A$1:$ZZ$1, 0))</f>
        <v/>
      </c>
      <c r="B288">
        <f>INDEX(resultados!$A$2:$ZZ$355, 282, MATCH($B$2, resultados!$A$1:$ZZ$1, 0))</f>
        <v/>
      </c>
      <c r="C288">
        <f>INDEX(resultados!$A$2:$ZZ$355, 282, MATCH($B$3, resultados!$A$1:$ZZ$1, 0))</f>
        <v/>
      </c>
    </row>
    <row r="289">
      <c r="A289">
        <f>INDEX(resultados!$A$2:$ZZ$355, 283, MATCH($B$1, resultados!$A$1:$ZZ$1, 0))</f>
        <v/>
      </c>
      <c r="B289">
        <f>INDEX(resultados!$A$2:$ZZ$355, 283, MATCH($B$2, resultados!$A$1:$ZZ$1, 0))</f>
        <v/>
      </c>
      <c r="C289">
        <f>INDEX(resultados!$A$2:$ZZ$355, 283, MATCH($B$3, resultados!$A$1:$ZZ$1, 0))</f>
        <v/>
      </c>
    </row>
    <row r="290">
      <c r="A290">
        <f>INDEX(resultados!$A$2:$ZZ$355, 284, MATCH($B$1, resultados!$A$1:$ZZ$1, 0))</f>
        <v/>
      </c>
      <c r="B290">
        <f>INDEX(resultados!$A$2:$ZZ$355, 284, MATCH($B$2, resultados!$A$1:$ZZ$1, 0))</f>
        <v/>
      </c>
      <c r="C290">
        <f>INDEX(resultados!$A$2:$ZZ$355, 284, MATCH($B$3, resultados!$A$1:$ZZ$1, 0))</f>
        <v/>
      </c>
    </row>
    <row r="291">
      <c r="A291">
        <f>INDEX(resultados!$A$2:$ZZ$355, 285, MATCH($B$1, resultados!$A$1:$ZZ$1, 0))</f>
        <v/>
      </c>
      <c r="B291">
        <f>INDEX(resultados!$A$2:$ZZ$355, 285, MATCH($B$2, resultados!$A$1:$ZZ$1, 0))</f>
        <v/>
      </c>
      <c r="C291">
        <f>INDEX(resultados!$A$2:$ZZ$355, 285, MATCH($B$3, resultados!$A$1:$ZZ$1, 0))</f>
        <v/>
      </c>
    </row>
    <row r="292">
      <c r="A292">
        <f>INDEX(resultados!$A$2:$ZZ$355, 286, MATCH($B$1, resultados!$A$1:$ZZ$1, 0))</f>
        <v/>
      </c>
      <c r="B292">
        <f>INDEX(resultados!$A$2:$ZZ$355, 286, MATCH($B$2, resultados!$A$1:$ZZ$1, 0))</f>
        <v/>
      </c>
      <c r="C292">
        <f>INDEX(resultados!$A$2:$ZZ$355, 286, MATCH($B$3, resultados!$A$1:$ZZ$1, 0))</f>
        <v/>
      </c>
    </row>
    <row r="293">
      <c r="A293">
        <f>INDEX(resultados!$A$2:$ZZ$355, 287, MATCH($B$1, resultados!$A$1:$ZZ$1, 0))</f>
        <v/>
      </c>
      <c r="B293">
        <f>INDEX(resultados!$A$2:$ZZ$355, 287, MATCH($B$2, resultados!$A$1:$ZZ$1, 0))</f>
        <v/>
      </c>
      <c r="C293">
        <f>INDEX(resultados!$A$2:$ZZ$355, 287, MATCH($B$3, resultados!$A$1:$ZZ$1, 0))</f>
        <v/>
      </c>
    </row>
    <row r="294">
      <c r="A294">
        <f>INDEX(resultados!$A$2:$ZZ$355, 288, MATCH($B$1, resultados!$A$1:$ZZ$1, 0))</f>
        <v/>
      </c>
      <c r="B294">
        <f>INDEX(resultados!$A$2:$ZZ$355, 288, MATCH($B$2, resultados!$A$1:$ZZ$1, 0))</f>
        <v/>
      </c>
      <c r="C294">
        <f>INDEX(resultados!$A$2:$ZZ$355, 288, MATCH($B$3, resultados!$A$1:$ZZ$1, 0))</f>
        <v/>
      </c>
    </row>
    <row r="295">
      <c r="A295">
        <f>INDEX(resultados!$A$2:$ZZ$355, 289, MATCH($B$1, resultados!$A$1:$ZZ$1, 0))</f>
        <v/>
      </c>
      <c r="B295">
        <f>INDEX(resultados!$A$2:$ZZ$355, 289, MATCH($B$2, resultados!$A$1:$ZZ$1, 0))</f>
        <v/>
      </c>
      <c r="C295">
        <f>INDEX(resultados!$A$2:$ZZ$355, 289, MATCH($B$3, resultados!$A$1:$ZZ$1, 0))</f>
        <v/>
      </c>
    </row>
    <row r="296">
      <c r="A296">
        <f>INDEX(resultados!$A$2:$ZZ$355, 290, MATCH($B$1, resultados!$A$1:$ZZ$1, 0))</f>
        <v/>
      </c>
      <c r="B296">
        <f>INDEX(resultados!$A$2:$ZZ$355, 290, MATCH($B$2, resultados!$A$1:$ZZ$1, 0))</f>
        <v/>
      </c>
      <c r="C296">
        <f>INDEX(resultados!$A$2:$ZZ$355, 290, MATCH($B$3, resultados!$A$1:$ZZ$1, 0))</f>
        <v/>
      </c>
    </row>
    <row r="297">
      <c r="A297">
        <f>INDEX(resultados!$A$2:$ZZ$355, 291, MATCH($B$1, resultados!$A$1:$ZZ$1, 0))</f>
        <v/>
      </c>
      <c r="B297">
        <f>INDEX(resultados!$A$2:$ZZ$355, 291, MATCH($B$2, resultados!$A$1:$ZZ$1, 0))</f>
        <v/>
      </c>
      <c r="C297">
        <f>INDEX(resultados!$A$2:$ZZ$355, 291, MATCH($B$3, resultados!$A$1:$ZZ$1, 0))</f>
        <v/>
      </c>
    </row>
    <row r="298">
      <c r="A298">
        <f>INDEX(resultados!$A$2:$ZZ$355, 292, MATCH($B$1, resultados!$A$1:$ZZ$1, 0))</f>
        <v/>
      </c>
      <c r="B298">
        <f>INDEX(resultados!$A$2:$ZZ$355, 292, MATCH($B$2, resultados!$A$1:$ZZ$1, 0))</f>
        <v/>
      </c>
      <c r="C298">
        <f>INDEX(resultados!$A$2:$ZZ$355, 292, MATCH($B$3, resultados!$A$1:$ZZ$1, 0))</f>
        <v/>
      </c>
    </row>
    <row r="299">
      <c r="A299">
        <f>INDEX(resultados!$A$2:$ZZ$355, 293, MATCH($B$1, resultados!$A$1:$ZZ$1, 0))</f>
        <v/>
      </c>
      <c r="B299">
        <f>INDEX(resultados!$A$2:$ZZ$355, 293, MATCH($B$2, resultados!$A$1:$ZZ$1, 0))</f>
        <v/>
      </c>
      <c r="C299">
        <f>INDEX(resultados!$A$2:$ZZ$355, 293, MATCH($B$3, resultados!$A$1:$ZZ$1, 0))</f>
        <v/>
      </c>
    </row>
    <row r="300">
      <c r="A300">
        <f>INDEX(resultados!$A$2:$ZZ$355, 294, MATCH($B$1, resultados!$A$1:$ZZ$1, 0))</f>
        <v/>
      </c>
      <c r="B300">
        <f>INDEX(resultados!$A$2:$ZZ$355, 294, MATCH($B$2, resultados!$A$1:$ZZ$1, 0))</f>
        <v/>
      </c>
      <c r="C300">
        <f>INDEX(resultados!$A$2:$ZZ$355, 294, MATCH($B$3, resultados!$A$1:$ZZ$1, 0))</f>
        <v/>
      </c>
    </row>
    <row r="301">
      <c r="A301">
        <f>INDEX(resultados!$A$2:$ZZ$355, 295, MATCH($B$1, resultados!$A$1:$ZZ$1, 0))</f>
        <v/>
      </c>
      <c r="B301">
        <f>INDEX(resultados!$A$2:$ZZ$355, 295, MATCH($B$2, resultados!$A$1:$ZZ$1, 0))</f>
        <v/>
      </c>
      <c r="C301">
        <f>INDEX(resultados!$A$2:$ZZ$355, 295, MATCH($B$3, resultados!$A$1:$ZZ$1, 0))</f>
        <v/>
      </c>
    </row>
    <row r="302">
      <c r="A302">
        <f>INDEX(resultados!$A$2:$ZZ$355, 296, MATCH($B$1, resultados!$A$1:$ZZ$1, 0))</f>
        <v/>
      </c>
      <c r="B302">
        <f>INDEX(resultados!$A$2:$ZZ$355, 296, MATCH($B$2, resultados!$A$1:$ZZ$1, 0))</f>
        <v/>
      </c>
      <c r="C302">
        <f>INDEX(resultados!$A$2:$ZZ$355, 296, MATCH($B$3, resultados!$A$1:$ZZ$1, 0))</f>
        <v/>
      </c>
    </row>
    <row r="303">
      <c r="A303">
        <f>INDEX(resultados!$A$2:$ZZ$355, 297, MATCH($B$1, resultados!$A$1:$ZZ$1, 0))</f>
        <v/>
      </c>
      <c r="B303">
        <f>INDEX(resultados!$A$2:$ZZ$355, 297, MATCH($B$2, resultados!$A$1:$ZZ$1, 0))</f>
        <v/>
      </c>
      <c r="C303">
        <f>INDEX(resultados!$A$2:$ZZ$355, 297, MATCH($B$3, resultados!$A$1:$ZZ$1, 0))</f>
        <v/>
      </c>
    </row>
    <row r="304">
      <c r="A304">
        <f>INDEX(resultados!$A$2:$ZZ$355, 298, MATCH($B$1, resultados!$A$1:$ZZ$1, 0))</f>
        <v/>
      </c>
      <c r="B304">
        <f>INDEX(resultados!$A$2:$ZZ$355, 298, MATCH($B$2, resultados!$A$1:$ZZ$1, 0))</f>
        <v/>
      </c>
      <c r="C304">
        <f>INDEX(resultados!$A$2:$ZZ$355, 298, MATCH($B$3, resultados!$A$1:$ZZ$1, 0))</f>
        <v/>
      </c>
    </row>
    <row r="305">
      <c r="A305">
        <f>INDEX(resultados!$A$2:$ZZ$355, 299, MATCH($B$1, resultados!$A$1:$ZZ$1, 0))</f>
        <v/>
      </c>
      <c r="B305">
        <f>INDEX(resultados!$A$2:$ZZ$355, 299, MATCH($B$2, resultados!$A$1:$ZZ$1, 0))</f>
        <v/>
      </c>
      <c r="C305">
        <f>INDEX(resultados!$A$2:$ZZ$355, 299, MATCH($B$3, resultados!$A$1:$ZZ$1, 0))</f>
        <v/>
      </c>
    </row>
    <row r="306">
      <c r="A306">
        <f>INDEX(resultados!$A$2:$ZZ$355, 300, MATCH($B$1, resultados!$A$1:$ZZ$1, 0))</f>
        <v/>
      </c>
      <c r="B306">
        <f>INDEX(resultados!$A$2:$ZZ$355, 300, MATCH($B$2, resultados!$A$1:$ZZ$1, 0))</f>
        <v/>
      </c>
      <c r="C306">
        <f>INDEX(resultados!$A$2:$ZZ$355, 300, MATCH($B$3, resultados!$A$1:$ZZ$1, 0))</f>
        <v/>
      </c>
    </row>
    <row r="307">
      <c r="A307">
        <f>INDEX(resultados!$A$2:$ZZ$355, 301, MATCH($B$1, resultados!$A$1:$ZZ$1, 0))</f>
        <v/>
      </c>
      <c r="B307">
        <f>INDEX(resultados!$A$2:$ZZ$355, 301, MATCH($B$2, resultados!$A$1:$ZZ$1, 0))</f>
        <v/>
      </c>
      <c r="C307">
        <f>INDEX(resultados!$A$2:$ZZ$355, 301, MATCH($B$3, resultados!$A$1:$ZZ$1, 0))</f>
        <v/>
      </c>
    </row>
    <row r="308">
      <c r="A308">
        <f>INDEX(resultados!$A$2:$ZZ$355, 302, MATCH($B$1, resultados!$A$1:$ZZ$1, 0))</f>
        <v/>
      </c>
      <c r="B308">
        <f>INDEX(resultados!$A$2:$ZZ$355, 302, MATCH($B$2, resultados!$A$1:$ZZ$1, 0))</f>
        <v/>
      </c>
      <c r="C308">
        <f>INDEX(resultados!$A$2:$ZZ$355, 302, MATCH($B$3, resultados!$A$1:$ZZ$1, 0))</f>
        <v/>
      </c>
    </row>
    <row r="309">
      <c r="A309">
        <f>INDEX(resultados!$A$2:$ZZ$355, 303, MATCH($B$1, resultados!$A$1:$ZZ$1, 0))</f>
        <v/>
      </c>
      <c r="B309">
        <f>INDEX(resultados!$A$2:$ZZ$355, 303, MATCH($B$2, resultados!$A$1:$ZZ$1, 0))</f>
        <v/>
      </c>
      <c r="C309">
        <f>INDEX(resultados!$A$2:$ZZ$355, 303, MATCH($B$3, resultados!$A$1:$ZZ$1, 0))</f>
        <v/>
      </c>
    </row>
    <row r="310">
      <c r="A310">
        <f>INDEX(resultados!$A$2:$ZZ$355, 304, MATCH($B$1, resultados!$A$1:$ZZ$1, 0))</f>
        <v/>
      </c>
      <c r="B310">
        <f>INDEX(resultados!$A$2:$ZZ$355, 304, MATCH($B$2, resultados!$A$1:$ZZ$1, 0))</f>
        <v/>
      </c>
      <c r="C310">
        <f>INDEX(resultados!$A$2:$ZZ$355, 304, MATCH($B$3, resultados!$A$1:$ZZ$1, 0))</f>
        <v/>
      </c>
    </row>
    <row r="311">
      <c r="A311">
        <f>INDEX(resultados!$A$2:$ZZ$355, 305, MATCH($B$1, resultados!$A$1:$ZZ$1, 0))</f>
        <v/>
      </c>
      <c r="B311">
        <f>INDEX(resultados!$A$2:$ZZ$355, 305, MATCH($B$2, resultados!$A$1:$ZZ$1, 0))</f>
        <v/>
      </c>
      <c r="C311">
        <f>INDEX(resultados!$A$2:$ZZ$355, 305, MATCH($B$3, resultados!$A$1:$ZZ$1, 0))</f>
        <v/>
      </c>
    </row>
    <row r="312">
      <c r="A312">
        <f>INDEX(resultados!$A$2:$ZZ$355, 306, MATCH($B$1, resultados!$A$1:$ZZ$1, 0))</f>
        <v/>
      </c>
      <c r="B312">
        <f>INDEX(resultados!$A$2:$ZZ$355, 306, MATCH($B$2, resultados!$A$1:$ZZ$1, 0))</f>
        <v/>
      </c>
      <c r="C312">
        <f>INDEX(resultados!$A$2:$ZZ$355, 306, MATCH($B$3, resultados!$A$1:$ZZ$1, 0))</f>
        <v/>
      </c>
    </row>
    <row r="313">
      <c r="A313">
        <f>INDEX(resultados!$A$2:$ZZ$355, 307, MATCH($B$1, resultados!$A$1:$ZZ$1, 0))</f>
        <v/>
      </c>
      <c r="B313">
        <f>INDEX(resultados!$A$2:$ZZ$355, 307, MATCH($B$2, resultados!$A$1:$ZZ$1, 0))</f>
        <v/>
      </c>
      <c r="C313">
        <f>INDEX(resultados!$A$2:$ZZ$355, 307, MATCH($B$3, resultados!$A$1:$ZZ$1, 0))</f>
        <v/>
      </c>
    </row>
    <row r="314">
      <c r="A314">
        <f>INDEX(resultados!$A$2:$ZZ$355, 308, MATCH($B$1, resultados!$A$1:$ZZ$1, 0))</f>
        <v/>
      </c>
      <c r="B314">
        <f>INDEX(resultados!$A$2:$ZZ$355, 308, MATCH($B$2, resultados!$A$1:$ZZ$1, 0))</f>
        <v/>
      </c>
      <c r="C314">
        <f>INDEX(resultados!$A$2:$ZZ$355, 308, MATCH($B$3, resultados!$A$1:$ZZ$1, 0))</f>
        <v/>
      </c>
    </row>
    <row r="315">
      <c r="A315">
        <f>INDEX(resultados!$A$2:$ZZ$355, 309, MATCH($B$1, resultados!$A$1:$ZZ$1, 0))</f>
        <v/>
      </c>
      <c r="B315">
        <f>INDEX(resultados!$A$2:$ZZ$355, 309, MATCH($B$2, resultados!$A$1:$ZZ$1, 0))</f>
        <v/>
      </c>
      <c r="C315">
        <f>INDEX(resultados!$A$2:$ZZ$355, 309, MATCH($B$3, resultados!$A$1:$ZZ$1, 0))</f>
        <v/>
      </c>
    </row>
    <row r="316">
      <c r="A316">
        <f>INDEX(resultados!$A$2:$ZZ$355, 310, MATCH($B$1, resultados!$A$1:$ZZ$1, 0))</f>
        <v/>
      </c>
      <c r="B316">
        <f>INDEX(resultados!$A$2:$ZZ$355, 310, MATCH($B$2, resultados!$A$1:$ZZ$1, 0))</f>
        <v/>
      </c>
      <c r="C316">
        <f>INDEX(resultados!$A$2:$ZZ$355, 310, MATCH($B$3, resultados!$A$1:$ZZ$1, 0))</f>
        <v/>
      </c>
    </row>
    <row r="317">
      <c r="A317">
        <f>INDEX(resultados!$A$2:$ZZ$355, 311, MATCH($B$1, resultados!$A$1:$ZZ$1, 0))</f>
        <v/>
      </c>
      <c r="B317">
        <f>INDEX(resultados!$A$2:$ZZ$355, 311, MATCH($B$2, resultados!$A$1:$ZZ$1, 0))</f>
        <v/>
      </c>
      <c r="C317">
        <f>INDEX(resultados!$A$2:$ZZ$355, 311, MATCH($B$3, resultados!$A$1:$ZZ$1, 0))</f>
        <v/>
      </c>
    </row>
    <row r="318">
      <c r="A318">
        <f>INDEX(resultados!$A$2:$ZZ$355, 312, MATCH($B$1, resultados!$A$1:$ZZ$1, 0))</f>
        <v/>
      </c>
      <c r="B318">
        <f>INDEX(resultados!$A$2:$ZZ$355, 312, MATCH($B$2, resultados!$A$1:$ZZ$1, 0))</f>
        <v/>
      </c>
      <c r="C318">
        <f>INDEX(resultados!$A$2:$ZZ$355, 312, MATCH($B$3, resultados!$A$1:$ZZ$1, 0))</f>
        <v/>
      </c>
    </row>
    <row r="319">
      <c r="A319">
        <f>INDEX(resultados!$A$2:$ZZ$355, 313, MATCH($B$1, resultados!$A$1:$ZZ$1, 0))</f>
        <v/>
      </c>
      <c r="B319">
        <f>INDEX(resultados!$A$2:$ZZ$355, 313, MATCH($B$2, resultados!$A$1:$ZZ$1, 0))</f>
        <v/>
      </c>
      <c r="C319">
        <f>INDEX(resultados!$A$2:$ZZ$355, 313, MATCH($B$3, resultados!$A$1:$ZZ$1, 0))</f>
        <v/>
      </c>
    </row>
    <row r="320">
      <c r="A320">
        <f>INDEX(resultados!$A$2:$ZZ$355, 314, MATCH($B$1, resultados!$A$1:$ZZ$1, 0))</f>
        <v/>
      </c>
      <c r="B320">
        <f>INDEX(resultados!$A$2:$ZZ$355, 314, MATCH($B$2, resultados!$A$1:$ZZ$1, 0))</f>
        <v/>
      </c>
      <c r="C320">
        <f>INDEX(resultados!$A$2:$ZZ$355, 314, MATCH($B$3, resultados!$A$1:$ZZ$1, 0))</f>
        <v/>
      </c>
    </row>
    <row r="321">
      <c r="A321">
        <f>INDEX(resultados!$A$2:$ZZ$355, 315, MATCH($B$1, resultados!$A$1:$ZZ$1, 0))</f>
        <v/>
      </c>
      <c r="B321">
        <f>INDEX(resultados!$A$2:$ZZ$355, 315, MATCH($B$2, resultados!$A$1:$ZZ$1, 0))</f>
        <v/>
      </c>
      <c r="C321">
        <f>INDEX(resultados!$A$2:$ZZ$355, 315, MATCH($B$3, resultados!$A$1:$ZZ$1, 0))</f>
        <v/>
      </c>
    </row>
    <row r="322">
      <c r="A322">
        <f>INDEX(resultados!$A$2:$ZZ$355, 316, MATCH($B$1, resultados!$A$1:$ZZ$1, 0))</f>
        <v/>
      </c>
      <c r="B322">
        <f>INDEX(resultados!$A$2:$ZZ$355, 316, MATCH($B$2, resultados!$A$1:$ZZ$1, 0))</f>
        <v/>
      </c>
      <c r="C322">
        <f>INDEX(resultados!$A$2:$ZZ$355, 316, MATCH($B$3, resultados!$A$1:$ZZ$1, 0))</f>
        <v/>
      </c>
    </row>
    <row r="323">
      <c r="A323">
        <f>INDEX(resultados!$A$2:$ZZ$355, 317, MATCH($B$1, resultados!$A$1:$ZZ$1, 0))</f>
        <v/>
      </c>
      <c r="B323">
        <f>INDEX(resultados!$A$2:$ZZ$355, 317, MATCH($B$2, resultados!$A$1:$ZZ$1, 0))</f>
        <v/>
      </c>
      <c r="C323">
        <f>INDEX(resultados!$A$2:$ZZ$355, 317, MATCH($B$3, resultados!$A$1:$ZZ$1, 0))</f>
        <v/>
      </c>
    </row>
    <row r="324">
      <c r="A324">
        <f>INDEX(resultados!$A$2:$ZZ$355, 318, MATCH($B$1, resultados!$A$1:$ZZ$1, 0))</f>
        <v/>
      </c>
      <c r="B324">
        <f>INDEX(resultados!$A$2:$ZZ$355, 318, MATCH($B$2, resultados!$A$1:$ZZ$1, 0))</f>
        <v/>
      </c>
      <c r="C324">
        <f>INDEX(resultados!$A$2:$ZZ$355, 318, MATCH($B$3, resultados!$A$1:$ZZ$1, 0))</f>
        <v/>
      </c>
    </row>
    <row r="325">
      <c r="A325">
        <f>INDEX(resultados!$A$2:$ZZ$355, 319, MATCH($B$1, resultados!$A$1:$ZZ$1, 0))</f>
        <v/>
      </c>
      <c r="B325">
        <f>INDEX(resultados!$A$2:$ZZ$355, 319, MATCH($B$2, resultados!$A$1:$ZZ$1, 0))</f>
        <v/>
      </c>
      <c r="C325">
        <f>INDEX(resultados!$A$2:$ZZ$355, 319, MATCH($B$3, resultados!$A$1:$ZZ$1, 0))</f>
        <v/>
      </c>
    </row>
    <row r="326">
      <c r="A326">
        <f>INDEX(resultados!$A$2:$ZZ$355, 320, MATCH($B$1, resultados!$A$1:$ZZ$1, 0))</f>
        <v/>
      </c>
      <c r="B326">
        <f>INDEX(resultados!$A$2:$ZZ$355, 320, MATCH($B$2, resultados!$A$1:$ZZ$1, 0))</f>
        <v/>
      </c>
      <c r="C326">
        <f>INDEX(resultados!$A$2:$ZZ$355, 320, MATCH($B$3, resultados!$A$1:$ZZ$1, 0))</f>
        <v/>
      </c>
    </row>
    <row r="327">
      <c r="A327">
        <f>INDEX(resultados!$A$2:$ZZ$355, 321, MATCH($B$1, resultados!$A$1:$ZZ$1, 0))</f>
        <v/>
      </c>
      <c r="B327">
        <f>INDEX(resultados!$A$2:$ZZ$355, 321, MATCH($B$2, resultados!$A$1:$ZZ$1, 0))</f>
        <v/>
      </c>
      <c r="C327">
        <f>INDEX(resultados!$A$2:$ZZ$355, 321, MATCH($B$3, resultados!$A$1:$ZZ$1, 0))</f>
        <v/>
      </c>
    </row>
    <row r="328">
      <c r="A328">
        <f>INDEX(resultados!$A$2:$ZZ$355, 322, MATCH($B$1, resultados!$A$1:$ZZ$1, 0))</f>
        <v/>
      </c>
      <c r="B328">
        <f>INDEX(resultados!$A$2:$ZZ$355, 322, MATCH($B$2, resultados!$A$1:$ZZ$1, 0))</f>
        <v/>
      </c>
      <c r="C328">
        <f>INDEX(resultados!$A$2:$ZZ$355, 322, MATCH($B$3, resultados!$A$1:$ZZ$1, 0))</f>
        <v/>
      </c>
    </row>
    <row r="329">
      <c r="A329">
        <f>INDEX(resultados!$A$2:$ZZ$355, 323, MATCH($B$1, resultados!$A$1:$ZZ$1, 0))</f>
        <v/>
      </c>
      <c r="B329">
        <f>INDEX(resultados!$A$2:$ZZ$355, 323, MATCH($B$2, resultados!$A$1:$ZZ$1, 0))</f>
        <v/>
      </c>
      <c r="C329">
        <f>INDEX(resultados!$A$2:$ZZ$355, 323, MATCH($B$3, resultados!$A$1:$ZZ$1, 0))</f>
        <v/>
      </c>
    </row>
    <row r="330">
      <c r="A330">
        <f>INDEX(resultados!$A$2:$ZZ$355, 324, MATCH($B$1, resultados!$A$1:$ZZ$1, 0))</f>
        <v/>
      </c>
      <c r="B330">
        <f>INDEX(resultados!$A$2:$ZZ$355, 324, MATCH($B$2, resultados!$A$1:$ZZ$1, 0))</f>
        <v/>
      </c>
      <c r="C330">
        <f>INDEX(resultados!$A$2:$ZZ$355, 324, MATCH($B$3, resultados!$A$1:$ZZ$1, 0))</f>
        <v/>
      </c>
    </row>
    <row r="331">
      <c r="A331">
        <f>INDEX(resultados!$A$2:$ZZ$355, 325, MATCH($B$1, resultados!$A$1:$ZZ$1, 0))</f>
        <v/>
      </c>
      <c r="B331">
        <f>INDEX(resultados!$A$2:$ZZ$355, 325, MATCH($B$2, resultados!$A$1:$ZZ$1, 0))</f>
        <v/>
      </c>
      <c r="C331">
        <f>INDEX(resultados!$A$2:$ZZ$355, 325, MATCH($B$3, resultados!$A$1:$ZZ$1, 0))</f>
        <v/>
      </c>
    </row>
    <row r="332">
      <c r="A332">
        <f>INDEX(resultados!$A$2:$ZZ$355, 326, MATCH($B$1, resultados!$A$1:$ZZ$1, 0))</f>
        <v/>
      </c>
      <c r="B332">
        <f>INDEX(resultados!$A$2:$ZZ$355, 326, MATCH($B$2, resultados!$A$1:$ZZ$1, 0))</f>
        <v/>
      </c>
      <c r="C332">
        <f>INDEX(resultados!$A$2:$ZZ$355, 326, MATCH($B$3, resultados!$A$1:$ZZ$1, 0))</f>
        <v/>
      </c>
    </row>
    <row r="333">
      <c r="A333">
        <f>INDEX(resultados!$A$2:$ZZ$355, 327, MATCH($B$1, resultados!$A$1:$ZZ$1, 0))</f>
        <v/>
      </c>
      <c r="B333">
        <f>INDEX(resultados!$A$2:$ZZ$355, 327, MATCH($B$2, resultados!$A$1:$ZZ$1, 0))</f>
        <v/>
      </c>
      <c r="C333">
        <f>INDEX(resultados!$A$2:$ZZ$355, 327, MATCH($B$3, resultados!$A$1:$ZZ$1, 0))</f>
        <v/>
      </c>
    </row>
    <row r="334">
      <c r="A334">
        <f>INDEX(resultados!$A$2:$ZZ$355, 328, MATCH($B$1, resultados!$A$1:$ZZ$1, 0))</f>
        <v/>
      </c>
      <c r="B334">
        <f>INDEX(resultados!$A$2:$ZZ$355, 328, MATCH($B$2, resultados!$A$1:$ZZ$1, 0))</f>
        <v/>
      </c>
      <c r="C334">
        <f>INDEX(resultados!$A$2:$ZZ$355, 328, MATCH($B$3, resultados!$A$1:$ZZ$1, 0))</f>
        <v/>
      </c>
    </row>
    <row r="335">
      <c r="A335">
        <f>INDEX(resultados!$A$2:$ZZ$355, 329, MATCH($B$1, resultados!$A$1:$ZZ$1, 0))</f>
        <v/>
      </c>
      <c r="B335">
        <f>INDEX(resultados!$A$2:$ZZ$355, 329, MATCH($B$2, resultados!$A$1:$ZZ$1, 0))</f>
        <v/>
      </c>
      <c r="C335">
        <f>INDEX(resultados!$A$2:$ZZ$355, 329, MATCH($B$3, resultados!$A$1:$ZZ$1, 0))</f>
        <v/>
      </c>
    </row>
    <row r="336">
      <c r="A336">
        <f>INDEX(resultados!$A$2:$ZZ$355, 330, MATCH($B$1, resultados!$A$1:$ZZ$1, 0))</f>
        <v/>
      </c>
      <c r="B336">
        <f>INDEX(resultados!$A$2:$ZZ$355, 330, MATCH($B$2, resultados!$A$1:$ZZ$1, 0))</f>
        <v/>
      </c>
      <c r="C336">
        <f>INDEX(resultados!$A$2:$ZZ$355, 330, MATCH($B$3, resultados!$A$1:$ZZ$1, 0))</f>
        <v/>
      </c>
    </row>
    <row r="337">
      <c r="A337">
        <f>INDEX(resultados!$A$2:$ZZ$355, 331, MATCH($B$1, resultados!$A$1:$ZZ$1, 0))</f>
        <v/>
      </c>
      <c r="B337">
        <f>INDEX(resultados!$A$2:$ZZ$355, 331, MATCH($B$2, resultados!$A$1:$ZZ$1, 0))</f>
        <v/>
      </c>
      <c r="C337">
        <f>INDEX(resultados!$A$2:$ZZ$355, 331, MATCH($B$3, resultados!$A$1:$ZZ$1, 0))</f>
        <v/>
      </c>
    </row>
    <row r="338">
      <c r="A338">
        <f>INDEX(resultados!$A$2:$ZZ$355, 332, MATCH($B$1, resultados!$A$1:$ZZ$1, 0))</f>
        <v/>
      </c>
      <c r="B338">
        <f>INDEX(resultados!$A$2:$ZZ$355, 332, MATCH($B$2, resultados!$A$1:$ZZ$1, 0))</f>
        <v/>
      </c>
      <c r="C338">
        <f>INDEX(resultados!$A$2:$ZZ$355, 332, MATCH($B$3, resultados!$A$1:$ZZ$1, 0))</f>
        <v/>
      </c>
    </row>
    <row r="339">
      <c r="A339">
        <f>INDEX(resultados!$A$2:$ZZ$355, 333, MATCH($B$1, resultados!$A$1:$ZZ$1, 0))</f>
        <v/>
      </c>
      <c r="B339">
        <f>INDEX(resultados!$A$2:$ZZ$355, 333, MATCH($B$2, resultados!$A$1:$ZZ$1, 0))</f>
        <v/>
      </c>
      <c r="C339">
        <f>INDEX(resultados!$A$2:$ZZ$355, 333, MATCH($B$3, resultados!$A$1:$ZZ$1, 0))</f>
        <v/>
      </c>
    </row>
    <row r="340">
      <c r="A340">
        <f>INDEX(resultados!$A$2:$ZZ$355, 334, MATCH($B$1, resultados!$A$1:$ZZ$1, 0))</f>
        <v/>
      </c>
      <c r="B340">
        <f>INDEX(resultados!$A$2:$ZZ$355, 334, MATCH($B$2, resultados!$A$1:$ZZ$1, 0))</f>
        <v/>
      </c>
      <c r="C340">
        <f>INDEX(resultados!$A$2:$ZZ$355, 334, MATCH($B$3, resultados!$A$1:$ZZ$1, 0))</f>
        <v/>
      </c>
    </row>
    <row r="341">
      <c r="A341">
        <f>INDEX(resultados!$A$2:$ZZ$355, 335, MATCH($B$1, resultados!$A$1:$ZZ$1, 0))</f>
        <v/>
      </c>
      <c r="B341">
        <f>INDEX(resultados!$A$2:$ZZ$355, 335, MATCH($B$2, resultados!$A$1:$ZZ$1, 0))</f>
        <v/>
      </c>
      <c r="C341">
        <f>INDEX(resultados!$A$2:$ZZ$355, 335, MATCH($B$3, resultados!$A$1:$ZZ$1, 0))</f>
        <v/>
      </c>
    </row>
    <row r="342">
      <c r="A342">
        <f>INDEX(resultados!$A$2:$ZZ$355, 336, MATCH($B$1, resultados!$A$1:$ZZ$1, 0))</f>
        <v/>
      </c>
      <c r="B342">
        <f>INDEX(resultados!$A$2:$ZZ$355, 336, MATCH($B$2, resultados!$A$1:$ZZ$1, 0))</f>
        <v/>
      </c>
      <c r="C342">
        <f>INDEX(resultados!$A$2:$ZZ$355, 336, MATCH($B$3, resultados!$A$1:$ZZ$1, 0))</f>
        <v/>
      </c>
    </row>
    <row r="343">
      <c r="A343">
        <f>INDEX(resultados!$A$2:$ZZ$355, 337, MATCH($B$1, resultados!$A$1:$ZZ$1, 0))</f>
        <v/>
      </c>
      <c r="B343">
        <f>INDEX(resultados!$A$2:$ZZ$355, 337, MATCH($B$2, resultados!$A$1:$ZZ$1, 0))</f>
        <v/>
      </c>
      <c r="C343">
        <f>INDEX(resultados!$A$2:$ZZ$355, 337, MATCH($B$3, resultados!$A$1:$ZZ$1, 0))</f>
        <v/>
      </c>
    </row>
    <row r="344">
      <c r="A344">
        <f>INDEX(resultados!$A$2:$ZZ$355, 338, MATCH($B$1, resultados!$A$1:$ZZ$1, 0))</f>
        <v/>
      </c>
      <c r="B344">
        <f>INDEX(resultados!$A$2:$ZZ$355, 338, MATCH($B$2, resultados!$A$1:$ZZ$1, 0))</f>
        <v/>
      </c>
      <c r="C344">
        <f>INDEX(resultados!$A$2:$ZZ$355, 338, MATCH($B$3, resultados!$A$1:$ZZ$1, 0))</f>
        <v/>
      </c>
    </row>
    <row r="345">
      <c r="A345">
        <f>INDEX(resultados!$A$2:$ZZ$355, 339, MATCH($B$1, resultados!$A$1:$ZZ$1, 0))</f>
        <v/>
      </c>
      <c r="B345">
        <f>INDEX(resultados!$A$2:$ZZ$355, 339, MATCH($B$2, resultados!$A$1:$ZZ$1, 0))</f>
        <v/>
      </c>
      <c r="C345">
        <f>INDEX(resultados!$A$2:$ZZ$355, 339, MATCH($B$3, resultados!$A$1:$ZZ$1, 0))</f>
        <v/>
      </c>
    </row>
    <row r="346">
      <c r="A346">
        <f>INDEX(resultados!$A$2:$ZZ$355, 340, MATCH($B$1, resultados!$A$1:$ZZ$1, 0))</f>
        <v/>
      </c>
      <c r="B346">
        <f>INDEX(resultados!$A$2:$ZZ$355, 340, MATCH($B$2, resultados!$A$1:$ZZ$1, 0))</f>
        <v/>
      </c>
      <c r="C346">
        <f>INDEX(resultados!$A$2:$ZZ$355, 340, MATCH($B$3, resultados!$A$1:$ZZ$1, 0))</f>
        <v/>
      </c>
    </row>
    <row r="347">
      <c r="A347">
        <f>INDEX(resultados!$A$2:$ZZ$355, 341, MATCH($B$1, resultados!$A$1:$ZZ$1, 0))</f>
        <v/>
      </c>
      <c r="B347">
        <f>INDEX(resultados!$A$2:$ZZ$355, 341, MATCH($B$2, resultados!$A$1:$ZZ$1, 0))</f>
        <v/>
      </c>
      <c r="C347">
        <f>INDEX(resultados!$A$2:$ZZ$355, 341, MATCH($B$3, resultados!$A$1:$ZZ$1, 0))</f>
        <v/>
      </c>
    </row>
    <row r="348">
      <c r="A348">
        <f>INDEX(resultados!$A$2:$ZZ$355, 342, MATCH($B$1, resultados!$A$1:$ZZ$1, 0))</f>
        <v/>
      </c>
      <c r="B348">
        <f>INDEX(resultados!$A$2:$ZZ$355, 342, MATCH($B$2, resultados!$A$1:$ZZ$1, 0))</f>
        <v/>
      </c>
      <c r="C348">
        <f>INDEX(resultados!$A$2:$ZZ$355, 342, MATCH($B$3, resultados!$A$1:$ZZ$1, 0))</f>
        <v/>
      </c>
    </row>
    <row r="349">
      <c r="A349">
        <f>INDEX(resultados!$A$2:$ZZ$355, 343, MATCH($B$1, resultados!$A$1:$ZZ$1, 0))</f>
        <v/>
      </c>
      <c r="B349">
        <f>INDEX(resultados!$A$2:$ZZ$355, 343, MATCH($B$2, resultados!$A$1:$ZZ$1, 0))</f>
        <v/>
      </c>
      <c r="C349">
        <f>INDEX(resultados!$A$2:$ZZ$355, 343, MATCH($B$3, resultados!$A$1:$ZZ$1, 0))</f>
        <v/>
      </c>
    </row>
    <row r="350">
      <c r="A350">
        <f>INDEX(resultados!$A$2:$ZZ$355, 344, MATCH($B$1, resultados!$A$1:$ZZ$1, 0))</f>
        <v/>
      </c>
      <c r="B350">
        <f>INDEX(resultados!$A$2:$ZZ$355, 344, MATCH($B$2, resultados!$A$1:$ZZ$1, 0))</f>
        <v/>
      </c>
      <c r="C350">
        <f>INDEX(resultados!$A$2:$ZZ$355, 344, MATCH($B$3, resultados!$A$1:$ZZ$1, 0))</f>
        <v/>
      </c>
    </row>
    <row r="351">
      <c r="A351">
        <f>INDEX(resultados!$A$2:$ZZ$355, 345, MATCH($B$1, resultados!$A$1:$ZZ$1, 0))</f>
        <v/>
      </c>
      <c r="B351">
        <f>INDEX(resultados!$A$2:$ZZ$355, 345, MATCH($B$2, resultados!$A$1:$ZZ$1, 0))</f>
        <v/>
      </c>
      <c r="C351">
        <f>INDEX(resultados!$A$2:$ZZ$355, 345, MATCH($B$3, resultados!$A$1:$ZZ$1, 0))</f>
        <v/>
      </c>
    </row>
    <row r="352">
      <c r="A352">
        <f>INDEX(resultados!$A$2:$ZZ$355, 346, MATCH($B$1, resultados!$A$1:$ZZ$1, 0))</f>
        <v/>
      </c>
      <c r="B352">
        <f>INDEX(resultados!$A$2:$ZZ$355, 346, MATCH($B$2, resultados!$A$1:$ZZ$1, 0))</f>
        <v/>
      </c>
      <c r="C352">
        <f>INDEX(resultados!$A$2:$ZZ$355, 346, MATCH($B$3, resultados!$A$1:$ZZ$1, 0))</f>
        <v/>
      </c>
    </row>
    <row r="353">
      <c r="A353">
        <f>INDEX(resultados!$A$2:$ZZ$355, 347, MATCH($B$1, resultados!$A$1:$ZZ$1, 0))</f>
        <v/>
      </c>
      <c r="B353">
        <f>INDEX(resultados!$A$2:$ZZ$355, 347, MATCH($B$2, resultados!$A$1:$ZZ$1, 0))</f>
        <v/>
      </c>
      <c r="C353">
        <f>INDEX(resultados!$A$2:$ZZ$355, 347, MATCH($B$3, resultados!$A$1:$ZZ$1, 0))</f>
        <v/>
      </c>
    </row>
    <row r="354">
      <c r="A354">
        <f>INDEX(resultados!$A$2:$ZZ$355, 348, MATCH($B$1, resultados!$A$1:$ZZ$1, 0))</f>
        <v/>
      </c>
      <c r="B354">
        <f>INDEX(resultados!$A$2:$ZZ$355, 348, MATCH($B$2, resultados!$A$1:$ZZ$1, 0))</f>
        <v/>
      </c>
      <c r="C354">
        <f>INDEX(resultados!$A$2:$ZZ$355, 348, MATCH($B$3, resultados!$A$1:$ZZ$1, 0))</f>
        <v/>
      </c>
    </row>
    <row r="355">
      <c r="A355">
        <f>INDEX(resultados!$A$2:$ZZ$355, 349, MATCH($B$1, resultados!$A$1:$ZZ$1, 0))</f>
        <v/>
      </c>
      <c r="B355">
        <f>INDEX(resultados!$A$2:$ZZ$355, 349, MATCH($B$2, resultados!$A$1:$ZZ$1, 0))</f>
        <v/>
      </c>
      <c r="C355">
        <f>INDEX(resultados!$A$2:$ZZ$355, 349, MATCH($B$3, resultados!$A$1:$ZZ$1, 0))</f>
        <v/>
      </c>
    </row>
    <row r="356">
      <c r="A356">
        <f>INDEX(resultados!$A$2:$ZZ$355, 350, MATCH($B$1, resultados!$A$1:$ZZ$1, 0))</f>
        <v/>
      </c>
      <c r="B356">
        <f>INDEX(resultados!$A$2:$ZZ$355, 350, MATCH($B$2, resultados!$A$1:$ZZ$1, 0))</f>
        <v/>
      </c>
      <c r="C356">
        <f>INDEX(resultados!$A$2:$ZZ$355, 350, MATCH($B$3, resultados!$A$1:$ZZ$1, 0))</f>
        <v/>
      </c>
    </row>
    <row r="357">
      <c r="A357">
        <f>INDEX(resultados!$A$2:$ZZ$355, 351, MATCH($B$1, resultados!$A$1:$ZZ$1, 0))</f>
        <v/>
      </c>
      <c r="B357">
        <f>INDEX(resultados!$A$2:$ZZ$355, 351, MATCH($B$2, resultados!$A$1:$ZZ$1, 0))</f>
        <v/>
      </c>
      <c r="C357">
        <f>INDEX(resultados!$A$2:$ZZ$355, 351, MATCH($B$3, resultados!$A$1:$ZZ$1, 0))</f>
        <v/>
      </c>
    </row>
    <row r="358">
      <c r="A358">
        <f>INDEX(resultados!$A$2:$ZZ$355, 352, MATCH($B$1, resultados!$A$1:$ZZ$1, 0))</f>
        <v/>
      </c>
      <c r="B358">
        <f>INDEX(resultados!$A$2:$ZZ$355, 352, MATCH($B$2, resultados!$A$1:$ZZ$1, 0))</f>
        <v/>
      </c>
      <c r="C358">
        <f>INDEX(resultados!$A$2:$ZZ$355, 352, MATCH($B$3, resultados!$A$1:$ZZ$1, 0))</f>
        <v/>
      </c>
    </row>
    <row r="359">
      <c r="A359">
        <f>INDEX(resultados!$A$2:$ZZ$355, 353, MATCH($B$1, resultados!$A$1:$ZZ$1, 0))</f>
        <v/>
      </c>
      <c r="B359">
        <f>INDEX(resultados!$A$2:$ZZ$355, 353, MATCH($B$2, resultados!$A$1:$ZZ$1, 0))</f>
        <v/>
      </c>
      <c r="C359">
        <f>INDEX(resultados!$A$2:$ZZ$355, 353, MATCH($B$3, resultados!$A$1:$ZZ$1, 0))</f>
        <v/>
      </c>
    </row>
    <row r="360">
      <c r="A360">
        <f>INDEX(resultados!$A$2:$ZZ$355, 354, MATCH($B$1, resultados!$A$1:$ZZ$1, 0))</f>
        <v/>
      </c>
      <c r="B360">
        <f>INDEX(resultados!$A$2:$ZZ$355, 354, MATCH($B$2, resultados!$A$1:$ZZ$1, 0))</f>
        <v/>
      </c>
      <c r="C360">
        <f>INDEX(resultados!$A$2:$ZZ$355, 354,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2.2163</v>
      </c>
      <c r="E2" t="n">
        <v>45.12</v>
      </c>
      <c r="F2" t="n">
        <v>27.54</v>
      </c>
      <c r="G2" t="n">
        <v>5.26</v>
      </c>
      <c r="H2" t="n">
        <v>0.07000000000000001</v>
      </c>
      <c r="I2" t="n">
        <v>314</v>
      </c>
      <c r="J2" t="n">
        <v>242.64</v>
      </c>
      <c r="K2" t="n">
        <v>58.47</v>
      </c>
      <c r="L2" t="n">
        <v>1</v>
      </c>
      <c r="M2" t="n">
        <v>312</v>
      </c>
      <c r="N2" t="n">
        <v>58.17</v>
      </c>
      <c r="O2" t="n">
        <v>30160.1</v>
      </c>
      <c r="P2" t="n">
        <v>432.26</v>
      </c>
      <c r="Q2" t="n">
        <v>3800.05</v>
      </c>
      <c r="R2" t="n">
        <v>371.71</v>
      </c>
      <c r="S2" t="n">
        <v>58.18</v>
      </c>
      <c r="T2" t="n">
        <v>153544.63</v>
      </c>
      <c r="U2" t="n">
        <v>0.16</v>
      </c>
      <c r="V2" t="n">
        <v>0.6</v>
      </c>
      <c r="W2" t="n">
        <v>3.23</v>
      </c>
      <c r="X2" t="n">
        <v>9.460000000000001</v>
      </c>
      <c r="Y2" t="n">
        <v>1</v>
      </c>
      <c r="Z2" t="n">
        <v>10</v>
      </c>
      <c r="AA2" t="n">
        <v>639.8064506379266</v>
      </c>
      <c r="AB2" t="n">
        <v>875.4114120313038</v>
      </c>
      <c r="AC2" t="n">
        <v>791.8633755146691</v>
      </c>
      <c r="AD2" t="n">
        <v>639806.4506379266</v>
      </c>
      <c r="AE2" t="n">
        <v>875411.4120313039</v>
      </c>
      <c r="AF2" t="n">
        <v>1.123002386567983e-06</v>
      </c>
      <c r="AG2" t="n">
        <v>0.6266666666666666</v>
      </c>
      <c r="AH2" t="n">
        <v>791863.3755146691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2.6404</v>
      </c>
      <c r="E3" t="n">
        <v>37.87</v>
      </c>
      <c r="F3" t="n">
        <v>24.63</v>
      </c>
      <c r="G3" t="n">
        <v>6.66</v>
      </c>
      <c r="H3" t="n">
        <v>0.09</v>
      </c>
      <c r="I3" t="n">
        <v>222</v>
      </c>
      <c r="J3" t="n">
        <v>243.08</v>
      </c>
      <c r="K3" t="n">
        <v>58.47</v>
      </c>
      <c r="L3" t="n">
        <v>1.25</v>
      </c>
      <c r="M3" t="n">
        <v>220</v>
      </c>
      <c r="N3" t="n">
        <v>58.36</v>
      </c>
      <c r="O3" t="n">
        <v>30214.33</v>
      </c>
      <c r="P3" t="n">
        <v>382.4</v>
      </c>
      <c r="Q3" t="n">
        <v>3798.8</v>
      </c>
      <c r="R3" t="n">
        <v>276.52</v>
      </c>
      <c r="S3" t="n">
        <v>58.18</v>
      </c>
      <c r="T3" t="n">
        <v>106409.06</v>
      </c>
      <c r="U3" t="n">
        <v>0.21</v>
      </c>
      <c r="V3" t="n">
        <v>0.67</v>
      </c>
      <c r="W3" t="n">
        <v>3.08</v>
      </c>
      <c r="X3" t="n">
        <v>6.56</v>
      </c>
      <c r="Y3" t="n">
        <v>1</v>
      </c>
      <c r="Z3" t="n">
        <v>10</v>
      </c>
      <c r="AA3" t="n">
        <v>477.0625884407626</v>
      </c>
      <c r="AB3" t="n">
        <v>652.7380800206658</v>
      </c>
      <c r="AC3" t="n">
        <v>590.4416737871418</v>
      </c>
      <c r="AD3" t="n">
        <v>477062.5884407626</v>
      </c>
      <c r="AE3" t="n">
        <v>652738.0800206659</v>
      </c>
      <c r="AF3" t="n">
        <v>1.337894464420025e-06</v>
      </c>
      <c r="AG3" t="n">
        <v>0.5259722222222222</v>
      </c>
      <c r="AH3" t="n">
        <v>590441.6737871418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2.9405</v>
      </c>
      <c r="E4" t="n">
        <v>34.01</v>
      </c>
      <c r="F4" t="n">
        <v>23.13</v>
      </c>
      <c r="G4" t="n">
        <v>8.07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355.05</v>
      </c>
      <c r="Q4" t="n">
        <v>3799.37</v>
      </c>
      <c r="R4" t="n">
        <v>226.92</v>
      </c>
      <c r="S4" t="n">
        <v>58.18</v>
      </c>
      <c r="T4" t="n">
        <v>81858.99000000001</v>
      </c>
      <c r="U4" t="n">
        <v>0.26</v>
      </c>
      <c r="V4" t="n">
        <v>0.71</v>
      </c>
      <c r="W4" t="n">
        <v>3</v>
      </c>
      <c r="X4" t="n">
        <v>5.05</v>
      </c>
      <c r="Y4" t="n">
        <v>1</v>
      </c>
      <c r="Z4" t="n">
        <v>10</v>
      </c>
      <c r="AA4" t="n">
        <v>399.3025921041838</v>
      </c>
      <c r="AB4" t="n">
        <v>546.3434225040348</v>
      </c>
      <c r="AC4" t="n">
        <v>494.2011730580584</v>
      </c>
      <c r="AD4" t="n">
        <v>399302.5921041838</v>
      </c>
      <c r="AE4" t="n">
        <v>546343.4225040348</v>
      </c>
      <c r="AF4" t="n">
        <v>1.489955564545934e-06</v>
      </c>
      <c r="AG4" t="n">
        <v>0.4723611111111111</v>
      </c>
      <c r="AH4" t="n">
        <v>494201.1730580584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3.181</v>
      </c>
      <c r="E5" t="n">
        <v>31.44</v>
      </c>
      <c r="F5" t="n">
        <v>22.12</v>
      </c>
      <c r="G5" t="n">
        <v>9.550000000000001</v>
      </c>
      <c r="H5" t="n">
        <v>0.13</v>
      </c>
      <c r="I5" t="n">
        <v>139</v>
      </c>
      <c r="J5" t="n">
        <v>243.96</v>
      </c>
      <c r="K5" t="n">
        <v>58.47</v>
      </c>
      <c r="L5" t="n">
        <v>1.75</v>
      </c>
      <c r="M5" t="n">
        <v>137</v>
      </c>
      <c r="N5" t="n">
        <v>58.74</v>
      </c>
      <c r="O5" t="n">
        <v>30323.01</v>
      </c>
      <c r="P5" t="n">
        <v>335.62</v>
      </c>
      <c r="Q5" t="n">
        <v>3798.64</v>
      </c>
      <c r="R5" t="n">
        <v>193.89</v>
      </c>
      <c r="S5" t="n">
        <v>58.18</v>
      </c>
      <c r="T5" t="n">
        <v>65510.93</v>
      </c>
      <c r="U5" t="n">
        <v>0.3</v>
      </c>
      <c r="V5" t="n">
        <v>0.75</v>
      </c>
      <c r="W5" t="n">
        <v>2.95</v>
      </c>
      <c r="X5" t="n">
        <v>4.04</v>
      </c>
      <c r="Y5" t="n">
        <v>1</v>
      </c>
      <c r="Z5" t="n">
        <v>10</v>
      </c>
      <c r="AA5" t="n">
        <v>350.2663751322491</v>
      </c>
      <c r="AB5" t="n">
        <v>479.249907117821</v>
      </c>
      <c r="AC5" t="n">
        <v>433.5109686139646</v>
      </c>
      <c r="AD5" t="n">
        <v>350266.3751322491</v>
      </c>
      <c r="AE5" t="n">
        <v>479249.907117821</v>
      </c>
      <c r="AF5" t="n">
        <v>1.611817259248637e-06</v>
      </c>
      <c r="AG5" t="n">
        <v>0.4366666666666667</v>
      </c>
      <c r="AH5" t="n">
        <v>433510.9686139646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3.3626</v>
      </c>
      <c r="E6" t="n">
        <v>29.74</v>
      </c>
      <c r="F6" t="n">
        <v>21.46</v>
      </c>
      <c r="G6" t="n">
        <v>11</v>
      </c>
      <c r="H6" t="n">
        <v>0.15</v>
      </c>
      <c r="I6" t="n">
        <v>117</v>
      </c>
      <c r="J6" t="n">
        <v>244.41</v>
      </c>
      <c r="K6" t="n">
        <v>58.47</v>
      </c>
      <c r="L6" t="n">
        <v>2</v>
      </c>
      <c r="M6" t="n">
        <v>115</v>
      </c>
      <c r="N6" t="n">
        <v>58.93</v>
      </c>
      <c r="O6" t="n">
        <v>30377.45</v>
      </c>
      <c r="P6" t="n">
        <v>321.51</v>
      </c>
      <c r="Q6" t="n">
        <v>3798.16</v>
      </c>
      <c r="R6" t="n">
        <v>172.41</v>
      </c>
      <c r="S6" t="n">
        <v>58.18</v>
      </c>
      <c r="T6" t="n">
        <v>54882.76</v>
      </c>
      <c r="U6" t="n">
        <v>0.34</v>
      </c>
      <c r="V6" t="n">
        <v>0.77</v>
      </c>
      <c r="W6" t="n">
        <v>2.91</v>
      </c>
      <c r="X6" t="n">
        <v>3.38</v>
      </c>
      <c r="Y6" t="n">
        <v>1</v>
      </c>
      <c r="Z6" t="n">
        <v>10</v>
      </c>
      <c r="AA6" t="n">
        <v>318.6945544732664</v>
      </c>
      <c r="AB6" t="n">
        <v>436.0519492417759</v>
      </c>
      <c r="AC6" t="n">
        <v>394.4357632088945</v>
      </c>
      <c r="AD6" t="n">
        <v>318694.5544732664</v>
      </c>
      <c r="AE6" t="n">
        <v>436051.9492417759</v>
      </c>
      <c r="AF6" t="n">
        <v>1.703834239531426e-06</v>
      </c>
      <c r="AG6" t="n">
        <v>0.4130555555555555</v>
      </c>
      <c r="AH6" t="n">
        <v>394435.7632088945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3.5195</v>
      </c>
      <c r="E7" t="n">
        <v>28.41</v>
      </c>
      <c r="F7" t="n">
        <v>20.93</v>
      </c>
      <c r="G7" t="n">
        <v>12.56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310.14</v>
      </c>
      <c r="Q7" t="n">
        <v>3798.09</v>
      </c>
      <c r="R7" t="n">
        <v>155.36</v>
      </c>
      <c r="S7" t="n">
        <v>58.18</v>
      </c>
      <c r="T7" t="n">
        <v>46441.97</v>
      </c>
      <c r="U7" t="n">
        <v>0.37</v>
      </c>
      <c r="V7" t="n">
        <v>0.79</v>
      </c>
      <c r="W7" t="n">
        <v>2.88</v>
      </c>
      <c r="X7" t="n">
        <v>2.86</v>
      </c>
      <c r="Y7" t="n">
        <v>1</v>
      </c>
      <c r="Z7" t="n">
        <v>10</v>
      </c>
      <c r="AA7" t="n">
        <v>294.7555176678053</v>
      </c>
      <c r="AB7" t="n">
        <v>403.2975029687771</v>
      </c>
      <c r="AC7" t="n">
        <v>364.8073553170366</v>
      </c>
      <c r="AD7" t="n">
        <v>294755.5176678053</v>
      </c>
      <c r="AE7" t="n">
        <v>403297.502968777</v>
      </c>
      <c r="AF7" t="n">
        <v>1.783335694412316e-06</v>
      </c>
      <c r="AG7" t="n">
        <v>0.3945833333333333</v>
      </c>
      <c r="AH7" t="n">
        <v>364807.3553170366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3.6337</v>
      </c>
      <c r="E8" t="n">
        <v>27.52</v>
      </c>
      <c r="F8" t="n">
        <v>20.61</v>
      </c>
      <c r="G8" t="n">
        <v>14.05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301.44</v>
      </c>
      <c r="Q8" t="n">
        <v>3798.43</v>
      </c>
      <c r="R8" t="n">
        <v>144.85</v>
      </c>
      <c r="S8" t="n">
        <v>58.18</v>
      </c>
      <c r="T8" t="n">
        <v>41244.25</v>
      </c>
      <c r="U8" t="n">
        <v>0.4</v>
      </c>
      <c r="V8" t="n">
        <v>0.8</v>
      </c>
      <c r="W8" t="n">
        <v>2.86</v>
      </c>
      <c r="X8" t="n">
        <v>2.53</v>
      </c>
      <c r="Y8" t="n">
        <v>1</v>
      </c>
      <c r="Z8" t="n">
        <v>10</v>
      </c>
      <c r="AA8" t="n">
        <v>278.588468951316</v>
      </c>
      <c r="AB8" t="n">
        <v>381.1770336750249</v>
      </c>
      <c r="AC8" t="n">
        <v>344.7980325664067</v>
      </c>
      <c r="AD8" t="n">
        <v>278588.468951316</v>
      </c>
      <c r="AE8" t="n">
        <v>381177.0336750249</v>
      </c>
      <c r="AF8" t="n">
        <v>1.841200998092352e-06</v>
      </c>
      <c r="AG8" t="n">
        <v>0.3822222222222222</v>
      </c>
      <c r="AH8" t="n">
        <v>344798.0325664066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3.7395</v>
      </c>
      <c r="E9" t="n">
        <v>26.74</v>
      </c>
      <c r="F9" t="n">
        <v>20.3</v>
      </c>
      <c r="G9" t="n">
        <v>15.62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292.65</v>
      </c>
      <c r="Q9" t="n">
        <v>3798.07</v>
      </c>
      <c r="R9" t="n">
        <v>134.9</v>
      </c>
      <c r="S9" t="n">
        <v>58.18</v>
      </c>
      <c r="T9" t="n">
        <v>36323.79</v>
      </c>
      <c r="U9" t="n">
        <v>0.43</v>
      </c>
      <c r="V9" t="n">
        <v>0.8100000000000001</v>
      </c>
      <c r="W9" t="n">
        <v>2.84</v>
      </c>
      <c r="X9" t="n">
        <v>2.23</v>
      </c>
      <c r="Y9" t="n">
        <v>1</v>
      </c>
      <c r="Z9" t="n">
        <v>10</v>
      </c>
      <c r="AA9" t="n">
        <v>263.9716067921206</v>
      </c>
      <c r="AB9" t="n">
        <v>361.1775980183666</v>
      </c>
      <c r="AC9" t="n">
        <v>326.7073149794354</v>
      </c>
      <c r="AD9" t="n">
        <v>263971.6067921206</v>
      </c>
      <c r="AE9" t="n">
        <v>361177.5980183666</v>
      </c>
      <c r="AF9" t="n">
        <v>1.894810009732875e-06</v>
      </c>
      <c r="AG9" t="n">
        <v>0.3713888888888889</v>
      </c>
      <c r="AH9" t="n">
        <v>326707.3149794354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3.8233</v>
      </c>
      <c r="E10" t="n">
        <v>26.16</v>
      </c>
      <c r="F10" t="n">
        <v>20.09</v>
      </c>
      <c r="G10" t="n">
        <v>17.22</v>
      </c>
      <c r="H10" t="n">
        <v>0.22</v>
      </c>
      <c r="I10" t="n">
        <v>70</v>
      </c>
      <c r="J10" t="n">
        <v>246.18</v>
      </c>
      <c r="K10" t="n">
        <v>58.47</v>
      </c>
      <c r="L10" t="n">
        <v>3</v>
      </c>
      <c r="M10" t="n">
        <v>68</v>
      </c>
      <c r="N10" t="n">
        <v>59.7</v>
      </c>
      <c r="O10" t="n">
        <v>30595.91</v>
      </c>
      <c r="P10" t="n">
        <v>285.94</v>
      </c>
      <c r="Q10" t="n">
        <v>3798.49</v>
      </c>
      <c r="R10" t="n">
        <v>127.78</v>
      </c>
      <c r="S10" t="n">
        <v>58.18</v>
      </c>
      <c r="T10" t="n">
        <v>32800.36</v>
      </c>
      <c r="U10" t="n">
        <v>0.46</v>
      </c>
      <c r="V10" t="n">
        <v>0.82</v>
      </c>
      <c r="W10" t="n">
        <v>2.84</v>
      </c>
      <c r="X10" t="n">
        <v>2.02</v>
      </c>
      <c r="Y10" t="n">
        <v>1</v>
      </c>
      <c r="Z10" t="n">
        <v>10</v>
      </c>
      <c r="AA10" t="n">
        <v>253.2510689587493</v>
      </c>
      <c r="AB10" t="n">
        <v>346.5092851978347</v>
      </c>
      <c r="AC10" t="n">
        <v>313.4389253474929</v>
      </c>
      <c r="AD10" t="n">
        <v>253251.0689587493</v>
      </c>
      <c r="AE10" t="n">
        <v>346509.2851978347</v>
      </c>
      <c r="AF10" t="n">
        <v>1.937271589841343e-06</v>
      </c>
      <c r="AG10" t="n">
        <v>0.3633333333333333</v>
      </c>
      <c r="AH10" t="n">
        <v>313438.9253474929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3.9059</v>
      </c>
      <c r="E11" t="n">
        <v>25.6</v>
      </c>
      <c r="F11" t="n">
        <v>19.87</v>
      </c>
      <c r="G11" t="n">
        <v>18.92</v>
      </c>
      <c r="H11" t="n">
        <v>0.23</v>
      </c>
      <c r="I11" t="n">
        <v>63</v>
      </c>
      <c r="J11" t="n">
        <v>246.62</v>
      </c>
      <c r="K11" t="n">
        <v>58.47</v>
      </c>
      <c r="L11" t="n">
        <v>3.25</v>
      </c>
      <c r="M11" t="n">
        <v>61</v>
      </c>
      <c r="N11" t="n">
        <v>59.9</v>
      </c>
      <c r="O11" t="n">
        <v>30650.7</v>
      </c>
      <c r="P11" t="n">
        <v>278.82</v>
      </c>
      <c r="Q11" t="n">
        <v>3797.79</v>
      </c>
      <c r="R11" t="n">
        <v>120.72</v>
      </c>
      <c r="S11" t="n">
        <v>58.18</v>
      </c>
      <c r="T11" t="n">
        <v>29308.81</v>
      </c>
      <c r="U11" t="n">
        <v>0.48</v>
      </c>
      <c r="V11" t="n">
        <v>0.83</v>
      </c>
      <c r="W11" t="n">
        <v>2.82</v>
      </c>
      <c r="X11" t="n">
        <v>1.8</v>
      </c>
      <c r="Y11" t="n">
        <v>1</v>
      </c>
      <c r="Z11" t="n">
        <v>10</v>
      </c>
      <c r="AA11" t="n">
        <v>242.7762075087034</v>
      </c>
      <c r="AB11" t="n">
        <v>332.1771176436165</v>
      </c>
      <c r="AC11" t="n">
        <v>300.4745997493213</v>
      </c>
      <c r="AD11" t="n">
        <v>242776.2075087034</v>
      </c>
      <c r="AE11" t="n">
        <v>332177.1176436165</v>
      </c>
      <c r="AF11" t="n">
        <v>1.97912512822988e-06</v>
      </c>
      <c r="AG11" t="n">
        <v>0.3555555555555556</v>
      </c>
      <c r="AH11" t="n">
        <v>300474.5997493214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3.9742</v>
      </c>
      <c r="E12" t="n">
        <v>25.16</v>
      </c>
      <c r="F12" t="n">
        <v>19.71</v>
      </c>
      <c r="G12" t="n">
        <v>20.75</v>
      </c>
      <c r="H12" t="n">
        <v>0.25</v>
      </c>
      <c r="I12" t="n">
        <v>57</v>
      </c>
      <c r="J12" t="n">
        <v>247.07</v>
      </c>
      <c r="K12" t="n">
        <v>58.47</v>
      </c>
      <c r="L12" t="n">
        <v>3.5</v>
      </c>
      <c r="M12" t="n">
        <v>55</v>
      </c>
      <c r="N12" t="n">
        <v>60.09</v>
      </c>
      <c r="O12" t="n">
        <v>30705.56</v>
      </c>
      <c r="P12" t="n">
        <v>271.82</v>
      </c>
      <c r="Q12" t="n">
        <v>3798.11</v>
      </c>
      <c r="R12" t="n">
        <v>115.61</v>
      </c>
      <c r="S12" t="n">
        <v>58.18</v>
      </c>
      <c r="T12" t="n">
        <v>26782.96</v>
      </c>
      <c r="U12" t="n">
        <v>0.5</v>
      </c>
      <c r="V12" t="n">
        <v>0.84</v>
      </c>
      <c r="W12" t="n">
        <v>2.81</v>
      </c>
      <c r="X12" t="n">
        <v>1.64</v>
      </c>
      <c r="Y12" t="n">
        <v>1</v>
      </c>
      <c r="Z12" t="n">
        <v>10</v>
      </c>
      <c r="AA12" t="n">
        <v>233.8396744381937</v>
      </c>
      <c r="AB12" t="n">
        <v>319.9497588445371</v>
      </c>
      <c r="AC12" t="n">
        <v>289.4142029128164</v>
      </c>
      <c r="AD12" t="n">
        <v>233839.6744381937</v>
      </c>
      <c r="AE12" t="n">
        <v>319949.7588445371</v>
      </c>
      <c r="AF12" t="n">
        <v>2.013732836122581e-06</v>
      </c>
      <c r="AG12" t="n">
        <v>0.3494444444444444</v>
      </c>
      <c r="AH12" t="n">
        <v>289414.2029128164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4.0395</v>
      </c>
      <c r="E13" t="n">
        <v>24.76</v>
      </c>
      <c r="F13" t="n">
        <v>19.54</v>
      </c>
      <c r="G13" t="n">
        <v>22.55</v>
      </c>
      <c r="H13" t="n">
        <v>0.27</v>
      </c>
      <c r="I13" t="n">
        <v>52</v>
      </c>
      <c r="J13" t="n">
        <v>247.51</v>
      </c>
      <c r="K13" t="n">
        <v>58.47</v>
      </c>
      <c r="L13" t="n">
        <v>3.75</v>
      </c>
      <c r="M13" t="n">
        <v>50</v>
      </c>
      <c r="N13" t="n">
        <v>60.29</v>
      </c>
      <c r="O13" t="n">
        <v>30760.49</v>
      </c>
      <c r="P13" t="n">
        <v>265.92</v>
      </c>
      <c r="Q13" t="n">
        <v>3798.29</v>
      </c>
      <c r="R13" t="n">
        <v>109.94</v>
      </c>
      <c r="S13" t="n">
        <v>58.18</v>
      </c>
      <c r="T13" t="n">
        <v>23971.14</v>
      </c>
      <c r="U13" t="n">
        <v>0.53</v>
      </c>
      <c r="V13" t="n">
        <v>0.84</v>
      </c>
      <c r="W13" t="n">
        <v>2.8</v>
      </c>
      <c r="X13" t="n">
        <v>1.47</v>
      </c>
      <c r="Y13" t="n">
        <v>1</v>
      </c>
      <c r="Z13" t="n">
        <v>10</v>
      </c>
      <c r="AA13" t="n">
        <v>225.9973859185002</v>
      </c>
      <c r="AB13" t="n">
        <v>309.2195937145464</v>
      </c>
      <c r="AC13" t="n">
        <v>279.7081096829471</v>
      </c>
      <c r="AD13" t="n">
        <v>225997.3859185002</v>
      </c>
      <c r="AE13" t="n">
        <v>309219.5937145464</v>
      </c>
      <c r="AF13" t="n">
        <v>2.046820439715457e-06</v>
      </c>
      <c r="AG13" t="n">
        <v>0.3438888888888889</v>
      </c>
      <c r="AH13" t="n">
        <v>279708.1096829471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4.09</v>
      </c>
      <c r="E14" t="n">
        <v>24.45</v>
      </c>
      <c r="F14" t="n">
        <v>19.43</v>
      </c>
      <c r="G14" t="n">
        <v>24.28</v>
      </c>
      <c r="H14" t="n">
        <v>0.29</v>
      </c>
      <c r="I14" t="n">
        <v>48</v>
      </c>
      <c r="J14" t="n">
        <v>247.96</v>
      </c>
      <c r="K14" t="n">
        <v>58.47</v>
      </c>
      <c r="L14" t="n">
        <v>4</v>
      </c>
      <c r="M14" t="n">
        <v>46</v>
      </c>
      <c r="N14" t="n">
        <v>60.48</v>
      </c>
      <c r="O14" t="n">
        <v>30815.5</v>
      </c>
      <c r="P14" t="n">
        <v>260.3</v>
      </c>
      <c r="Q14" t="n">
        <v>3798.11</v>
      </c>
      <c r="R14" t="n">
        <v>106.02</v>
      </c>
      <c r="S14" t="n">
        <v>58.18</v>
      </c>
      <c r="T14" t="n">
        <v>22033.6</v>
      </c>
      <c r="U14" t="n">
        <v>0.55</v>
      </c>
      <c r="V14" t="n">
        <v>0.85</v>
      </c>
      <c r="W14" t="n">
        <v>2.8</v>
      </c>
      <c r="X14" t="n">
        <v>1.36</v>
      </c>
      <c r="Y14" t="n">
        <v>1</v>
      </c>
      <c r="Z14" t="n">
        <v>10</v>
      </c>
      <c r="AA14" t="n">
        <v>219.547977321126</v>
      </c>
      <c r="AB14" t="n">
        <v>300.395228343797</v>
      </c>
      <c r="AC14" t="n">
        <v>271.7259293581046</v>
      </c>
      <c r="AD14" t="n">
        <v>219547.977321126</v>
      </c>
      <c r="AE14" t="n">
        <v>300395.228343797</v>
      </c>
      <c r="AF14" t="n">
        <v>2.072408862095858e-06</v>
      </c>
      <c r="AG14" t="n">
        <v>0.3395833333333333</v>
      </c>
      <c r="AH14" t="n">
        <v>271725.9293581046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4.1401</v>
      </c>
      <c r="E15" t="n">
        <v>24.15</v>
      </c>
      <c r="F15" t="n">
        <v>19.32</v>
      </c>
      <c r="G15" t="n">
        <v>26.34</v>
      </c>
      <c r="H15" t="n">
        <v>0.3</v>
      </c>
      <c r="I15" t="n">
        <v>44</v>
      </c>
      <c r="J15" t="n">
        <v>248.4</v>
      </c>
      <c r="K15" t="n">
        <v>58.47</v>
      </c>
      <c r="L15" t="n">
        <v>4.25</v>
      </c>
      <c r="M15" t="n">
        <v>42</v>
      </c>
      <c r="N15" t="n">
        <v>60.68</v>
      </c>
      <c r="O15" t="n">
        <v>30870.57</v>
      </c>
      <c r="P15" t="n">
        <v>254.17</v>
      </c>
      <c r="Q15" t="n">
        <v>3797.79</v>
      </c>
      <c r="R15" t="n">
        <v>102.43</v>
      </c>
      <c r="S15" t="n">
        <v>58.18</v>
      </c>
      <c r="T15" t="n">
        <v>20254.01</v>
      </c>
      <c r="U15" t="n">
        <v>0.57</v>
      </c>
      <c r="V15" t="n">
        <v>0.85</v>
      </c>
      <c r="W15" t="n">
        <v>2.8</v>
      </c>
      <c r="X15" t="n">
        <v>1.25</v>
      </c>
      <c r="Y15" t="n">
        <v>1</v>
      </c>
      <c r="Z15" t="n">
        <v>10</v>
      </c>
      <c r="AA15" t="n">
        <v>212.9783994366989</v>
      </c>
      <c r="AB15" t="n">
        <v>291.4064420530071</v>
      </c>
      <c r="AC15" t="n">
        <v>263.595020215064</v>
      </c>
      <c r="AD15" t="n">
        <v>212978.3994366988</v>
      </c>
      <c r="AE15" t="n">
        <v>291406.4420530071</v>
      </c>
      <c r="AF15" t="n">
        <v>2.097794603902949e-06</v>
      </c>
      <c r="AG15" t="n">
        <v>0.3354166666666666</v>
      </c>
      <c r="AH15" t="n">
        <v>263595.0202150641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4.1772</v>
      </c>
      <c r="E16" t="n">
        <v>23.94</v>
      </c>
      <c r="F16" t="n">
        <v>19.25</v>
      </c>
      <c r="G16" t="n">
        <v>28.17</v>
      </c>
      <c r="H16" t="n">
        <v>0.32</v>
      </c>
      <c r="I16" t="n">
        <v>41</v>
      </c>
      <c r="J16" t="n">
        <v>248.85</v>
      </c>
      <c r="K16" t="n">
        <v>58.47</v>
      </c>
      <c r="L16" t="n">
        <v>4.5</v>
      </c>
      <c r="M16" t="n">
        <v>39</v>
      </c>
      <c r="N16" t="n">
        <v>60.88</v>
      </c>
      <c r="O16" t="n">
        <v>30925.72</v>
      </c>
      <c r="P16" t="n">
        <v>246.43</v>
      </c>
      <c r="Q16" t="n">
        <v>3797.89</v>
      </c>
      <c r="R16" t="n">
        <v>100.48</v>
      </c>
      <c r="S16" t="n">
        <v>58.18</v>
      </c>
      <c r="T16" t="n">
        <v>19298.32</v>
      </c>
      <c r="U16" t="n">
        <v>0.58</v>
      </c>
      <c r="V16" t="n">
        <v>0.86</v>
      </c>
      <c r="W16" t="n">
        <v>2.78</v>
      </c>
      <c r="X16" t="n">
        <v>1.18</v>
      </c>
      <c r="Y16" t="n">
        <v>1</v>
      </c>
      <c r="Z16" t="n">
        <v>10</v>
      </c>
      <c r="AA16" t="n">
        <v>206.398482777592</v>
      </c>
      <c r="AB16" t="n">
        <v>282.403509794586</v>
      </c>
      <c r="AC16" t="n">
        <v>255.451315175689</v>
      </c>
      <c r="AD16" t="n">
        <v>206398.482777592</v>
      </c>
      <c r="AE16" t="n">
        <v>282403.509794586</v>
      </c>
      <c r="AF16" t="n">
        <v>2.116593227077461e-06</v>
      </c>
      <c r="AG16" t="n">
        <v>0.3325</v>
      </c>
      <c r="AH16" t="n">
        <v>255451.315175689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4.2146</v>
      </c>
      <c r="E17" t="n">
        <v>23.73</v>
      </c>
      <c r="F17" t="n">
        <v>19.18</v>
      </c>
      <c r="G17" t="n">
        <v>30.28</v>
      </c>
      <c r="H17" t="n">
        <v>0.34</v>
      </c>
      <c r="I17" t="n">
        <v>38</v>
      </c>
      <c r="J17" t="n">
        <v>249.3</v>
      </c>
      <c r="K17" t="n">
        <v>58.47</v>
      </c>
      <c r="L17" t="n">
        <v>4.75</v>
      </c>
      <c r="M17" t="n">
        <v>32</v>
      </c>
      <c r="N17" t="n">
        <v>61.07</v>
      </c>
      <c r="O17" t="n">
        <v>30980.93</v>
      </c>
      <c r="P17" t="n">
        <v>241.43</v>
      </c>
      <c r="Q17" t="n">
        <v>3798</v>
      </c>
      <c r="R17" t="n">
        <v>98.04000000000001</v>
      </c>
      <c r="S17" t="n">
        <v>58.18</v>
      </c>
      <c r="T17" t="n">
        <v>18090.62</v>
      </c>
      <c r="U17" t="n">
        <v>0.59</v>
      </c>
      <c r="V17" t="n">
        <v>0.86</v>
      </c>
      <c r="W17" t="n">
        <v>2.79</v>
      </c>
      <c r="X17" t="n">
        <v>1.11</v>
      </c>
      <c r="Y17" t="n">
        <v>1</v>
      </c>
      <c r="Z17" t="n">
        <v>10</v>
      </c>
      <c r="AA17" t="n">
        <v>201.4926178432784</v>
      </c>
      <c r="AB17" t="n">
        <v>275.6910889599754</v>
      </c>
      <c r="AC17" t="n">
        <v>249.3795183645898</v>
      </c>
      <c r="AD17" t="n">
        <v>201492.6178432784</v>
      </c>
      <c r="AE17" t="n">
        <v>275691.0889599755</v>
      </c>
      <c r="AF17" t="n">
        <v>2.135543860681956e-06</v>
      </c>
      <c r="AG17" t="n">
        <v>0.3295833333333333</v>
      </c>
      <c r="AH17" t="n">
        <v>249379.5183645898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4.2585</v>
      </c>
      <c r="E18" t="n">
        <v>23.48</v>
      </c>
      <c r="F18" t="n">
        <v>19.07</v>
      </c>
      <c r="G18" t="n">
        <v>32.7</v>
      </c>
      <c r="H18" t="n">
        <v>0.36</v>
      </c>
      <c r="I18" t="n">
        <v>35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235.1</v>
      </c>
      <c r="Q18" t="n">
        <v>3797.79</v>
      </c>
      <c r="R18" t="n">
        <v>94.61</v>
      </c>
      <c r="S18" t="n">
        <v>58.18</v>
      </c>
      <c r="T18" t="n">
        <v>16391.43</v>
      </c>
      <c r="U18" t="n">
        <v>0.61</v>
      </c>
      <c r="V18" t="n">
        <v>0.86</v>
      </c>
      <c r="W18" t="n">
        <v>2.78</v>
      </c>
      <c r="X18" t="n">
        <v>1</v>
      </c>
      <c r="Y18" t="n">
        <v>1</v>
      </c>
      <c r="Z18" t="n">
        <v>10</v>
      </c>
      <c r="AA18" t="n">
        <v>195.4954318182484</v>
      </c>
      <c r="AB18" t="n">
        <v>267.4854744633592</v>
      </c>
      <c r="AC18" t="n">
        <v>241.9570361988757</v>
      </c>
      <c r="AD18" t="n">
        <v>195495.4318182484</v>
      </c>
      <c r="AE18" t="n">
        <v>267485.4744633592</v>
      </c>
      <c r="AF18" t="n">
        <v>2.157788053602741e-06</v>
      </c>
      <c r="AG18" t="n">
        <v>0.3261111111111111</v>
      </c>
      <c r="AH18" t="n">
        <v>241957.0361988757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4.2719</v>
      </c>
      <c r="E19" t="n">
        <v>23.41</v>
      </c>
      <c r="F19" t="n">
        <v>19.05</v>
      </c>
      <c r="G19" t="n">
        <v>33.61</v>
      </c>
      <c r="H19" t="n">
        <v>0.37</v>
      </c>
      <c r="I19" t="n">
        <v>34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233.81</v>
      </c>
      <c r="Q19" t="n">
        <v>3798.02</v>
      </c>
      <c r="R19" t="n">
        <v>93.11</v>
      </c>
      <c r="S19" t="n">
        <v>58.18</v>
      </c>
      <c r="T19" t="n">
        <v>15644.24</v>
      </c>
      <c r="U19" t="n">
        <v>0.62</v>
      </c>
      <c r="V19" t="n">
        <v>0.87</v>
      </c>
      <c r="W19" t="n">
        <v>2.8</v>
      </c>
      <c r="X19" t="n">
        <v>0.97</v>
      </c>
      <c r="Y19" t="n">
        <v>1</v>
      </c>
      <c r="Z19" t="n">
        <v>10</v>
      </c>
      <c r="AA19" t="n">
        <v>194.0952533556784</v>
      </c>
      <c r="AB19" t="n">
        <v>265.5696885193577</v>
      </c>
      <c r="AC19" t="n">
        <v>240.2240901765466</v>
      </c>
      <c r="AD19" t="n">
        <v>194095.2533556784</v>
      </c>
      <c r="AE19" t="n">
        <v>265569.6885193577</v>
      </c>
      <c r="AF19" t="n">
        <v>2.164577852808629e-06</v>
      </c>
      <c r="AG19" t="n">
        <v>0.3251388888888889</v>
      </c>
      <c r="AH19" t="n">
        <v>240224.0901765466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4.2833</v>
      </c>
      <c r="E20" t="n">
        <v>23.35</v>
      </c>
      <c r="F20" t="n">
        <v>19.03</v>
      </c>
      <c r="G20" t="n">
        <v>34.6</v>
      </c>
      <c r="H20" t="n">
        <v>0.39</v>
      </c>
      <c r="I20" t="n">
        <v>33</v>
      </c>
      <c r="J20" t="n">
        <v>250.64</v>
      </c>
      <c r="K20" t="n">
        <v>58.47</v>
      </c>
      <c r="L20" t="n">
        <v>5.5</v>
      </c>
      <c r="M20" t="n">
        <v>11</v>
      </c>
      <c r="N20" t="n">
        <v>61.67</v>
      </c>
      <c r="O20" t="n">
        <v>31147.02</v>
      </c>
      <c r="P20" t="n">
        <v>230.38</v>
      </c>
      <c r="Q20" t="n">
        <v>3797.95</v>
      </c>
      <c r="R20" t="n">
        <v>92.65000000000001</v>
      </c>
      <c r="S20" t="n">
        <v>58.18</v>
      </c>
      <c r="T20" t="n">
        <v>15419.54</v>
      </c>
      <c r="U20" t="n">
        <v>0.63</v>
      </c>
      <c r="V20" t="n">
        <v>0.87</v>
      </c>
      <c r="W20" t="n">
        <v>2.8</v>
      </c>
      <c r="X20" t="n">
        <v>0.96</v>
      </c>
      <c r="Y20" t="n">
        <v>1</v>
      </c>
      <c r="Z20" t="n">
        <v>10</v>
      </c>
      <c r="AA20" t="n">
        <v>191.5845908057025</v>
      </c>
      <c r="AB20" t="n">
        <v>262.1344892558679</v>
      </c>
      <c r="AC20" t="n">
        <v>237.1167415094307</v>
      </c>
      <c r="AD20" t="n">
        <v>191584.5908057025</v>
      </c>
      <c r="AE20" t="n">
        <v>262134.4892558679</v>
      </c>
      <c r="AF20" t="n">
        <v>2.170354249147968e-06</v>
      </c>
      <c r="AG20" t="n">
        <v>0.3243055555555556</v>
      </c>
      <c r="AH20" t="n">
        <v>237116.7415094307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4.2999</v>
      </c>
      <c r="E21" t="n">
        <v>23.26</v>
      </c>
      <c r="F21" t="n">
        <v>18.99</v>
      </c>
      <c r="G21" t="n">
        <v>35.6</v>
      </c>
      <c r="H21" t="n">
        <v>0.41</v>
      </c>
      <c r="I21" t="n">
        <v>32</v>
      </c>
      <c r="J21" t="n">
        <v>251.09</v>
      </c>
      <c r="K21" t="n">
        <v>58.47</v>
      </c>
      <c r="L21" t="n">
        <v>5.75</v>
      </c>
      <c r="M21" t="n">
        <v>5</v>
      </c>
      <c r="N21" t="n">
        <v>61.87</v>
      </c>
      <c r="O21" t="n">
        <v>31202.53</v>
      </c>
      <c r="P21" t="n">
        <v>229.37</v>
      </c>
      <c r="Q21" t="n">
        <v>3797.99</v>
      </c>
      <c r="R21" t="n">
        <v>90.98</v>
      </c>
      <c r="S21" t="n">
        <v>58.18</v>
      </c>
      <c r="T21" t="n">
        <v>14590.55</v>
      </c>
      <c r="U21" t="n">
        <v>0.64</v>
      </c>
      <c r="V21" t="n">
        <v>0.87</v>
      </c>
      <c r="W21" t="n">
        <v>2.8</v>
      </c>
      <c r="X21" t="n">
        <v>0.92</v>
      </c>
      <c r="Y21" t="n">
        <v>1</v>
      </c>
      <c r="Z21" t="n">
        <v>10</v>
      </c>
      <c r="AA21" t="n">
        <v>190.1602003306265</v>
      </c>
      <c r="AB21" t="n">
        <v>260.1855753681971</v>
      </c>
      <c r="AC21" t="n">
        <v>235.3538292278807</v>
      </c>
      <c r="AD21" t="n">
        <v>190160.2003306265</v>
      </c>
      <c r="AE21" t="n">
        <v>260185.5753681971</v>
      </c>
      <c r="AF21" t="n">
        <v>2.178765492940337e-06</v>
      </c>
      <c r="AG21" t="n">
        <v>0.3230555555555556</v>
      </c>
      <c r="AH21" t="n">
        <v>235353.8292278807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4.297</v>
      </c>
      <c r="E22" t="n">
        <v>23.27</v>
      </c>
      <c r="F22" t="n">
        <v>19</v>
      </c>
      <c r="G22" t="n">
        <v>35.63</v>
      </c>
      <c r="H22" t="n">
        <v>0.42</v>
      </c>
      <c r="I22" t="n">
        <v>32</v>
      </c>
      <c r="J22" t="n">
        <v>251.55</v>
      </c>
      <c r="K22" t="n">
        <v>58.47</v>
      </c>
      <c r="L22" t="n">
        <v>6</v>
      </c>
      <c r="M22" t="n">
        <v>1</v>
      </c>
      <c r="N22" t="n">
        <v>62.07</v>
      </c>
      <c r="O22" t="n">
        <v>31258.11</v>
      </c>
      <c r="P22" t="n">
        <v>229.56</v>
      </c>
      <c r="Q22" t="n">
        <v>3797.91</v>
      </c>
      <c r="R22" t="n">
        <v>91.13</v>
      </c>
      <c r="S22" t="n">
        <v>58.18</v>
      </c>
      <c r="T22" t="n">
        <v>14664.28</v>
      </c>
      <c r="U22" t="n">
        <v>0.64</v>
      </c>
      <c r="V22" t="n">
        <v>0.87</v>
      </c>
      <c r="W22" t="n">
        <v>2.81</v>
      </c>
      <c r="X22" t="n">
        <v>0.93</v>
      </c>
      <c r="Y22" t="n">
        <v>1</v>
      </c>
      <c r="Z22" t="n">
        <v>10</v>
      </c>
      <c r="AA22" t="n">
        <v>190.4248649931517</v>
      </c>
      <c r="AB22" t="n">
        <v>260.5477012356446</v>
      </c>
      <c r="AC22" t="n">
        <v>235.6813943107861</v>
      </c>
      <c r="AD22" t="n">
        <v>190424.8649931517</v>
      </c>
      <c r="AE22" t="n">
        <v>260547.7012356446</v>
      </c>
      <c r="AF22" t="n">
        <v>2.177296058783839e-06</v>
      </c>
      <c r="AG22" t="n">
        <v>0.3231944444444445</v>
      </c>
      <c r="AH22" t="n">
        <v>235681.3943107861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4.2966</v>
      </c>
      <c r="E23" t="n">
        <v>23.27</v>
      </c>
      <c r="F23" t="n">
        <v>19.01</v>
      </c>
      <c r="G23" t="n">
        <v>35.64</v>
      </c>
      <c r="H23" t="n">
        <v>0.44</v>
      </c>
      <c r="I23" t="n">
        <v>32</v>
      </c>
      <c r="J23" t="n">
        <v>252</v>
      </c>
      <c r="K23" t="n">
        <v>58.47</v>
      </c>
      <c r="L23" t="n">
        <v>6.25</v>
      </c>
      <c r="M23" t="n">
        <v>0</v>
      </c>
      <c r="N23" t="n">
        <v>62.27</v>
      </c>
      <c r="O23" t="n">
        <v>31313.77</v>
      </c>
      <c r="P23" t="n">
        <v>229.98</v>
      </c>
      <c r="Q23" t="n">
        <v>3797.91</v>
      </c>
      <c r="R23" t="n">
        <v>91.13</v>
      </c>
      <c r="S23" t="n">
        <v>58.18</v>
      </c>
      <c r="T23" t="n">
        <v>14667.18</v>
      </c>
      <c r="U23" t="n">
        <v>0.64</v>
      </c>
      <c r="V23" t="n">
        <v>0.87</v>
      </c>
      <c r="W23" t="n">
        <v>2.81</v>
      </c>
      <c r="X23" t="n">
        <v>0.9399999999999999</v>
      </c>
      <c r="Y23" t="n">
        <v>1</v>
      </c>
      <c r="Z23" t="n">
        <v>10</v>
      </c>
      <c r="AA23" t="n">
        <v>190.7095270918083</v>
      </c>
      <c r="AB23" t="n">
        <v>260.937188477432</v>
      </c>
      <c r="AC23" t="n">
        <v>236.0337094368662</v>
      </c>
      <c r="AD23" t="n">
        <v>190709.5270918083</v>
      </c>
      <c r="AE23" t="n">
        <v>260937.188477432</v>
      </c>
      <c r="AF23" t="n">
        <v>2.177093378210529e-06</v>
      </c>
      <c r="AG23" t="n">
        <v>0.3231944444444445</v>
      </c>
      <c r="AH23" t="n">
        <v>236033.7094368662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3.8911</v>
      </c>
      <c r="E2" t="n">
        <v>25.7</v>
      </c>
      <c r="F2" t="n">
        <v>21.86</v>
      </c>
      <c r="G2" t="n">
        <v>10.25</v>
      </c>
      <c r="H2" t="n">
        <v>0.24</v>
      </c>
      <c r="I2" t="n">
        <v>128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126.05</v>
      </c>
      <c r="Q2" t="n">
        <v>3798.99</v>
      </c>
      <c r="R2" t="n">
        <v>180.45</v>
      </c>
      <c r="S2" t="n">
        <v>58.18</v>
      </c>
      <c r="T2" t="n">
        <v>58845.68</v>
      </c>
      <c r="U2" t="n">
        <v>0.32</v>
      </c>
      <c r="V2" t="n">
        <v>0.75</v>
      </c>
      <c r="W2" t="n">
        <v>3.09</v>
      </c>
      <c r="X2" t="n">
        <v>3.79</v>
      </c>
      <c r="Y2" t="n">
        <v>1</v>
      </c>
      <c r="Z2" t="n">
        <v>10</v>
      </c>
      <c r="AA2" t="n">
        <v>122.7790538842113</v>
      </c>
      <c r="AB2" t="n">
        <v>167.9917181538757</v>
      </c>
      <c r="AC2" t="n">
        <v>151.9588243511737</v>
      </c>
      <c r="AD2" t="n">
        <v>122779.0538842113</v>
      </c>
      <c r="AE2" t="n">
        <v>167991.7181538757</v>
      </c>
      <c r="AF2" t="n">
        <v>2.401310676724806e-06</v>
      </c>
      <c r="AG2" t="n">
        <v>0.3569444444444445</v>
      </c>
      <c r="AH2" t="n">
        <v>151958.8243511737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3.8897</v>
      </c>
      <c r="E3" t="n">
        <v>25.71</v>
      </c>
      <c r="F3" t="n">
        <v>21.87</v>
      </c>
      <c r="G3" t="n">
        <v>10.25</v>
      </c>
      <c r="H3" t="n">
        <v>0.3</v>
      </c>
      <c r="I3" t="n">
        <v>128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126.48</v>
      </c>
      <c r="Q3" t="n">
        <v>3798.9</v>
      </c>
      <c r="R3" t="n">
        <v>180.53</v>
      </c>
      <c r="S3" t="n">
        <v>58.18</v>
      </c>
      <c r="T3" t="n">
        <v>58887.45</v>
      </c>
      <c r="U3" t="n">
        <v>0.32</v>
      </c>
      <c r="V3" t="n">
        <v>0.75</v>
      </c>
      <c r="W3" t="n">
        <v>3.09</v>
      </c>
      <c r="X3" t="n">
        <v>3.8</v>
      </c>
      <c r="Y3" t="n">
        <v>1</v>
      </c>
      <c r="Z3" t="n">
        <v>10</v>
      </c>
      <c r="AA3" t="n">
        <v>123.1091751390973</v>
      </c>
      <c r="AB3" t="n">
        <v>168.4434046187323</v>
      </c>
      <c r="AC3" t="n">
        <v>152.3674024937704</v>
      </c>
      <c r="AD3" t="n">
        <v>123109.1751390973</v>
      </c>
      <c r="AE3" t="n">
        <v>168443.4046187323</v>
      </c>
      <c r="AF3" t="n">
        <v>2.400446696115874e-06</v>
      </c>
      <c r="AG3" t="n">
        <v>0.3570833333333334</v>
      </c>
      <c r="AH3" t="n">
        <v>152367.4024937704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3.3117</v>
      </c>
      <c r="E2" t="n">
        <v>30.2</v>
      </c>
      <c r="F2" t="n">
        <v>25.67</v>
      </c>
      <c r="G2" t="n">
        <v>6.06</v>
      </c>
      <c r="H2" t="n">
        <v>0.43</v>
      </c>
      <c r="I2" t="n">
        <v>254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101.67</v>
      </c>
      <c r="Q2" t="n">
        <v>3800.43</v>
      </c>
      <c r="R2" t="n">
        <v>298.38</v>
      </c>
      <c r="S2" t="n">
        <v>58.18</v>
      </c>
      <c r="T2" t="n">
        <v>117180</v>
      </c>
      <c r="U2" t="n">
        <v>0.19</v>
      </c>
      <c r="V2" t="n">
        <v>0.64</v>
      </c>
      <c r="W2" t="n">
        <v>3.47</v>
      </c>
      <c r="X2" t="n">
        <v>7.6</v>
      </c>
      <c r="Y2" t="n">
        <v>1</v>
      </c>
      <c r="Z2" t="n">
        <v>10</v>
      </c>
      <c r="AA2" t="n">
        <v>120.5882677220973</v>
      </c>
      <c r="AB2" t="n">
        <v>164.9941878762087</v>
      </c>
      <c r="AC2" t="n">
        <v>149.247374156146</v>
      </c>
      <c r="AD2" t="n">
        <v>120588.2677220973</v>
      </c>
      <c r="AE2" t="n">
        <v>164994.1878762087</v>
      </c>
      <c r="AF2" t="n">
        <v>2.193563046186382e-06</v>
      </c>
      <c r="AG2" t="n">
        <v>0.4194444444444445</v>
      </c>
      <c r="AH2" t="n">
        <v>149247.374156146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3.2608</v>
      </c>
      <c r="E2" t="n">
        <v>30.67</v>
      </c>
      <c r="F2" t="n">
        <v>23.3</v>
      </c>
      <c r="G2" t="n">
        <v>7.85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245.82</v>
      </c>
      <c r="Q2" t="n">
        <v>3798.72</v>
      </c>
      <c r="R2" t="n">
        <v>232.26</v>
      </c>
      <c r="S2" t="n">
        <v>58.18</v>
      </c>
      <c r="T2" t="n">
        <v>84500.94</v>
      </c>
      <c r="U2" t="n">
        <v>0.25</v>
      </c>
      <c r="V2" t="n">
        <v>0.71</v>
      </c>
      <c r="W2" t="n">
        <v>3.02</v>
      </c>
      <c r="X2" t="n">
        <v>5.22</v>
      </c>
      <c r="Y2" t="n">
        <v>1</v>
      </c>
      <c r="Z2" t="n">
        <v>10</v>
      </c>
      <c r="AA2" t="n">
        <v>260.0908926360971</v>
      </c>
      <c r="AB2" t="n">
        <v>355.8678337050696</v>
      </c>
      <c r="AC2" t="n">
        <v>321.9043071198984</v>
      </c>
      <c r="AD2" t="n">
        <v>260090.8926360971</v>
      </c>
      <c r="AE2" t="n">
        <v>355867.8337050696</v>
      </c>
      <c r="AF2" t="n">
        <v>1.806258353391103e-06</v>
      </c>
      <c r="AG2" t="n">
        <v>0.4259722222222223</v>
      </c>
      <c r="AH2" t="n">
        <v>321904.3071198984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3.5915</v>
      </c>
      <c r="E3" t="n">
        <v>27.84</v>
      </c>
      <c r="F3" t="n">
        <v>21.86</v>
      </c>
      <c r="G3" t="n">
        <v>10.09</v>
      </c>
      <c r="H3" t="n">
        <v>0.16</v>
      </c>
      <c r="I3" t="n">
        <v>130</v>
      </c>
      <c r="J3" t="n">
        <v>142.15</v>
      </c>
      <c r="K3" t="n">
        <v>47.83</v>
      </c>
      <c r="L3" t="n">
        <v>1.25</v>
      </c>
      <c r="M3" t="n">
        <v>128</v>
      </c>
      <c r="N3" t="n">
        <v>23.07</v>
      </c>
      <c r="O3" t="n">
        <v>17765.46</v>
      </c>
      <c r="P3" t="n">
        <v>223.22</v>
      </c>
      <c r="Q3" t="n">
        <v>3798.45</v>
      </c>
      <c r="R3" t="n">
        <v>185.56</v>
      </c>
      <c r="S3" t="n">
        <v>58.18</v>
      </c>
      <c r="T3" t="n">
        <v>61392.64</v>
      </c>
      <c r="U3" t="n">
        <v>0.31</v>
      </c>
      <c r="V3" t="n">
        <v>0.75</v>
      </c>
      <c r="W3" t="n">
        <v>2.93</v>
      </c>
      <c r="X3" t="n">
        <v>3.79</v>
      </c>
      <c r="Y3" t="n">
        <v>1</v>
      </c>
      <c r="Z3" t="n">
        <v>10</v>
      </c>
      <c r="AA3" t="n">
        <v>216.8779259341576</v>
      </c>
      <c r="AB3" t="n">
        <v>296.7419462417949</v>
      </c>
      <c r="AC3" t="n">
        <v>268.4213113725029</v>
      </c>
      <c r="AD3" t="n">
        <v>216877.9259341576</v>
      </c>
      <c r="AE3" t="n">
        <v>296741.946241795</v>
      </c>
      <c r="AF3" t="n">
        <v>1.989443350160742e-06</v>
      </c>
      <c r="AG3" t="n">
        <v>0.3866666666666667</v>
      </c>
      <c r="AH3" t="n">
        <v>268421.3113725029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3.8334</v>
      </c>
      <c r="E4" t="n">
        <v>26.09</v>
      </c>
      <c r="F4" t="n">
        <v>20.97</v>
      </c>
      <c r="G4" t="n">
        <v>12.58</v>
      </c>
      <c r="H4" t="n">
        <v>0.19</v>
      </c>
      <c r="I4" t="n">
        <v>100</v>
      </c>
      <c r="J4" t="n">
        <v>142.49</v>
      </c>
      <c r="K4" t="n">
        <v>47.83</v>
      </c>
      <c r="L4" t="n">
        <v>1.5</v>
      </c>
      <c r="M4" t="n">
        <v>98</v>
      </c>
      <c r="N4" t="n">
        <v>23.16</v>
      </c>
      <c r="O4" t="n">
        <v>17807.56</v>
      </c>
      <c r="P4" t="n">
        <v>206.81</v>
      </c>
      <c r="Q4" t="n">
        <v>3798.38</v>
      </c>
      <c r="R4" t="n">
        <v>156.62</v>
      </c>
      <c r="S4" t="n">
        <v>58.18</v>
      </c>
      <c r="T4" t="n">
        <v>47070.31</v>
      </c>
      <c r="U4" t="n">
        <v>0.37</v>
      </c>
      <c r="V4" t="n">
        <v>0.79</v>
      </c>
      <c r="W4" t="n">
        <v>2.88</v>
      </c>
      <c r="X4" t="n">
        <v>2.9</v>
      </c>
      <c r="Y4" t="n">
        <v>1</v>
      </c>
      <c r="Z4" t="n">
        <v>10</v>
      </c>
      <c r="AA4" t="n">
        <v>190.5129294459456</v>
      </c>
      <c r="AB4" t="n">
        <v>260.6681949050868</v>
      </c>
      <c r="AC4" t="n">
        <v>235.7903882335307</v>
      </c>
      <c r="AD4" t="n">
        <v>190512.9294459456</v>
      </c>
      <c r="AE4" t="n">
        <v>260668.1949050868</v>
      </c>
      <c r="AF4" t="n">
        <v>2.123439270083861e-06</v>
      </c>
      <c r="AG4" t="n">
        <v>0.3623611111111111</v>
      </c>
      <c r="AH4" t="n">
        <v>235790.3882335307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4.002</v>
      </c>
      <c r="E5" t="n">
        <v>24.99</v>
      </c>
      <c r="F5" t="n">
        <v>20.42</v>
      </c>
      <c r="G5" t="n">
        <v>15.13</v>
      </c>
      <c r="H5" t="n">
        <v>0.22</v>
      </c>
      <c r="I5" t="n">
        <v>81</v>
      </c>
      <c r="J5" t="n">
        <v>142.83</v>
      </c>
      <c r="K5" t="n">
        <v>47.83</v>
      </c>
      <c r="L5" t="n">
        <v>1.75</v>
      </c>
      <c r="M5" t="n">
        <v>79</v>
      </c>
      <c r="N5" t="n">
        <v>23.25</v>
      </c>
      <c r="O5" t="n">
        <v>17849.7</v>
      </c>
      <c r="P5" t="n">
        <v>193.29</v>
      </c>
      <c r="Q5" t="n">
        <v>3798.19</v>
      </c>
      <c r="R5" t="n">
        <v>138.67</v>
      </c>
      <c r="S5" t="n">
        <v>58.18</v>
      </c>
      <c r="T5" t="n">
        <v>38190.86</v>
      </c>
      <c r="U5" t="n">
        <v>0.42</v>
      </c>
      <c r="V5" t="n">
        <v>0.8100000000000001</v>
      </c>
      <c r="W5" t="n">
        <v>2.85</v>
      </c>
      <c r="X5" t="n">
        <v>2.35</v>
      </c>
      <c r="Y5" t="n">
        <v>1</v>
      </c>
      <c r="Z5" t="n">
        <v>10</v>
      </c>
      <c r="AA5" t="n">
        <v>172.9468596529925</v>
      </c>
      <c r="AB5" t="n">
        <v>236.633523254075</v>
      </c>
      <c r="AC5" t="n">
        <v>214.0495519120103</v>
      </c>
      <c r="AD5" t="n">
        <v>172946.8596529925</v>
      </c>
      <c r="AE5" t="n">
        <v>236633.523254075</v>
      </c>
      <c r="AF5" t="n">
        <v>2.216832044366779e-06</v>
      </c>
      <c r="AG5" t="n">
        <v>0.3470833333333333</v>
      </c>
      <c r="AH5" t="n">
        <v>214049.5519120103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4.1544</v>
      </c>
      <c r="E6" t="n">
        <v>24.07</v>
      </c>
      <c r="F6" t="n">
        <v>19.94</v>
      </c>
      <c r="G6" t="n">
        <v>18.12</v>
      </c>
      <c r="H6" t="n">
        <v>0.25</v>
      </c>
      <c r="I6" t="n">
        <v>66</v>
      </c>
      <c r="J6" t="n">
        <v>143.17</v>
      </c>
      <c r="K6" t="n">
        <v>47.83</v>
      </c>
      <c r="L6" t="n">
        <v>2</v>
      </c>
      <c r="M6" t="n">
        <v>55</v>
      </c>
      <c r="N6" t="n">
        <v>23.34</v>
      </c>
      <c r="O6" t="n">
        <v>17891.86</v>
      </c>
      <c r="P6" t="n">
        <v>179.56</v>
      </c>
      <c r="Q6" t="n">
        <v>3798.09</v>
      </c>
      <c r="R6" t="n">
        <v>122.39</v>
      </c>
      <c r="S6" t="n">
        <v>58.18</v>
      </c>
      <c r="T6" t="n">
        <v>30125.12</v>
      </c>
      <c r="U6" t="n">
        <v>0.48</v>
      </c>
      <c r="V6" t="n">
        <v>0.83</v>
      </c>
      <c r="W6" t="n">
        <v>2.84</v>
      </c>
      <c r="X6" t="n">
        <v>1.86</v>
      </c>
      <c r="Y6" t="n">
        <v>1</v>
      </c>
      <c r="Z6" t="n">
        <v>10</v>
      </c>
      <c r="AA6" t="n">
        <v>157.4600183311606</v>
      </c>
      <c r="AB6" t="n">
        <v>215.4437437263361</v>
      </c>
      <c r="AC6" t="n">
        <v>194.8820952023497</v>
      </c>
      <c r="AD6" t="n">
        <v>157460.0183311606</v>
      </c>
      <c r="AE6" t="n">
        <v>215443.7437263361</v>
      </c>
      <c r="AF6" t="n">
        <v>2.301251135711481e-06</v>
      </c>
      <c r="AG6" t="n">
        <v>0.3343055555555556</v>
      </c>
      <c r="AH6" t="n">
        <v>194882.0952023497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4.2152</v>
      </c>
      <c r="E7" t="n">
        <v>23.72</v>
      </c>
      <c r="F7" t="n">
        <v>19.79</v>
      </c>
      <c r="G7" t="n">
        <v>20.13</v>
      </c>
      <c r="H7" t="n">
        <v>0.28</v>
      </c>
      <c r="I7" t="n">
        <v>59</v>
      </c>
      <c r="J7" t="n">
        <v>143.51</v>
      </c>
      <c r="K7" t="n">
        <v>47.83</v>
      </c>
      <c r="L7" t="n">
        <v>2.25</v>
      </c>
      <c r="M7" t="n">
        <v>24</v>
      </c>
      <c r="N7" t="n">
        <v>23.44</v>
      </c>
      <c r="O7" t="n">
        <v>17934.06</v>
      </c>
      <c r="P7" t="n">
        <v>173.13</v>
      </c>
      <c r="Q7" t="n">
        <v>3798.04</v>
      </c>
      <c r="R7" t="n">
        <v>116.75</v>
      </c>
      <c r="S7" t="n">
        <v>58.18</v>
      </c>
      <c r="T7" t="n">
        <v>27341.42</v>
      </c>
      <c r="U7" t="n">
        <v>0.5</v>
      </c>
      <c r="V7" t="n">
        <v>0.83</v>
      </c>
      <c r="W7" t="n">
        <v>2.86</v>
      </c>
      <c r="X7" t="n">
        <v>1.72</v>
      </c>
      <c r="Y7" t="n">
        <v>1</v>
      </c>
      <c r="Z7" t="n">
        <v>10</v>
      </c>
      <c r="AA7" t="n">
        <v>151.1504741364096</v>
      </c>
      <c r="AB7" t="n">
        <v>206.8107470016377</v>
      </c>
      <c r="AC7" t="n">
        <v>187.0730195685668</v>
      </c>
      <c r="AD7" t="n">
        <v>151150.4741364096</v>
      </c>
      <c r="AE7" t="n">
        <v>206810.7470016377</v>
      </c>
      <c r="AF7" t="n">
        <v>2.334930143282072e-06</v>
      </c>
      <c r="AG7" t="n">
        <v>0.3294444444444444</v>
      </c>
      <c r="AH7" t="n">
        <v>187073.0195685668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4.2432</v>
      </c>
      <c r="E8" t="n">
        <v>23.57</v>
      </c>
      <c r="F8" t="n">
        <v>19.72</v>
      </c>
      <c r="G8" t="n">
        <v>21.13</v>
      </c>
      <c r="H8" t="n">
        <v>0.31</v>
      </c>
      <c r="I8" t="n">
        <v>56</v>
      </c>
      <c r="J8" t="n">
        <v>143.86</v>
      </c>
      <c r="K8" t="n">
        <v>47.83</v>
      </c>
      <c r="L8" t="n">
        <v>2.5</v>
      </c>
      <c r="M8" t="n">
        <v>6</v>
      </c>
      <c r="N8" t="n">
        <v>23.53</v>
      </c>
      <c r="O8" t="n">
        <v>17976.29</v>
      </c>
      <c r="P8" t="n">
        <v>170.71</v>
      </c>
      <c r="Q8" t="n">
        <v>3798.2</v>
      </c>
      <c r="R8" t="n">
        <v>113.83</v>
      </c>
      <c r="S8" t="n">
        <v>58.18</v>
      </c>
      <c r="T8" t="n">
        <v>25898.27</v>
      </c>
      <c r="U8" t="n">
        <v>0.51</v>
      </c>
      <c r="V8" t="n">
        <v>0.84</v>
      </c>
      <c r="W8" t="n">
        <v>2.87</v>
      </c>
      <c r="X8" t="n">
        <v>1.65</v>
      </c>
      <c r="Y8" t="n">
        <v>1</v>
      </c>
      <c r="Z8" t="n">
        <v>10</v>
      </c>
      <c r="AA8" t="n">
        <v>148.612128889992</v>
      </c>
      <c r="AB8" t="n">
        <v>203.3376710516022</v>
      </c>
      <c r="AC8" t="n">
        <v>183.9314091127088</v>
      </c>
      <c r="AD8" t="n">
        <v>148612.128889992</v>
      </c>
      <c r="AE8" t="n">
        <v>203337.6710516022</v>
      </c>
      <c r="AF8" t="n">
        <v>2.350440212558e-06</v>
      </c>
      <c r="AG8" t="n">
        <v>0.3273611111111111</v>
      </c>
      <c r="AH8" t="n">
        <v>183931.4091127088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4.2411</v>
      </c>
      <c r="E9" t="n">
        <v>23.58</v>
      </c>
      <c r="F9" t="n">
        <v>19.73</v>
      </c>
      <c r="G9" t="n">
        <v>21.14</v>
      </c>
      <c r="H9" t="n">
        <v>0.34</v>
      </c>
      <c r="I9" t="n">
        <v>56</v>
      </c>
      <c r="J9" t="n">
        <v>144.2</v>
      </c>
      <c r="K9" t="n">
        <v>47.83</v>
      </c>
      <c r="L9" t="n">
        <v>2.75</v>
      </c>
      <c r="M9" t="n">
        <v>0</v>
      </c>
      <c r="N9" t="n">
        <v>23.62</v>
      </c>
      <c r="O9" t="n">
        <v>18018.55</v>
      </c>
      <c r="P9" t="n">
        <v>170.76</v>
      </c>
      <c r="Q9" t="n">
        <v>3797.89</v>
      </c>
      <c r="R9" t="n">
        <v>113.98</v>
      </c>
      <c r="S9" t="n">
        <v>58.18</v>
      </c>
      <c r="T9" t="n">
        <v>25970.11</v>
      </c>
      <c r="U9" t="n">
        <v>0.51</v>
      </c>
      <c r="V9" t="n">
        <v>0.84</v>
      </c>
      <c r="W9" t="n">
        <v>2.88</v>
      </c>
      <c r="X9" t="n">
        <v>1.66</v>
      </c>
      <c r="Y9" t="n">
        <v>1</v>
      </c>
      <c r="Z9" t="n">
        <v>10</v>
      </c>
      <c r="AA9" t="n">
        <v>148.7380135581118</v>
      </c>
      <c r="AB9" t="n">
        <v>203.5099120081632</v>
      </c>
      <c r="AC9" t="n">
        <v>184.0872116341174</v>
      </c>
      <c r="AD9" t="n">
        <v>148738.0135581118</v>
      </c>
      <c r="AE9" t="n">
        <v>203509.9120081632</v>
      </c>
      <c r="AF9" t="n">
        <v>2.349276957362306e-06</v>
      </c>
      <c r="AG9" t="n">
        <v>0.3275</v>
      </c>
      <c r="AH9" t="n">
        <v>184087.2116341174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2.8354</v>
      </c>
      <c r="E2" t="n">
        <v>35.27</v>
      </c>
      <c r="F2" t="n">
        <v>24.81</v>
      </c>
      <c r="G2" t="n">
        <v>6.59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311.22</v>
      </c>
      <c r="Q2" t="n">
        <v>3799.86</v>
      </c>
      <c r="R2" t="n">
        <v>281.79</v>
      </c>
      <c r="S2" t="n">
        <v>58.18</v>
      </c>
      <c r="T2" t="n">
        <v>109025.55</v>
      </c>
      <c r="U2" t="n">
        <v>0.21</v>
      </c>
      <c r="V2" t="n">
        <v>0.66</v>
      </c>
      <c r="W2" t="n">
        <v>3.1</v>
      </c>
      <c r="X2" t="n">
        <v>6.74</v>
      </c>
      <c r="Y2" t="n">
        <v>1</v>
      </c>
      <c r="Z2" t="n">
        <v>10</v>
      </c>
      <c r="AA2" t="n">
        <v>370.0496991828527</v>
      </c>
      <c r="AB2" t="n">
        <v>506.3183238625163</v>
      </c>
      <c r="AC2" t="n">
        <v>457.9960136553077</v>
      </c>
      <c r="AD2" t="n">
        <v>370049.6991828528</v>
      </c>
      <c r="AE2" t="n">
        <v>506318.3238625163</v>
      </c>
      <c r="AF2" t="n">
        <v>1.513495640697102e-06</v>
      </c>
      <c r="AG2" t="n">
        <v>0.4898611111111111</v>
      </c>
      <c r="AH2" t="n">
        <v>457996.0136553077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3.2178</v>
      </c>
      <c r="E3" t="n">
        <v>31.08</v>
      </c>
      <c r="F3" t="n">
        <v>22.86</v>
      </c>
      <c r="G3" t="n">
        <v>8.42</v>
      </c>
      <c r="H3" t="n">
        <v>0.13</v>
      </c>
      <c r="I3" t="n">
        <v>163</v>
      </c>
      <c r="J3" t="n">
        <v>177.1</v>
      </c>
      <c r="K3" t="n">
        <v>52.44</v>
      </c>
      <c r="L3" t="n">
        <v>1.25</v>
      </c>
      <c r="M3" t="n">
        <v>161</v>
      </c>
      <c r="N3" t="n">
        <v>33.41</v>
      </c>
      <c r="O3" t="n">
        <v>22076.81</v>
      </c>
      <c r="P3" t="n">
        <v>280.97</v>
      </c>
      <c r="Q3" t="n">
        <v>3799.23</v>
      </c>
      <c r="R3" t="n">
        <v>217.98</v>
      </c>
      <c r="S3" t="n">
        <v>58.18</v>
      </c>
      <c r="T3" t="n">
        <v>77438.88</v>
      </c>
      <c r="U3" t="n">
        <v>0.27</v>
      </c>
      <c r="V3" t="n">
        <v>0.72</v>
      </c>
      <c r="W3" t="n">
        <v>2.99</v>
      </c>
      <c r="X3" t="n">
        <v>4.78</v>
      </c>
      <c r="Y3" t="n">
        <v>1</v>
      </c>
      <c r="Z3" t="n">
        <v>10</v>
      </c>
      <c r="AA3" t="n">
        <v>296.5139456566536</v>
      </c>
      <c r="AB3" t="n">
        <v>405.703461719487</v>
      </c>
      <c r="AC3" t="n">
        <v>366.9836927413631</v>
      </c>
      <c r="AD3" t="n">
        <v>296513.9456566536</v>
      </c>
      <c r="AE3" t="n">
        <v>405703.461719487</v>
      </c>
      <c r="AF3" t="n">
        <v>1.717615247455433e-06</v>
      </c>
      <c r="AG3" t="n">
        <v>0.4316666666666666</v>
      </c>
      <c r="AH3" t="n">
        <v>366983.6927413631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3.4834</v>
      </c>
      <c r="E4" t="n">
        <v>28.71</v>
      </c>
      <c r="F4" t="n">
        <v>21.77</v>
      </c>
      <c r="G4" t="n">
        <v>10.29</v>
      </c>
      <c r="H4" t="n">
        <v>0.15</v>
      </c>
      <c r="I4" t="n">
        <v>127</v>
      </c>
      <c r="J4" t="n">
        <v>177.47</v>
      </c>
      <c r="K4" t="n">
        <v>52.44</v>
      </c>
      <c r="L4" t="n">
        <v>1.5</v>
      </c>
      <c r="M4" t="n">
        <v>125</v>
      </c>
      <c r="N4" t="n">
        <v>33.53</v>
      </c>
      <c r="O4" t="n">
        <v>22122.46</v>
      </c>
      <c r="P4" t="n">
        <v>261.78</v>
      </c>
      <c r="Q4" t="n">
        <v>3798.59</v>
      </c>
      <c r="R4" t="n">
        <v>183</v>
      </c>
      <c r="S4" t="n">
        <v>58.18</v>
      </c>
      <c r="T4" t="n">
        <v>60126.27</v>
      </c>
      <c r="U4" t="n">
        <v>0.32</v>
      </c>
      <c r="V4" t="n">
        <v>0.76</v>
      </c>
      <c r="W4" t="n">
        <v>2.92</v>
      </c>
      <c r="X4" t="n">
        <v>3.7</v>
      </c>
      <c r="Y4" t="n">
        <v>1</v>
      </c>
      <c r="Z4" t="n">
        <v>10</v>
      </c>
      <c r="AA4" t="n">
        <v>257.0828727662322</v>
      </c>
      <c r="AB4" t="n">
        <v>351.7521282144833</v>
      </c>
      <c r="AC4" t="n">
        <v>318.1813987850107</v>
      </c>
      <c r="AD4" t="n">
        <v>257082.8727662322</v>
      </c>
      <c r="AE4" t="n">
        <v>351752.1282144833</v>
      </c>
      <c r="AF4" t="n">
        <v>1.859388698174609e-06</v>
      </c>
      <c r="AG4" t="n">
        <v>0.39875</v>
      </c>
      <c r="AH4" t="n">
        <v>318181.3987850107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3.6863</v>
      </c>
      <c r="E5" t="n">
        <v>27.13</v>
      </c>
      <c r="F5" t="n">
        <v>21.04</v>
      </c>
      <c r="G5" t="n">
        <v>12.26</v>
      </c>
      <c r="H5" t="n">
        <v>0.17</v>
      </c>
      <c r="I5" t="n">
        <v>103</v>
      </c>
      <c r="J5" t="n">
        <v>177.84</v>
      </c>
      <c r="K5" t="n">
        <v>52.44</v>
      </c>
      <c r="L5" t="n">
        <v>1.75</v>
      </c>
      <c r="M5" t="n">
        <v>101</v>
      </c>
      <c r="N5" t="n">
        <v>33.65</v>
      </c>
      <c r="O5" t="n">
        <v>22168.15</v>
      </c>
      <c r="P5" t="n">
        <v>247.29</v>
      </c>
      <c r="Q5" t="n">
        <v>3798.41</v>
      </c>
      <c r="R5" t="n">
        <v>158.78</v>
      </c>
      <c r="S5" t="n">
        <v>58.18</v>
      </c>
      <c r="T5" t="n">
        <v>48138.12</v>
      </c>
      <c r="U5" t="n">
        <v>0.37</v>
      </c>
      <c r="V5" t="n">
        <v>0.78</v>
      </c>
      <c r="W5" t="n">
        <v>2.89</v>
      </c>
      <c r="X5" t="n">
        <v>2.97</v>
      </c>
      <c r="Y5" t="n">
        <v>1</v>
      </c>
      <c r="Z5" t="n">
        <v>10</v>
      </c>
      <c r="AA5" t="n">
        <v>231.222571109407</v>
      </c>
      <c r="AB5" t="n">
        <v>316.3689226116429</v>
      </c>
      <c r="AC5" t="n">
        <v>286.1751166642531</v>
      </c>
      <c r="AD5" t="n">
        <v>231222.571109407</v>
      </c>
      <c r="AE5" t="n">
        <v>316368.9226116429</v>
      </c>
      <c r="AF5" t="n">
        <v>1.96769379286934e-06</v>
      </c>
      <c r="AG5" t="n">
        <v>0.3768055555555556</v>
      </c>
      <c r="AH5" t="n">
        <v>286175.1166642531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3.8409</v>
      </c>
      <c r="E6" t="n">
        <v>26.04</v>
      </c>
      <c r="F6" t="n">
        <v>20.56</v>
      </c>
      <c r="G6" t="n">
        <v>14.34</v>
      </c>
      <c r="H6" t="n">
        <v>0.2</v>
      </c>
      <c r="I6" t="n">
        <v>86</v>
      </c>
      <c r="J6" t="n">
        <v>178.21</v>
      </c>
      <c r="K6" t="n">
        <v>52.44</v>
      </c>
      <c r="L6" t="n">
        <v>2</v>
      </c>
      <c r="M6" t="n">
        <v>84</v>
      </c>
      <c r="N6" t="n">
        <v>33.77</v>
      </c>
      <c r="O6" t="n">
        <v>22213.89</v>
      </c>
      <c r="P6" t="n">
        <v>235.55</v>
      </c>
      <c r="Q6" t="n">
        <v>3797.96</v>
      </c>
      <c r="R6" t="n">
        <v>143.16</v>
      </c>
      <c r="S6" t="n">
        <v>58.18</v>
      </c>
      <c r="T6" t="n">
        <v>40411.37</v>
      </c>
      <c r="U6" t="n">
        <v>0.41</v>
      </c>
      <c r="V6" t="n">
        <v>0.8</v>
      </c>
      <c r="W6" t="n">
        <v>2.86</v>
      </c>
      <c r="X6" t="n">
        <v>2.49</v>
      </c>
      <c r="Y6" t="n">
        <v>1</v>
      </c>
      <c r="Z6" t="n">
        <v>10</v>
      </c>
      <c r="AA6" t="n">
        <v>213.1417762202825</v>
      </c>
      <c r="AB6" t="n">
        <v>291.6299813759811</v>
      </c>
      <c r="AC6" t="n">
        <v>263.797225258793</v>
      </c>
      <c r="AD6" t="n">
        <v>213141.7762202825</v>
      </c>
      <c r="AE6" t="n">
        <v>291629.9813759811</v>
      </c>
      <c r="AF6" t="n">
        <v>2.050217043928017e-06</v>
      </c>
      <c r="AG6" t="n">
        <v>0.3616666666666666</v>
      </c>
      <c r="AH6" t="n">
        <v>263797.225258793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3.9738</v>
      </c>
      <c r="E7" t="n">
        <v>25.16</v>
      </c>
      <c r="F7" t="n">
        <v>20.15</v>
      </c>
      <c r="G7" t="n">
        <v>16.56</v>
      </c>
      <c r="H7" t="n">
        <v>0.22</v>
      </c>
      <c r="I7" t="n">
        <v>73</v>
      </c>
      <c r="J7" t="n">
        <v>178.59</v>
      </c>
      <c r="K7" t="n">
        <v>52.44</v>
      </c>
      <c r="L7" t="n">
        <v>2.25</v>
      </c>
      <c r="M7" t="n">
        <v>71</v>
      </c>
      <c r="N7" t="n">
        <v>33.89</v>
      </c>
      <c r="O7" t="n">
        <v>22259.66</v>
      </c>
      <c r="P7" t="n">
        <v>225.32</v>
      </c>
      <c r="Q7" t="n">
        <v>3798.31</v>
      </c>
      <c r="R7" t="n">
        <v>129.69</v>
      </c>
      <c r="S7" t="n">
        <v>58.18</v>
      </c>
      <c r="T7" t="n">
        <v>33741.15</v>
      </c>
      <c r="U7" t="n">
        <v>0.45</v>
      </c>
      <c r="V7" t="n">
        <v>0.82</v>
      </c>
      <c r="W7" t="n">
        <v>2.84</v>
      </c>
      <c r="X7" t="n">
        <v>2.08</v>
      </c>
      <c r="Y7" t="n">
        <v>1</v>
      </c>
      <c r="Z7" t="n">
        <v>10</v>
      </c>
      <c r="AA7" t="n">
        <v>198.6466040570631</v>
      </c>
      <c r="AB7" t="n">
        <v>271.7970473404109</v>
      </c>
      <c r="AC7" t="n">
        <v>245.8571186118734</v>
      </c>
      <c r="AD7" t="n">
        <v>198646.6040570631</v>
      </c>
      <c r="AE7" t="n">
        <v>271797.0473404109</v>
      </c>
      <c r="AF7" t="n">
        <v>2.121157147845858e-06</v>
      </c>
      <c r="AG7" t="n">
        <v>0.3494444444444444</v>
      </c>
      <c r="AH7" t="n">
        <v>245857.1186118734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4.0753</v>
      </c>
      <c r="E8" t="n">
        <v>24.54</v>
      </c>
      <c r="F8" t="n">
        <v>19.88</v>
      </c>
      <c r="G8" t="n">
        <v>18.93</v>
      </c>
      <c r="H8" t="n">
        <v>0.25</v>
      </c>
      <c r="I8" t="n">
        <v>63</v>
      </c>
      <c r="J8" t="n">
        <v>178.96</v>
      </c>
      <c r="K8" t="n">
        <v>52.44</v>
      </c>
      <c r="L8" t="n">
        <v>2.5</v>
      </c>
      <c r="M8" t="n">
        <v>61</v>
      </c>
      <c r="N8" t="n">
        <v>34.02</v>
      </c>
      <c r="O8" t="n">
        <v>22305.48</v>
      </c>
      <c r="P8" t="n">
        <v>215.02</v>
      </c>
      <c r="Q8" t="n">
        <v>3798.13</v>
      </c>
      <c r="R8" t="n">
        <v>120.79</v>
      </c>
      <c r="S8" t="n">
        <v>58.18</v>
      </c>
      <c r="T8" t="n">
        <v>29340.18</v>
      </c>
      <c r="U8" t="n">
        <v>0.48</v>
      </c>
      <c r="V8" t="n">
        <v>0.83</v>
      </c>
      <c r="W8" t="n">
        <v>2.83</v>
      </c>
      <c r="X8" t="n">
        <v>1.81</v>
      </c>
      <c r="Y8" t="n">
        <v>1</v>
      </c>
      <c r="Z8" t="n">
        <v>10</v>
      </c>
      <c r="AA8" t="n">
        <v>186.8600490278424</v>
      </c>
      <c r="AB8" t="n">
        <v>255.67016276333</v>
      </c>
      <c r="AC8" t="n">
        <v>231.2693612645994</v>
      </c>
      <c r="AD8" t="n">
        <v>186860.0490278424</v>
      </c>
      <c r="AE8" t="n">
        <v>255670.16276333</v>
      </c>
      <c r="AF8" t="n">
        <v>2.17533638447235e-06</v>
      </c>
      <c r="AG8" t="n">
        <v>0.3408333333333333</v>
      </c>
      <c r="AH8" t="n">
        <v>231269.3612645994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4.1659</v>
      </c>
      <c r="E9" t="n">
        <v>24</v>
      </c>
      <c r="F9" t="n">
        <v>19.63</v>
      </c>
      <c r="G9" t="n">
        <v>21.41</v>
      </c>
      <c r="H9" t="n">
        <v>0.27</v>
      </c>
      <c r="I9" t="n">
        <v>55</v>
      </c>
      <c r="J9" t="n">
        <v>179.33</v>
      </c>
      <c r="K9" t="n">
        <v>52.44</v>
      </c>
      <c r="L9" t="n">
        <v>2.75</v>
      </c>
      <c r="M9" t="n">
        <v>48</v>
      </c>
      <c r="N9" t="n">
        <v>34.14</v>
      </c>
      <c r="O9" t="n">
        <v>22351.34</v>
      </c>
      <c r="P9" t="n">
        <v>205</v>
      </c>
      <c r="Q9" t="n">
        <v>3798.12</v>
      </c>
      <c r="R9" t="n">
        <v>112.77</v>
      </c>
      <c r="S9" t="n">
        <v>58.18</v>
      </c>
      <c r="T9" t="n">
        <v>25372.79</v>
      </c>
      <c r="U9" t="n">
        <v>0.52</v>
      </c>
      <c r="V9" t="n">
        <v>0.84</v>
      </c>
      <c r="W9" t="n">
        <v>2.81</v>
      </c>
      <c r="X9" t="n">
        <v>1.56</v>
      </c>
      <c r="Y9" t="n">
        <v>1</v>
      </c>
      <c r="Z9" t="n">
        <v>10</v>
      </c>
      <c r="AA9" t="n">
        <v>176.3191993973515</v>
      </c>
      <c r="AB9" t="n">
        <v>241.247707269434</v>
      </c>
      <c r="AC9" t="n">
        <v>218.2233646809929</v>
      </c>
      <c r="AD9" t="n">
        <v>176319.1993973515</v>
      </c>
      <c r="AE9" t="n">
        <v>241247.707269434</v>
      </c>
      <c r="AF9" t="n">
        <v>2.223697358249297e-06</v>
      </c>
      <c r="AG9" t="n">
        <v>0.3333333333333333</v>
      </c>
      <c r="AH9" t="n">
        <v>218223.3646809929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4.2324</v>
      </c>
      <c r="E10" t="n">
        <v>23.63</v>
      </c>
      <c r="F10" t="n">
        <v>19.46</v>
      </c>
      <c r="G10" t="n">
        <v>23.83</v>
      </c>
      <c r="H10" t="n">
        <v>0.3</v>
      </c>
      <c r="I10" t="n">
        <v>49</v>
      </c>
      <c r="J10" t="n">
        <v>179.7</v>
      </c>
      <c r="K10" t="n">
        <v>52.44</v>
      </c>
      <c r="L10" t="n">
        <v>3</v>
      </c>
      <c r="M10" t="n">
        <v>35</v>
      </c>
      <c r="N10" t="n">
        <v>34.26</v>
      </c>
      <c r="O10" t="n">
        <v>22397.24</v>
      </c>
      <c r="P10" t="n">
        <v>197.5</v>
      </c>
      <c r="Q10" t="n">
        <v>3798.16</v>
      </c>
      <c r="R10" t="n">
        <v>106.7</v>
      </c>
      <c r="S10" t="n">
        <v>58.18</v>
      </c>
      <c r="T10" t="n">
        <v>22366.82</v>
      </c>
      <c r="U10" t="n">
        <v>0.55</v>
      </c>
      <c r="V10" t="n">
        <v>0.85</v>
      </c>
      <c r="W10" t="n">
        <v>2.82</v>
      </c>
      <c r="X10" t="n">
        <v>1.39</v>
      </c>
      <c r="Y10" t="n">
        <v>1</v>
      </c>
      <c r="Z10" t="n">
        <v>10</v>
      </c>
      <c r="AA10" t="n">
        <v>168.8238412075263</v>
      </c>
      <c r="AB10" t="n">
        <v>230.9922275222547</v>
      </c>
      <c r="AC10" t="n">
        <v>208.9466535272248</v>
      </c>
      <c r="AD10" t="n">
        <v>168823.8412075263</v>
      </c>
      <c r="AE10" t="n">
        <v>230992.2275222547</v>
      </c>
      <c r="AF10" t="n">
        <v>2.259194099487344e-06</v>
      </c>
      <c r="AG10" t="n">
        <v>0.3281944444444445</v>
      </c>
      <c r="AH10" t="n">
        <v>208946.6535272248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4.2614</v>
      </c>
      <c r="E11" t="n">
        <v>23.47</v>
      </c>
      <c r="F11" t="n">
        <v>19.41</v>
      </c>
      <c r="G11" t="n">
        <v>25.32</v>
      </c>
      <c r="H11" t="n">
        <v>0.32</v>
      </c>
      <c r="I11" t="n">
        <v>46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194.51</v>
      </c>
      <c r="Q11" t="n">
        <v>3798.37</v>
      </c>
      <c r="R11" t="n">
        <v>104.81</v>
      </c>
      <c r="S11" t="n">
        <v>58.18</v>
      </c>
      <c r="T11" t="n">
        <v>21434.93</v>
      </c>
      <c r="U11" t="n">
        <v>0.5600000000000001</v>
      </c>
      <c r="V11" t="n">
        <v>0.85</v>
      </c>
      <c r="W11" t="n">
        <v>2.82</v>
      </c>
      <c r="X11" t="n">
        <v>1.34</v>
      </c>
      <c r="Y11" t="n">
        <v>1</v>
      </c>
      <c r="Z11" t="n">
        <v>10</v>
      </c>
      <c r="AA11" t="n">
        <v>165.8532137577973</v>
      </c>
      <c r="AB11" t="n">
        <v>226.9276839907038</v>
      </c>
      <c r="AC11" t="n">
        <v>205.2700243257012</v>
      </c>
      <c r="AD11" t="n">
        <v>165853.2137577973</v>
      </c>
      <c r="AE11" t="n">
        <v>226927.6839907038</v>
      </c>
      <c r="AF11" t="n">
        <v>2.274673881380627e-06</v>
      </c>
      <c r="AG11" t="n">
        <v>0.3259722222222222</v>
      </c>
      <c r="AH11" t="n">
        <v>205270.0243257012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4.2876</v>
      </c>
      <c r="E12" t="n">
        <v>23.32</v>
      </c>
      <c r="F12" t="n">
        <v>19.34</v>
      </c>
      <c r="G12" t="n">
        <v>26.37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7</v>
      </c>
      <c r="N12" t="n">
        <v>34.51</v>
      </c>
      <c r="O12" t="n">
        <v>22489.16</v>
      </c>
      <c r="P12" t="n">
        <v>190.47</v>
      </c>
      <c r="Q12" t="n">
        <v>3798.13</v>
      </c>
      <c r="R12" t="n">
        <v>101.85</v>
      </c>
      <c r="S12" t="n">
        <v>58.18</v>
      </c>
      <c r="T12" t="n">
        <v>19968.28</v>
      </c>
      <c r="U12" t="n">
        <v>0.57</v>
      </c>
      <c r="V12" t="n">
        <v>0.85</v>
      </c>
      <c r="W12" t="n">
        <v>2.83</v>
      </c>
      <c r="X12" t="n">
        <v>1.27</v>
      </c>
      <c r="Y12" t="n">
        <v>1</v>
      </c>
      <c r="Z12" t="n">
        <v>10</v>
      </c>
      <c r="AA12" t="n">
        <v>162.3814181095686</v>
      </c>
      <c r="AB12" t="n">
        <v>222.1774200199856</v>
      </c>
      <c r="AC12" t="n">
        <v>200.9731188813095</v>
      </c>
      <c r="AD12" t="n">
        <v>162381.4181095686</v>
      </c>
      <c r="AE12" t="n">
        <v>222177.4200199856</v>
      </c>
      <c r="AF12" t="n">
        <v>2.288659063642835e-06</v>
      </c>
      <c r="AG12" t="n">
        <v>0.3238888888888889</v>
      </c>
      <c r="AH12" t="n">
        <v>200973.1188813095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4.2826</v>
      </c>
      <c r="E13" t="n">
        <v>23.35</v>
      </c>
      <c r="F13" t="n">
        <v>19.37</v>
      </c>
      <c r="G13" t="n">
        <v>26.41</v>
      </c>
      <c r="H13" t="n">
        <v>0.37</v>
      </c>
      <c r="I13" t="n">
        <v>44</v>
      </c>
      <c r="J13" t="n">
        <v>180.82</v>
      </c>
      <c r="K13" t="n">
        <v>52.44</v>
      </c>
      <c r="L13" t="n">
        <v>3.75</v>
      </c>
      <c r="M13" t="n">
        <v>0</v>
      </c>
      <c r="N13" t="n">
        <v>34.63</v>
      </c>
      <c r="O13" t="n">
        <v>22535.19</v>
      </c>
      <c r="P13" t="n">
        <v>190.37</v>
      </c>
      <c r="Q13" t="n">
        <v>3798.1</v>
      </c>
      <c r="R13" t="n">
        <v>102.39</v>
      </c>
      <c r="S13" t="n">
        <v>58.18</v>
      </c>
      <c r="T13" t="n">
        <v>20238.44</v>
      </c>
      <c r="U13" t="n">
        <v>0.57</v>
      </c>
      <c r="V13" t="n">
        <v>0.85</v>
      </c>
      <c r="W13" t="n">
        <v>2.85</v>
      </c>
      <c r="X13" t="n">
        <v>1.29</v>
      </c>
      <c r="Y13" t="n">
        <v>1</v>
      </c>
      <c r="Z13" t="n">
        <v>10</v>
      </c>
      <c r="AA13" t="n">
        <v>162.5938507816155</v>
      </c>
      <c r="AB13" t="n">
        <v>222.468079773748</v>
      </c>
      <c r="AC13" t="n">
        <v>201.2360384761163</v>
      </c>
      <c r="AD13" t="n">
        <v>162593.8507816154</v>
      </c>
      <c r="AE13" t="n">
        <v>222468.079773748</v>
      </c>
      <c r="AF13" t="n">
        <v>2.2859901357302e-06</v>
      </c>
      <c r="AG13" t="n">
        <v>0.3243055555555556</v>
      </c>
      <c r="AH13" t="n">
        <v>201236.0384761163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2.4713</v>
      </c>
      <c r="E2" t="n">
        <v>40.46</v>
      </c>
      <c r="F2" t="n">
        <v>26.28</v>
      </c>
      <c r="G2" t="n">
        <v>5.76</v>
      </c>
      <c r="H2" t="n">
        <v>0.08</v>
      </c>
      <c r="I2" t="n">
        <v>274</v>
      </c>
      <c r="J2" t="n">
        <v>213.37</v>
      </c>
      <c r="K2" t="n">
        <v>56.13</v>
      </c>
      <c r="L2" t="n">
        <v>1</v>
      </c>
      <c r="M2" t="n">
        <v>272</v>
      </c>
      <c r="N2" t="n">
        <v>46.25</v>
      </c>
      <c r="O2" t="n">
        <v>26550.29</v>
      </c>
      <c r="P2" t="n">
        <v>377.38</v>
      </c>
      <c r="Q2" t="n">
        <v>3799.35</v>
      </c>
      <c r="R2" t="n">
        <v>330.22</v>
      </c>
      <c r="S2" t="n">
        <v>58.18</v>
      </c>
      <c r="T2" t="n">
        <v>133001.97</v>
      </c>
      <c r="U2" t="n">
        <v>0.18</v>
      </c>
      <c r="V2" t="n">
        <v>0.63</v>
      </c>
      <c r="W2" t="n">
        <v>3.18</v>
      </c>
      <c r="X2" t="n">
        <v>8.210000000000001</v>
      </c>
      <c r="Y2" t="n">
        <v>1</v>
      </c>
      <c r="Z2" t="n">
        <v>10</v>
      </c>
      <c r="AA2" t="n">
        <v>506.4032919144333</v>
      </c>
      <c r="AB2" t="n">
        <v>692.8833249338237</v>
      </c>
      <c r="AC2" t="n">
        <v>626.755512869993</v>
      </c>
      <c r="AD2" t="n">
        <v>506403.2919144333</v>
      </c>
      <c r="AE2" t="n">
        <v>692883.3249338237</v>
      </c>
      <c r="AF2" t="n">
        <v>1.278480842500357e-06</v>
      </c>
      <c r="AG2" t="n">
        <v>0.5619444444444445</v>
      </c>
      <c r="AH2" t="n">
        <v>626755.512869993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2.878</v>
      </c>
      <c r="E3" t="n">
        <v>34.75</v>
      </c>
      <c r="F3" t="n">
        <v>23.86</v>
      </c>
      <c r="G3" t="n">
        <v>7.3</v>
      </c>
      <c r="H3" t="n">
        <v>0.1</v>
      </c>
      <c r="I3" t="n">
        <v>196</v>
      </c>
      <c r="J3" t="n">
        <v>213.78</v>
      </c>
      <c r="K3" t="n">
        <v>56.13</v>
      </c>
      <c r="L3" t="n">
        <v>1.25</v>
      </c>
      <c r="M3" t="n">
        <v>194</v>
      </c>
      <c r="N3" t="n">
        <v>46.4</v>
      </c>
      <c r="O3" t="n">
        <v>26600.32</v>
      </c>
      <c r="P3" t="n">
        <v>338.1</v>
      </c>
      <c r="Q3" t="n">
        <v>3799.12</v>
      </c>
      <c r="R3" t="n">
        <v>251.11</v>
      </c>
      <c r="S3" t="n">
        <v>58.18</v>
      </c>
      <c r="T3" t="n">
        <v>93836.3</v>
      </c>
      <c r="U3" t="n">
        <v>0.23</v>
      </c>
      <c r="V3" t="n">
        <v>0.6899999999999999</v>
      </c>
      <c r="W3" t="n">
        <v>3.03</v>
      </c>
      <c r="X3" t="n">
        <v>5.78</v>
      </c>
      <c r="Y3" t="n">
        <v>1</v>
      </c>
      <c r="Z3" t="n">
        <v>10</v>
      </c>
      <c r="AA3" t="n">
        <v>391.5060375408959</v>
      </c>
      <c r="AB3" t="n">
        <v>535.6758325908323</v>
      </c>
      <c r="AC3" t="n">
        <v>484.5516829541156</v>
      </c>
      <c r="AD3" t="n">
        <v>391506.0375408959</v>
      </c>
      <c r="AE3" t="n">
        <v>535675.8325908324</v>
      </c>
      <c r="AF3" t="n">
        <v>1.488879482343717e-06</v>
      </c>
      <c r="AG3" t="n">
        <v>0.4826388888888889</v>
      </c>
      <c r="AH3" t="n">
        <v>484551.6829541156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3.1719</v>
      </c>
      <c r="E4" t="n">
        <v>31.53</v>
      </c>
      <c r="F4" t="n">
        <v>22.5</v>
      </c>
      <c r="G4" t="n">
        <v>8.880000000000001</v>
      </c>
      <c r="H4" t="n">
        <v>0.12</v>
      </c>
      <c r="I4" t="n">
        <v>152</v>
      </c>
      <c r="J4" t="n">
        <v>214.19</v>
      </c>
      <c r="K4" t="n">
        <v>56.13</v>
      </c>
      <c r="L4" t="n">
        <v>1.5</v>
      </c>
      <c r="M4" t="n">
        <v>150</v>
      </c>
      <c r="N4" t="n">
        <v>46.56</v>
      </c>
      <c r="O4" t="n">
        <v>26650.41</v>
      </c>
      <c r="P4" t="n">
        <v>313.87</v>
      </c>
      <c r="Q4" t="n">
        <v>3798.88</v>
      </c>
      <c r="R4" t="n">
        <v>206.91</v>
      </c>
      <c r="S4" t="n">
        <v>58.18</v>
      </c>
      <c r="T4" t="n">
        <v>71956.10000000001</v>
      </c>
      <c r="U4" t="n">
        <v>0.28</v>
      </c>
      <c r="V4" t="n">
        <v>0.73</v>
      </c>
      <c r="W4" t="n">
        <v>2.95</v>
      </c>
      <c r="X4" t="n">
        <v>4.42</v>
      </c>
      <c r="Y4" t="n">
        <v>1</v>
      </c>
      <c r="Z4" t="n">
        <v>10</v>
      </c>
      <c r="AA4" t="n">
        <v>331.5227311679242</v>
      </c>
      <c r="AB4" t="n">
        <v>453.6040265346204</v>
      </c>
      <c r="AC4" t="n">
        <v>410.3126948794051</v>
      </c>
      <c r="AD4" t="n">
        <v>331522.7311679242</v>
      </c>
      <c r="AE4" t="n">
        <v>453604.0265346204</v>
      </c>
      <c r="AF4" t="n">
        <v>1.640923151510088e-06</v>
      </c>
      <c r="AG4" t="n">
        <v>0.4379166666666667</v>
      </c>
      <c r="AH4" t="n">
        <v>410312.6948794051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3.3879</v>
      </c>
      <c r="E5" t="n">
        <v>29.52</v>
      </c>
      <c r="F5" t="n">
        <v>21.67</v>
      </c>
      <c r="G5" t="n">
        <v>10.48</v>
      </c>
      <c r="H5" t="n">
        <v>0.14</v>
      </c>
      <c r="I5" t="n">
        <v>124</v>
      </c>
      <c r="J5" t="n">
        <v>214.59</v>
      </c>
      <c r="K5" t="n">
        <v>56.13</v>
      </c>
      <c r="L5" t="n">
        <v>1.75</v>
      </c>
      <c r="M5" t="n">
        <v>122</v>
      </c>
      <c r="N5" t="n">
        <v>46.72</v>
      </c>
      <c r="O5" t="n">
        <v>26700.55</v>
      </c>
      <c r="P5" t="n">
        <v>298.02</v>
      </c>
      <c r="Q5" t="n">
        <v>3798.41</v>
      </c>
      <c r="R5" t="n">
        <v>179.23</v>
      </c>
      <c r="S5" t="n">
        <v>58.18</v>
      </c>
      <c r="T5" t="n">
        <v>58257.36</v>
      </c>
      <c r="U5" t="n">
        <v>0.32</v>
      </c>
      <c r="V5" t="n">
        <v>0.76</v>
      </c>
      <c r="W5" t="n">
        <v>2.93</v>
      </c>
      <c r="X5" t="n">
        <v>3.6</v>
      </c>
      <c r="Y5" t="n">
        <v>1</v>
      </c>
      <c r="Z5" t="n">
        <v>10</v>
      </c>
      <c r="AA5" t="n">
        <v>296.0991419751165</v>
      </c>
      <c r="AB5" t="n">
        <v>405.1359090225611</v>
      </c>
      <c r="AC5" t="n">
        <v>366.4703064772667</v>
      </c>
      <c r="AD5" t="n">
        <v>296099.1419751165</v>
      </c>
      <c r="AE5" t="n">
        <v>405135.909022561</v>
      </c>
      <c r="AF5" t="n">
        <v>1.752666712380916e-06</v>
      </c>
      <c r="AG5" t="n">
        <v>0.41</v>
      </c>
      <c r="AH5" t="n">
        <v>366470.3064772667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3.5584</v>
      </c>
      <c r="E6" t="n">
        <v>28.1</v>
      </c>
      <c r="F6" t="n">
        <v>21.1</v>
      </c>
      <c r="G6" t="n">
        <v>12.17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285.67</v>
      </c>
      <c r="Q6" t="n">
        <v>3798.53</v>
      </c>
      <c r="R6" t="n">
        <v>160.51</v>
      </c>
      <c r="S6" t="n">
        <v>58.18</v>
      </c>
      <c r="T6" t="n">
        <v>48998.03</v>
      </c>
      <c r="U6" t="n">
        <v>0.36</v>
      </c>
      <c r="V6" t="n">
        <v>0.78</v>
      </c>
      <c r="W6" t="n">
        <v>2.9</v>
      </c>
      <c r="X6" t="n">
        <v>3.03</v>
      </c>
      <c r="Y6" t="n">
        <v>1</v>
      </c>
      <c r="Z6" t="n">
        <v>10</v>
      </c>
      <c r="AA6" t="n">
        <v>271.5843214116578</v>
      </c>
      <c r="AB6" t="n">
        <v>371.5936500100831</v>
      </c>
      <c r="AC6" t="n">
        <v>336.1292735880834</v>
      </c>
      <c r="AD6" t="n">
        <v>271584.3214116577</v>
      </c>
      <c r="AE6" t="n">
        <v>371593.6500100832</v>
      </c>
      <c r="AF6" t="n">
        <v>1.840871699086824e-06</v>
      </c>
      <c r="AG6" t="n">
        <v>0.3902777777777778</v>
      </c>
      <c r="AH6" t="n">
        <v>336129.2735880834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3.7019</v>
      </c>
      <c r="E7" t="n">
        <v>27.01</v>
      </c>
      <c r="F7" t="n">
        <v>20.64</v>
      </c>
      <c r="G7" t="n">
        <v>13.92</v>
      </c>
      <c r="H7" t="n">
        <v>0.19</v>
      </c>
      <c r="I7" t="n">
        <v>89</v>
      </c>
      <c r="J7" t="n">
        <v>215.41</v>
      </c>
      <c r="K7" t="n">
        <v>56.13</v>
      </c>
      <c r="L7" t="n">
        <v>2.25</v>
      </c>
      <c r="M7" t="n">
        <v>87</v>
      </c>
      <c r="N7" t="n">
        <v>47.03</v>
      </c>
      <c r="O7" t="n">
        <v>26801</v>
      </c>
      <c r="P7" t="n">
        <v>274.77</v>
      </c>
      <c r="Q7" t="n">
        <v>3798.25</v>
      </c>
      <c r="R7" t="n">
        <v>145.82</v>
      </c>
      <c r="S7" t="n">
        <v>58.18</v>
      </c>
      <c r="T7" t="n">
        <v>41726.9</v>
      </c>
      <c r="U7" t="n">
        <v>0.4</v>
      </c>
      <c r="V7" t="n">
        <v>0.8</v>
      </c>
      <c r="W7" t="n">
        <v>2.87</v>
      </c>
      <c r="X7" t="n">
        <v>2.57</v>
      </c>
      <c r="Y7" t="n">
        <v>1</v>
      </c>
      <c r="Z7" t="n">
        <v>10</v>
      </c>
      <c r="AA7" t="n">
        <v>252.4384026453709</v>
      </c>
      <c r="AB7" t="n">
        <v>345.3973592955634</v>
      </c>
      <c r="AC7" t="n">
        <v>312.4331200927363</v>
      </c>
      <c r="AD7" t="n">
        <v>252438.4026453709</v>
      </c>
      <c r="AE7" t="n">
        <v>345397.3592955634</v>
      </c>
      <c r="AF7" t="n">
        <v>1.915108740683879e-06</v>
      </c>
      <c r="AG7" t="n">
        <v>0.3751388888888889</v>
      </c>
      <c r="AH7" t="n">
        <v>312433.1200927363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3.8225</v>
      </c>
      <c r="E8" t="n">
        <v>26.16</v>
      </c>
      <c r="F8" t="n">
        <v>20.3</v>
      </c>
      <c r="G8" t="n">
        <v>15.82</v>
      </c>
      <c r="H8" t="n">
        <v>0.21</v>
      </c>
      <c r="I8" t="n">
        <v>77</v>
      </c>
      <c r="J8" t="n">
        <v>215.82</v>
      </c>
      <c r="K8" t="n">
        <v>56.13</v>
      </c>
      <c r="L8" t="n">
        <v>2.5</v>
      </c>
      <c r="M8" t="n">
        <v>75</v>
      </c>
      <c r="N8" t="n">
        <v>47.19</v>
      </c>
      <c r="O8" t="n">
        <v>26851.31</v>
      </c>
      <c r="P8" t="n">
        <v>264.77</v>
      </c>
      <c r="Q8" t="n">
        <v>3798.11</v>
      </c>
      <c r="R8" t="n">
        <v>134.76</v>
      </c>
      <c r="S8" t="n">
        <v>58.18</v>
      </c>
      <c r="T8" t="n">
        <v>36257.86</v>
      </c>
      <c r="U8" t="n">
        <v>0.43</v>
      </c>
      <c r="V8" t="n">
        <v>0.8100000000000001</v>
      </c>
      <c r="W8" t="n">
        <v>2.84</v>
      </c>
      <c r="X8" t="n">
        <v>2.23</v>
      </c>
      <c r="Y8" t="n">
        <v>1</v>
      </c>
      <c r="Z8" t="n">
        <v>10</v>
      </c>
      <c r="AA8" t="n">
        <v>237.0815416527872</v>
      </c>
      <c r="AB8" t="n">
        <v>324.3854245886294</v>
      </c>
      <c r="AC8" t="n">
        <v>293.4265349437897</v>
      </c>
      <c r="AD8" t="n">
        <v>237081.5416527872</v>
      </c>
      <c r="AE8" t="n">
        <v>324385.4245886294</v>
      </c>
      <c r="AF8" t="n">
        <v>1.977498895503425e-06</v>
      </c>
      <c r="AG8" t="n">
        <v>0.3633333333333333</v>
      </c>
      <c r="AH8" t="n">
        <v>293426.5349437897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3.9226</v>
      </c>
      <c r="E9" t="n">
        <v>25.49</v>
      </c>
      <c r="F9" t="n">
        <v>20.01</v>
      </c>
      <c r="G9" t="n">
        <v>17.66</v>
      </c>
      <c r="H9" t="n">
        <v>0.23</v>
      </c>
      <c r="I9" t="n">
        <v>68</v>
      </c>
      <c r="J9" t="n">
        <v>216.22</v>
      </c>
      <c r="K9" t="n">
        <v>56.13</v>
      </c>
      <c r="L9" t="n">
        <v>2.75</v>
      </c>
      <c r="M9" t="n">
        <v>66</v>
      </c>
      <c r="N9" t="n">
        <v>47.35</v>
      </c>
      <c r="O9" t="n">
        <v>26901.66</v>
      </c>
      <c r="P9" t="n">
        <v>256.38</v>
      </c>
      <c r="Q9" t="n">
        <v>3798.13</v>
      </c>
      <c r="R9" t="n">
        <v>125.12</v>
      </c>
      <c r="S9" t="n">
        <v>58.18</v>
      </c>
      <c r="T9" t="n">
        <v>31481.33</v>
      </c>
      <c r="U9" t="n">
        <v>0.46</v>
      </c>
      <c r="V9" t="n">
        <v>0.82</v>
      </c>
      <c r="W9" t="n">
        <v>2.83</v>
      </c>
      <c r="X9" t="n">
        <v>1.94</v>
      </c>
      <c r="Y9" t="n">
        <v>1</v>
      </c>
      <c r="Z9" t="n">
        <v>10</v>
      </c>
      <c r="AA9" t="n">
        <v>224.9717188933223</v>
      </c>
      <c r="AB9" t="n">
        <v>307.816230841463</v>
      </c>
      <c r="AC9" t="n">
        <v>278.4386817928381</v>
      </c>
      <c r="AD9" t="n">
        <v>224971.7188933223</v>
      </c>
      <c r="AE9" t="n">
        <v>307816.230841463</v>
      </c>
      <c r="AF9" t="n">
        <v>2.029283758666249e-06</v>
      </c>
      <c r="AG9" t="n">
        <v>0.3540277777777778</v>
      </c>
      <c r="AH9" t="n">
        <v>278438.6817928381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4.002</v>
      </c>
      <c r="E10" t="n">
        <v>24.99</v>
      </c>
      <c r="F10" t="n">
        <v>19.8</v>
      </c>
      <c r="G10" t="n">
        <v>19.47</v>
      </c>
      <c r="H10" t="n">
        <v>0.25</v>
      </c>
      <c r="I10" t="n">
        <v>61</v>
      </c>
      <c r="J10" t="n">
        <v>216.63</v>
      </c>
      <c r="K10" t="n">
        <v>56.13</v>
      </c>
      <c r="L10" t="n">
        <v>3</v>
      </c>
      <c r="M10" t="n">
        <v>59</v>
      </c>
      <c r="N10" t="n">
        <v>47.51</v>
      </c>
      <c r="O10" t="n">
        <v>26952.08</v>
      </c>
      <c r="P10" t="n">
        <v>249.71</v>
      </c>
      <c r="Q10" t="n">
        <v>3797.86</v>
      </c>
      <c r="R10" t="n">
        <v>118.47</v>
      </c>
      <c r="S10" t="n">
        <v>58.18</v>
      </c>
      <c r="T10" t="n">
        <v>28192.87</v>
      </c>
      <c r="U10" t="n">
        <v>0.49</v>
      </c>
      <c r="V10" t="n">
        <v>0.83</v>
      </c>
      <c r="W10" t="n">
        <v>2.82</v>
      </c>
      <c r="X10" t="n">
        <v>1.73</v>
      </c>
      <c r="Y10" t="n">
        <v>1</v>
      </c>
      <c r="Z10" t="n">
        <v>10</v>
      </c>
      <c r="AA10" t="n">
        <v>215.8510942464195</v>
      </c>
      <c r="AB10" t="n">
        <v>295.3369898260154</v>
      </c>
      <c r="AC10" t="n">
        <v>267.1504420251762</v>
      </c>
      <c r="AD10" t="n">
        <v>215851.0942464195</v>
      </c>
      <c r="AE10" t="n">
        <v>295336.9898260154</v>
      </c>
      <c r="AF10" t="n">
        <v>2.070359863912284e-06</v>
      </c>
      <c r="AG10" t="n">
        <v>0.3470833333333333</v>
      </c>
      <c r="AH10" t="n">
        <v>267150.4420251762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4.0697</v>
      </c>
      <c r="E11" t="n">
        <v>24.57</v>
      </c>
      <c r="F11" t="n">
        <v>19.64</v>
      </c>
      <c r="G11" t="n">
        <v>21.42</v>
      </c>
      <c r="H11" t="n">
        <v>0.27</v>
      </c>
      <c r="I11" t="n">
        <v>55</v>
      </c>
      <c r="J11" t="n">
        <v>217.04</v>
      </c>
      <c r="K11" t="n">
        <v>56.13</v>
      </c>
      <c r="L11" t="n">
        <v>3.25</v>
      </c>
      <c r="M11" t="n">
        <v>53</v>
      </c>
      <c r="N11" t="n">
        <v>47.66</v>
      </c>
      <c r="O11" t="n">
        <v>27002.55</v>
      </c>
      <c r="P11" t="n">
        <v>242.3</v>
      </c>
      <c r="Q11" t="n">
        <v>3798.12</v>
      </c>
      <c r="R11" t="n">
        <v>113.31</v>
      </c>
      <c r="S11" t="n">
        <v>58.18</v>
      </c>
      <c r="T11" t="n">
        <v>25642.76</v>
      </c>
      <c r="U11" t="n">
        <v>0.51</v>
      </c>
      <c r="V11" t="n">
        <v>0.84</v>
      </c>
      <c r="W11" t="n">
        <v>2.81</v>
      </c>
      <c r="X11" t="n">
        <v>1.57</v>
      </c>
      <c r="Y11" t="n">
        <v>1</v>
      </c>
      <c r="Z11" t="n">
        <v>10</v>
      </c>
      <c r="AA11" t="n">
        <v>207.3899709041581</v>
      </c>
      <c r="AB11" t="n">
        <v>283.760107590722</v>
      </c>
      <c r="AC11" t="n">
        <v>256.6784411821593</v>
      </c>
      <c r="AD11" t="n">
        <v>207389.9709041581</v>
      </c>
      <c r="AE11" t="n">
        <v>283760.107590722</v>
      </c>
      <c r="AF11" t="n">
        <v>2.105383192944483e-06</v>
      </c>
      <c r="AG11" t="n">
        <v>0.34125</v>
      </c>
      <c r="AH11" t="n">
        <v>256678.4411821593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19.44</v>
      </c>
      <c r="G12" t="n">
        <v>23.81</v>
      </c>
      <c r="H12" t="n">
        <v>0.29</v>
      </c>
      <c r="I12" t="n">
        <v>49</v>
      </c>
      <c r="J12" t="n">
        <v>217.45</v>
      </c>
      <c r="K12" t="n">
        <v>56.13</v>
      </c>
      <c r="L12" t="n">
        <v>3.5</v>
      </c>
      <c r="M12" t="n">
        <v>47</v>
      </c>
      <c r="N12" t="n">
        <v>47.82</v>
      </c>
      <c r="O12" t="n">
        <v>27053.07</v>
      </c>
      <c r="P12" t="n">
        <v>233.64</v>
      </c>
      <c r="Q12" t="n">
        <v>3797.94</v>
      </c>
      <c r="R12" t="n">
        <v>106.9</v>
      </c>
      <c r="S12" t="n">
        <v>58.18</v>
      </c>
      <c r="T12" t="n">
        <v>22465.19</v>
      </c>
      <c r="U12" t="n">
        <v>0.54</v>
      </c>
      <c r="V12" t="n">
        <v>0.85</v>
      </c>
      <c r="W12" t="n">
        <v>2.8</v>
      </c>
      <c r="X12" t="n">
        <v>1.37</v>
      </c>
      <c r="Y12" t="n">
        <v>1</v>
      </c>
      <c r="Z12" t="n">
        <v>10</v>
      </c>
      <c r="AA12" t="n">
        <v>197.9981662269662</v>
      </c>
      <c r="AB12" t="n">
        <v>270.9098260942146</v>
      </c>
      <c r="AC12" t="n">
        <v>245.0545725161911</v>
      </c>
      <c r="AD12" t="n">
        <v>197998.1662269662</v>
      </c>
      <c r="AE12" t="n">
        <v>270909.8260942146</v>
      </c>
      <c r="AF12" t="n">
        <v>2.144286506729142e-06</v>
      </c>
      <c r="AG12" t="n">
        <v>0.3351388888888889</v>
      </c>
      <c r="AH12" t="n">
        <v>245054.5725161911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4.1936</v>
      </c>
      <c r="E13" t="n">
        <v>23.85</v>
      </c>
      <c r="F13" t="n">
        <v>19.33</v>
      </c>
      <c r="G13" t="n">
        <v>25.78</v>
      </c>
      <c r="H13" t="n">
        <v>0.31</v>
      </c>
      <c r="I13" t="n">
        <v>45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228.43</v>
      </c>
      <c r="Q13" t="n">
        <v>3798.21</v>
      </c>
      <c r="R13" t="n">
        <v>103.08</v>
      </c>
      <c r="S13" t="n">
        <v>58.18</v>
      </c>
      <c r="T13" t="n">
        <v>20576.84</v>
      </c>
      <c r="U13" t="n">
        <v>0.5600000000000001</v>
      </c>
      <c r="V13" t="n">
        <v>0.85</v>
      </c>
      <c r="W13" t="n">
        <v>2.79</v>
      </c>
      <c r="X13" t="n">
        <v>1.26</v>
      </c>
      <c r="Y13" t="n">
        <v>1</v>
      </c>
      <c r="Z13" t="n">
        <v>10</v>
      </c>
      <c r="AA13" t="n">
        <v>192.3836474477135</v>
      </c>
      <c r="AB13" t="n">
        <v>263.2277938053577</v>
      </c>
      <c r="AC13" t="n">
        <v>238.1057026071803</v>
      </c>
      <c r="AD13" t="n">
        <v>192383.6474477134</v>
      </c>
      <c r="AE13" t="n">
        <v>263227.7938053578</v>
      </c>
      <c r="AF13" t="n">
        <v>2.169480541055111e-06</v>
      </c>
      <c r="AG13" t="n">
        <v>0.33125</v>
      </c>
      <c r="AH13" t="n">
        <v>238105.7026071803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4.2403</v>
      </c>
      <c r="E14" t="n">
        <v>23.58</v>
      </c>
      <c r="F14" t="n">
        <v>19.24</v>
      </c>
      <c r="G14" t="n">
        <v>28.15</v>
      </c>
      <c r="H14" t="n">
        <v>0.33</v>
      </c>
      <c r="I14" t="n">
        <v>41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220.69</v>
      </c>
      <c r="Q14" t="n">
        <v>3798.1</v>
      </c>
      <c r="R14" t="n">
        <v>99.67</v>
      </c>
      <c r="S14" t="n">
        <v>58.18</v>
      </c>
      <c r="T14" t="n">
        <v>18889.42</v>
      </c>
      <c r="U14" t="n">
        <v>0.58</v>
      </c>
      <c r="V14" t="n">
        <v>0.86</v>
      </c>
      <c r="W14" t="n">
        <v>2.8</v>
      </c>
      <c r="X14" t="n">
        <v>1.17</v>
      </c>
      <c r="Y14" t="n">
        <v>1</v>
      </c>
      <c r="Z14" t="n">
        <v>10</v>
      </c>
      <c r="AA14" t="n">
        <v>185.6011687160584</v>
      </c>
      <c r="AB14" t="n">
        <v>253.9477071828683</v>
      </c>
      <c r="AC14" t="n">
        <v>229.7112944272549</v>
      </c>
      <c r="AD14" t="n">
        <v>185601.1687160584</v>
      </c>
      <c r="AE14" t="n">
        <v>253947.7071828683</v>
      </c>
      <c r="AF14" t="n">
        <v>2.193639912780425e-06</v>
      </c>
      <c r="AG14" t="n">
        <v>0.3275</v>
      </c>
      <c r="AH14" t="n">
        <v>229711.2944272549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4.2646</v>
      </c>
      <c r="E15" t="n">
        <v>23.45</v>
      </c>
      <c r="F15" t="n">
        <v>19.19</v>
      </c>
      <c r="G15" t="n">
        <v>29.52</v>
      </c>
      <c r="H15" t="n">
        <v>0.35</v>
      </c>
      <c r="I15" t="n">
        <v>39</v>
      </c>
      <c r="J15" t="n">
        <v>218.68</v>
      </c>
      <c r="K15" t="n">
        <v>56.13</v>
      </c>
      <c r="L15" t="n">
        <v>4.25</v>
      </c>
      <c r="M15" t="n">
        <v>23</v>
      </c>
      <c r="N15" t="n">
        <v>48.31</v>
      </c>
      <c r="O15" t="n">
        <v>27204.98</v>
      </c>
      <c r="P15" t="n">
        <v>217.35</v>
      </c>
      <c r="Q15" t="n">
        <v>3797.92</v>
      </c>
      <c r="R15" t="n">
        <v>97.83</v>
      </c>
      <c r="S15" t="n">
        <v>58.18</v>
      </c>
      <c r="T15" t="n">
        <v>17981.54</v>
      </c>
      <c r="U15" t="n">
        <v>0.59</v>
      </c>
      <c r="V15" t="n">
        <v>0.86</v>
      </c>
      <c r="W15" t="n">
        <v>2.8</v>
      </c>
      <c r="X15" t="n">
        <v>1.12</v>
      </c>
      <c r="Y15" t="n">
        <v>1</v>
      </c>
      <c r="Z15" t="n">
        <v>10</v>
      </c>
      <c r="AA15" t="n">
        <v>182.5116576489885</v>
      </c>
      <c r="AB15" t="n">
        <v>249.7205018412968</v>
      </c>
      <c r="AC15" t="n">
        <v>225.8875276305616</v>
      </c>
      <c r="AD15" t="n">
        <v>182511.6576489885</v>
      </c>
      <c r="AE15" t="n">
        <v>249720.5018412968</v>
      </c>
      <c r="AF15" t="n">
        <v>2.206211063378393e-06</v>
      </c>
      <c r="AG15" t="n">
        <v>0.3256944444444445</v>
      </c>
      <c r="AH15" t="n">
        <v>225887.5276305616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4.289</v>
      </c>
      <c r="E16" t="n">
        <v>23.32</v>
      </c>
      <c r="F16" t="n">
        <v>19.14</v>
      </c>
      <c r="G16" t="n">
        <v>31.04</v>
      </c>
      <c r="H16" t="n">
        <v>0.36</v>
      </c>
      <c r="I16" t="n">
        <v>37</v>
      </c>
      <c r="J16" t="n">
        <v>219.09</v>
      </c>
      <c r="K16" t="n">
        <v>56.13</v>
      </c>
      <c r="L16" t="n">
        <v>4.5</v>
      </c>
      <c r="M16" t="n">
        <v>11</v>
      </c>
      <c r="N16" t="n">
        <v>48.47</v>
      </c>
      <c r="O16" t="n">
        <v>27255.72</v>
      </c>
      <c r="P16" t="n">
        <v>214.24</v>
      </c>
      <c r="Q16" t="n">
        <v>3797.99</v>
      </c>
      <c r="R16" t="n">
        <v>95.67</v>
      </c>
      <c r="S16" t="n">
        <v>58.18</v>
      </c>
      <c r="T16" t="n">
        <v>16912.23</v>
      </c>
      <c r="U16" t="n">
        <v>0.61</v>
      </c>
      <c r="V16" t="n">
        <v>0.86</v>
      </c>
      <c r="W16" t="n">
        <v>2.82</v>
      </c>
      <c r="X16" t="n">
        <v>1.07</v>
      </c>
      <c r="Y16" t="n">
        <v>1</v>
      </c>
      <c r="Z16" t="n">
        <v>10</v>
      </c>
      <c r="AA16" t="n">
        <v>179.5826665677644</v>
      </c>
      <c r="AB16" t="n">
        <v>245.7129270260011</v>
      </c>
      <c r="AC16" t="n">
        <v>222.2624301309699</v>
      </c>
      <c r="AD16" t="n">
        <v>179582.6665677644</v>
      </c>
      <c r="AE16" t="n">
        <v>245712.9270260011</v>
      </c>
      <c r="AF16" t="n">
        <v>2.218833947106393e-06</v>
      </c>
      <c r="AG16" t="n">
        <v>0.3238888888888889</v>
      </c>
      <c r="AH16" t="n">
        <v>222262.4301309699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4.301</v>
      </c>
      <c r="E17" t="n">
        <v>23.25</v>
      </c>
      <c r="F17" t="n">
        <v>19.12</v>
      </c>
      <c r="G17" t="n">
        <v>31.86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4</v>
      </c>
      <c r="N17" t="n">
        <v>48.63</v>
      </c>
      <c r="O17" t="n">
        <v>27306.53</v>
      </c>
      <c r="P17" t="n">
        <v>212.65</v>
      </c>
      <c r="Q17" t="n">
        <v>3797.87</v>
      </c>
      <c r="R17" t="n">
        <v>94.81</v>
      </c>
      <c r="S17" t="n">
        <v>58.18</v>
      </c>
      <c r="T17" t="n">
        <v>16486.15</v>
      </c>
      <c r="U17" t="n">
        <v>0.61</v>
      </c>
      <c r="V17" t="n">
        <v>0.86</v>
      </c>
      <c r="W17" t="n">
        <v>2.82</v>
      </c>
      <c r="X17" t="n">
        <v>1.05</v>
      </c>
      <c r="Y17" t="n">
        <v>1</v>
      </c>
      <c r="Z17" t="n">
        <v>10</v>
      </c>
      <c r="AA17" t="n">
        <v>178.133435716297</v>
      </c>
      <c r="AB17" t="n">
        <v>243.7300254394717</v>
      </c>
      <c r="AC17" t="n">
        <v>220.4687738888383</v>
      </c>
      <c r="AD17" t="n">
        <v>178133.435716297</v>
      </c>
      <c r="AE17" t="n">
        <v>243730.0254394716</v>
      </c>
      <c r="AF17" t="n">
        <v>2.225041922710328e-06</v>
      </c>
      <c r="AG17" t="n">
        <v>0.3229166666666667</v>
      </c>
      <c r="AH17" t="n">
        <v>220468.7738888383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4.3002</v>
      </c>
      <c r="E18" t="n">
        <v>23.25</v>
      </c>
      <c r="F18" t="n">
        <v>19.12</v>
      </c>
      <c r="G18" t="n">
        <v>31.87</v>
      </c>
      <c r="H18" t="n">
        <v>0.4</v>
      </c>
      <c r="I18" t="n">
        <v>36</v>
      </c>
      <c r="J18" t="n">
        <v>219.92</v>
      </c>
      <c r="K18" t="n">
        <v>56.13</v>
      </c>
      <c r="L18" t="n">
        <v>5</v>
      </c>
      <c r="M18" t="n">
        <v>2</v>
      </c>
      <c r="N18" t="n">
        <v>48.79</v>
      </c>
      <c r="O18" t="n">
        <v>27357.39</v>
      </c>
      <c r="P18" t="n">
        <v>213.36</v>
      </c>
      <c r="Q18" t="n">
        <v>3798.28</v>
      </c>
      <c r="R18" t="n">
        <v>94.70999999999999</v>
      </c>
      <c r="S18" t="n">
        <v>58.18</v>
      </c>
      <c r="T18" t="n">
        <v>16437.23</v>
      </c>
      <c r="U18" t="n">
        <v>0.61</v>
      </c>
      <c r="V18" t="n">
        <v>0.86</v>
      </c>
      <c r="W18" t="n">
        <v>2.82</v>
      </c>
      <c r="X18" t="n">
        <v>1.05</v>
      </c>
      <c r="Y18" t="n">
        <v>1</v>
      </c>
      <c r="Z18" t="n">
        <v>10</v>
      </c>
      <c r="AA18" t="n">
        <v>178.5654047646474</v>
      </c>
      <c r="AB18" t="n">
        <v>244.3210645485538</v>
      </c>
      <c r="AC18" t="n">
        <v>221.0034050548785</v>
      </c>
      <c r="AD18" t="n">
        <v>178565.4047646475</v>
      </c>
      <c r="AE18" t="n">
        <v>244321.0645485538</v>
      </c>
      <c r="AF18" t="n">
        <v>2.224628057670066e-06</v>
      </c>
      <c r="AG18" t="n">
        <v>0.3229166666666667</v>
      </c>
      <c r="AH18" t="n">
        <v>221003.4050548785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4.2997</v>
      </c>
      <c r="E19" t="n">
        <v>23.26</v>
      </c>
      <c r="F19" t="n">
        <v>19.12</v>
      </c>
      <c r="G19" t="n">
        <v>31.87</v>
      </c>
      <c r="H19" t="n">
        <v>0.42</v>
      </c>
      <c r="I19" t="n">
        <v>36</v>
      </c>
      <c r="J19" t="n">
        <v>220.33</v>
      </c>
      <c r="K19" t="n">
        <v>56.13</v>
      </c>
      <c r="L19" t="n">
        <v>5.25</v>
      </c>
      <c r="M19" t="n">
        <v>0</v>
      </c>
      <c r="N19" t="n">
        <v>48.95</v>
      </c>
      <c r="O19" t="n">
        <v>27408.3</v>
      </c>
      <c r="P19" t="n">
        <v>213.43</v>
      </c>
      <c r="Q19" t="n">
        <v>3798.27</v>
      </c>
      <c r="R19" t="n">
        <v>94.75</v>
      </c>
      <c r="S19" t="n">
        <v>58.18</v>
      </c>
      <c r="T19" t="n">
        <v>16455.53</v>
      </c>
      <c r="U19" t="n">
        <v>0.61</v>
      </c>
      <c r="V19" t="n">
        <v>0.86</v>
      </c>
      <c r="W19" t="n">
        <v>2.83</v>
      </c>
      <c r="X19" t="n">
        <v>1.05</v>
      </c>
      <c r="Y19" t="n">
        <v>1</v>
      </c>
      <c r="Z19" t="n">
        <v>10</v>
      </c>
      <c r="AA19" t="n">
        <v>178.6257039758677</v>
      </c>
      <c r="AB19" t="n">
        <v>244.4035685895587</v>
      </c>
      <c r="AC19" t="n">
        <v>221.0780350260051</v>
      </c>
      <c r="AD19" t="n">
        <v>178625.7039758677</v>
      </c>
      <c r="AE19" t="n">
        <v>244403.5685895587</v>
      </c>
      <c r="AF19" t="n">
        <v>2.224369392019902e-06</v>
      </c>
      <c r="AG19" t="n">
        <v>0.3230555555555556</v>
      </c>
      <c r="AH19" t="n">
        <v>221078.0350260051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2024-09-24T16:25:01Z</dcterms:created>
  <dcterms:modified xmlns:dcterms="http://purl.org/dc/terms/" xmlns:xsi="http://www.w3.org/2001/XMLSchema-instance" xsi:type="dcterms:W3CDTF">2024-09-24T16:25:01Z</dcterms:modified>
</cp:coreProperties>
</file>