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xVal>
          <yVal>
            <numRef>
              <f>gráficos!$B$7:$B$407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  <c r="AA2" t="n">
        <v>157.5210562723707</v>
      </c>
      <c r="AB2" t="n">
        <v>215.5272585303037</v>
      </c>
      <c r="AC2" t="n">
        <v>194.9576394706404</v>
      </c>
      <c r="AD2" t="n">
        <v>157521.0562723707</v>
      </c>
      <c r="AE2" t="n">
        <v>215527.2585303037</v>
      </c>
      <c r="AF2" t="n">
        <v>1.457046978907071e-06</v>
      </c>
      <c r="AG2" t="n">
        <v>0.166875</v>
      </c>
      <c r="AH2" t="n">
        <v>194957.6394706404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  <c r="AA3" t="n">
        <v>135.1676219391944</v>
      </c>
      <c r="AB3" t="n">
        <v>184.9423035117445</v>
      </c>
      <c r="AC3" t="n">
        <v>167.2916696327887</v>
      </c>
      <c r="AD3" t="n">
        <v>135167.6219391944</v>
      </c>
      <c r="AE3" t="n">
        <v>184942.3035117445</v>
      </c>
      <c r="AF3" t="n">
        <v>1.599710278253146e-06</v>
      </c>
      <c r="AG3" t="n">
        <v>0.1519791666666667</v>
      </c>
      <c r="AH3" t="n">
        <v>167291.6696327887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  <c r="AA4" t="n">
        <v>122.5443917092769</v>
      </c>
      <c r="AB4" t="n">
        <v>167.6706430135661</v>
      </c>
      <c r="AC4" t="n">
        <v>151.6683921716233</v>
      </c>
      <c r="AD4" t="n">
        <v>122544.3917092769</v>
      </c>
      <c r="AE4" t="n">
        <v>167670.6430135661</v>
      </c>
      <c r="AF4" t="n">
        <v>1.696134049457111e-06</v>
      </c>
      <c r="AG4" t="n">
        <v>0.1433333333333333</v>
      </c>
      <c r="AH4" t="n">
        <v>151668.3921716233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  <c r="AA5" t="n">
        <v>113.4134027112978</v>
      </c>
      <c r="AB5" t="n">
        <v>155.1772210357331</v>
      </c>
      <c r="AC5" t="n">
        <v>140.3673248527229</v>
      </c>
      <c r="AD5" t="n">
        <v>113413.4027112978</v>
      </c>
      <c r="AE5" t="n">
        <v>155177.2210357331</v>
      </c>
      <c r="AF5" t="n">
        <v>1.773814589415183e-06</v>
      </c>
      <c r="AG5" t="n">
        <v>0.1370833333333333</v>
      </c>
      <c r="AH5" t="n">
        <v>140367.3248527229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107.0541081559637</v>
      </c>
      <c r="AB6" t="n">
        <v>146.476153672854</v>
      </c>
      <c r="AC6" t="n">
        <v>132.4966751469294</v>
      </c>
      <c r="AD6" t="n">
        <v>107054.1081559637</v>
      </c>
      <c r="AE6" t="n">
        <v>146476.153672854</v>
      </c>
      <c r="AF6" t="n">
        <v>1.830394405778875e-06</v>
      </c>
      <c r="AG6" t="n">
        <v>0.1328125</v>
      </c>
      <c r="AH6" t="n">
        <v>132496.6751469294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  <c r="AA7" t="n">
        <v>101.2348046166833</v>
      </c>
      <c r="AB7" t="n">
        <v>138.5139258408614</v>
      </c>
      <c r="AC7" t="n">
        <v>125.2943511641627</v>
      </c>
      <c r="AD7" t="n">
        <v>101234.8046166833</v>
      </c>
      <c r="AE7" t="n">
        <v>138513.9258408615</v>
      </c>
      <c r="AF7" t="n">
        <v>1.883939826050454e-06</v>
      </c>
      <c r="AG7" t="n">
        <v>0.1290625</v>
      </c>
      <c r="AH7" t="n">
        <v>125294.3511641627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  <c r="AA8" t="n">
        <v>97.23176652099389</v>
      </c>
      <c r="AB8" t="n">
        <v>133.0367925167651</v>
      </c>
      <c r="AC8" t="n">
        <v>120.3399477573115</v>
      </c>
      <c r="AD8" t="n">
        <v>97231.76652099389</v>
      </c>
      <c r="AE8" t="n">
        <v>133036.7925167651</v>
      </c>
      <c r="AF8" t="n">
        <v>1.922336607369874e-06</v>
      </c>
      <c r="AG8" t="n">
        <v>0.1264583333333333</v>
      </c>
      <c r="AH8" t="n">
        <v>120339.9477573115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  <c r="AA9" t="n">
        <v>93.87942667326583</v>
      </c>
      <c r="AB9" t="n">
        <v>128.4499732423097</v>
      </c>
      <c r="AC9" t="n">
        <v>116.1908880767673</v>
      </c>
      <c r="AD9" t="n">
        <v>93879.42667326583</v>
      </c>
      <c r="AE9" t="n">
        <v>128449.9732423097</v>
      </c>
      <c r="AF9" t="n">
        <v>1.951233394770143e-06</v>
      </c>
      <c r="AG9" t="n">
        <v>0.1245833333333333</v>
      </c>
      <c r="AH9" t="n">
        <v>116190.8880767673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  <c r="AA10" t="n">
        <v>90.31462163069305</v>
      </c>
      <c r="AB10" t="n">
        <v>123.572449714965</v>
      </c>
      <c r="AC10" t="n">
        <v>111.7788685492236</v>
      </c>
      <c r="AD10" t="n">
        <v>90314.62163069306</v>
      </c>
      <c r="AE10" t="n">
        <v>123572.449714965</v>
      </c>
      <c r="AF10" t="n">
        <v>1.981367282115657e-06</v>
      </c>
      <c r="AG10" t="n">
        <v>0.1227083333333333</v>
      </c>
      <c r="AH10" t="n">
        <v>111778.8685492236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  <c r="AA11" t="n">
        <v>88.51755565628659</v>
      </c>
      <c r="AB11" t="n">
        <v>121.1136247678279</v>
      </c>
      <c r="AC11" t="n">
        <v>109.554710404058</v>
      </c>
      <c r="AD11" t="n">
        <v>88517.55565628658</v>
      </c>
      <c r="AE11" t="n">
        <v>121113.6247678279</v>
      </c>
      <c r="AF11" t="n">
        <v>1.99742623989545e-06</v>
      </c>
      <c r="AG11" t="n">
        <v>0.1217708333333333</v>
      </c>
      <c r="AH11" t="n">
        <v>109554.710404058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  <c r="AA12" t="n">
        <v>85.19049909078312</v>
      </c>
      <c r="AB12" t="n">
        <v>116.5613991955318</v>
      </c>
      <c r="AC12" t="n">
        <v>105.4369428512917</v>
      </c>
      <c r="AD12" t="n">
        <v>85190.49909078312</v>
      </c>
      <c r="AE12" t="n">
        <v>116561.3991955318</v>
      </c>
      <c r="AF12" t="n">
        <v>2.021397969023137e-06</v>
      </c>
      <c r="AG12" t="n">
        <v>0.1203125</v>
      </c>
      <c r="AH12" t="n">
        <v>105436.9428512917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83.27111006817002</v>
      </c>
      <c r="AB13" t="n">
        <v>113.9352064573264</v>
      </c>
      <c r="AC13" t="n">
        <v>103.0613902621352</v>
      </c>
      <c r="AD13" t="n">
        <v>83271.11006817002</v>
      </c>
      <c r="AE13" t="n">
        <v>113935.2064573264</v>
      </c>
      <c r="AF13" t="n">
        <v>2.041191568147069e-06</v>
      </c>
      <c r="AG13" t="n">
        <v>0.1191666666666667</v>
      </c>
      <c r="AH13" t="n">
        <v>103061.3902621352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  <c r="AA14" t="n">
        <v>81.35127105431162</v>
      </c>
      <c r="AB14" t="n">
        <v>111.308398021247</v>
      </c>
      <c r="AC14" t="n">
        <v>100.6852807364455</v>
      </c>
      <c r="AD14" t="n">
        <v>81351.27105431163</v>
      </c>
      <c r="AE14" t="n">
        <v>111308.398021247</v>
      </c>
      <c r="AF14" t="n">
        <v>2.050388122457008e-06</v>
      </c>
      <c r="AG14" t="n">
        <v>0.1185416666666667</v>
      </c>
      <c r="AH14" t="n">
        <v>100685.2807364455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  <c r="AA15" t="n">
        <v>79.13714470343244</v>
      </c>
      <c r="AB15" t="n">
        <v>108.278932667615</v>
      </c>
      <c r="AC15" t="n">
        <v>97.94494330428185</v>
      </c>
      <c r="AD15" t="n">
        <v>79137.14470343244</v>
      </c>
      <c r="AE15" t="n">
        <v>108278.932667615</v>
      </c>
      <c r="AF15" t="n">
        <v>2.070088355547337e-06</v>
      </c>
      <c r="AG15" t="n">
        <v>0.1175</v>
      </c>
      <c r="AH15" t="n">
        <v>97944.94330428186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  <c r="AA16" t="n">
        <v>78.40962396785096</v>
      </c>
      <c r="AB16" t="n">
        <v>107.2835067012433</v>
      </c>
      <c r="AC16" t="n">
        <v>97.04451939505121</v>
      </c>
      <c r="AD16" t="n">
        <v>78409.62396785096</v>
      </c>
      <c r="AE16" t="n">
        <v>107283.5067012433</v>
      </c>
      <c r="AF16" t="n">
        <v>2.068477791467677e-06</v>
      </c>
      <c r="AG16" t="n">
        <v>0.1175</v>
      </c>
      <c r="AH16" t="n">
        <v>97044.5193950512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  <c r="AA17" t="n">
        <v>77.71141685700979</v>
      </c>
      <c r="AB17" t="n">
        <v>106.3281889294671</v>
      </c>
      <c r="AC17" t="n">
        <v>96.18037581061616</v>
      </c>
      <c r="AD17" t="n">
        <v>77711.4168570098</v>
      </c>
      <c r="AE17" t="n">
        <v>106328.1889294671</v>
      </c>
      <c r="AF17" t="n">
        <v>2.078701372147255e-06</v>
      </c>
      <c r="AG17" t="n">
        <v>0.1169791666666667</v>
      </c>
      <c r="AH17" t="n">
        <v>96180.37581061615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  <c r="AA18" t="n">
        <v>77.8817927788738</v>
      </c>
      <c r="AB18" t="n">
        <v>106.5613047822165</v>
      </c>
      <c r="AC18" t="n">
        <v>96.39124341355939</v>
      </c>
      <c r="AD18" t="n">
        <v>77881.7927788738</v>
      </c>
      <c r="AE18" t="n">
        <v>106561.3047822165</v>
      </c>
      <c r="AF18" t="n">
        <v>2.077884419353225e-06</v>
      </c>
      <c r="AG18" t="n">
        <v>0.1169791666666667</v>
      </c>
      <c r="AH18" t="n">
        <v>96391.24341355939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4.6709</v>
      </c>
      <c r="E2" t="n">
        <v>21.41</v>
      </c>
      <c r="F2" t="n">
        <v>10.69</v>
      </c>
      <c r="G2" t="n">
        <v>4.61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191.92</v>
      </c>
      <c r="Q2" t="n">
        <v>1362.48</v>
      </c>
      <c r="R2" t="n">
        <v>116.28</v>
      </c>
      <c r="S2" t="n">
        <v>25.13</v>
      </c>
      <c r="T2" t="n">
        <v>44315.98</v>
      </c>
      <c r="U2" t="n">
        <v>0.22</v>
      </c>
      <c r="V2" t="n">
        <v>0.67</v>
      </c>
      <c r="W2" t="n">
        <v>1.4</v>
      </c>
      <c r="X2" t="n">
        <v>2.86</v>
      </c>
      <c r="Y2" t="n">
        <v>1</v>
      </c>
      <c r="Z2" t="n">
        <v>10</v>
      </c>
      <c r="AA2" t="n">
        <v>295.5698118552163</v>
      </c>
      <c r="AB2" t="n">
        <v>404.4116562001169</v>
      </c>
      <c r="AC2" t="n">
        <v>365.8151753277012</v>
      </c>
      <c r="AD2" t="n">
        <v>295569.8118552163</v>
      </c>
      <c r="AE2" t="n">
        <v>404411.6562001168</v>
      </c>
      <c r="AF2" t="n">
        <v>1.020062634052328e-06</v>
      </c>
      <c r="AG2" t="n">
        <v>0.2230208333333333</v>
      </c>
      <c r="AH2" t="n">
        <v>365815.1753277013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5.3603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177.39</v>
      </c>
      <c r="Q3" t="n">
        <v>1361.9</v>
      </c>
      <c r="R3" t="n">
        <v>92.44</v>
      </c>
      <c r="S3" t="n">
        <v>25.13</v>
      </c>
      <c r="T3" t="n">
        <v>32577.7</v>
      </c>
      <c r="U3" t="n">
        <v>0.27</v>
      </c>
      <c r="V3" t="n">
        <v>0.72</v>
      </c>
      <c r="W3" t="n">
        <v>1.35</v>
      </c>
      <c r="X3" t="n">
        <v>2.11</v>
      </c>
      <c r="Y3" t="n">
        <v>1</v>
      </c>
      <c r="Z3" t="n">
        <v>10</v>
      </c>
      <c r="AA3" t="n">
        <v>238.7584275719349</v>
      </c>
      <c r="AB3" t="n">
        <v>326.6798138821916</v>
      </c>
      <c r="AC3" t="n">
        <v>295.5019509433707</v>
      </c>
      <c r="AD3" t="n">
        <v>238758.4275719349</v>
      </c>
      <c r="AE3" t="n">
        <v>326679.8138821916</v>
      </c>
      <c r="AF3" t="n">
        <v>1.170618454111775e-06</v>
      </c>
      <c r="AG3" t="n">
        <v>0.194375</v>
      </c>
      <c r="AH3" t="n">
        <v>295501.9509433708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5.8652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168.5</v>
      </c>
      <c r="Q4" t="n">
        <v>1361.65</v>
      </c>
      <c r="R4" t="n">
        <v>78.59</v>
      </c>
      <c r="S4" t="n">
        <v>25.13</v>
      </c>
      <c r="T4" t="n">
        <v>25757.86</v>
      </c>
      <c r="U4" t="n">
        <v>0.32</v>
      </c>
      <c r="V4" t="n">
        <v>0.76</v>
      </c>
      <c r="W4" t="n">
        <v>1.32</v>
      </c>
      <c r="X4" t="n">
        <v>1.67</v>
      </c>
      <c r="Y4" t="n">
        <v>1</v>
      </c>
      <c r="Z4" t="n">
        <v>10</v>
      </c>
      <c r="AA4" t="n">
        <v>207.8150353010984</v>
      </c>
      <c r="AB4" t="n">
        <v>284.3416994511333</v>
      </c>
      <c r="AC4" t="n">
        <v>257.2045267316823</v>
      </c>
      <c r="AD4" t="n">
        <v>207815.0353010985</v>
      </c>
      <c r="AE4" t="n">
        <v>284341.6994511333</v>
      </c>
      <c r="AF4" t="n">
        <v>1.280881920238864e-06</v>
      </c>
      <c r="AG4" t="n">
        <v>0.1776041666666667</v>
      </c>
      <c r="AH4" t="n">
        <v>257204.5267316824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6.2688</v>
      </c>
      <c r="E5" t="n">
        <v>15.95</v>
      </c>
      <c r="F5" t="n">
        <v>9.18</v>
      </c>
      <c r="G5" t="n">
        <v>8.1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161.82</v>
      </c>
      <c r="Q5" t="n">
        <v>1361.66</v>
      </c>
      <c r="R5" t="n">
        <v>69.06</v>
      </c>
      <c r="S5" t="n">
        <v>25.13</v>
      </c>
      <c r="T5" t="n">
        <v>21062.6</v>
      </c>
      <c r="U5" t="n">
        <v>0.36</v>
      </c>
      <c r="V5" t="n">
        <v>0.78</v>
      </c>
      <c r="W5" t="n">
        <v>1.29</v>
      </c>
      <c r="X5" t="n">
        <v>1.36</v>
      </c>
      <c r="Y5" t="n">
        <v>1</v>
      </c>
      <c r="Z5" t="n">
        <v>10</v>
      </c>
      <c r="AA5" t="n">
        <v>187.1887184161943</v>
      </c>
      <c r="AB5" t="n">
        <v>256.1198627203431</v>
      </c>
      <c r="AC5" t="n">
        <v>231.6761424888731</v>
      </c>
      <c r="AD5" t="n">
        <v>187188.7184161943</v>
      </c>
      <c r="AE5" t="n">
        <v>256119.8627203431</v>
      </c>
      <c r="AF5" t="n">
        <v>1.369022809383038e-06</v>
      </c>
      <c r="AG5" t="n">
        <v>0.1661458333333333</v>
      </c>
      <c r="AH5" t="n">
        <v>231676.1424888731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6.5779</v>
      </c>
      <c r="E6" t="n">
        <v>15.2</v>
      </c>
      <c r="F6" t="n">
        <v>8.98</v>
      </c>
      <c r="G6" t="n">
        <v>9.289999999999999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157.47</v>
      </c>
      <c r="Q6" t="n">
        <v>1361.65</v>
      </c>
      <c r="R6" t="n">
        <v>63.12</v>
      </c>
      <c r="S6" t="n">
        <v>25.13</v>
      </c>
      <c r="T6" t="n">
        <v>18140.46</v>
      </c>
      <c r="U6" t="n">
        <v>0.4</v>
      </c>
      <c r="V6" t="n">
        <v>0.8</v>
      </c>
      <c r="W6" t="n">
        <v>1.27</v>
      </c>
      <c r="X6" t="n">
        <v>1.16</v>
      </c>
      <c r="Y6" t="n">
        <v>1</v>
      </c>
      <c r="Z6" t="n">
        <v>10</v>
      </c>
      <c r="AA6" t="n">
        <v>173.94559703074</v>
      </c>
      <c r="AB6" t="n">
        <v>238.0000397954919</v>
      </c>
      <c r="AC6" t="n">
        <v>215.2856500326328</v>
      </c>
      <c r="AD6" t="n">
        <v>173945.59703074</v>
      </c>
      <c r="AE6" t="n">
        <v>238000.0397954919</v>
      </c>
      <c r="AF6" t="n">
        <v>1.436526151391125e-06</v>
      </c>
      <c r="AG6" t="n">
        <v>0.1583333333333333</v>
      </c>
      <c r="AH6" t="n">
        <v>215285.6500326328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6.857</v>
      </c>
      <c r="E7" t="n">
        <v>14.58</v>
      </c>
      <c r="F7" t="n">
        <v>8.81</v>
      </c>
      <c r="G7" t="n">
        <v>10.57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153.53</v>
      </c>
      <c r="Q7" t="n">
        <v>1361.71</v>
      </c>
      <c r="R7" t="n">
        <v>57.35</v>
      </c>
      <c r="S7" t="n">
        <v>25.13</v>
      </c>
      <c r="T7" t="n">
        <v>15298.23</v>
      </c>
      <c r="U7" t="n">
        <v>0.44</v>
      </c>
      <c r="V7" t="n">
        <v>0.82</v>
      </c>
      <c r="W7" t="n">
        <v>1.26</v>
      </c>
      <c r="X7" t="n">
        <v>0.99</v>
      </c>
      <c r="Y7" t="n">
        <v>1</v>
      </c>
      <c r="Z7" t="n">
        <v>10</v>
      </c>
      <c r="AA7" t="n">
        <v>163.0508195226344</v>
      </c>
      <c r="AB7" t="n">
        <v>223.0933245652477</v>
      </c>
      <c r="AC7" t="n">
        <v>201.8016107822522</v>
      </c>
      <c r="AD7" t="n">
        <v>163050.8195226344</v>
      </c>
      <c r="AE7" t="n">
        <v>223093.3245652477</v>
      </c>
      <c r="AF7" t="n">
        <v>1.497477891133788e-06</v>
      </c>
      <c r="AG7" t="n">
        <v>0.151875</v>
      </c>
      <c r="AH7" t="n">
        <v>201801.6107822522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7.0374</v>
      </c>
      <c r="E8" t="n">
        <v>14.21</v>
      </c>
      <c r="F8" t="n">
        <v>8.710000000000001</v>
      </c>
      <c r="G8" t="n">
        <v>11.62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150.83</v>
      </c>
      <c r="Q8" t="n">
        <v>1361.53</v>
      </c>
      <c r="R8" t="n">
        <v>54.58</v>
      </c>
      <c r="S8" t="n">
        <v>25.13</v>
      </c>
      <c r="T8" t="n">
        <v>13937.18</v>
      </c>
      <c r="U8" t="n">
        <v>0.46</v>
      </c>
      <c r="V8" t="n">
        <v>0.83</v>
      </c>
      <c r="W8" t="n">
        <v>1.25</v>
      </c>
      <c r="X8" t="n">
        <v>0.89</v>
      </c>
      <c r="Y8" t="n">
        <v>1</v>
      </c>
      <c r="Z8" t="n">
        <v>10</v>
      </c>
      <c r="AA8" t="n">
        <v>156.3929346738275</v>
      </c>
      <c r="AB8" t="n">
        <v>213.9837127899653</v>
      </c>
      <c r="AC8" t="n">
        <v>193.5614075693794</v>
      </c>
      <c r="AD8" t="n">
        <v>156392.9346738275</v>
      </c>
      <c r="AE8" t="n">
        <v>213983.7127899653</v>
      </c>
      <c r="AF8" t="n">
        <v>1.536874859423206e-06</v>
      </c>
      <c r="AG8" t="n">
        <v>0.1480208333333334</v>
      </c>
      <c r="AH8" t="n">
        <v>193561.4075693794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7.2381</v>
      </c>
      <c r="E9" t="n">
        <v>13.82</v>
      </c>
      <c r="F9" t="n">
        <v>8.6</v>
      </c>
      <c r="G9" t="n">
        <v>12.89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147.79</v>
      </c>
      <c r="Q9" t="n">
        <v>1361.6</v>
      </c>
      <c r="R9" t="n">
        <v>50.99</v>
      </c>
      <c r="S9" t="n">
        <v>25.13</v>
      </c>
      <c r="T9" t="n">
        <v>12164.3</v>
      </c>
      <c r="U9" t="n">
        <v>0.49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149.3539159805628</v>
      </c>
      <c r="AB9" t="n">
        <v>204.3526168742574</v>
      </c>
      <c r="AC9" t="n">
        <v>184.8494899305355</v>
      </c>
      <c r="AD9" t="n">
        <v>149353.9159805628</v>
      </c>
      <c r="AE9" t="n">
        <v>204352.6168742574</v>
      </c>
      <c r="AF9" t="n">
        <v>1.580705078578893e-06</v>
      </c>
      <c r="AG9" t="n">
        <v>0.1439583333333333</v>
      </c>
      <c r="AH9" t="n">
        <v>184849.4899305355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7.3955</v>
      </c>
      <c r="E10" t="n">
        <v>13.52</v>
      </c>
      <c r="F10" t="n">
        <v>8.52</v>
      </c>
      <c r="G10" t="n">
        <v>14.21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145.78</v>
      </c>
      <c r="Q10" t="n">
        <v>1361.44</v>
      </c>
      <c r="R10" t="n">
        <v>48.53</v>
      </c>
      <c r="S10" t="n">
        <v>25.13</v>
      </c>
      <c r="T10" t="n">
        <v>10955.21</v>
      </c>
      <c r="U10" t="n">
        <v>0.52</v>
      </c>
      <c r="V10" t="n">
        <v>0.84</v>
      </c>
      <c r="W10" t="n">
        <v>1.24</v>
      </c>
      <c r="X10" t="n">
        <v>0.7</v>
      </c>
      <c r="Y10" t="n">
        <v>1</v>
      </c>
      <c r="Z10" t="n">
        <v>10</v>
      </c>
      <c r="AA10" t="n">
        <v>144.4016239991632</v>
      </c>
      <c r="AB10" t="n">
        <v>197.5766725056072</v>
      </c>
      <c r="AC10" t="n">
        <v>178.7202321823295</v>
      </c>
      <c r="AD10" t="n">
        <v>144401.6239991632</v>
      </c>
      <c r="AE10" t="n">
        <v>197576.6725056072</v>
      </c>
      <c r="AF10" t="n">
        <v>1.615079151798152e-06</v>
      </c>
      <c r="AG10" t="n">
        <v>0.1408333333333333</v>
      </c>
      <c r="AH10" t="n">
        <v>178720.2321823295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7.5223</v>
      </c>
      <c r="E11" t="n">
        <v>13.29</v>
      </c>
      <c r="F11" t="n">
        <v>8.460000000000001</v>
      </c>
      <c r="G11" t="n">
        <v>15.39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143.65</v>
      </c>
      <c r="Q11" t="n">
        <v>1361.38</v>
      </c>
      <c r="R11" t="n">
        <v>46.72</v>
      </c>
      <c r="S11" t="n">
        <v>25.13</v>
      </c>
      <c r="T11" t="n">
        <v>10067.9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140.2113929141503</v>
      </c>
      <c r="AB11" t="n">
        <v>191.8434134751468</v>
      </c>
      <c r="AC11" t="n">
        <v>173.5341473470548</v>
      </c>
      <c r="AD11" t="n">
        <v>140211.3929141503</v>
      </c>
      <c r="AE11" t="n">
        <v>191843.4134751468</v>
      </c>
      <c r="AF11" t="n">
        <v>1.642770590706679e-06</v>
      </c>
      <c r="AG11" t="n">
        <v>0.1384375</v>
      </c>
      <c r="AH11" t="n">
        <v>173534.1473470548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7.6581</v>
      </c>
      <c r="E12" t="n">
        <v>13.06</v>
      </c>
      <c r="F12" t="n">
        <v>8.390000000000001</v>
      </c>
      <c r="G12" t="n">
        <v>16.79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141.42</v>
      </c>
      <c r="Q12" t="n">
        <v>1361.55</v>
      </c>
      <c r="R12" t="n">
        <v>44.67</v>
      </c>
      <c r="S12" t="n">
        <v>25.13</v>
      </c>
      <c r="T12" t="n">
        <v>9057.790000000001</v>
      </c>
      <c r="U12" t="n">
        <v>0.5600000000000001</v>
      </c>
      <c r="V12" t="n">
        <v>0.86</v>
      </c>
      <c r="W12" t="n">
        <v>1.22</v>
      </c>
      <c r="X12" t="n">
        <v>0.57</v>
      </c>
      <c r="Y12" t="n">
        <v>1</v>
      </c>
      <c r="Z12" t="n">
        <v>10</v>
      </c>
      <c r="AA12" t="n">
        <v>135.8914601705952</v>
      </c>
      <c r="AB12" t="n">
        <v>185.9326909134356</v>
      </c>
      <c r="AC12" t="n">
        <v>168.1875358508802</v>
      </c>
      <c r="AD12" t="n">
        <v>135891.4601705952</v>
      </c>
      <c r="AE12" t="n">
        <v>185932.6909134356</v>
      </c>
      <c r="AF12" t="n">
        <v>1.672427510294832e-06</v>
      </c>
      <c r="AG12" t="n">
        <v>0.1360416666666667</v>
      </c>
      <c r="AH12" t="n">
        <v>168187.5358508802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7.7378</v>
      </c>
      <c r="E13" t="n">
        <v>12.92</v>
      </c>
      <c r="F13" t="n">
        <v>8.369999999999999</v>
      </c>
      <c r="G13" t="n">
        <v>17.94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140.19</v>
      </c>
      <c r="Q13" t="n">
        <v>1361.56</v>
      </c>
      <c r="R13" t="n">
        <v>43.52</v>
      </c>
      <c r="S13" t="n">
        <v>25.13</v>
      </c>
      <c r="T13" t="n">
        <v>8492.65</v>
      </c>
      <c r="U13" t="n">
        <v>0.58</v>
      </c>
      <c r="V13" t="n">
        <v>0.86</v>
      </c>
      <c r="W13" t="n">
        <v>1.23</v>
      </c>
      <c r="X13" t="n">
        <v>0.55</v>
      </c>
      <c r="Y13" t="n">
        <v>1</v>
      </c>
      <c r="Z13" t="n">
        <v>10</v>
      </c>
      <c r="AA13" t="n">
        <v>133.5647216586969</v>
      </c>
      <c r="AB13" t="n">
        <v>182.7491446329993</v>
      </c>
      <c r="AC13" t="n">
        <v>165.3078227593126</v>
      </c>
      <c r="AD13" t="n">
        <v>133564.7216586969</v>
      </c>
      <c r="AE13" t="n">
        <v>182749.1446329993</v>
      </c>
      <c r="AF13" t="n">
        <v>1.689832933646642e-06</v>
      </c>
      <c r="AG13" t="n">
        <v>0.1345833333333333</v>
      </c>
      <c r="AH13" t="n">
        <v>165307.8227593125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7.8331</v>
      </c>
      <c r="E14" t="n">
        <v>12.77</v>
      </c>
      <c r="F14" t="n">
        <v>8.32</v>
      </c>
      <c r="G14" t="n">
        <v>19.21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138.48</v>
      </c>
      <c r="Q14" t="n">
        <v>1361.44</v>
      </c>
      <c r="R14" t="n">
        <v>42.28</v>
      </c>
      <c r="S14" t="n">
        <v>25.13</v>
      </c>
      <c r="T14" t="n">
        <v>7880.44</v>
      </c>
      <c r="U14" t="n">
        <v>0.59</v>
      </c>
      <c r="V14" t="n">
        <v>0.86</v>
      </c>
      <c r="W14" t="n">
        <v>1.22</v>
      </c>
      <c r="X14" t="n">
        <v>0.5</v>
      </c>
      <c r="Y14" t="n">
        <v>1</v>
      </c>
      <c r="Z14" t="n">
        <v>10</v>
      </c>
      <c r="AA14" t="n">
        <v>130.5776577131582</v>
      </c>
      <c r="AB14" t="n">
        <v>178.6621119627546</v>
      </c>
      <c r="AC14" t="n">
        <v>161.6108507509283</v>
      </c>
      <c r="AD14" t="n">
        <v>130577.6577131582</v>
      </c>
      <c r="AE14" t="n">
        <v>178662.1119627546</v>
      </c>
      <c r="AF14" t="n">
        <v>1.710645190176473e-06</v>
      </c>
      <c r="AG14" t="n">
        <v>0.1330208333333333</v>
      </c>
      <c r="AH14" t="n">
        <v>161610.8507509283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7.9341</v>
      </c>
      <c r="E15" t="n">
        <v>12.6</v>
      </c>
      <c r="F15" t="n">
        <v>8.27</v>
      </c>
      <c r="G15" t="n">
        <v>20.68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136.32</v>
      </c>
      <c r="Q15" t="n">
        <v>1361.44</v>
      </c>
      <c r="R15" t="n">
        <v>40.67</v>
      </c>
      <c r="S15" t="n">
        <v>25.13</v>
      </c>
      <c r="T15" t="n">
        <v>7084.09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127.2627228971439</v>
      </c>
      <c r="AB15" t="n">
        <v>174.1264719028834</v>
      </c>
      <c r="AC15" t="n">
        <v>157.508085812559</v>
      </c>
      <c r="AD15" t="n">
        <v>127262.7228971439</v>
      </c>
      <c r="AE15" t="n">
        <v>174126.4719028834</v>
      </c>
      <c r="AF15" t="n">
        <v>1.732702251136734e-06</v>
      </c>
      <c r="AG15" t="n">
        <v>0.13125</v>
      </c>
      <c r="AH15" t="n">
        <v>157508.085812559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7.9699</v>
      </c>
      <c r="E16" t="n">
        <v>12.55</v>
      </c>
      <c r="F16" t="n">
        <v>8.27</v>
      </c>
      <c r="G16" t="n">
        <v>21.58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135.52</v>
      </c>
      <c r="Q16" t="n">
        <v>1361.4</v>
      </c>
      <c r="R16" t="n">
        <v>40.71</v>
      </c>
      <c r="S16" t="n">
        <v>25.13</v>
      </c>
      <c r="T16" t="n">
        <v>7113.15</v>
      </c>
      <c r="U16" t="n">
        <v>0.62</v>
      </c>
      <c r="V16" t="n">
        <v>0.87</v>
      </c>
      <c r="W16" t="n">
        <v>1.22</v>
      </c>
      <c r="X16" t="n">
        <v>0.45</v>
      </c>
      <c r="Y16" t="n">
        <v>1</v>
      </c>
      <c r="Z16" t="n">
        <v>10</v>
      </c>
      <c r="AA16" t="n">
        <v>126.1523751382809</v>
      </c>
      <c r="AB16" t="n">
        <v>172.6072451141218</v>
      </c>
      <c r="AC16" t="n">
        <v>156.1338518962682</v>
      </c>
      <c r="AD16" t="n">
        <v>126152.3751382809</v>
      </c>
      <c r="AE16" t="n">
        <v>172607.2451141218</v>
      </c>
      <c r="AF16" t="n">
        <v>1.740520496506807e-06</v>
      </c>
      <c r="AG16" t="n">
        <v>0.1307291666666667</v>
      </c>
      <c r="AH16" t="n">
        <v>156133.8518962682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8.023199999999999</v>
      </c>
      <c r="E17" t="n">
        <v>12.46</v>
      </c>
      <c r="F17" t="n">
        <v>8.24</v>
      </c>
      <c r="G17" t="n">
        <v>22.48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133.69</v>
      </c>
      <c r="Q17" t="n">
        <v>1361.5</v>
      </c>
      <c r="R17" t="n">
        <v>39.91</v>
      </c>
      <c r="S17" t="n">
        <v>25.13</v>
      </c>
      <c r="T17" t="n">
        <v>6717.15</v>
      </c>
      <c r="U17" t="n">
        <v>0.63</v>
      </c>
      <c r="V17" t="n">
        <v>0.87</v>
      </c>
      <c r="W17" t="n">
        <v>1.21</v>
      </c>
      <c r="X17" t="n">
        <v>0.42</v>
      </c>
      <c r="Y17" t="n">
        <v>1</v>
      </c>
      <c r="Z17" t="n">
        <v>10</v>
      </c>
      <c r="AA17" t="n">
        <v>123.9699480693763</v>
      </c>
      <c r="AB17" t="n">
        <v>169.6211521165611</v>
      </c>
      <c r="AC17" t="n">
        <v>153.4327474233858</v>
      </c>
      <c r="AD17" t="n">
        <v>123969.9480693763</v>
      </c>
      <c r="AE17" t="n">
        <v>169621.1521165611</v>
      </c>
      <c r="AF17" t="n">
        <v>1.752160509865044e-06</v>
      </c>
      <c r="AG17" t="n">
        <v>0.1297916666666667</v>
      </c>
      <c r="AH17" t="n">
        <v>153432.7474233858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8.123799999999999</v>
      </c>
      <c r="E18" t="n">
        <v>12.31</v>
      </c>
      <c r="F18" t="n">
        <v>8.199999999999999</v>
      </c>
      <c r="G18" t="n">
        <v>24.6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131.89</v>
      </c>
      <c r="Q18" t="n">
        <v>1361.48</v>
      </c>
      <c r="R18" t="n">
        <v>38.52</v>
      </c>
      <c r="S18" t="n">
        <v>25.13</v>
      </c>
      <c r="T18" t="n">
        <v>6030.36</v>
      </c>
      <c r="U18" t="n">
        <v>0.65</v>
      </c>
      <c r="V18" t="n">
        <v>0.88</v>
      </c>
      <c r="W18" t="n">
        <v>1.21</v>
      </c>
      <c r="X18" t="n">
        <v>0.38</v>
      </c>
      <c r="Y18" t="n">
        <v>1</v>
      </c>
      <c r="Z18" t="n">
        <v>10</v>
      </c>
      <c r="AA18" t="n">
        <v>121.0995833867748</v>
      </c>
      <c r="AB18" t="n">
        <v>165.693792526275</v>
      </c>
      <c r="AC18" t="n">
        <v>149.8802095203116</v>
      </c>
      <c r="AD18" t="n">
        <v>121099.5833867748</v>
      </c>
      <c r="AE18" t="n">
        <v>165693.792526275</v>
      </c>
      <c r="AF18" t="n">
        <v>1.774130216128433e-06</v>
      </c>
      <c r="AG18" t="n">
        <v>0.1282291666666667</v>
      </c>
      <c r="AH18" t="n">
        <v>149880.2095203116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8.1738</v>
      </c>
      <c r="E19" t="n">
        <v>12.23</v>
      </c>
      <c r="F19" t="n">
        <v>8.18</v>
      </c>
      <c r="G19" t="n">
        <v>25.84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130.64</v>
      </c>
      <c r="Q19" t="n">
        <v>1361.44</v>
      </c>
      <c r="R19" t="n">
        <v>37.77</v>
      </c>
      <c r="S19" t="n">
        <v>25.13</v>
      </c>
      <c r="T19" t="n">
        <v>5662.17</v>
      </c>
      <c r="U19" t="n">
        <v>0.67</v>
      </c>
      <c r="V19" t="n">
        <v>0.88</v>
      </c>
      <c r="W19" t="n">
        <v>1.21</v>
      </c>
      <c r="X19" t="n">
        <v>0.36</v>
      </c>
      <c r="Y19" t="n">
        <v>1</v>
      </c>
      <c r="Z19" t="n">
        <v>10</v>
      </c>
      <c r="AA19" t="n">
        <v>119.4619770282748</v>
      </c>
      <c r="AB19" t="n">
        <v>163.4531472604828</v>
      </c>
      <c r="AC19" t="n">
        <v>147.8534082939205</v>
      </c>
      <c r="AD19" t="n">
        <v>119461.9770282748</v>
      </c>
      <c r="AE19" t="n">
        <v>163453.1472604828</v>
      </c>
      <c r="AF19" t="n">
        <v>1.785049553237474e-06</v>
      </c>
      <c r="AG19" t="n">
        <v>0.1273958333333333</v>
      </c>
      <c r="AH19" t="n">
        <v>147853.4082939205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8.222200000000001</v>
      </c>
      <c r="E20" t="n">
        <v>12.16</v>
      </c>
      <c r="F20" t="n">
        <v>8.16</v>
      </c>
      <c r="G20" t="n">
        <v>27.22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128.66</v>
      </c>
      <c r="Q20" t="n">
        <v>1361.34</v>
      </c>
      <c r="R20" t="n">
        <v>37.38</v>
      </c>
      <c r="S20" t="n">
        <v>25.13</v>
      </c>
      <c r="T20" t="n">
        <v>5469.06</v>
      </c>
      <c r="U20" t="n">
        <v>0.67</v>
      </c>
      <c r="V20" t="n">
        <v>0.88</v>
      </c>
      <c r="W20" t="n">
        <v>1.21</v>
      </c>
      <c r="X20" t="n">
        <v>0.34</v>
      </c>
      <c r="Y20" t="n">
        <v>1</v>
      </c>
      <c r="Z20" t="n">
        <v>10</v>
      </c>
      <c r="AA20" t="n">
        <v>117.3839615192499</v>
      </c>
      <c r="AB20" t="n">
        <v>160.6099147654623</v>
      </c>
      <c r="AC20" t="n">
        <v>145.281529917722</v>
      </c>
      <c r="AD20" t="n">
        <v>117383.9615192499</v>
      </c>
      <c r="AE20" t="n">
        <v>160609.9147654623</v>
      </c>
      <c r="AF20" t="n">
        <v>1.795619471559025e-06</v>
      </c>
      <c r="AG20" t="n">
        <v>0.1266666666666667</v>
      </c>
      <c r="AH20" t="n">
        <v>145281.529917722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8.271100000000001</v>
      </c>
      <c r="E21" t="n">
        <v>12.09</v>
      </c>
      <c r="F21" t="n">
        <v>8.15</v>
      </c>
      <c r="G21" t="n">
        <v>28.76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128.09</v>
      </c>
      <c r="Q21" t="n">
        <v>1361.36</v>
      </c>
      <c r="R21" t="n">
        <v>36.72</v>
      </c>
      <c r="S21" t="n">
        <v>25.13</v>
      </c>
      <c r="T21" t="n">
        <v>5147.27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116.2878771776601</v>
      </c>
      <c r="AB21" t="n">
        <v>159.1102038134715</v>
      </c>
      <c r="AC21" t="n">
        <v>143.9249492741311</v>
      </c>
      <c r="AD21" t="n">
        <v>116287.8771776601</v>
      </c>
      <c r="AE21" t="n">
        <v>159110.2038134715</v>
      </c>
      <c r="AF21" t="n">
        <v>1.806298583251666e-06</v>
      </c>
      <c r="AG21" t="n">
        <v>0.1259375</v>
      </c>
      <c r="AH21" t="n">
        <v>143924.9492741311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8.3299</v>
      </c>
      <c r="E22" t="n">
        <v>12</v>
      </c>
      <c r="F22" t="n">
        <v>8.119999999999999</v>
      </c>
      <c r="G22" t="n">
        <v>30.45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125.6</v>
      </c>
      <c r="Q22" t="n">
        <v>1361.36</v>
      </c>
      <c r="R22" t="n">
        <v>36.2</v>
      </c>
      <c r="S22" t="n">
        <v>25.13</v>
      </c>
      <c r="T22" t="n">
        <v>4892.62</v>
      </c>
      <c r="U22" t="n">
        <v>0.6899999999999999</v>
      </c>
      <c r="V22" t="n">
        <v>0.89</v>
      </c>
      <c r="W22" t="n">
        <v>1.2</v>
      </c>
      <c r="X22" t="n">
        <v>0.3</v>
      </c>
      <c r="Y22" t="n">
        <v>1</v>
      </c>
      <c r="Z22" t="n">
        <v>10</v>
      </c>
      <c r="AA22" t="n">
        <v>113.742097956083</v>
      </c>
      <c r="AB22" t="n">
        <v>155.6269563706588</v>
      </c>
      <c r="AC22" t="n">
        <v>140.7741380784908</v>
      </c>
      <c r="AD22" t="n">
        <v>113742.097956083</v>
      </c>
      <c r="AE22" t="n">
        <v>155626.9563706588</v>
      </c>
      <c r="AF22" t="n">
        <v>1.819139723691897e-06</v>
      </c>
      <c r="AG22" t="n">
        <v>0.125</v>
      </c>
      <c r="AH22" t="n">
        <v>140774.1380784908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8.3225</v>
      </c>
      <c r="E23" t="n">
        <v>12.02</v>
      </c>
      <c r="F23" t="n">
        <v>8.130000000000001</v>
      </c>
      <c r="G23" t="n">
        <v>30.49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125.84</v>
      </c>
      <c r="Q23" t="n">
        <v>1361.46</v>
      </c>
      <c r="R23" t="n">
        <v>36.37</v>
      </c>
      <c r="S23" t="n">
        <v>25.13</v>
      </c>
      <c r="T23" t="n">
        <v>4973.31</v>
      </c>
      <c r="U23" t="n">
        <v>0.6899999999999999</v>
      </c>
      <c r="V23" t="n">
        <v>0.88</v>
      </c>
      <c r="W23" t="n">
        <v>1.21</v>
      </c>
      <c r="X23" t="n">
        <v>0.31</v>
      </c>
      <c r="Y23" t="n">
        <v>1</v>
      </c>
      <c r="Z23" t="n">
        <v>10</v>
      </c>
      <c r="AA23" t="n">
        <v>114.035576093112</v>
      </c>
      <c r="AB23" t="n">
        <v>156.0285061050833</v>
      </c>
      <c r="AC23" t="n">
        <v>141.1373644698407</v>
      </c>
      <c r="AD23" t="n">
        <v>114035.576093112</v>
      </c>
      <c r="AE23" t="n">
        <v>156028.5061050833</v>
      </c>
      <c r="AF23" t="n">
        <v>1.817523661799759e-06</v>
      </c>
      <c r="AG23" t="n">
        <v>0.1252083333333333</v>
      </c>
      <c r="AH23" t="n">
        <v>141137.3644698407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8.380100000000001</v>
      </c>
      <c r="E24" t="n">
        <v>11.93</v>
      </c>
      <c r="F24" t="n">
        <v>8.1</v>
      </c>
      <c r="G24" t="n">
        <v>32.41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124.81</v>
      </c>
      <c r="Q24" t="n">
        <v>1361.34</v>
      </c>
      <c r="R24" t="n">
        <v>35.45</v>
      </c>
      <c r="S24" t="n">
        <v>25.13</v>
      </c>
      <c r="T24" t="n">
        <v>4523.24</v>
      </c>
      <c r="U24" t="n">
        <v>0.71</v>
      </c>
      <c r="V24" t="n">
        <v>0.89</v>
      </c>
      <c r="W24" t="n">
        <v>1.21</v>
      </c>
      <c r="X24" t="n">
        <v>0.28</v>
      </c>
      <c r="Y24" t="n">
        <v>1</v>
      </c>
      <c r="Z24" t="n">
        <v>10</v>
      </c>
      <c r="AA24" t="n">
        <v>112.4849646831703</v>
      </c>
      <c r="AB24" t="n">
        <v>153.9068911658547</v>
      </c>
      <c r="AC24" t="n">
        <v>139.218233482706</v>
      </c>
      <c r="AD24" t="n">
        <v>112484.9646831703</v>
      </c>
      <c r="AE24" t="n">
        <v>153906.8911658547</v>
      </c>
      <c r="AF24" t="n">
        <v>1.830102738149374e-06</v>
      </c>
      <c r="AG24" t="n">
        <v>0.1242708333333333</v>
      </c>
      <c r="AH24" t="n">
        <v>139218.233482706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8.435700000000001</v>
      </c>
      <c r="E25" t="n">
        <v>11.85</v>
      </c>
      <c r="F25" t="n">
        <v>8.08</v>
      </c>
      <c r="G25" t="n">
        <v>34.63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12</v>
      </c>
      <c r="N25" t="n">
        <v>90.29000000000001</v>
      </c>
      <c r="O25" t="n">
        <v>38327.57</v>
      </c>
      <c r="P25" t="n">
        <v>122.34</v>
      </c>
      <c r="Q25" t="n">
        <v>1361.38</v>
      </c>
      <c r="R25" t="n">
        <v>34.74</v>
      </c>
      <c r="S25" t="n">
        <v>25.13</v>
      </c>
      <c r="T25" t="n">
        <v>4170.64</v>
      </c>
      <c r="U25" t="n">
        <v>0.72</v>
      </c>
      <c r="V25" t="n">
        <v>0.89</v>
      </c>
      <c r="W25" t="n">
        <v>1.2</v>
      </c>
      <c r="X25" t="n">
        <v>0.26</v>
      </c>
      <c r="Y25" t="n">
        <v>1</v>
      </c>
      <c r="Z25" t="n">
        <v>10</v>
      </c>
      <c r="AA25" t="n">
        <v>110.0887438533679</v>
      </c>
      <c r="AB25" t="n">
        <v>150.6282761127186</v>
      </c>
      <c r="AC25" t="n">
        <v>136.2525248486752</v>
      </c>
      <c r="AD25" t="n">
        <v>110088.7438533679</v>
      </c>
      <c r="AE25" t="n">
        <v>150628.2761127186</v>
      </c>
      <c r="AF25" t="n">
        <v>1.842245041014627e-06</v>
      </c>
      <c r="AG25" t="n">
        <v>0.1234375</v>
      </c>
      <c r="AH25" t="n">
        <v>136252.5248486752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8.438599999999999</v>
      </c>
      <c r="E26" t="n">
        <v>11.85</v>
      </c>
      <c r="F26" t="n">
        <v>8.08</v>
      </c>
      <c r="G26" t="n">
        <v>34.61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122.12</v>
      </c>
      <c r="Q26" t="n">
        <v>1361.4</v>
      </c>
      <c r="R26" t="n">
        <v>34.36</v>
      </c>
      <c r="S26" t="n">
        <v>25.13</v>
      </c>
      <c r="T26" t="n">
        <v>3982.45</v>
      </c>
      <c r="U26" t="n">
        <v>0.73</v>
      </c>
      <c r="V26" t="n">
        <v>0.89</v>
      </c>
      <c r="W26" t="n">
        <v>1.21</v>
      </c>
      <c r="X26" t="n">
        <v>0.25</v>
      </c>
      <c r="Y26" t="n">
        <v>1</v>
      </c>
      <c r="Z26" t="n">
        <v>10</v>
      </c>
      <c r="AA26" t="n">
        <v>109.9097325475229</v>
      </c>
      <c r="AB26" t="n">
        <v>150.3833449466402</v>
      </c>
      <c r="AC26" t="n">
        <v>136.0309695693241</v>
      </c>
      <c r="AD26" t="n">
        <v>109909.7325475229</v>
      </c>
      <c r="AE26" t="n">
        <v>150383.3449466402</v>
      </c>
      <c r="AF26" t="n">
        <v>1.842878362566951e-06</v>
      </c>
      <c r="AG26" t="n">
        <v>0.1234375</v>
      </c>
      <c r="AH26" t="n">
        <v>136030.9695693241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8.491400000000001</v>
      </c>
      <c r="E27" t="n">
        <v>11.78</v>
      </c>
      <c r="F27" t="n">
        <v>8.06</v>
      </c>
      <c r="G27" t="n">
        <v>37.19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120.23</v>
      </c>
      <c r="Q27" t="n">
        <v>1361.38</v>
      </c>
      <c r="R27" t="n">
        <v>34.08</v>
      </c>
      <c r="S27" t="n">
        <v>25.13</v>
      </c>
      <c r="T27" t="n">
        <v>3845.55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107.9536741046995</v>
      </c>
      <c r="AB27" t="n">
        <v>147.7069794899624</v>
      </c>
      <c r="AC27" t="n">
        <v>133.6100326755282</v>
      </c>
      <c r="AD27" t="n">
        <v>107953.6741046995</v>
      </c>
      <c r="AE27" t="n">
        <v>147706.9794899624</v>
      </c>
      <c r="AF27" t="n">
        <v>1.854409182554098e-06</v>
      </c>
      <c r="AG27" t="n">
        <v>0.1227083333333333</v>
      </c>
      <c r="AH27" t="n">
        <v>133610.0326755282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8.4908</v>
      </c>
      <c r="E28" t="n">
        <v>11.78</v>
      </c>
      <c r="F28" t="n">
        <v>8.06</v>
      </c>
      <c r="G28" t="n">
        <v>37.19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118.16</v>
      </c>
      <c r="Q28" t="n">
        <v>1361.49</v>
      </c>
      <c r="R28" t="n">
        <v>34.09</v>
      </c>
      <c r="S28" t="n">
        <v>25.13</v>
      </c>
      <c r="T28" t="n">
        <v>3849.46</v>
      </c>
      <c r="U28" t="n">
        <v>0.74</v>
      </c>
      <c r="V28" t="n">
        <v>0.89</v>
      </c>
      <c r="W28" t="n">
        <v>1.2</v>
      </c>
      <c r="X28" t="n">
        <v>0.24</v>
      </c>
      <c r="Y28" t="n">
        <v>1</v>
      </c>
      <c r="Z28" t="n">
        <v>10</v>
      </c>
      <c r="AA28" t="n">
        <v>106.6344464832218</v>
      </c>
      <c r="AB28" t="n">
        <v>145.9019540580425</v>
      </c>
      <c r="AC28" t="n">
        <v>131.9772763374611</v>
      </c>
      <c r="AD28" t="n">
        <v>106634.4464832218</v>
      </c>
      <c r="AE28" t="n">
        <v>145901.9540580425</v>
      </c>
      <c r="AF28" t="n">
        <v>1.854278150508789e-06</v>
      </c>
      <c r="AG28" t="n">
        <v>0.1227083333333333</v>
      </c>
      <c r="AH28" t="n">
        <v>131977.2763374611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8.537100000000001</v>
      </c>
      <c r="E29" t="n">
        <v>11.71</v>
      </c>
      <c r="F29" t="n">
        <v>8.050000000000001</v>
      </c>
      <c r="G29" t="n">
        <v>40.25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117.19</v>
      </c>
      <c r="Q29" t="n">
        <v>1361.42</v>
      </c>
      <c r="R29" t="n">
        <v>33.78</v>
      </c>
      <c r="S29" t="n">
        <v>25.13</v>
      </c>
      <c r="T29" t="n">
        <v>3700.47</v>
      </c>
      <c r="U29" t="n">
        <v>0.74</v>
      </c>
      <c r="V29" t="n">
        <v>0.89</v>
      </c>
      <c r="W29" t="n">
        <v>1.2</v>
      </c>
      <c r="X29" t="n">
        <v>0.23</v>
      </c>
      <c r="Y29" t="n">
        <v>1</v>
      </c>
      <c r="Z29" t="n">
        <v>10</v>
      </c>
      <c r="AA29" t="n">
        <v>105.4108204763961</v>
      </c>
      <c r="AB29" t="n">
        <v>144.2277349729348</v>
      </c>
      <c r="AC29" t="n">
        <v>130.4628423720543</v>
      </c>
      <c r="AD29" t="n">
        <v>105410.8204763961</v>
      </c>
      <c r="AE29" t="n">
        <v>144227.7349729348</v>
      </c>
      <c r="AF29" t="n">
        <v>1.864389456671761e-06</v>
      </c>
      <c r="AG29" t="n">
        <v>0.1219791666666667</v>
      </c>
      <c r="AH29" t="n">
        <v>130462.8423720543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8.5413</v>
      </c>
      <c r="E30" t="n">
        <v>11.71</v>
      </c>
      <c r="F30" t="n">
        <v>8.039999999999999</v>
      </c>
      <c r="G30" t="n">
        <v>40.22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9</v>
      </c>
      <c r="N30" t="n">
        <v>91.77</v>
      </c>
      <c r="O30" t="n">
        <v>38663.62</v>
      </c>
      <c r="P30" t="n">
        <v>115.42</v>
      </c>
      <c r="Q30" t="n">
        <v>1361.37</v>
      </c>
      <c r="R30" t="n">
        <v>33.52</v>
      </c>
      <c r="S30" t="n">
        <v>25.13</v>
      </c>
      <c r="T30" t="n">
        <v>3569.5</v>
      </c>
      <c r="U30" t="n">
        <v>0.75</v>
      </c>
      <c r="V30" t="n">
        <v>0.89</v>
      </c>
      <c r="W30" t="n">
        <v>1.2</v>
      </c>
      <c r="X30" t="n">
        <v>0.22</v>
      </c>
      <c r="Y30" t="n">
        <v>1</v>
      </c>
      <c r="Z30" t="n">
        <v>10</v>
      </c>
      <c r="AA30" t="n">
        <v>104.196638875248</v>
      </c>
      <c r="AB30" t="n">
        <v>142.5664381403331</v>
      </c>
      <c r="AC30" t="n">
        <v>128.9600973775109</v>
      </c>
      <c r="AD30" t="n">
        <v>104196.638875248</v>
      </c>
      <c r="AE30" t="n">
        <v>142566.4381403331</v>
      </c>
      <c r="AF30" t="n">
        <v>1.86530668098892e-06</v>
      </c>
      <c r="AG30" t="n">
        <v>0.1219791666666667</v>
      </c>
      <c r="AH30" t="n">
        <v>128960.0973775109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8.595000000000001</v>
      </c>
      <c r="E31" t="n">
        <v>11.63</v>
      </c>
      <c r="F31" t="n">
        <v>8.029999999999999</v>
      </c>
      <c r="G31" t="n">
        <v>43.78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114</v>
      </c>
      <c r="Q31" t="n">
        <v>1361.35</v>
      </c>
      <c r="R31" t="n">
        <v>32.99</v>
      </c>
      <c r="S31" t="n">
        <v>25.13</v>
      </c>
      <c r="T31" t="n">
        <v>3310.02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102.6211390530063</v>
      </c>
      <c r="AB31" t="n">
        <v>140.4107697773964</v>
      </c>
      <c r="AC31" t="n">
        <v>127.0101629776326</v>
      </c>
      <c r="AD31" t="n">
        <v>102621.1390530063</v>
      </c>
      <c r="AE31" t="n">
        <v>140410.7697773964</v>
      </c>
      <c r="AF31" t="n">
        <v>1.877034049044029e-06</v>
      </c>
      <c r="AG31" t="n">
        <v>0.1211458333333333</v>
      </c>
      <c r="AH31" t="n">
        <v>127010.1629776326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8.6022</v>
      </c>
      <c r="E32" t="n">
        <v>11.62</v>
      </c>
      <c r="F32" t="n">
        <v>8.02</v>
      </c>
      <c r="G32" t="n">
        <v>43.73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114.24</v>
      </c>
      <c r="Q32" t="n">
        <v>1361.38</v>
      </c>
      <c r="R32" t="n">
        <v>32.58</v>
      </c>
      <c r="S32" t="n">
        <v>25.13</v>
      </c>
      <c r="T32" t="n">
        <v>3103.69</v>
      </c>
      <c r="U32" t="n">
        <v>0.77</v>
      </c>
      <c r="V32" t="n">
        <v>0.9</v>
      </c>
      <c r="W32" t="n">
        <v>1.2</v>
      </c>
      <c r="X32" t="n">
        <v>0.2</v>
      </c>
      <c r="Y32" t="n">
        <v>1</v>
      </c>
      <c r="Z32" t="n">
        <v>10</v>
      </c>
      <c r="AA32" t="n">
        <v>102.6530703400805</v>
      </c>
      <c r="AB32" t="n">
        <v>140.4544595730803</v>
      </c>
      <c r="AC32" t="n">
        <v>127.0496830805354</v>
      </c>
      <c r="AD32" t="n">
        <v>102653.0703400805</v>
      </c>
      <c r="AE32" t="n">
        <v>140454.4595730803</v>
      </c>
      <c r="AF32" t="n">
        <v>1.878606433587731e-06</v>
      </c>
      <c r="AG32" t="n">
        <v>0.1210416666666667</v>
      </c>
      <c r="AH32" t="n">
        <v>127049.6830805354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8.599299999999999</v>
      </c>
      <c r="E33" t="n">
        <v>11.63</v>
      </c>
      <c r="F33" t="n">
        <v>8.02</v>
      </c>
      <c r="G33" t="n">
        <v>43.75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3</v>
      </c>
      <c r="N33" t="n">
        <v>92.67</v>
      </c>
      <c r="O33" t="n">
        <v>38866.96</v>
      </c>
      <c r="P33" t="n">
        <v>113.5</v>
      </c>
      <c r="Q33" t="n">
        <v>1361.38</v>
      </c>
      <c r="R33" t="n">
        <v>32.78</v>
      </c>
      <c r="S33" t="n">
        <v>25.13</v>
      </c>
      <c r="T33" t="n">
        <v>3207.29</v>
      </c>
      <c r="U33" t="n">
        <v>0.77</v>
      </c>
      <c r="V33" t="n">
        <v>0.9</v>
      </c>
      <c r="W33" t="n">
        <v>1.2</v>
      </c>
      <c r="X33" t="n">
        <v>0.2</v>
      </c>
      <c r="Y33" t="n">
        <v>1</v>
      </c>
      <c r="Z33" t="n">
        <v>10</v>
      </c>
      <c r="AA33" t="n">
        <v>102.2190416186805</v>
      </c>
      <c r="AB33" t="n">
        <v>139.8606023284653</v>
      </c>
      <c r="AC33" t="n">
        <v>126.5125027378625</v>
      </c>
      <c r="AD33" t="n">
        <v>102219.0416186805</v>
      </c>
      <c r="AE33" t="n">
        <v>139860.6023284653</v>
      </c>
      <c r="AF33" t="n">
        <v>1.877973112035407e-06</v>
      </c>
      <c r="AG33" t="n">
        <v>0.1211458333333333</v>
      </c>
      <c r="AH33" t="n">
        <v>126512.5027378625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8.598699999999999</v>
      </c>
      <c r="E34" t="n">
        <v>11.63</v>
      </c>
      <c r="F34" t="n">
        <v>8.02</v>
      </c>
      <c r="G34" t="n">
        <v>43.75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3</v>
      </c>
      <c r="N34" t="n">
        <v>92.97</v>
      </c>
      <c r="O34" t="n">
        <v>38934.97</v>
      </c>
      <c r="P34" t="n">
        <v>112.88</v>
      </c>
      <c r="Q34" t="n">
        <v>1361.41</v>
      </c>
      <c r="R34" t="n">
        <v>32.69</v>
      </c>
      <c r="S34" t="n">
        <v>25.13</v>
      </c>
      <c r="T34" t="n">
        <v>3159.86</v>
      </c>
      <c r="U34" t="n">
        <v>0.77</v>
      </c>
      <c r="V34" t="n">
        <v>0.9</v>
      </c>
      <c r="W34" t="n">
        <v>1.2</v>
      </c>
      <c r="X34" t="n">
        <v>0.2</v>
      </c>
      <c r="Y34" t="n">
        <v>1</v>
      </c>
      <c r="Z34" t="n">
        <v>10</v>
      </c>
      <c r="AA34" t="n">
        <v>101.833646647516</v>
      </c>
      <c r="AB34" t="n">
        <v>139.3332879264922</v>
      </c>
      <c r="AC34" t="n">
        <v>126.0355144823231</v>
      </c>
      <c r="AD34" t="n">
        <v>101833.646647516</v>
      </c>
      <c r="AE34" t="n">
        <v>139333.2879264922</v>
      </c>
      <c r="AF34" t="n">
        <v>1.877842079990098e-06</v>
      </c>
      <c r="AG34" t="n">
        <v>0.1211458333333333</v>
      </c>
      <c r="AH34" t="n">
        <v>126035.5144823231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8.5997</v>
      </c>
      <c r="E35" t="n">
        <v>11.63</v>
      </c>
      <c r="F35" t="n">
        <v>8.02</v>
      </c>
      <c r="G35" t="n">
        <v>43.75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2</v>
      </c>
      <c r="N35" t="n">
        <v>93.27</v>
      </c>
      <c r="O35" t="n">
        <v>39003.11</v>
      </c>
      <c r="P35" t="n">
        <v>111.95</v>
      </c>
      <c r="Q35" t="n">
        <v>1361.38</v>
      </c>
      <c r="R35" t="n">
        <v>32.75</v>
      </c>
      <c r="S35" t="n">
        <v>25.13</v>
      </c>
      <c r="T35" t="n">
        <v>3191.46</v>
      </c>
      <c r="U35" t="n">
        <v>0.77</v>
      </c>
      <c r="V35" t="n">
        <v>0.9</v>
      </c>
      <c r="W35" t="n">
        <v>1.2</v>
      </c>
      <c r="X35" t="n">
        <v>0.2</v>
      </c>
      <c r="Y35" t="n">
        <v>1</v>
      </c>
      <c r="Z35" t="n">
        <v>10</v>
      </c>
      <c r="AA35" t="n">
        <v>101.2335287720199</v>
      </c>
      <c r="AB35" t="n">
        <v>138.5121801739067</v>
      </c>
      <c r="AC35" t="n">
        <v>125.2927721012121</v>
      </c>
      <c r="AD35" t="n">
        <v>101233.5287720199</v>
      </c>
      <c r="AE35" t="n">
        <v>138512.1801739067</v>
      </c>
      <c r="AF35" t="n">
        <v>1.878060466732279e-06</v>
      </c>
      <c r="AG35" t="n">
        <v>0.1211458333333333</v>
      </c>
      <c r="AH35" t="n">
        <v>125292.7721012121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8.595599999999999</v>
      </c>
      <c r="E36" t="n">
        <v>11.63</v>
      </c>
      <c r="F36" t="n">
        <v>8.029999999999999</v>
      </c>
      <c r="G36" t="n">
        <v>43.78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112.26</v>
      </c>
      <c r="Q36" t="n">
        <v>1361.38</v>
      </c>
      <c r="R36" t="n">
        <v>32.74</v>
      </c>
      <c r="S36" t="n">
        <v>25.13</v>
      </c>
      <c r="T36" t="n">
        <v>3186.48</v>
      </c>
      <c r="U36" t="n">
        <v>0.77</v>
      </c>
      <c r="V36" t="n">
        <v>0.9</v>
      </c>
      <c r="W36" t="n">
        <v>1.21</v>
      </c>
      <c r="X36" t="n">
        <v>0.21</v>
      </c>
      <c r="Y36" t="n">
        <v>1</v>
      </c>
      <c r="Z36" t="n">
        <v>10</v>
      </c>
      <c r="AA36" t="n">
        <v>101.512505829272</v>
      </c>
      <c r="AB36" t="n">
        <v>138.8938888912379</v>
      </c>
      <c r="AC36" t="n">
        <v>125.6380510742929</v>
      </c>
      <c r="AD36" t="n">
        <v>101512.505829272</v>
      </c>
      <c r="AE36" t="n">
        <v>138893.8888912379</v>
      </c>
      <c r="AF36" t="n">
        <v>1.877165081089337e-06</v>
      </c>
      <c r="AG36" t="n">
        <v>0.1211458333333333</v>
      </c>
      <c r="AH36" t="n">
        <v>125638.0510742929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7.1726</v>
      </c>
      <c r="E2" t="n">
        <v>13.94</v>
      </c>
      <c r="F2" t="n">
        <v>10.77</v>
      </c>
      <c r="G2" t="n">
        <v>4.72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</v>
      </c>
      <c r="Q2" t="n">
        <v>1362.82</v>
      </c>
      <c r="R2" t="n">
        <v>112.54</v>
      </c>
      <c r="S2" t="n">
        <v>25.13</v>
      </c>
      <c r="T2" t="n">
        <v>42453.84</v>
      </c>
      <c r="U2" t="n">
        <v>0.22</v>
      </c>
      <c r="V2" t="n">
        <v>0.67</v>
      </c>
      <c r="W2" t="n">
        <v>1.59</v>
      </c>
      <c r="X2" t="n">
        <v>2.95</v>
      </c>
      <c r="Y2" t="n">
        <v>1</v>
      </c>
      <c r="Z2" t="n">
        <v>10</v>
      </c>
      <c r="AA2" t="n">
        <v>41.17696936191655</v>
      </c>
      <c r="AB2" t="n">
        <v>56.34014608047748</v>
      </c>
      <c r="AC2" t="n">
        <v>50.96312161255899</v>
      </c>
      <c r="AD2" t="n">
        <v>41176.96936191655</v>
      </c>
      <c r="AE2" t="n">
        <v>56340.14608047748</v>
      </c>
      <c r="AF2" t="n">
        <v>2.186473717885747e-06</v>
      </c>
      <c r="AG2" t="n">
        <v>0.1452083333333333</v>
      </c>
      <c r="AH2" t="n">
        <v>50963.12161255899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8.450699999999999</v>
      </c>
      <c r="E2" t="n">
        <v>11.83</v>
      </c>
      <c r="F2" t="n">
        <v>8.82</v>
      </c>
      <c r="G2" t="n">
        <v>10.58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68.3</v>
      </c>
      <c r="Q2" t="n">
        <v>1361.51</v>
      </c>
      <c r="R2" t="n">
        <v>57.49</v>
      </c>
      <c r="S2" t="n">
        <v>25.13</v>
      </c>
      <c r="T2" t="n">
        <v>15363.97</v>
      </c>
      <c r="U2" t="n">
        <v>0.44</v>
      </c>
      <c r="V2" t="n">
        <v>0.82</v>
      </c>
      <c r="W2" t="n">
        <v>1.27</v>
      </c>
      <c r="X2" t="n">
        <v>1</v>
      </c>
      <c r="Y2" t="n">
        <v>1</v>
      </c>
      <c r="Z2" t="n">
        <v>10</v>
      </c>
      <c r="AA2" t="n">
        <v>65.47621788660355</v>
      </c>
      <c r="AB2" t="n">
        <v>89.58744991928278</v>
      </c>
      <c r="AC2" t="n">
        <v>81.03734943578372</v>
      </c>
      <c r="AD2" t="n">
        <v>65476.21788660355</v>
      </c>
      <c r="AE2" t="n">
        <v>89587.44991928278</v>
      </c>
      <c r="AF2" t="n">
        <v>2.207995443527408e-06</v>
      </c>
      <c r="AG2" t="n">
        <v>0.1232291666666667</v>
      </c>
      <c r="AH2" t="n">
        <v>81037.34943578372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8.8188</v>
      </c>
      <c r="E3" t="n">
        <v>11.34</v>
      </c>
      <c r="F3" t="n">
        <v>8.57</v>
      </c>
      <c r="G3" t="n">
        <v>13.53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62.42</v>
      </c>
      <c r="Q3" t="n">
        <v>1361.78</v>
      </c>
      <c r="R3" t="n">
        <v>49.83</v>
      </c>
      <c r="S3" t="n">
        <v>25.13</v>
      </c>
      <c r="T3" t="n">
        <v>11594.56</v>
      </c>
      <c r="U3" t="n">
        <v>0.5</v>
      </c>
      <c r="V3" t="n">
        <v>0.84</v>
      </c>
      <c r="W3" t="n">
        <v>1.24</v>
      </c>
      <c r="X3" t="n">
        <v>0.75</v>
      </c>
      <c r="Y3" t="n">
        <v>1</v>
      </c>
      <c r="Z3" t="n">
        <v>10</v>
      </c>
      <c r="AA3" t="n">
        <v>58.65239908728664</v>
      </c>
      <c r="AB3" t="n">
        <v>80.25079999242338</v>
      </c>
      <c r="AC3" t="n">
        <v>72.59177627387032</v>
      </c>
      <c r="AD3" t="n">
        <v>58652.39908728664</v>
      </c>
      <c r="AE3" t="n">
        <v>80250.79999242339</v>
      </c>
      <c r="AF3" t="n">
        <v>2.304172461142805e-06</v>
      </c>
      <c r="AG3" t="n">
        <v>0.118125</v>
      </c>
      <c r="AH3" t="n">
        <v>72591.77627387032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8.956300000000001</v>
      </c>
      <c r="E4" t="n">
        <v>11.17</v>
      </c>
      <c r="F4" t="n">
        <v>8.5</v>
      </c>
      <c r="G4" t="n">
        <v>15.45</v>
      </c>
      <c r="H4" t="n">
        <v>0.27</v>
      </c>
      <c r="I4" t="n">
        <v>33</v>
      </c>
      <c r="J4" t="n">
        <v>99.33</v>
      </c>
      <c r="K4" t="n">
        <v>39.72</v>
      </c>
      <c r="L4" t="n">
        <v>1.5</v>
      </c>
      <c r="M4" t="n">
        <v>8</v>
      </c>
      <c r="N4" t="n">
        <v>13.11</v>
      </c>
      <c r="O4" t="n">
        <v>12484.55</v>
      </c>
      <c r="P4" t="n">
        <v>59.35</v>
      </c>
      <c r="Q4" t="n">
        <v>1361.41</v>
      </c>
      <c r="R4" t="n">
        <v>47.09</v>
      </c>
      <c r="S4" t="n">
        <v>25.13</v>
      </c>
      <c r="T4" t="n">
        <v>10251.83</v>
      </c>
      <c r="U4" t="n">
        <v>0.53</v>
      </c>
      <c r="V4" t="n">
        <v>0.85</v>
      </c>
      <c r="W4" t="n">
        <v>1.26</v>
      </c>
      <c r="X4" t="n">
        <v>0.68</v>
      </c>
      <c r="Y4" t="n">
        <v>1</v>
      </c>
      <c r="Z4" t="n">
        <v>10</v>
      </c>
      <c r="AA4" t="n">
        <v>55.76546897570708</v>
      </c>
      <c r="AB4" t="n">
        <v>76.30077485139445</v>
      </c>
      <c r="AC4" t="n">
        <v>69.01873598840487</v>
      </c>
      <c r="AD4" t="n">
        <v>55765.46897570708</v>
      </c>
      <c r="AE4" t="n">
        <v>76300.77485139445</v>
      </c>
      <c r="AF4" t="n">
        <v>2.340098404968171e-06</v>
      </c>
      <c r="AG4" t="n">
        <v>0.1163541666666667</v>
      </c>
      <c r="AH4" t="n">
        <v>69018.73598840486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8.9834</v>
      </c>
      <c r="E5" t="n">
        <v>11.13</v>
      </c>
      <c r="F5" t="n">
        <v>8.49</v>
      </c>
      <c r="G5" t="n">
        <v>15.91</v>
      </c>
      <c r="H5" t="n">
        <v>0.31</v>
      </c>
      <c r="I5" t="n">
        <v>32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59.24</v>
      </c>
      <c r="Q5" t="n">
        <v>1361.45</v>
      </c>
      <c r="R5" t="n">
        <v>46.24</v>
      </c>
      <c r="S5" t="n">
        <v>25.13</v>
      </c>
      <c r="T5" t="n">
        <v>9828.950000000001</v>
      </c>
      <c r="U5" t="n">
        <v>0.54</v>
      </c>
      <c r="V5" t="n">
        <v>0.85</v>
      </c>
      <c r="W5" t="n">
        <v>1.27</v>
      </c>
      <c r="X5" t="n">
        <v>0.67</v>
      </c>
      <c r="Y5" t="n">
        <v>1</v>
      </c>
      <c r="Z5" t="n">
        <v>10</v>
      </c>
      <c r="AA5" t="n">
        <v>55.51452379235047</v>
      </c>
      <c r="AB5" t="n">
        <v>75.95742058060597</v>
      </c>
      <c r="AC5" t="n">
        <v>68.70815096731958</v>
      </c>
      <c r="AD5" t="n">
        <v>55514.52379235047</v>
      </c>
      <c r="AE5" t="n">
        <v>75957.42058060598</v>
      </c>
      <c r="AF5" t="n">
        <v>2.347179081896661e-06</v>
      </c>
      <c r="AG5" t="n">
        <v>0.1159375</v>
      </c>
      <c r="AH5" t="n">
        <v>68708.15096731958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6.0667</v>
      </c>
      <c r="E2" t="n">
        <v>16.48</v>
      </c>
      <c r="F2" t="n">
        <v>9.859999999999999</v>
      </c>
      <c r="G2" t="n">
        <v>5.92</v>
      </c>
      <c r="H2" t="n">
        <v>0.09</v>
      </c>
      <c r="I2" t="n">
        <v>100</v>
      </c>
      <c r="J2" t="n">
        <v>204</v>
      </c>
      <c r="K2" t="n">
        <v>55.27</v>
      </c>
      <c r="L2" t="n">
        <v>1</v>
      </c>
      <c r="M2" t="n">
        <v>98</v>
      </c>
      <c r="N2" t="n">
        <v>42.72</v>
      </c>
      <c r="O2" t="n">
        <v>25393.6</v>
      </c>
      <c r="P2" t="n">
        <v>137.64</v>
      </c>
      <c r="Q2" t="n">
        <v>1361.66</v>
      </c>
      <c r="R2" t="n">
        <v>90.41</v>
      </c>
      <c r="S2" t="n">
        <v>25.13</v>
      </c>
      <c r="T2" t="n">
        <v>31575.91</v>
      </c>
      <c r="U2" t="n">
        <v>0.28</v>
      </c>
      <c r="V2" t="n">
        <v>0.73</v>
      </c>
      <c r="W2" t="n">
        <v>1.34</v>
      </c>
      <c r="X2" t="n">
        <v>2.04</v>
      </c>
      <c r="Y2" t="n">
        <v>1</v>
      </c>
      <c r="Z2" t="n">
        <v>10</v>
      </c>
      <c r="AA2" t="n">
        <v>168.4307794028031</v>
      </c>
      <c r="AB2" t="n">
        <v>230.4544230203697</v>
      </c>
      <c r="AC2" t="n">
        <v>208.4601763321863</v>
      </c>
      <c r="AD2" t="n">
        <v>168430.7794028031</v>
      </c>
      <c r="AE2" t="n">
        <v>230454.4230203697</v>
      </c>
      <c r="AF2" t="n">
        <v>1.40524254237197e-06</v>
      </c>
      <c r="AG2" t="n">
        <v>0.1716666666666667</v>
      </c>
      <c r="AH2" t="n">
        <v>208460.1763321862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6.6942</v>
      </c>
      <c r="E3" t="n">
        <v>14.94</v>
      </c>
      <c r="F3" t="n">
        <v>9.33</v>
      </c>
      <c r="G3" t="n">
        <v>7.47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128.59</v>
      </c>
      <c r="Q3" t="n">
        <v>1361.66</v>
      </c>
      <c r="R3" t="n">
        <v>73.79000000000001</v>
      </c>
      <c r="S3" t="n">
        <v>25.13</v>
      </c>
      <c r="T3" t="n">
        <v>23388.68</v>
      </c>
      <c r="U3" t="n">
        <v>0.34</v>
      </c>
      <c r="V3" t="n">
        <v>0.77</v>
      </c>
      <c r="W3" t="n">
        <v>1.3</v>
      </c>
      <c r="X3" t="n">
        <v>1.51</v>
      </c>
      <c r="Y3" t="n">
        <v>1</v>
      </c>
      <c r="Z3" t="n">
        <v>10</v>
      </c>
      <c r="AA3" t="n">
        <v>143.3528719493247</v>
      </c>
      <c r="AB3" t="n">
        <v>196.1417236833439</v>
      </c>
      <c r="AC3" t="n">
        <v>177.4222328616992</v>
      </c>
      <c r="AD3" t="n">
        <v>143352.8719493247</v>
      </c>
      <c r="AE3" t="n">
        <v>196141.7236833439</v>
      </c>
      <c r="AF3" t="n">
        <v>1.550591693531317e-06</v>
      </c>
      <c r="AG3" t="n">
        <v>0.155625</v>
      </c>
      <c r="AH3" t="n">
        <v>177422.2328616992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7.139</v>
      </c>
      <c r="E4" t="n">
        <v>14.01</v>
      </c>
      <c r="F4" t="n">
        <v>9.01</v>
      </c>
      <c r="G4" t="n">
        <v>9.01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122.74</v>
      </c>
      <c r="Q4" t="n">
        <v>1361.51</v>
      </c>
      <c r="R4" t="n">
        <v>63.51</v>
      </c>
      <c r="S4" t="n">
        <v>25.13</v>
      </c>
      <c r="T4" t="n">
        <v>18325.5</v>
      </c>
      <c r="U4" t="n">
        <v>0.4</v>
      </c>
      <c r="V4" t="n">
        <v>0.8</v>
      </c>
      <c r="W4" t="n">
        <v>1.28</v>
      </c>
      <c r="X4" t="n">
        <v>1.19</v>
      </c>
      <c r="Y4" t="n">
        <v>1</v>
      </c>
      <c r="Z4" t="n">
        <v>10</v>
      </c>
      <c r="AA4" t="n">
        <v>128.8827375359305</v>
      </c>
      <c r="AB4" t="n">
        <v>176.3430474016719</v>
      </c>
      <c r="AC4" t="n">
        <v>159.5131144567271</v>
      </c>
      <c r="AD4" t="n">
        <v>128882.7375359305</v>
      </c>
      <c r="AE4" t="n">
        <v>176343.0474016719</v>
      </c>
      <c r="AF4" t="n">
        <v>1.653621657572238e-06</v>
      </c>
      <c r="AG4" t="n">
        <v>0.1459375</v>
      </c>
      <c r="AH4" t="n">
        <v>159513.1144567271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7.4619</v>
      </c>
      <c r="E5" t="n">
        <v>13.4</v>
      </c>
      <c r="F5" t="n">
        <v>8.81</v>
      </c>
      <c r="G5" t="n">
        <v>10.57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118.44</v>
      </c>
      <c r="Q5" t="n">
        <v>1361.44</v>
      </c>
      <c r="R5" t="n">
        <v>57.46</v>
      </c>
      <c r="S5" t="n">
        <v>25.13</v>
      </c>
      <c r="T5" t="n">
        <v>15352.56</v>
      </c>
      <c r="U5" t="n">
        <v>0.44</v>
      </c>
      <c r="V5" t="n">
        <v>0.82</v>
      </c>
      <c r="W5" t="n">
        <v>1.26</v>
      </c>
      <c r="X5" t="n">
        <v>0.99</v>
      </c>
      <c r="Y5" t="n">
        <v>1</v>
      </c>
      <c r="Z5" t="n">
        <v>10</v>
      </c>
      <c r="AA5" t="n">
        <v>119.5340448155293</v>
      </c>
      <c r="AB5" t="n">
        <v>163.5517535864108</v>
      </c>
      <c r="AC5" t="n">
        <v>147.9426037704967</v>
      </c>
      <c r="AD5" t="n">
        <v>119534.0448155293</v>
      </c>
      <c r="AE5" t="n">
        <v>163551.7535864108</v>
      </c>
      <c r="AF5" t="n">
        <v>1.728415666989534e-06</v>
      </c>
      <c r="AG5" t="n">
        <v>0.1395833333333333</v>
      </c>
      <c r="AH5" t="n">
        <v>147942.6037704967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7.7436</v>
      </c>
      <c r="E6" t="n">
        <v>12.91</v>
      </c>
      <c r="F6" t="n">
        <v>8.65</v>
      </c>
      <c r="G6" t="n">
        <v>12.35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114.41</v>
      </c>
      <c r="Q6" t="n">
        <v>1361.6</v>
      </c>
      <c r="R6" t="n">
        <v>52.41</v>
      </c>
      <c r="S6" t="n">
        <v>25.13</v>
      </c>
      <c r="T6" t="n">
        <v>12867.42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111.8684301489765</v>
      </c>
      <c r="AB6" t="n">
        <v>153.0633214165873</v>
      </c>
      <c r="AC6" t="n">
        <v>138.4551728463508</v>
      </c>
      <c r="AD6" t="n">
        <v>111868.4301489765</v>
      </c>
      <c r="AE6" t="n">
        <v>153063.3214165872</v>
      </c>
      <c r="AF6" t="n">
        <v>1.793666433334694e-06</v>
      </c>
      <c r="AG6" t="n">
        <v>0.1344791666666667</v>
      </c>
      <c r="AH6" t="n">
        <v>138455.1728463508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7.9348</v>
      </c>
      <c r="E7" t="n">
        <v>12.6</v>
      </c>
      <c r="F7" t="n">
        <v>8.539999999999999</v>
      </c>
      <c r="G7" t="n">
        <v>13.84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111.69</v>
      </c>
      <c r="Q7" t="n">
        <v>1361.68</v>
      </c>
      <c r="R7" t="n">
        <v>48.92</v>
      </c>
      <c r="S7" t="n">
        <v>25.13</v>
      </c>
      <c r="T7" t="n">
        <v>11147.63</v>
      </c>
      <c r="U7" t="n">
        <v>0.51</v>
      </c>
      <c r="V7" t="n">
        <v>0.84</v>
      </c>
      <c r="W7" t="n">
        <v>1.24</v>
      </c>
      <c r="X7" t="n">
        <v>0.72</v>
      </c>
      <c r="Y7" t="n">
        <v>1</v>
      </c>
      <c r="Z7" t="n">
        <v>10</v>
      </c>
      <c r="AA7" t="n">
        <v>106.9815143843016</v>
      </c>
      <c r="AB7" t="n">
        <v>146.3768276718548</v>
      </c>
      <c r="AC7" t="n">
        <v>132.4068286800606</v>
      </c>
      <c r="AD7" t="n">
        <v>106981.5143843016</v>
      </c>
      <c r="AE7" t="n">
        <v>146376.8276718548</v>
      </c>
      <c r="AF7" t="n">
        <v>1.837954493417032e-06</v>
      </c>
      <c r="AG7" t="n">
        <v>0.13125</v>
      </c>
      <c r="AH7" t="n">
        <v>132406.8286800606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8.082800000000001</v>
      </c>
      <c r="E8" t="n">
        <v>12.37</v>
      </c>
      <c r="F8" t="n">
        <v>8.470000000000001</v>
      </c>
      <c r="G8" t="n">
        <v>15.4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108.85</v>
      </c>
      <c r="Q8" t="n">
        <v>1361.41</v>
      </c>
      <c r="R8" t="n">
        <v>46.69</v>
      </c>
      <c r="S8" t="n">
        <v>25.13</v>
      </c>
      <c r="T8" t="n">
        <v>10048.75</v>
      </c>
      <c r="U8" t="n">
        <v>0.54</v>
      </c>
      <c r="V8" t="n">
        <v>0.85</v>
      </c>
      <c r="W8" t="n">
        <v>1.24</v>
      </c>
      <c r="X8" t="n">
        <v>0.65</v>
      </c>
      <c r="Y8" t="n">
        <v>1</v>
      </c>
      <c r="Z8" t="n">
        <v>10</v>
      </c>
      <c r="AA8" t="n">
        <v>102.9123008737933</v>
      </c>
      <c r="AB8" t="n">
        <v>140.80915022575</v>
      </c>
      <c r="AC8" t="n">
        <v>127.370522555126</v>
      </c>
      <c r="AD8" t="n">
        <v>102912.3008737933</v>
      </c>
      <c r="AE8" t="n">
        <v>140809.15022575</v>
      </c>
      <c r="AF8" t="n">
        <v>1.872236046200432e-06</v>
      </c>
      <c r="AG8" t="n">
        <v>0.1288541666666667</v>
      </c>
      <c r="AH8" t="n">
        <v>127370.522555126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8.244999999999999</v>
      </c>
      <c r="E9" t="n">
        <v>12.13</v>
      </c>
      <c r="F9" t="n">
        <v>8.390000000000001</v>
      </c>
      <c r="G9" t="n">
        <v>17.35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106.3</v>
      </c>
      <c r="Q9" t="n">
        <v>1361.56</v>
      </c>
      <c r="R9" t="n">
        <v>44.36</v>
      </c>
      <c r="S9" t="n">
        <v>25.13</v>
      </c>
      <c r="T9" t="n">
        <v>8903.370000000001</v>
      </c>
      <c r="U9" t="n">
        <v>0.57</v>
      </c>
      <c r="V9" t="n">
        <v>0.86</v>
      </c>
      <c r="W9" t="n">
        <v>1.23</v>
      </c>
      <c r="X9" t="n">
        <v>0.57</v>
      </c>
      <c r="Y9" t="n">
        <v>1</v>
      </c>
      <c r="Z9" t="n">
        <v>10</v>
      </c>
      <c r="AA9" t="n">
        <v>98.98129463891107</v>
      </c>
      <c r="AB9" t="n">
        <v>135.4305740714314</v>
      </c>
      <c r="AC9" t="n">
        <v>122.5052701600947</v>
      </c>
      <c r="AD9" t="n">
        <v>98981.29463891107</v>
      </c>
      <c r="AE9" t="n">
        <v>135430.5740714314</v>
      </c>
      <c r="AF9" t="n">
        <v>1.909806774994131e-06</v>
      </c>
      <c r="AG9" t="n">
        <v>0.1263541666666667</v>
      </c>
      <c r="AH9" t="n">
        <v>122505.2701600947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8.3811</v>
      </c>
      <c r="E10" t="n">
        <v>11.93</v>
      </c>
      <c r="F10" t="n">
        <v>8.31</v>
      </c>
      <c r="G10" t="n">
        <v>19.18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103.77</v>
      </c>
      <c r="Q10" t="n">
        <v>1361.44</v>
      </c>
      <c r="R10" t="n">
        <v>42.01</v>
      </c>
      <c r="S10" t="n">
        <v>25.13</v>
      </c>
      <c r="T10" t="n">
        <v>7745.91</v>
      </c>
      <c r="U10" t="n">
        <v>0.6</v>
      </c>
      <c r="V10" t="n">
        <v>0.87</v>
      </c>
      <c r="W10" t="n">
        <v>1.22</v>
      </c>
      <c r="X10" t="n">
        <v>0.49</v>
      </c>
      <c r="Y10" t="n">
        <v>1</v>
      </c>
      <c r="Z10" t="n">
        <v>10</v>
      </c>
      <c r="AA10" t="n">
        <v>95.50614669564426</v>
      </c>
      <c r="AB10" t="n">
        <v>130.6757233427491</v>
      </c>
      <c r="AC10" t="n">
        <v>118.2042157114815</v>
      </c>
      <c r="AD10" t="n">
        <v>95506.14669564426</v>
      </c>
      <c r="AE10" t="n">
        <v>130675.7233427491</v>
      </c>
      <c r="AF10" t="n">
        <v>1.941331905628055e-06</v>
      </c>
      <c r="AG10" t="n">
        <v>0.1242708333333333</v>
      </c>
      <c r="AH10" t="n">
        <v>118204.2157114814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8.452500000000001</v>
      </c>
      <c r="E11" t="n">
        <v>11.83</v>
      </c>
      <c r="F11" t="n">
        <v>8.289999999999999</v>
      </c>
      <c r="G11" t="n">
        <v>20.73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1361.58</v>
      </c>
      <c r="R11" t="n">
        <v>41.33</v>
      </c>
      <c r="S11" t="n">
        <v>25.13</v>
      </c>
      <c r="T11" t="n">
        <v>7415.46</v>
      </c>
      <c r="U11" t="n">
        <v>0.61</v>
      </c>
      <c r="V11" t="n">
        <v>0.87</v>
      </c>
      <c r="W11" t="n">
        <v>1.22</v>
      </c>
      <c r="X11" t="n">
        <v>0.47</v>
      </c>
      <c r="Y11" t="n">
        <v>1</v>
      </c>
      <c r="Z11" t="n">
        <v>10</v>
      </c>
      <c r="AA11" t="n">
        <v>93.49197960798502</v>
      </c>
      <c r="AB11" t="n">
        <v>127.9198510746346</v>
      </c>
      <c r="AC11" t="n">
        <v>115.7113600247439</v>
      </c>
      <c r="AD11" t="n">
        <v>93491.97960798502</v>
      </c>
      <c r="AE11" t="n">
        <v>127919.8510746346</v>
      </c>
      <c r="AF11" t="n">
        <v>1.957870438524911e-06</v>
      </c>
      <c r="AG11" t="n">
        <v>0.1232291666666667</v>
      </c>
      <c r="AH11" t="n">
        <v>115711.3600247439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8.5501</v>
      </c>
      <c r="E12" t="n">
        <v>11.7</v>
      </c>
      <c r="F12" t="n">
        <v>8.24</v>
      </c>
      <c r="G12" t="n">
        <v>22.47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98.97</v>
      </c>
      <c r="Q12" t="n">
        <v>1361.34</v>
      </c>
      <c r="R12" t="n">
        <v>39.84</v>
      </c>
      <c r="S12" t="n">
        <v>25.13</v>
      </c>
      <c r="T12" t="n">
        <v>6683.01</v>
      </c>
      <c r="U12" t="n">
        <v>0.63</v>
      </c>
      <c r="V12" t="n">
        <v>0.87</v>
      </c>
      <c r="W12" t="n">
        <v>1.21</v>
      </c>
      <c r="X12" t="n">
        <v>0.42</v>
      </c>
      <c r="Y12" t="n">
        <v>1</v>
      </c>
      <c r="Z12" t="n">
        <v>10</v>
      </c>
      <c r="AA12" t="n">
        <v>90.38006778447189</v>
      </c>
      <c r="AB12" t="n">
        <v>123.6619960298457</v>
      </c>
      <c r="AC12" t="n">
        <v>111.8598686894911</v>
      </c>
      <c r="AD12" t="n">
        <v>90380.06778447189</v>
      </c>
      <c r="AE12" t="n">
        <v>123661.9960298457</v>
      </c>
      <c r="AF12" t="n">
        <v>1.980477732792883e-06</v>
      </c>
      <c r="AG12" t="n">
        <v>0.121875</v>
      </c>
      <c r="AH12" t="n">
        <v>111859.8686894911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8.6416</v>
      </c>
      <c r="E13" t="n">
        <v>11.57</v>
      </c>
      <c r="F13" t="n">
        <v>8.199999999999999</v>
      </c>
      <c r="G13" t="n">
        <v>24.59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97.67</v>
      </c>
      <c r="Q13" t="n">
        <v>1361.41</v>
      </c>
      <c r="R13" t="n">
        <v>38.43</v>
      </c>
      <c r="S13" t="n">
        <v>25.13</v>
      </c>
      <c r="T13" t="n">
        <v>5983.6</v>
      </c>
      <c r="U13" t="n">
        <v>0.65</v>
      </c>
      <c r="V13" t="n">
        <v>0.88</v>
      </c>
      <c r="W13" t="n">
        <v>1.21</v>
      </c>
      <c r="X13" t="n">
        <v>0.38</v>
      </c>
      <c r="Y13" t="n">
        <v>1</v>
      </c>
      <c r="Z13" t="n">
        <v>10</v>
      </c>
      <c r="AA13" t="n">
        <v>88.49959198853702</v>
      </c>
      <c r="AB13" t="n">
        <v>121.0890460851118</v>
      </c>
      <c r="AC13" t="n">
        <v>109.532477476324</v>
      </c>
      <c r="AD13" t="n">
        <v>88499.59198853702</v>
      </c>
      <c r="AE13" t="n">
        <v>121089.0460851118</v>
      </c>
      <c r="AF13" t="n">
        <v>2.001672071169107e-06</v>
      </c>
      <c r="AG13" t="n">
        <v>0.1205208333333333</v>
      </c>
      <c r="AH13" t="n">
        <v>109532.477476324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8.728999999999999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93.40000000000001</v>
      </c>
      <c r="Q14" t="n">
        <v>1361.34</v>
      </c>
      <c r="R14" t="n">
        <v>37.33</v>
      </c>
      <c r="S14" t="n">
        <v>25.13</v>
      </c>
      <c r="T14" t="n">
        <v>5447.32</v>
      </c>
      <c r="U14" t="n">
        <v>0.67</v>
      </c>
      <c r="V14" t="n">
        <v>0.88</v>
      </c>
      <c r="W14" t="n">
        <v>1.21</v>
      </c>
      <c r="X14" t="n">
        <v>0.34</v>
      </c>
      <c r="Y14" t="n">
        <v>1</v>
      </c>
      <c r="Z14" t="n">
        <v>10</v>
      </c>
      <c r="AA14" t="n">
        <v>84.84723064418866</v>
      </c>
      <c r="AB14" t="n">
        <v>116.0917241629664</v>
      </c>
      <c r="AC14" t="n">
        <v>105.0120929446412</v>
      </c>
      <c r="AD14" t="n">
        <v>84847.23064418866</v>
      </c>
      <c r="AE14" t="n">
        <v>116091.7241629664</v>
      </c>
      <c r="AF14" t="n">
        <v>2.021916717880384e-06</v>
      </c>
      <c r="AG14" t="n">
        <v>0.119375</v>
      </c>
      <c r="AH14" t="n">
        <v>105012.0929446412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8.7713</v>
      </c>
      <c r="E15" t="n">
        <v>11.4</v>
      </c>
      <c r="F15" t="n">
        <v>8.15</v>
      </c>
      <c r="G15" t="n">
        <v>28.75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91.16</v>
      </c>
      <c r="Q15" t="n">
        <v>1361.42</v>
      </c>
      <c r="R15" t="n">
        <v>36.84</v>
      </c>
      <c r="S15" t="n">
        <v>25.13</v>
      </c>
      <c r="T15" t="n">
        <v>5206.66</v>
      </c>
      <c r="U15" t="n">
        <v>0.68</v>
      </c>
      <c r="V15" t="n">
        <v>0.88</v>
      </c>
      <c r="W15" t="n">
        <v>1.21</v>
      </c>
      <c r="X15" t="n">
        <v>0.33</v>
      </c>
      <c r="Y15" t="n">
        <v>1</v>
      </c>
      <c r="Z15" t="n">
        <v>10</v>
      </c>
      <c r="AA15" t="n">
        <v>83.02598471029653</v>
      </c>
      <c r="AB15" t="n">
        <v>113.5998151285165</v>
      </c>
      <c r="AC15" t="n">
        <v>102.7580082110221</v>
      </c>
      <c r="AD15" t="n">
        <v>83025.98471029653</v>
      </c>
      <c r="AE15" t="n">
        <v>113599.8151285165</v>
      </c>
      <c r="AF15" t="n">
        <v>2.031714756277262e-06</v>
      </c>
      <c r="AG15" t="n">
        <v>0.11875</v>
      </c>
      <c r="AH15" t="n">
        <v>102758.0082110221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8.8164</v>
      </c>
      <c r="E16" t="n">
        <v>11.34</v>
      </c>
      <c r="F16" t="n">
        <v>8.130000000000001</v>
      </c>
      <c r="G16" t="n">
        <v>30.48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13</v>
      </c>
      <c r="N16" t="n">
        <v>44.8</v>
      </c>
      <c r="O16" t="n">
        <v>26081.73</v>
      </c>
      <c r="P16" t="n">
        <v>90.48999999999999</v>
      </c>
      <c r="Q16" t="n">
        <v>1361.41</v>
      </c>
      <c r="R16" t="n">
        <v>36.41</v>
      </c>
      <c r="S16" t="n">
        <v>25.13</v>
      </c>
      <c r="T16" t="n">
        <v>4995.55</v>
      </c>
      <c r="U16" t="n">
        <v>0.6899999999999999</v>
      </c>
      <c r="V16" t="n">
        <v>0.88</v>
      </c>
      <c r="W16" t="n">
        <v>1.2</v>
      </c>
      <c r="X16" t="n">
        <v>0.31</v>
      </c>
      <c r="Y16" t="n">
        <v>1</v>
      </c>
      <c r="Z16" t="n">
        <v>10</v>
      </c>
      <c r="AA16" t="n">
        <v>82.13624729934163</v>
      </c>
      <c r="AB16" t="n">
        <v>112.3824371504044</v>
      </c>
      <c r="AC16" t="n">
        <v>101.6568150785399</v>
      </c>
      <c r="AD16" t="n">
        <v>82136.24729934163</v>
      </c>
      <c r="AE16" t="n">
        <v>112382.4371504044</v>
      </c>
      <c r="AF16" t="n">
        <v>2.042161364591662e-06</v>
      </c>
      <c r="AG16" t="n">
        <v>0.118125</v>
      </c>
      <c r="AH16" t="n">
        <v>101656.8150785398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8.859999999999999</v>
      </c>
      <c r="E17" t="n">
        <v>11.29</v>
      </c>
      <c r="F17" t="n">
        <v>8.109999999999999</v>
      </c>
      <c r="G17" t="n">
        <v>32.45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6</v>
      </c>
      <c r="N17" t="n">
        <v>44.95</v>
      </c>
      <c r="O17" t="n">
        <v>26131.27</v>
      </c>
      <c r="P17" t="n">
        <v>89.38</v>
      </c>
      <c r="Q17" t="n">
        <v>1361.46</v>
      </c>
      <c r="R17" t="n">
        <v>35.5</v>
      </c>
      <c r="S17" t="n">
        <v>25.13</v>
      </c>
      <c r="T17" t="n">
        <v>4546.29</v>
      </c>
      <c r="U17" t="n">
        <v>0.71</v>
      </c>
      <c r="V17" t="n">
        <v>0.89</v>
      </c>
      <c r="W17" t="n">
        <v>1.21</v>
      </c>
      <c r="X17" t="n">
        <v>0.29</v>
      </c>
      <c r="Y17" t="n">
        <v>1</v>
      </c>
      <c r="Z17" t="n">
        <v>10</v>
      </c>
      <c r="AA17" t="n">
        <v>80.99902577446753</v>
      </c>
      <c r="AB17" t="n">
        <v>110.8264404893996</v>
      </c>
      <c r="AC17" t="n">
        <v>100.2493205550058</v>
      </c>
      <c r="AD17" t="n">
        <v>80999.02577446753</v>
      </c>
      <c r="AE17" t="n">
        <v>110826.4404893996</v>
      </c>
      <c r="AF17" t="n">
        <v>2.052260524735961e-06</v>
      </c>
      <c r="AG17" t="n">
        <v>0.1176041666666667</v>
      </c>
      <c r="AH17" t="n">
        <v>100249.3205550058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8.8637</v>
      </c>
      <c r="E18" t="n">
        <v>11.28</v>
      </c>
      <c r="F18" t="n">
        <v>8.109999999999999</v>
      </c>
      <c r="G18" t="n">
        <v>32.44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3</v>
      </c>
      <c r="N18" t="n">
        <v>45.11</v>
      </c>
      <c r="O18" t="n">
        <v>26180.86</v>
      </c>
      <c r="P18" t="n">
        <v>88.43000000000001</v>
      </c>
      <c r="Q18" t="n">
        <v>1361.48</v>
      </c>
      <c r="R18" t="n">
        <v>35.3</v>
      </c>
      <c r="S18" t="n">
        <v>25.13</v>
      </c>
      <c r="T18" t="n">
        <v>4444.14</v>
      </c>
      <c r="U18" t="n">
        <v>0.71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80.38246779873457</v>
      </c>
      <c r="AB18" t="n">
        <v>109.982838666384</v>
      </c>
      <c r="AC18" t="n">
        <v>99.48623090597603</v>
      </c>
      <c r="AD18" t="n">
        <v>80382.46779873456</v>
      </c>
      <c r="AE18" t="n">
        <v>109982.838666384</v>
      </c>
      <c r="AF18" t="n">
        <v>2.053117563555546e-06</v>
      </c>
      <c r="AG18" t="n">
        <v>0.1175</v>
      </c>
      <c r="AH18" t="n">
        <v>99486.23090597603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8.908899999999999</v>
      </c>
      <c r="E19" t="n">
        <v>11.22</v>
      </c>
      <c r="F19" t="n">
        <v>8.09</v>
      </c>
      <c r="G19" t="n">
        <v>34.68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87.26000000000001</v>
      </c>
      <c r="Q19" t="n">
        <v>1361.42</v>
      </c>
      <c r="R19" t="n">
        <v>34.68</v>
      </c>
      <c r="S19" t="n">
        <v>25.13</v>
      </c>
      <c r="T19" t="n">
        <v>4141</v>
      </c>
      <c r="U19" t="n">
        <v>0.72</v>
      </c>
      <c r="V19" t="n">
        <v>0.89</v>
      </c>
      <c r="W19" t="n">
        <v>1.22</v>
      </c>
      <c r="X19" t="n">
        <v>0.27</v>
      </c>
      <c r="Y19" t="n">
        <v>1</v>
      </c>
      <c r="Z19" t="n">
        <v>10</v>
      </c>
      <c r="AA19" t="n">
        <v>79.20900969892662</v>
      </c>
      <c r="AB19" t="n">
        <v>108.3772615249099</v>
      </c>
      <c r="AC19" t="n">
        <v>98.03388779344202</v>
      </c>
      <c r="AD19" t="n">
        <v>79209.00969892662</v>
      </c>
      <c r="AE19" t="n">
        <v>108377.2615249099</v>
      </c>
      <c r="AF19" t="n">
        <v>2.063587335081287e-06</v>
      </c>
      <c r="AG19" t="n">
        <v>0.116875</v>
      </c>
      <c r="AH19" t="n">
        <v>98033.88779344202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8.9091</v>
      </c>
      <c r="E20" t="n">
        <v>11.22</v>
      </c>
      <c r="F20" t="n">
        <v>8.09</v>
      </c>
      <c r="G20" t="n">
        <v>34.68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87.39</v>
      </c>
      <c r="Q20" t="n">
        <v>1361.42</v>
      </c>
      <c r="R20" t="n">
        <v>34.65</v>
      </c>
      <c r="S20" t="n">
        <v>25.13</v>
      </c>
      <c r="T20" t="n">
        <v>4127.01</v>
      </c>
      <c r="U20" t="n">
        <v>0.73</v>
      </c>
      <c r="V20" t="n">
        <v>0.89</v>
      </c>
      <c r="W20" t="n">
        <v>1.22</v>
      </c>
      <c r="X20" t="n">
        <v>0.27</v>
      </c>
      <c r="Y20" t="n">
        <v>1</v>
      </c>
      <c r="Z20" t="n">
        <v>10</v>
      </c>
      <c r="AA20" t="n">
        <v>79.28668418104573</v>
      </c>
      <c r="AB20" t="n">
        <v>108.4835391781015</v>
      </c>
      <c r="AC20" t="n">
        <v>98.13002245657466</v>
      </c>
      <c r="AD20" t="n">
        <v>79286.68418104573</v>
      </c>
      <c r="AE20" t="n">
        <v>108483.5391781015</v>
      </c>
      <c r="AF20" t="n">
        <v>2.063633661503968e-06</v>
      </c>
      <c r="AG20" t="n">
        <v>0.116875</v>
      </c>
      <c r="AH20" t="n">
        <v>98130.02245657466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7.7724</v>
      </c>
      <c r="E2" t="n">
        <v>12.87</v>
      </c>
      <c r="F2" t="n">
        <v>9.1</v>
      </c>
      <c r="G2" t="n">
        <v>8.529999999999999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87.20999999999999</v>
      </c>
      <c r="Q2" t="n">
        <v>1361.7</v>
      </c>
      <c r="R2" t="n">
        <v>66.45</v>
      </c>
      <c r="S2" t="n">
        <v>25.13</v>
      </c>
      <c r="T2" t="n">
        <v>19776.5</v>
      </c>
      <c r="U2" t="n">
        <v>0.38</v>
      </c>
      <c r="V2" t="n">
        <v>0.79</v>
      </c>
      <c r="W2" t="n">
        <v>1.28</v>
      </c>
      <c r="X2" t="n">
        <v>1.28</v>
      </c>
      <c r="Y2" t="n">
        <v>1</v>
      </c>
      <c r="Z2" t="n">
        <v>10</v>
      </c>
      <c r="AA2" t="n">
        <v>87.67387203587593</v>
      </c>
      <c r="AB2" t="n">
        <v>119.9592596176882</v>
      </c>
      <c r="AC2" t="n">
        <v>108.5105162436856</v>
      </c>
      <c r="AD2" t="n">
        <v>87673.87203587593</v>
      </c>
      <c r="AE2" t="n">
        <v>119959.2596176882</v>
      </c>
      <c r="AF2" t="n">
        <v>1.955195741250804e-06</v>
      </c>
      <c r="AG2" t="n">
        <v>0.1340625</v>
      </c>
      <c r="AH2" t="n">
        <v>108510.5162436856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8.2402</v>
      </c>
      <c r="E3" t="n">
        <v>12.14</v>
      </c>
      <c r="F3" t="n">
        <v>8.779999999999999</v>
      </c>
      <c r="G3" t="n">
        <v>10.97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81.47</v>
      </c>
      <c r="Q3" t="n">
        <v>1361.63</v>
      </c>
      <c r="R3" t="n">
        <v>56.23</v>
      </c>
      <c r="S3" t="n">
        <v>25.13</v>
      </c>
      <c r="T3" t="n">
        <v>14744.19</v>
      </c>
      <c r="U3" t="n">
        <v>0.45</v>
      </c>
      <c r="V3" t="n">
        <v>0.82</v>
      </c>
      <c r="W3" t="n">
        <v>1.26</v>
      </c>
      <c r="X3" t="n">
        <v>0.96</v>
      </c>
      <c r="Y3" t="n">
        <v>1</v>
      </c>
      <c r="Z3" t="n">
        <v>10</v>
      </c>
      <c r="AA3" t="n">
        <v>78.18220639937005</v>
      </c>
      <c r="AB3" t="n">
        <v>106.9723439510928</v>
      </c>
      <c r="AC3" t="n">
        <v>96.76305358105539</v>
      </c>
      <c r="AD3" t="n">
        <v>78182.20639937004</v>
      </c>
      <c r="AE3" t="n">
        <v>106972.3439510928</v>
      </c>
      <c r="AF3" t="n">
        <v>2.072873751615315e-06</v>
      </c>
      <c r="AG3" t="n">
        <v>0.1264583333333333</v>
      </c>
      <c r="AH3" t="n">
        <v>96763.05358105538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8.567299999999999</v>
      </c>
      <c r="E4" t="n">
        <v>11.67</v>
      </c>
      <c r="F4" t="n">
        <v>8.57</v>
      </c>
      <c r="G4" t="n">
        <v>13.53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76.31999999999999</v>
      </c>
      <c r="Q4" t="n">
        <v>1361.43</v>
      </c>
      <c r="R4" t="n">
        <v>49.7</v>
      </c>
      <c r="S4" t="n">
        <v>25.13</v>
      </c>
      <c r="T4" t="n">
        <v>11532.4</v>
      </c>
      <c r="U4" t="n">
        <v>0.51</v>
      </c>
      <c r="V4" t="n">
        <v>0.84</v>
      </c>
      <c r="W4" t="n">
        <v>1.25</v>
      </c>
      <c r="X4" t="n">
        <v>0.75</v>
      </c>
      <c r="Y4" t="n">
        <v>1</v>
      </c>
      <c r="Z4" t="n">
        <v>10</v>
      </c>
      <c r="AA4" t="n">
        <v>71.4728266656095</v>
      </c>
      <c r="AB4" t="n">
        <v>97.79227460242281</v>
      </c>
      <c r="AC4" t="n">
        <v>88.45911716671124</v>
      </c>
      <c r="AD4" t="n">
        <v>71472.82666560951</v>
      </c>
      <c r="AE4" t="n">
        <v>97792.27460242281</v>
      </c>
      <c r="AF4" t="n">
        <v>2.155157798623078e-06</v>
      </c>
      <c r="AG4" t="n">
        <v>0.1215625</v>
      </c>
      <c r="AH4" t="n">
        <v>88459.11716671124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8.807600000000001</v>
      </c>
      <c r="E5" t="n">
        <v>11.35</v>
      </c>
      <c r="F5" t="n">
        <v>8.43</v>
      </c>
      <c r="G5" t="n">
        <v>16.32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28</v>
      </c>
      <c r="N5" t="n">
        <v>18.87</v>
      </c>
      <c r="O5" t="n">
        <v>15727.09</v>
      </c>
      <c r="P5" t="n">
        <v>71.67</v>
      </c>
      <c r="Q5" t="n">
        <v>1361.46</v>
      </c>
      <c r="R5" t="n">
        <v>45.51</v>
      </c>
      <c r="S5" t="n">
        <v>25.13</v>
      </c>
      <c r="T5" t="n">
        <v>9468.91</v>
      </c>
      <c r="U5" t="n">
        <v>0.55</v>
      </c>
      <c r="V5" t="n">
        <v>0.85</v>
      </c>
      <c r="W5" t="n">
        <v>1.23</v>
      </c>
      <c r="X5" t="n">
        <v>0.61</v>
      </c>
      <c r="Y5" t="n">
        <v>1</v>
      </c>
      <c r="Z5" t="n">
        <v>10</v>
      </c>
      <c r="AA5" t="n">
        <v>66.36009200188128</v>
      </c>
      <c r="AB5" t="n">
        <v>90.79680547757911</v>
      </c>
      <c r="AC5" t="n">
        <v>82.13128579693782</v>
      </c>
      <c r="AD5" t="n">
        <v>66360.09200188129</v>
      </c>
      <c r="AE5" t="n">
        <v>90796.80547757911</v>
      </c>
      <c r="AF5" t="n">
        <v>2.215606763759017e-06</v>
      </c>
      <c r="AG5" t="n">
        <v>0.1182291666666667</v>
      </c>
      <c r="AH5" t="n">
        <v>82131.28579693782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8.945</v>
      </c>
      <c r="E6" t="n">
        <v>11.18</v>
      </c>
      <c r="F6" t="n">
        <v>8.359999999999999</v>
      </c>
      <c r="G6" t="n">
        <v>18.57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17</v>
      </c>
      <c r="N6" t="n">
        <v>18.95</v>
      </c>
      <c r="O6" t="n">
        <v>15767.7</v>
      </c>
      <c r="P6" t="n">
        <v>68.47</v>
      </c>
      <c r="Q6" t="n">
        <v>1361.45</v>
      </c>
      <c r="R6" t="n">
        <v>43.09</v>
      </c>
      <c r="S6" t="n">
        <v>25.13</v>
      </c>
      <c r="T6" t="n">
        <v>8281.129999999999</v>
      </c>
      <c r="U6" t="n">
        <v>0.58</v>
      </c>
      <c r="V6" t="n">
        <v>0.86</v>
      </c>
      <c r="W6" t="n">
        <v>1.23</v>
      </c>
      <c r="X6" t="n">
        <v>0.54</v>
      </c>
      <c r="Y6" t="n">
        <v>1</v>
      </c>
      <c r="Z6" t="n">
        <v>10</v>
      </c>
      <c r="AA6" t="n">
        <v>63.254657731172</v>
      </c>
      <c r="AB6" t="n">
        <v>86.54781330630587</v>
      </c>
      <c r="AC6" t="n">
        <v>78.28781147499159</v>
      </c>
      <c r="AD6" t="n">
        <v>63254.657731172</v>
      </c>
      <c r="AE6" t="n">
        <v>86547.81330630586</v>
      </c>
      <c r="AF6" t="n">
        <v>2.250170591514647e-06</v>
      </c>
      <c r="AG6" t="n">
        <v>0.1164583333333333</v>
      </c>
      <c r="AH6" t="n">
        <v>78287.81147499158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9.043200000000001</v>
      </c>
      <c r="E7" t="n">
        <v>11.06</v>
      </c>
      <c r="F7" t="n">
        <v>8.31</v>
      </c>
      <c r="G7" t="n">
        <v>20.78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3</v>
      </c>
      <c r="N7" t="n">
        <v>19.03</v>
      </c>
      <c r="O7" t="n">
        <v>15808.34</v>
      </c>
      <c r="P7" t="n">
        <v>66.27</v>
      </c>
      <c r="Q7" t="n">
        <v>1361.64</v>
      </c>
      <c r="R7" t="n">
        <v>41.2</v>
      </c>
      <c r="S7" t="n">
        <v>25.13</v>
      </c>
      <c r="T7" t="n">
        <v>7349.89</v>
      </c>
      <c r="U7" t="n">
        <v>0.61</v>
      </c>
      <c r="V7" t="n">
        <v>0.87</v>
      </c>
      <c r="W7" t="n">
        <v>1.24</v>
      </c>
      <c r="X7" t="n">
        <v>0.49</v>
      </c>
      <c r="Y7" t="n">
        <v>1</v>
      </c>
      <c r="Z7" t="n">
        <v>10</v>
      </c>
      <c r="AA7" t="n">
        <v>61.14542320811508</v>
      </c>
      <c r="AB7" t="n">
        <v>83.66186557900102</v>
      </c>
      <c r="AC7" t="n">
        <v>75.67729454832673</v>
      </c>
      <c r="AD7" t="n">
        <v>61145.42320811508</v>
      </c>
      <c r="AE7" t="n">
        <v>83661.86557900102</v>
      </c>
      <c r="AF7" t="n">
        <v>2.27487341455397e-06</v>
      </c>
      <c r="AG7" t="n">
        <v>0.1152083333333333</v>
      </c>
      <c r="AH7" t="n">
        <v>75677.29454832672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9.044499999999999</v>
      </c>
      <c r="E8" t="n">
        <v>11.06</v>
      </c>
      <c r="F8" t="n">
        <v>8.31</v>
      </c>
      <c r="G8" t="n">
        <v>20.78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66.31999999999999</v>
      </c>
      <c r="Q8" t="n">
        <v>1361.44</v>
      </c>
      <c r="R8" t="n">
        <v>40.98</v>
      </c>
      <c r="S8" t="n">
        <v>25.13</v>
      </c>
      <c r="T8" t="n">
        <v>7238.93</v>
      </c>
      <c r="U8" t="n">
        <v>0.61</v>
      </c>
      <c r="V8" t="n">
        <v>0.87</v>
      </c>
      <c r="W8" t="n">
        <v>1.25</v>
      </c>
      <c r="X8" t="n">
        <v>0.49</v>
      </c>
      <c r="Y8" t="n">
        <v>1</v>
      </c>
      <c r="Z8" t="n">
        <v>10</v>
      </c>
      <c r="AA8" t="n">
        <v>61.16699914931989</v>
      </c>
      <c r="AB8" t="n">
        <v>83.69138673362076</v>
      </c>
      <c r="AC8" t="n">
        <v>75.70399824538276</v>
      </c>
      <c r="AD8" t="n">
        <v>61166.99914931988</v>
      </c>
      <c r="AE8" t="n">
        <v>83691.38673362076</v>
      </c>
      <c r="AF8" t="n">
        <v>2.275200437669561e-06</v>
      </c>
      <c r="AG8" t="n">
        <v>0.1152083333333333</v>
      </c>
      <c r="AH8" t="n">
        <v>75703.99824538277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5.1076</v>
      </c>
      <c r="E2" t="n">
        <v>19.58</v>
      </c>
      <c r="F2" t="n">
        <v>10.41</v>
      </c>
      <c r="G2" t="n">
        <v>4.99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172.75</v>
      </c>
      <c r="Q2" t="n">
        <v>1362.25</v>
      </c>
      <c r="R2" t="n">
        <v>107.09</v>
      </c>
      <c r="S2" t="n">
        <v>25.13</v>
      </c>
      <c r="T2" t="n">
        <v>39792.4</v>
      </c>
      <c r="U2" t="n">
        <v>0.23</v>
      </c>
      <c r="V2" t="n">
        <v>0.6899999999999999</v>
      </c>
      <c r="W2" t="n">
        <v>1.39</v>
      </c>
      <c r="X2" t="n">
        <v>2.58</v>
      </c>
      <c r="Y2" t="n">
        <v>1</v>
      </c>
      <c r="Z2" t="n">
        <v>10</v>
      </c>
      <c r="AA2" t="n">
        <v>245.7533903951215</v>
      </c>
      <c r="AB2" t="n">
        <v>336.2506306128509</v>
      </c>
      <c r="AC2" t="n">
        <v>304.1593423579845</v>
      </c>
      <c r="AD2" t="n">
        <v>245753.3903951215</v>
      </c>
      <c r="AE2" t="n">
        <v>336250.6306128509</v>
      </c>
      <c r="AF2" t="n">
        <v>1.13559559237839e-06</v>
      </c>
      <c r="AG2" t="n">
        <v>0.2039583333333333</v>
      </c>
      <c r="AH2" t="n">
        <v>304159.3423579846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5.7934</v>
      </c>
      <c r="E3" t="n">
        <v>17.26</v>
      </c>
      <c r="F3" t="n">
        <v>9.710000000000001</v>
      </c>
      <c r="G3" t="n">
        <v>6.26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159.93</v>
      </c>
      <c r="Q3" t="n">
        <v>1361.8</v>
      </c>
      <c r="R3" t="n">
        <v>85.34</v>
      </c>
      <c r="S3" t="n">
        <v>25.13</v>
      </c>
      <c r="T3" t="n">
        <v>29076.52</v>
      </c>
      <c r="U3" t="n">
        <v>0.29</v>
      </c>
      <c r="V3" t="n">
        <v>0.74</v>
      </c>
      <c r="W3" t="n">
        <v>1.33</v>
      </c>
      <c r="X3" t="n">
        <v>1.88</v>
      </c>
      <c r="Y3" t="n">
        <v>1</v>
      </c>
      <c r="Z3" t="n">
        <v>10</v>
      </c>
      <c r="AA3" t="n">
        <v>201.2903640243989</v>
      </c>
      <c r="AB3" t="n">
        <v>275.4143563621761</v>
      </c>
      <c r="AC3" t="n">
        <v>249.1291967375276</v>
      </c>
      <c r="AD3" t="n">
        <v>201290.3640243989</v>
      </c>
      <c r="AE3" t="n">
        <v>275414.3563621761</v>
      </c>
      <c r="AF3" t="n">
        <v>1.288072579075292e-06</v>
      </c>
      <c r="AG3" t="n">
        <v>0.1797916666666667</v>
      </c>
      <c r="AH3" t="n">
        <v>249129.1967375276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6.2816</v>
      </c>
      <c r="E4" t="n">
        <v>15.92</v>
      </c>
      <c r="F4" t="n">
        <v>9.33</v>
      </c>
      <c r="G4" t="n">
        <v>7.56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152.43</v>
      </c>
      <c r="Q4" t="n">
        <v>1361.96</v>
      </c>
      <c r="R4" t="n">
        <v>73.34999999999999</v>
      </c>
      <c r="S4" t="n">
        <v>25.13</v>
      </c>
      <c r="T4" t="n">
        <v>23176.78</v>
      </c>
      <c r="U4" t="n">
        <v>0.34</v>
      </c>
      <c r="V4" t="n">
        <v>0.77</v>
      </c>
      <c r="W4" t="n">
        <v>1.31</v>
      </c>
      <c r="X4" t="n">
        <v>1.5</v>
      </c>
      <c r="Y4" t="n">
        <v>1</v>
      </c>
      <c r="Z4" t="n">
        <v>10</v>
      </c>
      <c r="AA4" t="n">
        <v>177.5120632280987</v>
      </c>
      <c r="AB4" t="n">
        <v>242.8798361880997</v>
      </c>
      <c r="AC4" t="n">
        <v>219.6997255063689</v>
      </c>
      <c r="AD4" t="n">
        <v>177512.0632280987</v>
      </c>
      <c r="AE4" t="n">
        <v>242879.8361880997</v>
      </c>
      <c r="AF4" t="n">
        <v>1.396616272434038e-06</v>
      </c>
      <c r="AG4" t="n">
        <v>0.1658333333333333</v>
      </c>
      <c r="AH4" t="n">
        <v>219699.7255063689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6.6887</v>
      </c>
      <c r="E5" t="n">
        <v>14.95</v>
      </c>
      <c r="F5" t="n">
        <v>9.01</v>
      </c>
      <c r="G5" t="n">
        <v>8.869999999999999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146.25</v>
      </c>
      <c r="Q5" t="n">
        <v>1361.65</v>
      </c>
      <c r="R5" t="n">
        <v>63.83</v>
      </c>
      <c r="S5" t="n">
        <v>25.13</v>
      </c>
      <c r="T5" t="n">
        <v>18480.38</v>
      </c>
      <c r="U5" t="n">
        <v>0.39</v>
      </c>
      <c r="V5" t="n">
        <v>0.8</v>
      </c>
      <c r="W5" t="n">
        <v>1.27</v>
      </c>
      <c r="X5" t="n">
        <v>1.19</v>
      </c>
      <c r="Y5" t="n">
        <v>1</v>
      </c>
      <c r="Z5" t="n">
        <v>10</v>
      </c>
      <c r="AA5" t="n">
        <v>160.3844759951434</v>
      </c>
      <c r="AB5" t="n">
        <v>219.4451157201619</v>
      </c>
      <c r="AC5" t="n">
        <v>198.5015818690469</v>
      </c>
      <c r="AD5" t="n">
        <v>160384.4759951434</v>
      </c>
      <c r="AE5" t="n">
        <v>219445.1157201619</v>
      </c>
      <c r="AF5" t="n">
        <v>1.487128639427782e-06</v>
      </c>
      <c r="AG5" t="n">
        <v>0.1557291666666667</v>
      </c>
      <c r="AH5" t="n">
        <v>198501.5818690469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6.9727</v>
      </c>
      <c r="E6" t="n">
        <v>14.34</v>
      </c>
      <c r="F6" t="n">
        <v>8.859999999999999</v>
      </c>
      <c r="G6" t="n">
        <v>10.22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142.6</v>
      </c>
      <c r="Q6" t="n">
        <v>1361.61</v>
      </c>
      <c r="R6" t="n">
        <v>58.78</v>
      </c>
      <c r="S6" t="n">
        <v>25.13</v>
      </c>
      <c r="T6" t="n">
        <v>15999.94</v>
      </c>
      <c r="U6" t="n">
        <v>0.43</v>
      </c>
      <c r="V6" t="n">
        <v>0.8100000000000001</v>
      </c>
      <c r="W6" t="n">
        <v>1.27</v>
      </c>
      <c r="X6" t="n">
        <v>1.04</v>
      </c>
      <c r="Y6" t="n">
        <v>1</v>
      </c>
      <c r="Z6" t="n">
        <v>10</v>
      </c>
      <c r="AA6" t="n">
        <v>150.4425617248048</v>
      </c>
      <c r="AB6" t="n">
        <v>205.8421500091891</v>
      </c>
      <c r="AC6" t="n">
        <v>186.1968641136428</v>
      </c>
      <c r="AD6" t="n">
        <v>150442.5617248048</v>
      </c>
      <c r="AE6" t="n">
        <v>205842.1500091892</v>
      </c>
      <c r="AF6" t="n">
        <v>1.550271631877359e-06</v>
      </c>
      <c r="AG6" t="n">
        <v>0.149375</v>
      </c>
      <c r="AH6" t="n">
        <v>186196.8641136428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7.1879</v>
      </c>
      <c r="E7" t="n">
        <v>13.91</v>
      </c>
      <c r="F7" t="n">
        <v>8.73</v>
      </c>
      <c r="G7" t="n">
        <v>11.39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139.54</v>
      </c>
      <c r="Q7" t="n">
        <v>1361.46</v>
      </c>
      <c r="R7" t="n">
        <v>55.43</v>
      </c>
      <c r="S7" t="n">
        <v>25.13</v>
      </c>
      <c r="T7" t="n">
        <v>14355.81</v>
      </c>
      <c r="U7" t="n">
        <v>0.45</v>
      </c>
      <c r="V7" t="n">
        <v>0.82</v>
      </c>
      <c r="W7" t="n">
        <v>1.25</v>
      </c>
      <c r="X7" t="n">
        <v>0.91</v>
      </c>
      <c r="Y7" t="n">
        <v>1</v>
      </c>
      <c r="Z7" t="n">
        <v>10</v>
      </c>
      <c r="AA7" t="n">
        <v>143.1432887415326</v>
      </c>
      <c r="AB7" t="n">
        <v>195.8549626922844</v>
      </c>
      <c r="AC7" t="n">
        <v>177.1628399371548</v>
      </c>
      <c r="AD7" t="n">
        <v>143143.2887415327</v>
      </c>
      <c r="AE7" t="n">
        <v>195854.9626922844</v>
      </c>
      <c r="AF7" t="n">
        <v>1.598118012071546e-06</v>
      </c>
      <c r="AG7" t="n">
        <v>0.1448958333333333</v>
      </c>
      <c r="AH7" t="n">
        <v>177162.8399371548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7.4182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136.15</v>
      </c>
      <c r="Q8" t="n">
        <v>1361.44</v>
      </c>
      <c r="R8" t="n">
        <v>51.1</v>
      </c>
      <c r="S8" t="n">
        <v>25.13</v>
      </c>
      <c r="T8" t="n">
        <v>12222.37</v>
      </c>
      <c r="U8" t="n">
        <v>0.49</v>
      </c>
      <c r="V8" t="n">
        <v>0.84</v>
      </c>
      <c r="W8" t="n">
        <v>1.24</v>
      </c>
      <c r="X8" t="n">
        <v>0.78</v>
      </c>
      <c r="Y8" t="n">
        <v>1</v>
      </c>
      <c r="Z8" t="n">
        <v>10</v>
      </c>
      <c r="AA8" t="n">
        <v>135.7916200584537</v>
      </c>
      <c r="AB8" t="n">
        <v>185.7960852673687</v>
      </c>
      <c r="AC8" t="n">
        <v>168.0639676559467</v>
      </c>
      <c r="AD8" t="n">
        <v>135791.6200584537</v>
      </c>
      <c r="AE8" t="n">
        <v>185796.0852673687</v>
      </c>
      <c r="AF8" t="n">
        <v>1.649321642920623e-06</v>
      </c>
      <c r="AG8" t="n">
        <v>0.1404166666666667</v>
      </c>
      <c r="AH8" t="n">
        <v>168063.9676559467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7.5767</v>
      </c>
      <c r="E9" t="n">
        <v>13.2</v>
      </c>
      <c r="F9" t="n">
        <v>8.529999999999999</v>
      </c>
      <c r="G9" t="n">
        <v>14.21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134.09</v>
      </c>
      <c r="Q9" t="n">
        <v>1361.5</v>
      </c>
      <c r="R9" t="n">
        <v>48.41</v>
      </c>
      <c r="S9" t="n">
        <v>25.13</v>
      </c>
      <c r="T9" t="n">
        <v>10896.36</v>
      </c>
      <c r="U9" t="n">
        <v>0.52</v>
      </c>
      <c r="V9" t="n">
        <v>0.84</v>
      </c>
      <c r="W9" t="n">
        <v>1.24</v>
      </c>
      <c r="X9" t="n">
        <v>0.7</v>
      </c>
      <c r="Y9" t="n">
        <v>1</v>
      </c>
      <c r="Z9" t="n">
        <v>10</v>
      </c>
      <c r="AA9" t="n">
        <v>131.1977414901816</v>
      </c>
      <c r="AB9" t="n">
        <v>179.5105379426432</v>
      </c>
      <c r="AC9" t="n">
        <v>162.3783041460699</v>
      </c>
      <c r="AD9" t="n">
        <v>131197.7414901817</v>
      </c>
      <c r="AE9" t="n">
        <v>179510.5379426432</v>
      </c>
      <c r="AF9" t="n">
        <v>1.68456165807294e-06</v>
      </c>
      <c r="AG9" t="n">
        <v>0.1375</v>
      </c>
      <c r="AH9" t="n">
        <v>162378.3041460699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7.6956</v>
      </c>
      <c r="E10" t="n">
        <v>12.99</v>
      </c>
      <c r="F10" t="n">
        <v>8.470000000000001</v>
      </c>
      <c r="G10" t="n">
        <v>15.41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131.88</v>
      </c>
      <c r="Q10" t="n">
        <v>1361.43</v>
      </c>
      <c r="R10" t="n">
        <v>46.89</v>
      </c>
      <c r="S10" t="n">
        <v>25.13</v>
      </c>
      <c r="T10" t="n">
        <v>10152.02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127.4056041035573</v>
      </c>
      <c r="AB10" t="n">
        <v>174.321968272972</v>
      </c>
      <c r="AC10" t="n">
        <v>157.6849242834673</v>
      </c>
      <c r="AD10" t="n">
        <v>127405.6041035573</v>
      </c>
      <c r="AE10" t="n">
        <v>174321.968272972</v>
      </c>
      <c r="AF10" t="n">
        <v>1.710997227799189e-06</v>
      </c>
      <c r="AG10" t="n">
        <v>0.1353125</v>
      </c>
      <c r="AH10" t="n">
        <v>157684.9242834673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7.8336</v>
      </c>
      <c r="E11" t="n">
        <v>12.77</v>
      </c>
      <c r="F11" t="n">
        <v>8.4</v>
      </c>
      <c r="G11" t="n">
        <v>16.79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129.92</v>
      </c>
      <c r="Q11" t="n">
        <v>1361.43</v>
      </c>
      <c r="R11" t="n">
        <v>44.43</v>
      </c>
      <c r="S11" t="n">
        <v>25.13</v>
      </c>
      <c r="T11" t="n">
        <v>8933.559999999999</v>
      </c>
      <c r="U11" t="n">
        <v>0.57</v>
      </c>
      <c r="V11" t="n">
        <v>0.86</v>
      </c>
      <c r="W11" t="n">
        <v>1.23</v>
      </c>
      <c r="X11" t="n">
        <v>0.57</v>
      </c>
      <c r="Y11" t="n">
        <v>1</v>
      </c>
      <c r="Z11" t="n">
        <v>10</v>
      </c>
      <c r="AA11" t="n">
        <v>123.5681088103045</v>
      </c>
      <c r="AB11" t="n">
        <v>169.0713379144024</v>
      </c>
      <c r="AC11" t="n">
        <v>152.9354067170119</v>
      </c>
      <c r="AD11" t="n">
        <v>123568.1088103045</v>
      </c>
      <c r="AE11" t="n">
        <v>169071.3379144024</v>
      </c>
      <c r="AF11" t="n">
        <v>1.741679386102153e-06</v>
      </c>
      <c r="AG11" t="n">
        <v>0.1330208333333333</v>
      </c>
      <c r="AH11" t="n">
        <v>152935.4067170119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7.9194</v>
      </c>
      <c r="E12" t="n">
        <v>12.63</v>
      </c>
      <c r="F12" t="n">
        <v>8.359999999999999</v>
      </c>
      <c r="G12" t="n">
        <v>17.91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127.9</v>
      </c>
      <c r="Q12" t="n">
        <v>1361.58</v>
      </c>
      <c r="R12" t="n">
        <v>43.36</v>
      </c>
      <c r="S12" t="n">
        <v>25.13</v>
      </c>
      <c r="T12" t="n">
        <v>8411.84</v>
      </c>
      <c r="U12" t="n">
        <v>0.58</v>
      </c>
      <c r="V12" t="n">
        <v>0.86</v>
      </c>
      <c r="W12" t="n">
        <v>1.22</v>
      </c>
      <c r="X12" t="n">
        <v>0.54</v>
      </c>
      <c r="Y12" t="n">
        <v>1</v>
      </c>
      <c r="Z12" t="n">
        <v>10</v>
      </c>
      <c r="AA12" t="n">
        <v>120.7116554172642</v>
      </c>
      <c r="AB12" t="n">
        <v>165.1630123642168</v>
      </c>
      <c r="AC12" t="n">
        <v>149.4000862719653</v>
      </c>
      <c r="AD12" t="n">
        <v>120711.6554172642</v>
      </c>
      <c r="AE12" t="n">
        <v>165163.0123642168</v>
      </c>
      <c r="AF12" t="n">
        <v>1.7607556845253e-06</v>
      </c>
      <c r="AG12" t="n">
        <v>0.1315625</v>
      </c>
      <c r="AH12" t="n">
        <v>149400.0862719653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8.0494</v>
      </c>
      <c r="E13" t="n">
        <v>12.42</v>
      </c>
      <c r="F13" t="n">
        <v>8.31</v>
      </c>
      <c r="G13" t="n">
        <v>19.94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125.53</v>
      </c>
      <c r="Q13" t="n">
        <v>1361.41</v>
      </c>
      <c r="R13" t="n">
        <v>41.85</v>
      </c>
      <c r="S13" t="n">
        <v>25.13</v>
      </c>
      <c r="T13" t="n">
        <v>7670.11</v>
      </c>
      <c r="U13" t="n">
        <v>0.6</v>
      </c>
      <c r="V13" t="n">
        <v>0.87</v>
      </c>
      <c r="W13" t="n">
        <v>1.22</v>
      </c>
      <c r="X13" t="n">
        <v>0.49</v>
      </c>
      <c r="Y13" t="n">
        <v>1</v>
      </c>
      <c r="Z13" t="n">
        <v>10</v>
      </c>
      <c r="AA13" t="n">
        <v>117.0049212731748</v>
      </c>
      <c r="AB13" t="n">
        <v>160.0912951787071</v>
      </c>
      <c r="AC13" t="n">
        <v>144.8124066564393</v>
      </c>
      <c r="AD13" t="n">
        <v>117004.9212731748</v>
      </c>
      <c r="AE13" t="n">
        <v>160091.2951787071</v>
      </c>
      <c r="AF13" t="n">
        <v>1.789659166984614e-06</v>
      </c>
      <c r="AG13" t="n">
        <v>0.129375</v>
      </c>
      <c r="AH13" t="n">
        <v>144812.4066564393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8.088100000000001</v>
      </c>
      <c r="E14" t="n">
        <v>12.36</v>
      </c>
      <c r="F14" t="n">
        <v>8.300000000000001</v>
      </c>
      <c r="G14" t="n">
        <v>20.74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124.72</v>
      </c>
      <c r="Q14" t="n">
        <v>1361.53</v>
      </c>
      <c r="R14" t="n">
        <v>41.42</v>
      </c>
      <c r="S14" t="n">
        <v>25.13</v>
      </c>
      <c r="T14" t="n">
        <v>7460.12</v>
      </c>
      <c r="U14" t="n">
        <v>0.61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115.871826970966</v>
      </c>
      <c r="AB14" t="n">
        <v>158.5409455658333</v>
      </c>
      <c r="AC14" t="n">
        <v>143.4100202346884</v>
      </c>
      <c r="AD14" t="n">
        <v>115871.826970966</v>
      </c>
      <c r="AE14" t="n">
        <v>158540.9455658333</v>
      </c>
      <c r="AF14" t="n">
        <v>1.798263511378271e-06</v>
      </c>
      <c r="AG14" t="n">
        <v>0.12875</v>
      </c>
      <c r="AH14" t="n">
        <v>143410.0202346884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8.197800000000001</v>
      </c>
      <c r="E15" t="n">
        <v>12.2</v>
      </c>
      <c r="F15" t="n">
        <v>8.23</v>
      </c>
      <c r="G15" t="n">
        <v>22.45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122.44</v>
      </c>
      <c r="Q15" t="n">
        <v>1361.48</v>
      </c>
      <c r="R15" t="n">
        <v>39.24</v>
      </c>
      <c r="S15" t="n">
        <v>25.13</v>
      </c>
      <c r="T15" t="n">
        <v>6382.45</v>
      </c>
      <c r="U15" t="n">
        <v>0.64</v>
      </c>
      <c r="V15" t="n">
        <v>0.87</v>
      </c>
      <c r="W15" t="n">
        <v>1.22</v>
      </c>
      <c r="X15" t="n">
        <v>0.41</v>
      </c>
      <c r="Y15" t="n">
        <v>1</v>
      </c>
      <c r="Z15" t="n">
        <v>10</v>
      </c>
      <c r="AA15" t="n">
        <v>112.5808192245236</v>
      </c>
      <c r="AB15" t="n">
        <v>154.0380435781381</v>
      </c>
      <c r="AC15" t="n">
        <v>139.3368688928348</v>
      </c>
      <c r="AD15" t="n">
        <v>112580.8192245236</v>
      </c>
      <c r="AE15" t="n">
        <v>154038.0435781381</v>
      </c>
      <c r="AF15" t="n">
        <v>1.822653603884323e-06</v>
      </c>
      <c r="AG15" t="n">
        <v>0.1270833333333333</v>
      </c>
      <c r="AH15" t="n">
        <v>139336.8688928348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8.244999999999999</v>
      </c>
      <c r="E16" t="n">
        <v>12.13</v>
      </c>
      <c r="F16" t="n">
        <v>8.210000000000001</v>
      </c>
      <c r="G16" t="n">
        <v>23.47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120.3</v>
      </c>
      <c r="Q16" t="n">
        <v>1361.36</v>
      </c>
      <c r="R16" t="n">
        <v>38.86</v>
      </c>
      <c r="S16" t="n">
        <v>25.13</v>
      </c>
      <c r="T16" t="n">
        <v>6194.34</v>
      </c>
      <c r="U16" t="n">
        <v>0.65</v>
      </c>
      <c r="V16" t="n">
        <v>0.88</v>
      </c>
      <c r="W16" t="n">
        <v>1.21</v>
      </c>
      <c r="X16" t="n">
        <v>0.39</v>
      </c>
      <c r="Y16" t="n">
        <v>1</v>
      </c>
      <c r="Z16" t="n">
        <v>10</v>
      </c>
      <c r="AA16" t="n">
        <v>110.4624853887299</v>
      </c>
      <c r="AB16" t="n">
        <v>151.1396457697135</v>
      </c>
      <c r="AC16" t="n">
        <v>136.7150901033184</v>
      </c>
      <c r="AD16" t="n">
        <v>110462.4853887299</v>
      </c>
      <c r="AE16" t="n">
        <v>151139.6457697135</v>
      </c>
      <c r="AF16" t="n">
        <v>1.833147791361858e-06</v>
      </c>
      <c r="AG16" t="n">
        <v>0.1263541666666667</v>
      </c>
      <c r="AH16" t="n">
        <v>136715.0901033184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8.3436</v>
      </c>
      <c r="E17" t="n">
        <v>11.99</v>
      </c>
      <c r="F17" t="n">
        <v>8.17</v>
      </c>
      <c r="G17" t="n">
        <v>25.81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118.67</v>
      </c>
      <c r="Q17" t="n">
        <v>1361.34</v>
      </c>
      <c r="R17" t="n">
        <v>37.51</v>
      </c>
      <c r="S17" t="n">
        <v>25.13</v>
      </c>
      <c r="T17" t="n">
        <v>5529.75</v>
      </c>
      <c r="U17" t="n">
        <v>0.67</v>
      </c>
      <c r="V17" t="n">
        <v>0.88</v>
      </c>
      <c r="W17" t="n">
        <v>1.21</v>
      </c>
      <c r="X17" t="n">
        <v>0.35</v>
      </c>
      <c r="Y17" t="n">
        <v>1</v>
      </c>
      <c r="Z17" t="n">
        <v>10</v>
      </c>
      <c r="AA17" t="n">
        <v>107.9736019398484</v>
      </c>
      <c r="AB17" t="n">
        <v>147.7342456331671</v>
      </c>
      <c r="AC17" t="n">
        <v>133.6346965762938</v>
      </c>
      <c r="AD17" t="n">
        <v>107973.6019398484</v>
      </c>
      <c r="AE17" t="n">
        <v>147734.2456331672</v>
      </c>
      <c r="AF17" t="n">
        <v>1.855069971134845e-06</v>
      </c>
      <c r="AG17" t="n">
        <v>0.1248958333333333</v>
      </c>
      <c r="AH17" t="n">
        <v>133634.6965762938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8.3848</v>
      </c>
      <c r="E18" t="n">
        <v>11.93</v>
      </c>
      <c r="F18" t="n">
        <v>8.16</v>
      </c>
      <c r="G18" t="n">
        <v>27.21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116.56</v>
      </c>
      <c r="Q18" t="n">
        <v>1361.55</v>
      </c>
      <c r="R18" t="n">
        <v>37.45</v>
      </c>
      <c r="S18" t="n">
        <v>25.13</v>
      </c>
      <c r="T18" t="n">
        <v>5506.36</v>
      </c>
      <c r="U18" t="n">
        <v>0.67</v>
      </c>
      <c r="V18" t="n">
        <v>0.88</v>
      </c>
      <c r="W18" t="n">
        <v>1.21</v>
      </c>
      <c r="X18" t="n">
        <v>0.34</v>
      </c>
      <c r="Y18" t="n">
        <v>1</v>
      </c>
      <c r="Z18" t="n">
        <v>10</v>
      </c>
      <c r="AA18" t="n">
        <v>106.0468281925526</v>
      </c>
      <c r="AB18" t="n">
        <v>145.09794878886</v>
      </c>
      <c r="AC18" t="n">
        <v>131.2500042027406</v>
      </c>
      <c r="AD18" t="n">
        <v>106046.8281925526</v>
      </c>
      <c r="AE18" t="n">
        <v>145097.9487888599</v>
      </c>
      <c r="AF18" t="n">
        <v>1.864230151729643e-06</v>
      </c>
      <c r="AG18" t="n">
        <v>0.1242708333333333</v>
      </c>
      <c r="AH18" t="n">
        <v>131250.0042027406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8.441000000000001</v>
      </c>
      <c r="E19" t="n">
        <v>11.85</v>
      </c>
      <c r="F19" t="n">
        <v>8.130000000000001</v>
      </c>
      <c r="G19" t="n">
        <v>28.71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114.98</v>
      </c>
      <c r="Q19" t="n">
        <v>1361.38</v>
      </c>
      <c r="R19" t="n">
        <v>36.43</v>
      </c>
      <c r="S19" t="n">
        <v>25.13</v>
      </c>
      <c r="T19" t="n">
        <v>4998.6</v>
      </c>
      <c r="U19" t="n">
        <v>0.6899999999999999</v>
      </c>
      <c r="V19" t="n">
        <v>0.88</v>
      </c>
      <c r="W19" t="n">
        <v>1.21</v>
      </c>
      <c r="X19" t="n">
        <v>0.31</v>
      </c>
      <c r="Y19" t="n">
        <v>1</v>
      </c>
      <c r="Z19" t="n">
        <v>10</v>
      </c>
      <c r="AA19" t="n">
        <v>104.2293725109704</v>
      </c>
      <c r="AB19" t="n">
        <v>142.6112257448346</v>
      </c>
      <c r="AC19" t="n">
        <v>129.0006105158986</v>
      </c>
      <c r="AD19" t="n">
        <v>104229.3725109704</v>
      </c>
      <c r="AE19" t="n">
        <v>142611.2257448346</v>
      </c>
      <c r="AF19" t="n">
        <v>1.876725349531285e-06</v>
      </c>
      <c r="AG19" t="n">
        <v>0.1234375</v>
      </c>
      <c r="AH19" t="n">
        <v>129000.6105158986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8.4886</v>
      </c>
      <c r="E20" t="n">
        <v>11.78</v>
      </c>
      <c r="F20" t="n">
        <v>8.119999999999999</v>
      </c>
      <c r="G20" t="n">
        <v>30.44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113.57</v>
      </c>
      <c r="Q20" t="n">
        <v>1361.45</v>
      </c>
      <c r="R20" t="n">
        <v>36.01</v>
      </c>
      <c r="S20" t="n">
        <v>25.13</v>
      </c>
      <c r="T20" t="n">
        <v>4796.41</v>
      </c>
      <c r="U20" t="n">
        <v>0.7</v>
      </c>
      <c r="V20" t="n">
        <v>0.89</v>
      </c>
      <c r="W20" t="n">
        <v>1.2</v>
      </c>
      <c r="X20" t="n">
        <v>0.3</v>
      </c>
      <c r="Y20" t="n">
        <v>1</v>
      </c>
      <c r="Z20" t="n">
        <v>10</v>
      </c>
      <c r="AA20" t="n">
        <v>102.7156615465641</v>
      </c>
      <c r="AB20" t="n">
        <v>140.5400996231203</v>
      </c>
      <c r="AC20" t="n">
        <v>127.1271497643962</v>
      </c>
      <c r="AD20" t="n">
        <v>102715.6615465641</v>
      </c>
      <c r="AE20" t="n">
        <v>140540.0996231203</v>
      </c>
      <c r="AF20" t="n">
        <v>1.887308470801003e-06</v>
      </c>
      <c r="AG20" t="n">
        <v>0.1227083333333333</v>
      </c>
      <c r="AH20" t="n">
        <v>127127.1497643962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8.472200000000001</v>
      </c>
      <c r="E21" t="n">
        <v>11.8</v>
      </c>
      <c r="F21" t="n">
        <v>8.140000000000001</v>
      </c>
      <c r="G21" t="n">
        <v>30.53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113.06</v>
      </c>
      <c r="Q21" t="n">
        <v>1361.42</v>
      </c>
      <c r="R21" t="n">
        <v>36.76</v>
      </c>
      <c r="S21" t="n">
        <v>25.13</v>
      </c>
      <c r="T21" t="n">
        <v>5168.8</v>
      </c>
      <c r="U21" t="n">
        <v>0.68</v>
      </c>
      <c r="V21" t="n">
        <v>0.88</v>
      </c>
      <c r="W21" t="n">
        <v>1.2</v>
      </c>
      <c r="X21" t="n">
        <v>0.32</v>
      </c>
      <c r="Y21" t="n">
        <v>1</v>
      </c>
      <c r="Z21" t="n">
        <v>10</v>
      </c>
      <c r="AA21" t="n">
        <v>102.6524741552685</v>
      </c>
      <c r="AB21" t="n">
        <v>140.4536438467187</v>
      </c>
      <c r="AC21" t="n">
        <v>127.048945205953</v>
      </c>
      <c r="AD21" t="n">
        <v>102652.4741552685</v>
      </c>
      <c r="AE21" t="n">
        <v>140453.6438467187</v>
      </c>
      <c r="AF21" t="n">
        <v>1.88366218532152e-06</v>
      </c>
      <c r="AG21" t="n">
        <v>0.1229166666666667</v>
      </c>
      <c r="AH21" t="n">
        <v>127048.945205953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8.533200000000001</v>
      </c>
      <c r="E22" t="n">
        <v>11.72</v>
      </c>
      <c r="F22" t="n">
        <v>8.109999999999999</v>
      </c>
      <c r="G22" t="n">
        <v>32.43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111.84</v>
      </c>
      <c r="Q22" t="n">
        <v>1361.42</v>
      </c>
      <c r="R22" t="n">
        <v>35.5</v>
      </c>
      <c r="S22" t="n">
        <v>25.13</v>
      </c>
      <c r="T22" t="n">
        <v>4545.13</v>
      </c>
      <c r="U22" t="n">
        <v>0.71</v>
      </c>
      <c r="V22" t="n">
        <v>0.89</v>
      </c>
      <c r="W22" t="n">
        <v>1.21</v>
      </c>
      <c r="X22" t="n">
        <v>0.29</v>
      </c>
      <c r="Y22" t="n">
        <v>1</v>
      </c>
      <c r="Z22" t="n">
        <v>10</v>
      </c>
      <c r="AA22" t="n">
        <v>101.0499340911426</v>
      </c>
      <c r="AB22" t="n">
        <v>138.2609778319048</v>
      </c>
      <c r="AC22" t="n">
        <v>125.0655441581661</v>
      </c>
      <c r="AD22" t="n">
        <v>101049.9340911426</v>
      </c>
      <c r="AE22" t="n">
        <v>138260.9778319048</v>
      </c>
      <c r="AF22" t="n">
        <v>1.897224588629352e-06</v>
      </c>
      <c r="AG22" t="n">
        <v>0.1220833333333333</v>
      </c>
      <c r="AH22" t="n">
        <v>125065.5441581661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8.595800000000001</v>
      </c>
      <c r="E23" t="n">
        <v>11.63</v>
      </c>
      <c r="F23" t="n">
        <v>8.07</v>
      </c>
      <c r="G23" t="n">
        <v>34.6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109.73</v>
      </c>
      <c r="Q23" t="n">
        <v>1361.39</v>
      </c>
      <c r="R23" t="n">
        <v>34.58</v>
      </c>
      <c r="S23" t="n">
        <v>25.13</v>
      </c>
      <c r="T23" t="n">
        <v>4091.9</v>
      </c>
      <c r="U23" t="n">
        <v>0.73</v>
      </c>
      <c r="V23" t="n">
        <v>0.89</v>
      </c>
      <c r="W23" t="n">
        <v>1.2</v>
      </c>
      <c r="X23" t="n">
        <v>0.25</v>
      </c>
      <c r="Y23" t="n">
        <v>1</v>
      </c>
      <c r="Z23" t="n">
        <v>10</v>
      </c>
      <c r="AA23" t="n">
        <v>98.85426664314704</v>
      </c>
      <c r="AB23" t="n">
        <v>135.2567687635475</v>
      </c>
      <c r="AC23" t="n">
        <v>122.3480525868579</v>
      </c>
      <c r="AD23" t="n">
        <v>98854.26664314704</v>
      </c>
      <c r="AE23" t="n">
        <v>135256.7687635475</v>
      </c>
      <c r="AF23" t="n">
        <v>1.911142727105914e-06</v>
      </c>
      <c r="AG23" t="n">
        <v>0.1211458333333333</v>
      </c>
      <c r="AH23" t="n">
        <v>122348.0525868579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8.6401</v>
      </c>
      <c r="E24" t="n">
        <v>11.57</v>
      </c>
      <c r="F24" t="n">
        <v>8.06</v>
      </c>
      <c r="G24" t="n">
        <v>37.22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107.97</v>
      </c>
      <c r="Q24" t="n">
        <v>1361.4</v>
      </c>
      <c r="R24" t="n">
        <v>34.1</v>
      </c>
      <c r="S24" t="n">
        <v>25.13</v>
      </c>
      <c r="T24" t="n">
        <v>3853.91</v>
      </c>
      <c r="U24" t="n">
        <v>0.74</v>
      </c>
      <c r="V24" t="n">
        <v>0.89</v>
      </c>
      <c r="W24" t="n">
        <v>1.21</v>
      </c>
      <c r="X24" t="n">
        <v>0.24</v>
      </c>
      <c r="Y24" t="n">
        <v>1</v>
      </c>
      <c r="Z24" t="n">
        <v>10</v>
      </c>
      <c r="AA24" t="n">
        <v>97.21349819711442</v>
      </c>
      <c r="AB24" t="n">
        <v>133.0117969900917</v>
      </c>
      <c r="AC24" t="n">
        <v>120.3173377686223</v>
      </c>
      <c r="AD24" t="n">
        <v>97213.49819711442</v>
      </c>
      <c r="AE24" t="n">
        <v>133011.7969900917</v>
      </c>
      <c r="AF24" t="n">
        <v>1.920992144590126e-06</v>
      </c>
      <c r="AG24" t="n">
        <v>0.1205208333333333</v>
      </c>
      <c r="AH24" t="n">
        <v>120317.3377686223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8.635999999999999</v>
      </c>
      <c r="E25" t="n">
        <v>11.58</v>
      </c>
      <c r="F25" t="n">
        <v>8.07</v>
      </c>
      <c r="G25" t="n">
        <v>37.24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105.91</v>
      </c>
      <c r="Q25" t="n">
        <v>1361.46</v>
      </c>
      <c r="R25" t="n">
        <v>34.23</v>
      </c>
      <c r="S25" t="n">
        <v>25.13</v>
      </c>
      <c r="T25" t="n">
        <v>3918.68</v>
      </c>
      <c r="U25" t="n">
        <v>0.73</v>
      </c>
      <c r="V25" t="n">
        <v>0.89</v>
      </c>
      <c r="W25" t="n">
        <v>1.21</v>
      </c>
      <c r="X25" t="n">
        <v>0.25</v>
      </c>
      <c r="Y25" t="n">
        <v>1</v>
      </c>
      <c r="Z25" t="n">
        <v>10</v>
      </c>
      <c r="AA25" t="n">
        <v>95.99467732479332</v>
      </c>
      <c r="AB25" t="n">
        <v>131.3441525020008</v>
      </c>
      <c r="AC25" t="n">
        <v>118.8088509299206</v>
      </c>
      <c r="AD25" t="n">
        <v>95994.67732479332</v>
      </c>
      <c r="AE25" t="n">
        <v>131344.1525020008</v>
      </c>
      <c r="AF25" t="n">
        <v>1.920080573220255e-06</v>
      </c>
      <c r="AG25" t="n">
        <v>0.120625</v>
      </c>
      <c r="AH25" t="n">
        <v>118808.8509299206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8.6783</v>
      </c>
      <c r="E26" t="n">
        <v>11.52</v>
      </c>
      <c r="F26" t="n">
        <v>8.06</v>
      </c>
      <c r="G26" t="n">
        <v>40.32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104.84</v>
      </c>
      <c r="Q26" t="n">
        <v>1361.4</v>
      </c>
      <c r="R26" t="n">
        <v>34.11</v>
      </c>
      <c r="S26" t="n">
        <v>25.13</v>
      </c>
      <c r="T26" t="n">
        <v>3863.73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94.83005346291604</v>
      </c>
      <c r="AB26" t="n">
        <v>129.7506627546025</v>
      </c>
      <c r="AC26" t="n">
        <v>117.3674416075366</v>
      </c>
      <c r="AD26" t="n">
        <v>94830.05346291604</v>
      </c>
      <c r="AE26" t="n">
        <v>129750.6627546025</v>
      </c>
      <c r="AF26" t="n">
        <v>1.929485321743555e-06</v>
      </c>
      <c r="AG26" t="n">
        <v>0.12</v>
      </c>
      <c r="AH26" t="n">
        <v>117367.4416075366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8.685600000000001</v>
      </c>
      <c r="E27" t="n">
        <v>11.51</v>
      </c>
      <c r="F27" t="n">
        <v>8.050000000000001</v>
      </c>
      <c r="G27" t="n">
        <v>40.27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103.87</v>
      </c>
      <c r="Q27" t="n">
        <v>1361.36</v>
      </c>
      <c r="R27" t="n">
        <v>33.79</v>
      </c>
      <c r="S27" t="n">
        <v>25.13</v>
      </c>
      <c r="T27" t="n">
        <v>3705.91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94.11039434348757</v>
      </c>
      <c r="AB27" t="n">
        <v>128.7659933982814</v>
      </c>
      <c r="AC27" t="n">
        <v>116.4767477125903</v>
      </c>
      <c r="AD27" t="n">
        <v>94110.39434348757</v>
      </c>
      <c r="AE27" t="n">
        <v>128765.9933982814</v>
      </c>
      <c r="AF27" t="n">
        <v>1.931108363450886e-06</v>
      </c>
      <c r="AG27" t="n">
        <v>0.1198958333333333</v>
      </c>
      <c r="AH27" t="n">
        <v>116476.7477125903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8.050000000000001</v>
      </c>
      <c r="G28" t="n">
        <v>40.27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2</v>
      </c>
      <c r="N28" t="n">
        <v>73.31</v>
      </c>
      <c r="O28" t="n">
        <v>34236.91</v>
      </c>
      <c r="P28" t="n">
        <v>103.05</v>
      </c>
      <c r="Q28" t="n">
        <v>1361.43</v>
      </c>
      <c r="R28" t="n">
        <v>33.65</v>
      </c>
      <c r="S28" t="n">
        <v>25.13</v>
      </c>
      <c r="T28" t="n">
        <v>3636.17</v>
      </c>
      <c r="U28" t="n">
        <v>0.75</v>
      </c>
      <c r="V28" t="n">
        <v>0.89</v>
      </c>
      <c r="W28" t="n">
        <v>1.21</v>
      </c>
      <c r="X28" t="n">
        <v>0.23</v>
      </c>
      <c r="Y28" t="n">
        <v>1</v>
      </c>
      <c r="Z28" t="n">
        <v>10</v>
      </c>
      <c r="AA28" t="n">
        <v>93.60295095687393</v>
      </c>
      <c r="AB28" t="n">
        <v>128.0716869698947</v>
      </c>
      <c r="AC28" t="n">
        <v>115.8487049152634</v>
      </c>
      <c r="AD28" t="n">
        <v>93602.95095687393</v>
      </c>
      <c r="AE28" t="n">
        <v>128071.6869698947</v>
      </c>
      <c r="AF28" t="n">
        <v>1.930974962762612e-06</v>
      </c>
      <c r="AG28" t="n">
        <v>0.1198958333333333</v>
      </c>
      <c r="AH28" t="n">
        <v>115848.7049152634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8.684100000000001</v>
      </c>
      <c r="E29" t="n">
        <v>11.52</v>
      </c>
      <c r="F29" t="n">
        <v>8.06</v>
      </c>
      <c r="G29" t="n">
        <v>40.28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102.76</v>
      </c>
      <c r="Q29" t="n">
        <v>1361.5</v>
      </c>
      <c r="R29" t="n">
        <v>33.7</v>
      </c>
      <c r="S29" t="n">
        <v>25.13</v>
      </c>
      <c r="T29" t="n">
        <v>3663.14</v>
      </c>
      <c r="U29" t="n">
        <v>0.75</v>
      </c>
      <c r="V29" t="n">
        <v>0.89</v>
      </c>
      <c r="W29" t="n">
        <v>1.21</v>
      </c>
      <c r="X29" t="n">
        <v>0.23</v>
      </c>
      <c r="Y29" t="n">
        <v>1</v>
      </c>
      <c r="Z29" t="n">
        <v>10</v>
      </c>
      <c r="AA29" t="n">
        <v>93.46461225516659</v>
      </c>
      <c r="AB29" t="n">
        <v>127.882405855146</v>
      </c>
      <c r="AC29" t="n">
        <v>115.6774885244486</v>
      </c>
      <c r="AD29" t="n">
        <v>93464.61225516659</v>
      </c>
      <c r="AE29" t="n">
        <v>127882.405855146</v>
      </c>
      <c r="AF29" t="n">
        <v>1.930774861730202e-06</v>
      </c>
      <c r="AG29" t="n">
        <v>0.12</v>
      </c>
      <c r="AH29" t="n">
        <v>115677.4885244486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8.6843</v>
      </c>
      <c r="E30" t="n">
        <v>11.52</v>
      </c>
      <c r="F30" t="n">
        <v>8.06</v>
      </c>
      <c r="G30" t="n">
        <v>40.28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102.6</v>
      </c>
      <c r="Q30" t="n">
        <v>1361.5</v>
      </c>
      <c r="R30" t="n">
        <v>33.69</v>
      </c>
      <c r="S30" t="n">
        <v>25.13</v>
      </c>
      <c r="T30" t="n">
        <v>3654.43</v>
      </c>
      <c r="U30" t="n">
        <v>0.75</v>
      </c>
      <c r="V30" t="n">
        <v>0.89</v>
      </c>
      <c r="W30" t="n">
        <v>1.21</v>
      </c>
      <c r="X30" t="n">
        <v>0.23</v>
      </c>
      <c r="Y30" t="n">
        <v>1</v>
      </c>
      <c r="Z30" t="n">
        <v>10</v>
      </c>
      <c r="AA30" t="n">
        <v>93.36224312703079</v>
      </c>
      <c r="AB30" t="n">
        <v>127.7423398978235</v>
      </c>
      <c r="AC30" t="n">
        <v>115.5507902655091</v>
      </c>
      <c r="AD30" t="n">
        <v>93362.2431270308</v>
      </c>
      <c r="AE30" t="n">
        <v>127742.3398978235</v>
      </c>
      <c r="AF30" t="n">
        <v>1.930819328626293e-06</v>
      </c>
      <c r="AG30" t="n">
        <v>0.12</v>
      </c>
      <c r="AH30" t="n">
        <v>115550.7902655091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8.682399999999999</v>
      </c>
      <c r="E31" t="n">
        <v>11.52</v>
      </c>
      <c r="F31" t="n">
        <v>8.06</v>
      </c>
      <c r="G31" t="n">
        <v>40.29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102.71</v>
      </c>
      <c r="Q31" t="n">
        <v>1361.5</v>
      </c>
      <c r="R31" t="n">
        <v>33.71</v>
      </c>
      <c r="S31" t="n">
        <v>25.13</v>
      </c>
      <c r="T31" t="n">
        <v>3667.33</v>
      </c>
      <c r="U31" t="n">
        <v>0.75</v>
      </c>
      <c r="V31" t="n">
        <v>0.89</v>
      </c>
      <c r="W31" t="n">
        <v>1.21</v>
      </c>
      <c r="X31" t="n">
        <v>0.24</v>
      </c>
      <c r="Y31" t="n">
        <v>1</v>
      </c>
      <c r="Z31" t="n">
        <v>10</v>
      </c>
      <c r="AA31" t="n">
        <v>93.45117982704562</v>
      </c>
      <c r="AB31" t="n">
        <v>127.864027014394</v>
      </c>
      <c r="AC31" t="n">
        <v>115.6608637344631</v>
      </c>
      <c r="AD31" t="n">
        <v>93451.17982704562</v>
      </c>
      <c r="AE31" t="n">
        <v>127864.027014394</v>
      </c>
      <c r="AF31" t="n">
        <v>1.930396893113426e-06</v>
      </c>
      <c r="AG31" t="n">
        <v>0.12</v>
      </c>
      <c r="AH31" t="n">
        <v>115660.8637344631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6.9641</v>
      </c>
      <c r="E2" t="n">
        <v>14.36</v>
      </c>
      <c r="F2" t="n">
        <v>9.460000000000001</v>
      </c>
      <c r="G2" t="n">
        <v>7.09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110.26</v>
      </c>
      <c r="Q2" t="n">
        <v>1361.58</v>
      </c>
      <c r="R2" t="n">
        <v>77.39</v>
      </c>
      <c r="S2" t="n">
        <v>25.13</v>
      </c>
      <c r="T2" t="n">
        <v>25165.41</v>
      </c>
      <c r="U2" t="n">
        <v>0.32</v>
      </c>
      <c r="V2" t="n">
        <v>0.76</v>
      </c>
      <c r="W2" t="n">
        <v>1.32</v>
      </c>
      <c r="X2" t="n">
        <v>1.64</v>
      </c>
      <c r="Y2" t="n">
        <v>1</v>
      </c>
      <c r="Z2" t="n">
        <v>10</v>
      </c>
      <c r="AA2" t="n">
        <v>120.2910026005961</v>
      </c>
      <c r="AB2" t="n">
        <v>164.5874566225593</v>
      </c>
      <c r="AC2" t="n">
        <v>148.8794607624939</v>
      </c>
      <c r="AD2" t="n">
        <v>120291.0026005961</v>
      </c>
      <c r="AE2" t="n">
        <v>164587.4566225593</v>
      </c>
      <c r="AF2" t="n">
        <v>1.681583890630147e-06</v>
      </c>
      <c r="AG2" t="n">
        <v>0.1495833333333333</v>
      </c>
      <c r="AH2" t="n">
        <v>148879.460762494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7.5385</v>
      </c>
      <c r="E3" t="n">
        <v>13.27</v>
      </c>
      <c r="F3" t="n">
        <v>9.01</v>
      </c>
      <c r="G3" t="n">
        <v>9.01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102.79</v>
      </c>
      <c r="Q3" t="n">
        <v>1361.49</v>
      </c>
      <c r="R3" t="n">
        <v>63.34</v>
      </c>
      <c r="S3" t="n">
        <v>25.13</v>
      </c>
      <c r="T3" t="n">
        <v>18243</v>
      </c>
      <c r="U3" t="n">
        <v>0.4</v>
      </c>
      <c r="V3" t="n">
        <v>0.8</v>
      </c>
      <c r="W3" t="n">
        <v>1.28</v>
      </c>
      <c r="X3" t="n">
        <v>1.19</v>
      </c>
      <c r="Y3" t="n">
        <v>1</v>
      </c>
      <c r="Z3" t="n">
        <v>10</v>
      </c>
      <c r="AA3" t="n">
        <v>104.448220936388</v>
      </c>
      <c r="AB3" t="n">
        <v>142.9106638154018</v>
      </c>
      <c r="AC3" t="n">
        <v>129.2714706372749</v>
      </c>
      <c r="AD3" t="n">
        <v>104448.220936388</v>
      </c>
      <c r="AE3" t="n">
        <v>142910.6638154018</v>
      </c>
      <c r="AF3" t="n">
        <v>1.820281179120829e-06</v>
      </c>
      <c r="AG3" t="n">
        <v>0.1382291666666667</v>
      </c>
      <c r="AH3" t="n">
        <v>129271.4706372749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7.9039</v>
      </c>
      <c r="E4" t="n">
        <v>12.65</v>
      </c>
      <c r="F4" t="n">
        <v>8.779999999999999</v>
      </c>
      <c r="G4" t="n">
        <v>10.98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98.09</v>
      </c>
      <c r="Q4" t="n">
        <v>1361.74</v>
      </c>
      <c r="R4" t="n">
        <v>56.34</v>
      </c>
      <c r="S4" t="n">
        <v>25.13</v>
      </c>
      <c r="T4" t="n">
        <v>14801.51</v>
      </c>
      <c r="U4" t="n">
        <v>0.45</v>
      </c>
      <c r="V4" t="n">
        <v>0.82</v>
      </c>
      <c r="W4" t="n">
        <v>1.26</v>
      </c>
      <c r="X4" t="n">
        <v>0.96</v>
      </c>
      <c r="Y4" t="n">
        <v>1</v>
      </c>
      <c r="Z4" t="n">
        <v>10</v>
      </c>
      <c r="AA4" t="n">
        <v>95.77186333562308</v>
      </c>
      <c r="AB4" t="n">
        <v>131.0392885721588</v>
      </c>
      <c r="AC4" t="n">
        <v>118.5330827856634</v>
      </c>
      <c r="AD4" t="n">
        <v>95771.86333562309</v>
      </c>
      <c r="AE4" t="n">
        <v>131039.2885721588</v>
      </c>
      <c r="AF4" t="n">
        <v>1.908512358115423e-06</v>
      </c>
      <c r="AG4" t="n">
        <v>0.1317708333333333</v>
      </c>
      <c r="AH4" t="n">
        <v>118533.0827856634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8.1738</v>
      </c>
      <c r="E5" t="n">
        <v>12.23</v>
      </c>
      <c r="F5" t="n">
        <v>8.619999999999999</v>
      </c>
      <c r="G5" t="n">
        <v>12.93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94.19</v>
      </c>
      <c r="Q5" t="n">
        <v>1361.44</v>
      </c>
      <c r="R5" t="n">
        <v>51.23</v>
      </c>
      <c r="S5" t="n">
        <v>25.13</v>
      </c>
      <c r="T5" t="n">
        <v>12286.61</v>
      </c>
      <c r="U5" t="n">
        <v>0.49</v>
      </c>
      <c r="V5" t="n">
        <v>0.83</v>
      </c>
      <c r="W5" t="n">
        <v>1.26</v>
      </c>
      <c r="X5" t="n">
        <v>0.8</v>
      </c>
      <c r="Y5" t="n">
        <v>1</v>
      </c>
      <c r="Z5" t="n">
        <v>10</v>
      </c>
      <c r="AA5" t="n">
        <v>89.6046684909894</v>
      </c>
      <c r="AB5" t="n">
        <v>122.6010605083009</v>
      </c>
      <c r="AC5" t="n">
        <v>110.90018736509</v>
      </c>
      <c r="AD5" t="n">
        <v>89604.6684909894</v>
      </c>
      <c r="AE5" t="n">
        <v>122601.0605083009</v>
      </c>
      <c r="AF5" t="n">
        <v>1.97368366411061e-06</v>
      </c>
      <c r="AG5" t="n">
        <v>0.1273958333333333</v>
      </c>
      <c r="AH5" t="n">
        <v>110900.18736509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8.393800000000001</v>
      </c>
      <c r="E6" t="n">
        <v>11.91</v>
      </c>
      <c r="F6" t="n">
        <v>8.49</v>
      </c>
      <c r="G6" t="n">
        <v>14.99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90.47</v>
      </c>
      <c r="Q6" t="n">
        <v>1361.52</v>
      </c>
      <c r="R6" t="n">
        <v>47.48</v>
      </c>
      <c r="S6" t="n">
        <v>25.13</v>
      </c>
      <c r="T6" t="n">
        <v>10439.5</v>
      </c>
      <c r="U6" t="n">
        <v>0.53</v>
      </c>
      <c r="V6" t="n">
        <v>0.85</v>
      </c>
      <c r="W6" t="n">
        <v>1.24</v>
      </c>
      <c r="X6" t="n">
        <v>0.67</v>
      </c>
      <c r="Y6" t="n">
        <v>1</v>
      </c>
      <c r="Z6" t="n">
        <v>10</v>
      </c>
      <c r="AA6" t="n">
        <v>84.52155478703435</v>
      </c>
      <c r="AB6" t="n">
        <v>115.6461200874033</v>
      </c>
      <c r="AC6" t="n">
        <v>104.6090166966404</v>
      </c>
      <c r="AD6" t="n">
        <v>84521.55478703434</v>
      </c>
      <c r="AE6" t="n">
        <v>115646.1200874033</v>
      </c>
      <c r="AF6" t="n">
        <v>2.026805884632807e-06</v>
      </c>
      <c r="AG6" t="n">
        <v>0.1240625</v>
      </c>
      <c r="AH6" t="n">
        <v>104609.0166966404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8.5814</v>
      </c>
      <c r="E7" t="n">
        <v>11.65</v>
      </c>
      <c r="F7" t="n">
        <v>8.390000000000001</v>
      </c>
      <c r="G7" t="n">
        <v>17.37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87.09</v>
      </c>
      <c r="Q7" t="n">
        <v>1361.34</v>
      </c>
      <c r="R7" t="n">
        <v>44.57</v>
      </c>
      <c r="S7" t="n">
        <v>25.13</v>
      </c>
      <c r="T7" t="n">
        <v>9009.540000000001</v>
      </c>
      <c r="U7" t="n">
        <v>0.5600000000000001</v>
      </c>
      <c r="V7" t="n">
        <v>0.86</v>
      </c>
      <c r="W7" t="n">
        <v>1.23</v>
      </c>
      <c r="X7" t="n">
        <v>0.57</v>
      </c>
      <c r="Y7" t="n">
        <v>1</v>
      </c>
      <c r="Z7" t="n">
        <v>10</v>
      </c>
      <c r="AA7" t="n">
        <v>80.29097087262383</v>
      </c>
      <c r="AB7" t="n">
        <v>109.8576485355199</v>
      </c>
      <c r="AC7" t="n">
        <v>99.37298874549607</v>
      </c>
      <c r="AD7" t="n">
        <v>80290.97087262383</v>
      </c>
      <c r="AE7" t="n">
        <v>109857.6485355199</v>
      </c>
      <c r="AF7" t="n">
        <v>2.072104650859916e-06</v>
      </c>
      <c r="AG7" t="n">
        <v>0.1213541666666667</v>
      </c>
      <c r="AH7" t="n">
        <v>99372.98874549607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8.7544</v>
      </c>
      <c r="E8" t="n">
        <v>11.42</v>
      </c>
      <c r="F8" t="n">
        <v>8.289999999999999</v>
      </c>
      <c r="G8" t="n">
        <v>19.9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83.48</v>
      </c>
      <c r="Q8" t="n">
        <v>1361.41</v>
      </c>
      <c r="R8" t="n">
        <v>41.41</v>
      </c>
      <c r="S8" t="n">
        <v>25.13</v>
      </c>
      <c r="T8" t="n">
        <v>7448.92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76.22285050126348</v>
      </c>
      <c r="AB8" t="n">
        <v>104.2914667706232</v>
      </c>
      <c r="AC8" t="n">
        <v>94.33803555605417</v>
      </c>
      <c r="AD8" t="n">
        <v>76222.85050126349</v>
      </c>
      <c r="AE8" t="n">
        <v>104291.4667706232</v>
      </c>
      <c r="AF8" t="n">
        <v>2.113878033361463e-06</v>
      </c>
      <c r="AG8" t="n">
        <v>0.1189583333333333</v>
      </c>
      <c r="AH8" t="n">
        <v>94338.03555605416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8.819000000000001</v>
      </c>
      <c r="E9" t="n">
        <v>11.34</v>
      </c>
      <c r="F9" t="n">
        <v>8.27</v>
      </c>
      <c r="G9" t="n">
        <v>21.58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81.23</v>
      </c>
      <c r="Q9" t="n">
        <v>1361.46</v>
      </c>
      <c r="R9" t="n">
        <v>40.55</v>
      </c>
      <c r="S9" t="n">
        <v>25.13</v>
      </c>
      <c r="T9" t="n">
        <v>7028.73</v>
      </c>
      <c r="U9" t="n">
        <v>0.62</v>
      </c>
      <c r="V9" t="n">
        <v>0.87</v>
      </c>
      <c r="W9" t="n">
        <v>1.22</v>
      </c>
      <c r="X9" t="n">
        <v>0.45</v>
      </c>
      <c r="Y9" t="n">
        <v>1</v>
      </c>
      <c r="Z9" t="n">
        <v>10</v>
      </c>
      <c r="AA9" t="n">
        <v>74.23463258623181</v>
      </c>
      <c r="AB9" t="n">
        <v>101.5710993052944</v>
      </c>
      <c r="AC9" t="n">
        <v>91.87729614355572</v>
      </c>
      <c r="AD9" t="n">
        <v>74234.6325862318</v>
      </c>
      <c r="AE9" t="n">
        <v>101571.0993052944</v>
      </c>
      <c r="AF9" t="n">
        <v>2.129476649023889e-06</v>
      </c>
      <c r="AG9" t="n">
        <v>0.118125</v>
      </c>
      <c r="AH9" t="n">
        <v>91877.29614355572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8.9543</v>
      </c>
      <c r="E10" t="n">
        <v>11.17</v>
      </c>
      <c r="F10" t="n">
        <v>8.199999999999999</v>
      </c>
      <c r="G10" t="n">
        <v>24.6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13</v>
      </c>
      <c r="N10" t="n">
        <v>28.69</v>
      </c>
      <c r="O10" t="n">
        <v>20210.21</v>
      </c>
      <c r="P10" t="n">
        <v>77.95999999999999</v>
      </c>
      <c r="Q10" t="n">
        <v>1361.54</v>
      </c>
      <c r="R10" t="n">
        <v>38.3</v>
      </c>
      <c r="S10" t="n">
        <v>25.13</v>
      </c>
      <c r="T10" t="n">
        <v>5921.61</v>
      </c>
      <c r="U10" t="n">
        <v>0.66</v>
      </c>
      <c r="V10" t="n">
        <v>0.88</v>
      </c>
      <c r="W10" t="n">
        <v>1.22</v>
      </c>
      <c r="X10" t="n">
        <v>0.38</v>
      </c>
      <c r="Y10" t="n">
        <v>1</v>
      </c>
      <c r="Z10" t="n">
        <v>10</v>
      </c>
      <c r="AA10" t="n">
        <v>70.96577354518858</v>
      </c>
      <c r="AB10" t="n">
        <v>97.09850215345834</v>
      </c>
      <c r="AC10" t="n">
        <v>87.83155738655998</v>
      </c>
      <c r="AD10" t="n">
        <v>70965.77354518858</v>
      </c>
      <c r="AE10" t="n">
        <v>97098.50215345834</v>
      </c>
      <c r="AF10" t="n">
        <v>2.16214681464504e-06</v>
      </c>
      <c r="AG10" t="n">
        <v>0.1163541666666667</v>
      </c>
      <c r="AH10" t="n">
        <v>87831.55738655997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8.975300000000001</v>
      </c>
      <c r="E11" t="n">
        <v>11.14</v>
      </c>
      <c r="F11" t="n">
        <v>8.210000000000001</v>
      </c>
      <c r="G11" t="n">
        <v>25.91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6</v>
      </c>
      <c r="N11" t="n">
        <v>28.8</v>
      </c>
      <c r="O11" t="n">
        <v>20254.26</v>
      </c>
      <c r="P11" t="n">
        <v>76.70999999999999</v>
      </c>
      <c r="Q11" t="n">
        <v>1361.38</v>
      </c>
      <c r="R11" t="n">
        <v>38.02</v>
      </c>
      <c r="S11" t="n">
        <v>25.13</v>
      </c>
      <c r="T11" t="n">
        <v>5783.82</v>
      </c>
      <c r="U11" t="n">
        <v>0.66</v>
      </c>
      <c r="V11" t="n">
        <v>0.88</v>
      </c>
      <c r="W11" t="n">
        <v>1.23</v>
      </c>
      <c r="X11" t="n">
        <v>0.38</v>
      </c>
      <c r="Y11" t="n">
        <v>1</v>
      </c>
      <c r="Z11" t="n">
        <v>10</v>
      </c>
      <c r="AA11" t="n">
        <v>70.07182993545467</v>
      </c>
      <c r="AB11" t="n">
        <v>95.87536906861237</v>
      </c>
      <c r="AC11" t="n">
        <v>86.72515840665326</v>
      </c>
      <c r="AD11" t="n">
        <v>70071.82993545468</v>
      </c>
      <c r="AE11" t="n">
        <v>95875.36906861237</v>
      </c>
      <c r="AF11" t="n">
        <v>2.167217572058523e-06</v>
      </c>
      <c r="AG11" t="n">
        <v>0.1160416666666667</v>
      </c>
      <c r="AH11" t="n">
        <v>86725.15840665327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8.979799999999999</v>
      </c>
      <c r="E12" t="n">
        <v>11.14</v>
      </c>
      <c r="F12" t="n">
        <v>8.199999999999999</v>
      </c>
      <c r="G12" t="n">
        <v>25.89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</v>
      </c>
      <c r="N12" t="n">
        <v>28.9</v>
      </c>
      <c r="O12" t="n">
        <v>20298.34</v>
      </c>
      <c r="P12" t="n">
        <v>76.25</v>
      </c>
      <c r="Q12" t="n">
        <v>1361.34</v>
      </c>
      <c r="R12" t="n">
        <v>37.71</v>
      </c>
      <c r="S12" t="n">
        <v>25.13</v>
      </c>
      <c r="T12" t="n">
        <v>5628.45</v>
      </c>
      <c r="U12" t="n">
        <v>0.67</v>
      </c>
      <c r="V12" t="n">
        <v>0.88</v>
      </c>
      <c r="W12" t="n">
        <v>1.23</v>
      </c>
      <c r="X12" t="n">
        <v>0.38</v>
      </c>
      <c r="Y12" t="n">
        <v>1</v>
      </c>
      <c r="Z12" t="n">
        <v>10</v>
      </c>
      <c r="AA12" t="n">
        <v>69.73264174294201</v>
      </c>
      <c r="AB12" t="n">
        <v>95.41127681968985</v>
      </c>
      <c r="AC12" t="n">
        <v>86.30535847061019</v>
      </c>
      <c r="AD12" t="n">
        <v>69732.64174294201</v>
      </c>
      <c r="AE12" t="n">
        <v>95411.27681968984</v>
      </c>
      <c r="AF12" t="n">
        <v>2.16830416293284e-06</v>
      </c>
      <c r="AG12" t="n">
        <v>0.1160416666666667</v>
      </c>
      <c r="AH12" t="n">
        <v>86305.35847061018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8.979100000000001</v>
      </c>
      <c r="E13" t="n">
        <v>11.14</v>
      </c>
      <c r="F13" t="n">
        <v>8.199999999999999</v>
      </c>
      <c r="G13" t="n">
        <v>25.9</v>
      </c>
      <c r="H13" t="n">
        <v>0.41</v>
      </c>
      <c r="I13" t="n">
        <v>19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76.26000000000001</v>
      </c>
      <c r="Q13" t="n">
        <v>1361.34</v>
      </c>
      <c r="R13" t="n">
        <v>37.72</v>
      </c>
      <c r="S13" t="n">
        <v>25.13</v>
      </c>
      <c r="T13" t="n">
        <v>5635.14</v>
      </c>
      <c r="U13" t="n">
        <v>0.67</v>
      </c>
      <c r="V13" t="n">
        <v>0.88</v>
      </c>
      <c r="W13" t="n">
        <v>1.23</v>
      </c>
      <c r="X13" t="n">
        <v>0.38</v>
      </c>
      <c r="Y13" t="n">
        <v>1</v>
      </c>
      <c r="Z13" t="n">
        <v>10</v>
      </c>
      <c r="AA13" t="n">
        <v>69.74398539399138</v>
      </c>
      <c r="AB13" t="n">
        <v>95.4267977035021</v>
      </c>
      <c r="AC13" t="n">
        <v>86.3193980630551</v>
      </c>
      <c r="AD13" t="n">
        <v>69743.98539399137</v>
      </c>
      <c r="AE13" t="n">
        <v>95426.7977035021</v>
      </c>
      <c r="AF13" t="n">
        <v>2.168135137685725e-06</v>
      </c>
      <c r="AG13" t="n">
        <v>0.1160416666666667</v>
      </c>
      <c r="AH13" t="n">
        <v>86319.39806305511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5.7354</v>
      </c>
      <c r="E2" t="n">
        <v>17.44</v>
      </c>
      <c r="F2" t="n">
        <v>10.03</v>
      </c>
      <c r="G2" t="n">
        <v>5.57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148.86</v>
      </c>
      <c r="Q2" t="n">
        <v>1361.78</v>
      </c>
      <c r="R2" t="n">
        <v>95.59</v>
      </c>
      <c r="S2" t="n">
        <v>25.13</v>
      </c>
      <c r="T2" t="n">
        <v>34127.44</v>
      </c>
      <c r="U2" t="n">
        <v>0.26</v>
      </c>
      <c r="V2" t="n">
        <v>0.72</v>
      </c>
      <c r="W2" t="n">
        <v>1.36</v>
      </c>
      <c r="X2" t="n">
        <v>2.21</v>
      </c>
      <c r="Y2" t="n">
        <v>1</v>
      </c>
      <c r="Z2" t="n">
        <v>10</v>
      </c>
      <c r="AA2" t="n">
        <v>191.2233486141463</v>
      </c>
      <c r="AB2" t="n">
        <v>261.6402217525002</v>
      </c>
      <c r="AC2" t="n">
        <v>236.6696462028755</v>
      </c>
      <c r="AD2" t="n">
        <v>191223.3486141463</v>
      </c>
      <c r="AE2" t="n">
        <v>261640.2217525002</v>
      </c>
      <c r="AF2" t="n">
        <v>1.309320779707124e-06</v>
      </c>
      <c r="AG2" t="n">
        <v>0.1816666666666667</v>
      </c>
      <c r="AH2" t="n">
        <v>236669.6462028755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6.3804</v>
      </c>
      <c r="E3" t="n">
        <v>15.67</v>
      </c>
      <c r="F3" t="n">
        <v>9.460000000000001</v>
      </c>
      <c r="G3" t="n">
        <v>7.01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138.86</v>
      </c>
      <c r="Q3" t="n">
        <v>1361.95</v>
      </c>
      <c r="R3" t="n">
        <v>77.55</v>
      </c>
      <c r="S3" t="n">
        <v>25.13</v>
      </c>
      <c r="T3" t="n">
        <v>25242.9</v>
      </c>
      <c r="U3" t="n">
        <v>0.32</v>
      </c>
      <c r="V3" t="n">
        <v>0.76</v>
      </c>
      <c r="W3" t="n">
        <v>1.32</v>
      </c>
      <c r="X3" t="n">
        <v>1.63</v>
      </c>
      <c r="Y3" t="n">
        <v>1</v>
      </c>
      <c r="Z3" t="n">
        <v>10</v>
      </c>
      <c r="AA3" t="n">
        <v>161.0866848605319</v>
      </c>
      <c r="AB3" t="n">
        <v>220.4059088690547</v>
      </c>
      <c r="AC3" t="n">
        <v>199.3706782682914</v>
      </c>
      <c r="AD3" t="n">
        <v>161086.6848605319</v>
      </c>
      <c r="AE3" t="n">
        <v>220405.9088690547</v>
      </c>
      <c r="AF3" t="n">
        <v>1.456566290553987e-06</v>
      </c>
      <c r="AG3" t="n">
        <v>0.1632291666666667</v>
      </c>
      <c r="AH3" t="n">
        <v>199370.6782682914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6.8341</v>
      </c>
      <c r="E4" t="n">
        <v>14.63</v>
      </c>
      <c r="F4" t="n">
        <v>9.119999999999999</v>
      </c>
      <c r="G4" t="n">
        <v>8.42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132.4</v>
      </c>
      <c r="Q4" t="n">
        <v>1361.59</v>
      </c>
      <c r="R4" t="n">
        <v>67.16</v>
      </c>
      <c r="S4" t="n">
        <v>25.13</v>
      </c>
      <c r="T4" t="n">
        <v>20123.92</v>
      </c>
      <c r="U4" t="n">
        <v>0.37</v>
      </c>
      <c r="V4" t="n">
        <v>0.79</v>
      </c>
      <c r="W4" t="n">
        <v>1.28</v>
      </c>
      <c r="X4" t="n">
        <v>1.3</v>
      </c>
      <c r="Y4" t="n">
        <v>1</v>
      </c>
      <c r="Z4" t="n">
        <v>10</v>
      </c>
      <c r="AA4" t="n">
        <v>143.9972662133579</v>
      </c>
      <c r="AB4" t="n">
        <v>197.0234123440622</v>
      </c>
      <c r="AC4" t="n">
        <v>178.2197743940967</v>
      </c>
      <c r="AD4" t="n">
        <v>143997.2662133579</v>
      </c>
      <c r="AE4" t="n">
        <v>197023.4123440622</v>
      </c>
      <c r="AF4" t="n">
        <v>1.560140380896966e-06</v>
      </c>
      <c r="AG4" t="n">
        <v>0.1523958333333333</v>
      </c>
      <c r="AH4" t="n">
        <v>178219.7743940967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7.175</v>
      </c>
      <c r="E5" t="n">
        <v>13.94</v>
      </c>
      <c r="F5" t="n">
        <v>8.91</v>
      </c>
      <c r="G5" t="n">
        <v>9.9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127.99</v>
      </c>
      <c r="Q5" t="n">
        <v>1361.62</v>
      </c>
      <c r="R5" t="n">
        <v>60.38</v>
      </c>
      <c r="S5" t="n">
        <v>25.13</v>
      </c>
      <c r="T5" t="n">
        <v>16791.46</v>
      </c>
      <c r="U5" t="n">
        <v>0.42</v>
      </c>
      <c r="V5" t="n">
        <v>0.8100000000000001</v>
      </c>
      <c r="W5" t="n">
        <v>1.27</v>
      </c>
      <c r="X5" t="n">
        <v>1.08</v>
      </c>
      <c r="Y5" t="n">
        <v>1</v>
      </c>
      <c r="Z5" t="n">
        <v>10</v>
      </c>
      <c r="AA5" t="n">
        <v>133.0887179083911</v>
      </c>
      <c r="AB5" t="n">
        <v>182.0978553020279</v>
      </c>
      <c r="AC5" t="n">
        <v>164.7186915679985</v>
      </c>
      <c r="AD5" t="n">
        <v>133088.7179083911</v>
      </c>
      <c r="AE5" t="n">
        <v>182097.8553020279</v>
      </c>
      <c r="AF5" t="n">
        <v>1.637963628412773e-06</v>
      </c>
      <c r="AG5" t="n">
        <v>0.1452083333333333</v>
      </c>
      <c r="AH5" t="n">
        <v>164718.6915679985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7.4539</v>
      </c>
      <c r="E6" t="n">
        <v>13.42</v>
      </c>
      <c r="F6" t="n">
        <v>8.74</v>
      </c>
      <c r="G6" t="n">
        <v>11.39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124.2</v>
      </c>
      <c r="Q6" t="n">
        <v>1361.58</v>
      </c>
      <c r="R6" t="n">
        <v>55.37</v>
      </c>
      <c r="S6" t="n">
        <v>25.13</v>
      </c>
      <c r="T6" t="n">
        <v>14325.14</v>
      </c>
      <c r="U6" t="n">
        <v>0.45</v>
      </c>
      <c r="V6" t="n">
        <v>0.82</v>
      </c>
      <c r="W6" t="n">
        <v>1.25</v>
      </c>
      <c r="X6" t="n">
        <v>0.92</v>
      </c>
      <c r="Y6" t="n">
        <v>1</v>
      </c>
      <c r="Z6" t="n">
        <v>10</v>
      </c>
      <c r="AA6" t="n">
        <v>124.7798472530359</v>
      </c>
      <c r="AB6" t="n">
        <v>170.7292919098739</v>
      </c>
      <c r="AC6" t="n">
        <v>154.4351279101092</v>
      </c>
      <c r="AD6" t="n">
        <v>124779.8472530359</v>
      </c>
      <c r="AE6" t="n">
        <v>170729.2919098739</v>
      </c>
      <c r="AF6" t="n">
        <v>1.701633043878184e-06</v>
      </c>
      <c r="AG6" t="n">
        <v>0.1397916666666667</v>
      </c>
      <c r="AH6" t="n">
        <v>154435.1279101092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7.6774</v>
      </c>
      <c r="E7" t="n">
        <v>13.03</v>
      </c>
      <c r="F7" t="n">
        <v>8.609999999999999</v>
      </c>
      <c r="G7" t="n">
        <v>12.91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120.95</v>
      </c>
      <c r="Q7" t="n">
        <v>1361.54</v>
      </c>
      <c r="R7" t="n">
        <v>51.06</v>
      </c>
      <c r="S7" t="n">
        <v>25.13</v>
      </c>
      <c r="T7" t="n">
        <v>12198.76</v>
      </c>
      <c r="U7" t="n">
        <v>0.49</v>
      </c>
      <c r="V7" t="n">
        <v>0.84</v>
      </c>
      <c r="W7" t="n">
        <v>1.25</v>
      </c>
      <c r="X7" t="n">
        <v>0.79</v>
      </c>
      <c r="Y7" t="n">
        <v>1</v>
      </c>
      <c r="Z7" t="n">
        <v>10</v>
      </c>
      <c r="AA7" t="n">
        <v>118.428448631766</v>
      </c>
      <c r="AB7" t="n">
        <v>162.0390281123254</v>
      </c>
      <c r="AC7" t="n">
        <v>146.574250692534</v>
      </c>
      <c r="AD7" t="n">
        <v>118428.448631766</v>
      </c>
      <c r="AE7" t="n">
        <v>162039.0281123254</v>
      </c>
      <c r="AF7" t="n">
        <v>1.752655325543724e-06</v>
      </c>
      <c r="AG7" t="n">
        <v>0.1357291666666667</v>
      </c>
      <c r="AH7" t="n">
        <v>146574.250692534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7.8608</v>
      </c>
      <c r="E8" t="n">
        <v>12.72</v>
      </c>
      <c r="F8" t="n">
        <v>8.52</v>
      </c>
      <c r="G8" t="n">
        <v>14.61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118.4</v>
      </c>
      <c r="Q8" t="n">
        <v>1361.36</v>
      </c>
      <c r="R8" t="n">
        <v>48.43</v>
      </c>
      <c r="S8" t="n">
        <v>25.13</v>
      </c>
      <c r="T8" t="n">
        <v>10909.11</v>
      </c>
      <c r="U8" t="n">
        <v>0.52</v>
      </c>
      <c r="V8" t="n">
        <v>0.84</v>
      </c>
      <c r="W8" t="n">
        <v>1.24</v>
      </c>
      <c r="X8" t="n">
        <v>0.7</v>
      </c>
      <c r="Y8" t="n">
        <v>1</v>
      </c>
      <c r="Z8" t="n">
        <v>10</v>
      </c>
      <c r="AA8" t="n">
        <v>113.6250757977245</v>
      </c>
      <c r="AB8" t="n">
        <v>155.4668414909395</v>
      </c>
      <c r="AC8" t="n">
        <v>140.6293043381692</v>
      </c>
      <c r="AD8" t="n">
        <v>113625.0757977245</v>
      </c>
      <c r="AE8" t="n">
        <v>155466.8414909395</v>
      </c>
      <c r="AF8" t="n">
        <v>1.794523273899251e-06</v>
      </c>
      <c r="AG8" t="n">
        <v>0.1325</v>
      </c>
      <c r="AH8" t="n">
        <v>140629.3043381693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7.9807</v>
      </c>
      <c r="E9" t="n">
        <v>12.53</v>
      </c>
      <c r="F9" t="n">
        <v>8.460000000000001</v>
      </c>
      <c r="G9" t="n">
        <v>15.87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116.02</v>
      </c>
      <c r="Q9" t="n">
        <v>1361.51</v>
      </c>
      <c r="R9" t="n">
        <v>46.69</v>
      </c>
      <c r="S9" t="n">
        <v>25.13</v>
      </c>
      <c r="T9" t="n">
        <v>10057.79</v>
      </c>
      <c r="U9" t="n">
        <v>0.54</v>
      </c>
      <c r="V9" t="n">
        <v>0.85</v>
      </c>
      <c r="W9" t="n">
        <v>1.23</v>
      </c>
      <c r="X9" t="n">
        <v>0.64</v>
      </c>
      <c r="Y9" t="n">
        <v>1</v>
      </c>
      <c r="Z9" t="n">
        <v>10</v>
      </c>
      <c r="AA9" t="n">
        <v>110.1142126748284</v>
      </c>
      <c r="AB9" t="n">
        <v>150.663123677846</v>
      </c>
      <c r="AC9" t="n">
        <v>136.2840466110956</v>
      </c>
      <c r="AD9" t="n">
        <v>110114.2126748284</v>
      </c>
      <c r="AE9" t="n">
        <v>150663.123677846</v>
      </c>
      <c r="AF9" t="n">
        <v>1.821894958783807e-06</v>
      </c>
      <c r="AG9" t="n">
        <v>0.1305208333333333</v>
      </c>
      <c r="AH9" t="n">
        <v>136284.0466110956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8.171200000000001</v>
      </c>
      <c r="E10" t="n">
        <v>12.24</v>
      </c>
      <c r="F10" t="n">
        <v>8.35</v>
      </c>
      <c r="G10" t="n">
        <v>17.89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112.97</v>
      </c>
      <c r="Q10" t="n">
        <v>1361.45</v>
      </c>
      <c r="R10" t="n">
        <v>43.11</v>
      </c>
      <c r="S10" t="n">
        <v>25.13</v>
      </c>
      <c r="T10" t="n">
        <v>8284.360000000001</v>
      </c>
      <c r="U10" t="n">
        <v>0.58</v>
      </c>
      <c r="V10" t="n">
        <v>0.86</v>
      </c>
      <c r="W10" t="n">
        <v>1.22</v>
      </c>
      <c r="X10" t="n">
        <v>0.53</v>
      </c>
      <c r="Y10" t="n">
        <v>1</v>
      </c>
      <c r="Z10" t="n">
        <v>10</v>
      </c>
      <c r="AA10" t="n">
        <v>105.1860221765672</v>
      </c>
      <c r="AB10" t="n">
        <v>143.920156021708</v>
      </c>
      <c r="AC10" t="n">
        <v>130.1846183242428</v>
      </c>
      <c r="AD10" t="n">
        <v>105186.0221765672</v>
      </c>
      <c r="AE10" t="n">
        <v>143920.156021708</v>
      </c>
      <c r="AF10" t="n">
        <v>1.865383749196718e-06</v>
      </c>
      <c r="AG10" t="n">
        <v>0.1275</v>
      </c>
      <c r="AH10" t="n">
        <v>130184.6183242428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8.244199999999999</v>
      </c>
      <c r="E11" t="n">
        <v>12.13</v>
      </c>
      <c r="F11" t="n">
        <v>8.33</v>
      </c>
      <c r="G11" t="n">
        <v>19.22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111.11</v>
      </c>
      <c r="Q11" t="n">
        <v>1361.43</v>
      </c>
      <c r="R11" t="n">
        <v>42.38</v>
      </c>
      <c r="S11" t="n">
        <v>25.13</v>
      </c>
      <c r="T11" t="n">
        <v>7931.39</v>
      </c>
      <c r="U11" t="n">
        <v>0.59</v>
      </c>
      <c r="V11" t="n">
        <v>0.86</v>
      </c>
      <c r="W11" t="n">
        <v>1.22</v>
      </c>
      <c r="X11" t="n">
        <v>0.51</v>
      </c>
      <c r="Y11" t="n">
        <v>1</v>
      </c>
      <c r="Z11" t="n">
        <v>10</v>
      </c>
      <c r="AA11" t="n">
        <v>102.9749627488791</v>
      </c>
      <c r="AB11" t="n">
        <v>140.8948869676892</v>
      </c>
      <c r="AC11" t="n">
        <v>127.4480767027467</v>
      </c>
      <c r="AD11" t="n">
        <v>102974.9627488791</v>
      </c>
      <c r="AE11" t="n">
        <v>140894.8869676891</v>
      </c>
      <c r="AF11" t="n">
        <v>1.882048744997991e-06</v>
      </c>
      <c r="AG11" t="n">
        <v>0.1263541666666667</v>
      </c>
      <c r="AH11" t="n">
        <v>127448.0767027467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8.332599999999999</v>
      </c>
      <c r="E12" t="n">
        <v>12</v>
      </c>
      <c r="F12" t="n">
        <v>8.289999999999999</v>
      </c>
      <c r="G12" t="n">
        <v>20.72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109.37</v>
      </c>
      <c r="Q12" t="n">
        <v>1361.42</v>
      </c>
      <c r="R12" t="n">
        <v>41.33</v>
      </c>
      <c r="S12" t="n">
        <v>25.13</v>
      </c>
      <c r="T12" t="n">
        <v>7414.69</v>
      </c>
      <c r="U12" t="n">
        <v>0.61</v>
      </c>
      <c r="V12" t="n">
        <v>0.87</v>
      </c>
      <c r="W12" t="n">
        <v>1.22</v>
      </c>
      <c r="X12" t="n">
        <v>0.47</v>
      </c>
      <c r="Y12" t="n">
        <v>1</v>
      </c>
      <c r="Z12" t="n">
        <v>10</v>
      </c>
      <c r="AA12" t="n">
        <v>100.6322209360865</v>
      </c>
      <c r="AB12" t="n">
        <v>137.6894442649536</v>
      </c>
      <c r="AC12" t="n">
        <v>124.5485569526921</v>
      </c>
      <c r="AD12" t="n">
        <v>100632.2209360865</v>
      </c>
      <c r="AE12" t="n">
        <v>137689.4442649535</v>
      </c>
      <c r="AF12" t="n">
        <v>1.902229370050491e-06</v>
      </c>
      <c r="AG12" t="n">
        <v>0.125</v>
      </c>
      <c r="AH12" t="n">
        <v>124548.5569526921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8.4337</v>
      </c>
      <c r="E13" t="n">
        <v>11.86</v>
      </c>
      <c r="F13" t="n">
        <v>8.23</v>
      </c>
      <c r="G13" t="n">
        <v>22.45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106.63</v>
      </c>
      <c r="Q13" t="n">
        <v>1361.34</v>
      </c>
      <c r="R13" t="n">
        <v>39.46</v>
      </c>
      <c r="S13" t="n">
        <v>25.13</v>
      </c>
      <c r="T13" t="n">
        <v>6490.98</v>
      </c>
      <c r="U13" t="n">
        <v>0.64</v>
      </c>
      <c r="V13" t="n">
        <v>0.87</v>
      </c>
      <c r="W13" t="n">
        <v>1.21</v>
      </c>
      <c r="X13" t="n">
        <v>0.41</v>
      </c>
      <c r="Y13" t="n">
        <v>1</v>
      </c>
      <c r="Z13" t="n">
        <v>10</v>
      </c>
      <c r="AA13" t="n">
        <v>97.48313290066658</v>
      </c>
      <c r="AB13" t="n">
        <v>133.3807230869351</v>
      </c>
      <c r="AC13" t="n">
        <v>120.6510540765742</v>
      </c>
      <c r="AD13" t="n">
        <v>97483.13290066658</v>
      </c>
      <c r="AE13" t="n">
        <v>133380.7230869351</v>
      </c>
      <c r="AF13" t="n">
        <v>1.925309247797185e-06</v>
      </c>
      <c r="AG13" t="n">
        <v>0.1235416666666667</v>
      </c>
      <c r="AH13" t="n">
        <v>120651.0540765742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8.514699999999999</v>
      </c>
      <c r="E14" t="n">
        <v>11.74</v>
      </c>
      <c r="F14" t="n">
        <v>8.210000000000001</v>
      </c>
      <c r="G14" t="n">
        <v>24.62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104.94</v>
      </c>
      <c r="Q14" t="n">
        <v>1361.38</v>
      </c>
      <c r="R14" t="n">
        <v>38.47</v>
      </c>
      <c r="S14" t="n">
        <v>25.13</v>
      </c>
      <c r="T14" t="n">
        <v>6006.19</v>
      </c>
      <c r="U14" t="n">
        <v>0.65</v>
      </c>
      <c r="V14" t="n">
        <v>0.88</v>
      </c>
      <c r="W14" t="n">
        <v>1.22</v>
      </c>
      <c r="X14" t="n">
        <v>0.39</v>
      </c>
      <c r="Y14" t="n">
        <v>1</v>
      </c>
      <c r="Z14" t="n">
        <v>10</v>
      </c>
      <c r="AA14" t="n">
        <v>95.42677201006586</v>
      </c>
      <c r="AB14" t="n">
        <v>130.5671193961768</v>
      </c>
      <c r="AC14" t="n">
        <v>118.1059767731434</v>
      </c>
      <c r="AD14" t="n">
        <v>95426.77201006586</v>
      </c>
      <c r="AE14" t="n">
        <v>130567.1193961768</v>
      </c>
      <c r="AF14" t="n">
        <v>1.943800544508187e-06</v>
      </c>
      <c r="AG14" t="n">
        <v>0.1222916666666667</v>
      </c>
      <c r="AH14" t="n">
        <v>118105.9767731434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8.568199999999999</v>
      </c>
      <c r="E15" t="n">
        <v>11.67</v>
      </c>
      <c r="F15" t="n">
        <v>8.18</v>
      </c>
      <c r="G15" t="n">
        <v>25.82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102.94</v>
      </c>
      <c r="Q15" t="n">
        <v>1361.4</v>
      </c>
      <c r="R15" t="n">
        <v>37.73</v>
      </c>
      <c r="S15" t="n">
        <v>25.13</v>
      </c>
      <c r="T15" t="n">
        <v>5640.32</v>
      </c>
      <c r="U15" t="n">
        <v>0.67</v>
      </c>
      <c r="V15" t="n">
        <v>0.88</v>
      </c>
      <c r="W15" t="n">
        <v>1.21</v>
      </c>
      <c r="X15" t="n">
        <v>0.36</v>
      </c>
      <c r="Y15" t="n">
        <v>1</v>
      </c>
      <c r="Z15" t="n">
        <v>10</v>
      </c>
      <c r="AA15" t="n">
        <v>93.47527252044411</v>
      </c>
      <c r="AB15" t="n">
        <v>127.8969917003964</v>
      </c>
      <c r="AC15" t="n">
        <v>115.6906823170996</v>
      </c>
      <c r="AD15" t="n">
        <v>93475.27252044411</v>
      </c>
      <c r="AE15" t="n">
        <v>127896.9917003964</v>
      </c>
      <c r="AF15" t="n">
        <v>1.956013931841996e-06</v>
      </c>
      <c r="AG15" t="n">
        <v>0.1215625</v>
      </c>
      <c r="AH15" t="n">
        <v>115690.6823170996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8.658799999999999</v>
      </c>
      <c r="E16" t="n">
        <v>11.55</v>
      </c>
      <c r="F16" t="n">
        <v>8.140000000000001</v>
      </c>
      <c r="G16" t="n">
        <v>28.74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15</v>
      </c>
      <c r="N16" t="n">
        <v>52.36</v>
      </c>
      <c r="O16" t="n">
        <v>28452.71</v>
      </c>
      <c r="P16" t="n">
        <v>100.48</v>
      </c>
      <c r="Q16" t="n">
        <v>1361.45</v>
      </c>
      <c r="R16" t="n">
        <v>36.6</v>
      </c>
      <c r="S16" t="n">
        <v>25.13</v>
      </c>
      <c r="T16" t="n">
        <v>5085.59</v>
      </c>
      <c r="U16" t="n">
        <v>0.6899999999999999</v>
      </c>
      <c r="V16" t="n">
        <v>0.88</v>
      </c>
      <c r="W16" t="n">
        <v>1.21</v>
      </c>
      <c r="X16" t="n">
        <v>0.32</v>
      </c>
      <c r="Y16" t="n">
        <v>1</v>
      </c>
      <c r="Z16" t="n">
        <v>10</v>
      </c>
      <c r="AA16" t="n">
        <v>90.84203331654457</v>
      </c>
      <c r="AB16" t="n">
        <v>124.2940776513081</v>
      </c>
      <c r="AC16" t="n">
        <v>112.4316253281335</v>
      </c>
      <c r="AD16" t="n">
        <v>90842.03331654458</v>
      </c>
      <c r="AE16" t="n">
        <v>124294.0776513081</v>
      </c>
      <c r="AF16" t="n">
        <v>1.976696789644671e-06</v>
      </c>
      <c r="AG16" t="n">
        <v>0.1203125</v>
      </c>
      <c r="AH16" t="n">
        <v>112431.6253281336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8.706</v>
      </c>
      <c r="E17" t="n">
        <v>11.49</v>
      </c>
      <c r="F17" t="n">
        <v>8.119999999999999</v>
      </c>
      <c r="G17" t="n">
        <v>30.46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98.27</v>
      </c>
      <c r="Q17" t="n">
        <v>1361.49</v>
      </c>
      <c r="R17" t="n">
        <v>36.06</v>
      </c>
      <c r="S17" t="n">
        <v>25.13</v>
      </c>
      <c r="T17" t="n">
        <v>4819.3</v>
      </c>
      <c r="U17" t="n">
        <v>0.7</v>
      </c>
      <c r="V17" t="n">
        <v>0.89</v>
      </c>
      <c r="W17" t="n">
        <v>1.21</v>
      </c>
      <c r="X17" t="n">
        <v>0.3</v>
      </c>
      <c r="Y17" t="n">
        <v>1</v>
      </c>
      <c r="Z17" t="n">
        <v>10</v>
      </c>
      <c r="AA17" t="n">
        <v>88.91425461530562</v>
      </c>
      <c r="AB17" t="n">
        <v>121.6564057846803</v>
      </c>
      <c r="AC17" t="n">
        <v>110.0456891624602</v>
      </c>
      <c r="AD17" t="n">
        <v>88914.25461530562</v>
      </c>
      <c r="AE17" t="n">
        <v>121656.4057846803</v>
      </c>
      <c r="AF17" t="n">
        <v>1.98747196501207e-06</v>
      </c>
      <c r="AG17" t="n">
        <v>0.1196875</v>
      </c>
      <c r="AH17" t="n">
        <v>110045.6891624602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8.7461</v>
      </c>
      <c r="E18" t="n">
        <v>11.43</v>
      </c>
      <c r="F18" t="n">
        <v>8.109999999999999</v>
      </c>
      <c r="G18" t="n">
        <v>32.46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96.81999999999999</v>
      </c>
      <c r="Q18" t="n">
        <v>1361.34</v>
      </c>
      <c r="R18" t="n">
        <v>35.83</v>
      </c>
      <c r="S18" t="n">
        <v>25.13</v>
      </c>
      <c r="T18" t="n">
        <v>4713.22</v>
      </c>
      <c r="U18" t="n">
        <v>0.7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87.58038618282774</v>
      </c>
      <c r="AB18" t="n">
        <v>119.8313481492429</v>
      </c>
      <c r="AC18" t="n">
        <v>108.3948124662639</v>
      </c>
      <c r="AD18" t="n">
        <v>87580.38618282774</v>
      </c>
      <c r="AE18" t="n">
        <v>119831.3481492429</v>
      </c>
      <c r="AF18" t="n">
        <v>1.996626298322084e-06</v>
      </c>
      <c r="AG18" t="n">
        <v>0.1190625</v>
      </c>
      <c r="AH18" t="n">
        <v>108394.8124662639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8.7996</v>
      </c>
      <c r="E19" t="n">
        <v>11.36</v>
      </c>
      <c r="F19" t="n">
        <v>8.09</v>
      </c>
      <c r="G19" t="n">
        <v>34.67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94.72</v>
      </c>
      <c r="Q19" t="n">
        <v>1361.34</v>
      </c>
      <c r="R19" t="n">
        <v>34.84</v>
      </c>
      <c r="S19" t="n">
        <v>25.13</v>
      </c>
      <c r="T19" t="n">
        <v>4221.72</v>
      </c>
      <c r="U19" t="n">
        <v>0.72</v>
      </c>
      <c r="V19" t="n">
        <v>0.89</v>
      </c>
      <c r="W19" t="n">
        <v>1.21</v>
      </c>
      <c r="X19" t="n">
        <v>0.27</v>
      </c>
      <c r="Y19" t="n">
        <v>1</v>
      </c>
      <c r="Z19" t="n">
        <v>10</v>
      </c>
      <c r="AA19" t="n">
        <v>85.69700348647105</v>
      </c>
      <c r="AB19" t="n">
        <v>117.2544208551086</v>
      </c>
      <c r="AC19" t="n">
        <v>106.0638234963407</v>
      </c>
      <c r="AD19" t="n">
        <v>85697.00348647105</v>
      </c>
      <c r="AE19" t="n">
        <v>117254.4208551086</v>
      </c>
      <c r="AF19" t="n">
        <v>2.008839685655894e-06</v>
      </c>
      <c r="AG19" t="n">
        <v>0.1183333333333333</v>
      </c>
      <c r="AH19" t="n">
        <v>106063.8234963407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8.797700000000001</v>
      </c>
      <c r="E20" t="n">
        <v>11.37</v>
      </c>
      <c r="F20" t="n">
        <v>8.09</v>
      </c>
      <c r="G20" t="n">
        <v>34.68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94.17</v>
      </c>
      <c r="Q20" t="n">
        <v>1361.39</v>
      </c>
      <c r="R20" t="n">
        <v>34.73</v>
      </c>
      <c r="S20" t="n">
        <v>25.13</v>
      </c>
      <c r="T20" t="n">
        <v>4164.02</v>
      </c>
      <c r="U20" t="n">
        <v>0.72</v>
      </c>
      <c r="V20" t="n">
        <v>0.89</v>
      </c>
      <c r="W20" t="n">
        <v>1.21</v>
      </c>
      <c r="X20" t="n">
        <v>0.27</v>
      </c>
      <c r="Y20" t="n">
        <v>1</v>
      </c>
      <c r="Z20" t="n">
        <v>10</v>
      </c>
      <c r="AA20" t="n">
        <v>85.37518748904273</v>
      </c>
      <c r="AB20" t="n">
        <v>116.8140980099076</v>
      </c>
      <c r="AC20" t="n">
        <v>105.6655244454885</v>
      </c>
      <c r="AD20" t="n">
        <v>85375.18748904273</v>
      </c>
      <c r="AE20" t="n">
        <v>116814.0980099076</v>
      </c>
      <c r="AF20" t="n">
        <v>2.008405939189833e-06</v>
      </c>
      <c r="AG20" t="n">
        <v>0.1184375</v>
      </c>
      <c r="AH20" t="n">
        <v>105665.5244454885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8.7919</v>
      </c>
      <c r="E21" t="n">
        <v>11.37</v>
      </c>
      <c r="F21" t="n">
        <v>8.1</v>
      </c>
      <c r="G21" t="n">
        <v>34.71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3</v>
      </c>
      <c r="N21" t="n">
        <v>53.23</v>
      </c>
      <c r="O21" t="n">
        <v>28714.14</v>
      </c>
      <c r="P21" t="n">
        <v>93.63</v>
      </c>
      <c r="Q21" t="n">
        <v>1361.51</v>
      </c>
      <c r="R21" t="n">
        <v>34.97</v>
      </c>
      <c r="S21" t="n">
        <v>25.13</v>
      </c>
      <c r="T21" t="n">
        <v>4287.1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85.1270306251494</v>
      </c>
      <c r="AB21" t="n">
        <v>116.4745588408207</v>
      </c>
      <c r="AC21" t="n">
        <v>105.358390418153</v>
      </c>
      <c r="AD21" t="n">
        <v>85127.0306251494</v>
      </c>
      <c r="AE21" t="n">
        <v>116474.5588408207</v>
      </c>
      <c r="AF21" t="n">
        <v>2.00708187103028e-06</v>
      </c>
      <c r="AG21" t="n">
        <v>0.1184375</v>
      </c>
      <c r="AH21" t="n">
        <v>105358.390418153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8.8443</v>
      </c>
      <c r="E22" t="n">
        <v>11.31</v>
      </c>
      <c r="F22" t="n">
        <v>8.08</v>
      </c>
      <c r="G22" t="n">
        <v>37.27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93.09999999999999</v>
      </c>
      <c r="Q22" t="n">
        <v>1361.39</v>
      </c>
      <c r="R22" t="n">
        <v>34.24</v>
      </c>
      <c r="S22" t="n">
        <v>25.13</v>
      </c>
      <c r="T22" t="n">
        <v>3923.46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84.24467424121244</v>
      </c>
      <c r="AB22" t="n">
        <v>115.2672799095024</v>
      </c>
      <c r="AC22" t="n">
        <v>104.2663324936127</v>
      </c>
      <c r="AD22" t="n">
        <v>84244.67424121243</v>
      </c>
      <c r="AE22" t="n">
        <v>115267.2799095024</v>
      </c>
      <c r="AF22" t="n">
        <v>2.019044141989002e-06</v>
      </c>
      <c r="AG22" t="n">
        <v>0.1178125</v>
      </c>
      <c r="AH22" t="n">
        <v>104266.3324936127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8.843299999999999</v>
      </c>
      <c r="E23" t="n">
        <v>11.31</v>
      </c>
      <c r="F23" t="n">
        <v>8.08</v>
      </c>
      <c r="G23" t="n">
        <v>37.28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93.29000000000001</v>
      </c>
      <c r="Q23" t="n">
        <v>1361.39</v>
      </c>
      <c r="R23" t="n">
        <v>34.24</v>
      </c>
      <c r="S23" t="n">
        <v>25.13</v>
      </c>
      <c r="T23" t="n">
        <v>3923.38</v>
      </c>
      <c r="U23" t="n">
        <v>0.73</v>
      </c>
      <c r="V23" t="n">
        <v>0.89</v>
      </c>
      <c r="W23" t="n">
        <v>1.21</v>
      </c>
      <c r="X23" t="n">
        <v>0.26</v>
      </c>
      <c r="Y23" t="n">
        <v>1</v>
      </c>
      <c r="Z23" t="n">
        <v>10</v>
      </c>
      <c r="AA23" t="n">
        <v>84.37089677833424</v>
      </c>
      <c r="AB23" t="n">
        <v>115.4399831533377</v>
      </c>
      <c r="AC23" t="n">
        <v>104.4225531822469</v>
      </c>
      <c r="AD23" t="n">
        <v>84370.89677833424</v>
      </c>
      <c r="AE23" t="n">
        <v>115439.9831533377</v>
      </c>
      <c r="AF23" t="n">
        <v>2.018815854375286e-06</v>
      </c>
      <c r="AG23" t="n">
        <v>0.1178125</v>
      </c>
      <c r="AH23" t="n">
        <v>104422.5531822469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8.817500000000001</v>
      </c>
      <c r="E2" t="n">
        <v>11.34</v>
      </c>
      <c r="F2" t="n">
        <v>8.710000000000001</v>
      </c>
      <c r="G2" t="n">
        <v>12.15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54.74</v>
      </c>
      <c r="Q2" t="n">
        <v>1361.67</v>
      </c>
      <c r="R2" t="n">
        <v>53.25</v>
      </c>
      <c r="S2" t="n">
        <v>25.13</v>
      </c>
      <c r="T2" t="n">
        <v>13278.65</v>
      </c>
      <c r="U2" t="n">
        <v>0.47</v>
      </c>
      <c r="V2" t="n">
        <v>0.83</v>
      </c>
      <c r="W2" t="n">
        <v>1.28</v>
      </c>
      <c r="X2" t="n">
        <v>0.89</v>
      </c>
      <c r="Y2" t="n">
        <v>1</v>
      </c>
      <c r="Z2" t="n">
        <v>10</v>
      </c>
      <c r="AA2" t="n">
        <v>52.42525788201386</v>
      </c>
      <c r="AB2" t="n">
        <v>71.73055067329237</v>
      </c>
      <c r="AC2" t="n">
        <v>64.88468759150945</v>
      </c>
      <c r="AD2" t="n">
        <v>52425.25788201386</v>
      </c>
      <c r="AE2" t="n">
        <v>71730.55067329237</v>
      </c>
      <c r="AF2" t="n">
        <v>2.37578156410669e-06</v>
      </c>
      <c r="AG2" t="n">
        <v>0.118125</v>
      </c>
      <c r="AH2" t="n">
        <v>64884.68759150945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8.903600000000001</v>
      </c>
      <c r="E3" t="n">
        <v>11.23</v>
      </c>
      <c r="F3" t="n">
        <v>8.65</v>
      </c>
      <c r="G3" t="n">
        <v>12.98</v>
      </c>
      <c r="H3" t="n">
        <v>0.27</v>
      </c>
      <c r="I3" t="n">
        <v>40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53.64</v>
      </c>
      <c r="Q3" t="n">
        <v>1361.46</v>
      </c>
      <c r="R3" t="n">
        <v>50.78</v>
      </c>
      <c r="S3" t="n">
        <v>25.13</v>
      </c>
      <c r="T3" t="n">
        <v>12060.95</v>
      </c>
      <c r="U3" t="n">
        <v>0.49</v>
      </c>
      <c r="V3" t="n">
        <v>0.83</v>
      </c>
      <c r="W3" t="n">
        <v>1.3</v>
      </c>
      <c r="X3" t="n">
        <v>0.83</v>
      </c>
      <c r="Y3" t="n">
        <v>1</v>
      </c>
      <c r="Z3" t="n">
        <v>10</v>
      </c>
      <c r="AA3" t="n">
        <v>51.14777006868086</v>
      </c>
      <c r="AB3" t="n">
        <v>69.9826354883063</v>
      </c>
      <c r="AC3" t="n">
        <v>63.30359097856354</v>
      </c>
      <c r="AD3" t="n">
        <v>51147.77006868085</v>
      </c>
      <c r="AE3" t="n">
        <v>69982.6354883063</v>
      </c>
      <c r="AF3" t="n">
        <v>2.398980293074038e-06</v>
      </c>
      <c r="AG3" t="n">
        <v>0.1169791666666667</v>
      </c>
      <c r="AH3" t="n">
        <v>63303.59097856354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8.2156</v>
      </c>
      <c r="E2" t="n">
        <v>12.17</v>
      </c>
      <c r="F2" t="n">
        <v>8.91</v>
      </c>
      <c r="G2" t="n">
        <v>9.720000000000001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74.70999999999999</v>
      </c>
      <c r="Q2" t="n">
        <v>1361.56</v>
      </c>
      <c r="R2" t="n">
        <v>60.88</v>
      </c>
      <c r="S2" t="n">
        <v>25.13</v>
      </c>
      <c r="T2" t="n">
        <v>17033.92</v>
      </c>
      <c r="U2" t="n">
        <v>0.41</v>
      </c>
      <c r="V2" t="n">
        <v>0.8100000000000001</v>
      </c>
      <c r="W2" t="n">
        <v>1.26</v>
      </c>
      <c r="X2" t="n">
        <v>1.09</v>
      </c>
      <c r="Y2" t="n">
        <v>1</v>
      </c>
      <c r="Z2" t="n">
        <v>10</v>
      </c>
      <c r="AA2" t="n">
        <v>72.64050702970808</v>
      </c>
      <c r="AB2" t="n">
        <v>99.38994639100365</v>
      </c>
      <c r="AC2" t="n">
        <v>89.90430940213687</v>
      </c>
      <c r="AD2" t="n">
        <v>72640.50702970808</v>
      </c>
      <c r="AE2" t="n">
        <v>99389.94639100364</v>
      </c>
      <c r="AF2" t="n">
        <v>2.117686629481219e-06</v>
      </c>
      <c r="AG2" t="n">
        <v>0.1267708333333333</v>
      </c>
      <c r="AH2" t="n">
        <v>89904.30940213687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8.629799999999999</v>
      </c>
      <c r="E3" t="n">
        <v>11.59</v>
      </c>
      <c r="F3" t="n">
        <v>8.640000000000001</v>
      </c>
      <c r="G3" t="n">
        <v>12.64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68.88</v>
      </c>
      <c r="Q3" t="n">
        <v>1361.57</v>
      </c>
      <c r="R3" t="n">
        <v>52.03</v>
      </c>
      <c r="S3" t="n">
        <v>25.13</v>
      </c>
      <c r="T3" t="n">
        <v>12680.1</v>
      </c>
      <c r="U3" t="n">
        <v>0.48</v>
      </c>
      <c r="V3" t="n">
        <v>0.83</v>
      </c>
      <c r="W3" t="n">
        <v>1.25</v>
      </c>
      <c r="X3" t="n">
        <v>0.82</v>
      </c>
      <c r="Y3" t="n">
        <v>1</v>
      </c>
      <c r="Z3" t="n">
        <v>10</v>
      </c>
      <c r="AA3" t="n">
        <v>64.94506737367284</v>
      </c>
      <c r="AB3" t="n">
        <v>88.8607063547845</v>
      </c>
      <c r="AC3" t="n">
        <v>80.37996525708992</v>
      </c>
      <c r="AD3" t="n">
        <v>64945.06737367283</v>
      </c>
      <c r="AE3" t="n">
        <v>88860.7063547845</v>
      </c>
      <c r="AF3" t="n">
        <v>2.224452514131289e-06</v>
      </c>
      <c r="AG3" t="n">
        <v>0.1207291666666667</v>
      </c>
      <c r="AH3" t="n">
        <v>80379.96525708992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8.916399999999999</v>
      </c>
      <c r="E4" t="n">
        <v>11.22</v>
      </c>
      <c r="F4" t="n">
        <v>8.470000000000001</v>
      </c>
      <c r="G4" t="n">
        <v>15.88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23</v>
      </c>
      <c r="N4" t="n">
        <v>14.9</v>
      </c>
      <c r="O4" t="n">
        <v>13559.91</v>
      </c>
      <c r="P4" t="n">
        <v>63.74</v>
      </c>
      <c r="Q4" t="n">
        <v>1361.49</v>
      </c>
      <c r="R4" t="n">
        <v>46.54</v>
      </c>
      <c r="S4" t="n">
        <v>25.13</v>
      </c>
      <c r="T4" t="n">
        <v>9982.860000000001</v>
      </c>
      <c r="U4" t="n">
        <v>0.54</v>
      </c>
      <c r="V4" t="n">
        <v>0.85</v>
      </c>
      <c r="W4" t="n">
        <v>1.24</v>
      </c>
      <c r="X4" t="n">
        <v>0.65</v>
      </c>
      <c r="Y4" t="n">
        <v>1</v>
      </c>
      <c r="Z4" t="n">
        <v>10</v>
      </c>
      <c r="AA4" t="n">
        <v>59.40062989570494</v>
      </c>
      <c r="AB4" t="n">
        <v>81.27456239411433</v>
      </c>
      <c r="AC4" t="n">
        <v>73.5178322288038</v>
      </c>
      <c r="AD4" t="n">
        <v>59400.62989570494</v>
      </c>
      <c r="AE4" t="n">
        <v>81274.56239411433</v>
      </c>
      <c r="AF4" t="n">
        <v>2.298327701337253e-06</v>
      </c>
      <c r="AG4" t="n">
        <v>0.116875</v>
      </c>
      <c r="AH4" t="n">
        <v>73517.8322288038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9.0045</v>
      </c>
      <c r="E5" t="n">
        <v>11.11</v>
      </c>
      <c r="F5" t="n">
        <v>8.43</v>
      </c>
      <c r="G5" t="n">
        <v>17.43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6</v>
      </c>
      <c r="N5" t="n">
        <v>14.97</v>
      </c>
      <c r="O5" t="n">
        <v>13599.17</v>
      </c>
      <c r="P5" t="n">
        <v>62.04</v>
      </c>
      <c r="Q5" t="n">
        <v>1361.58</v>
      </c>
      <c r="R5" t="n">
        <v>44.64</v>
      </c>
      <c r="S5" t="n">
        <v>25.13</v>
      </c>
      <c r="T5" t="n">
        <v>9045.629999999999</v>
      </c>
      <c r="U5" t="n">
        <v>0.5600000000000001</v>
      </c>
      <c r="V5" t="n">
        <v>0.85</v>
      </c>
      <c r="W5" t="n">
        <v>1.25</v>
      </c>
      <c r="X5" t="n">
        <v>0.6</v>
      </c>
      <c r="Y5" t="n">
        <v>1</v>
      </c>
      <c r="Z5" t="n">
        <v>10</v>
      </c>
      <c r="AA5" t="n">
        <v>57.7212552305711</v>
      </c>
      <c r="AB5" t="n">
        <v>78.97676788849806</v>
      </c>
      <c r="AC5" t="n">
        <v>71.43933600582797</v>
      </c>
      <c r="AD5" t="n">
        <v>57721.2552305711</v>
      </c>
      <c r="AE5" t="n">
        <v>78976.76788849806</v>
      </c>
      <c r="AF5" t="n">
        <v>2.321036717362534e-06</v>
      </c>
      <c r="AG5" t="n">
        <v>0.1157291666666667</v>
      </c>
      <c r="AH5" t="n">
        <v>71439.33600582796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9.009</v>
      </c>
      <c r="E6" t="n">
        <v>11.1</v>
      </c>
      <c r="F6" t="n">
        <v>8.42</v>
      </c>
      <c r="G6" t="n">
        <v>17.42</v>
      </c>
      <c r="H6" t="n">
        <v>0.32</v>
      </c>
      <c r="I6" t="n">
        <v>29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61.8</v>
      </c>
      <c r="Q6" t="n">
        <v>1361.42</v>
      </c>
      <c r="R6" t="n">
        <v>44.33</v>
      </c>
      <c r="S6" t="n">
        <v>25.13</v>
      </c>
      <c r="T6" t="n">
        <v>8892.889999999999</v>
      </c>
      <c r="U6" t="n">
        <v>0.57</v>
      </c>
      <c r="V6" t="n">
        <v>0.85</v>
      </c>
      <c r="W6" t="n">
        <v>1.26</v>
      </c>
      <c r="X6" t="n">
        <v>0.6</v>
      </c>
      <c r="Y6" t="n">
        <v>1</v>
      </c>
      <c r="Z6" t="n">
        <v>10</v>
      </c>
      <c r="AA6" t="n">
        <v>57.52646262528291</v>
      </c>
      <c r="AB6" t="n">
        <v>78.71024405229967</v>
      </c>
      <c r="AC6" t="n">
        <v>71.19824883048771</v>
      </c>
      <c r="AD6" t="n">
        <v>57526.46262528291</v>
      </c>
      <c r="AE6" t="n">
        <v>78710.24405229968</v>
      </c>
      <c r="AF6" t="n">
        <v>2.322196655752021e-06</v>
      </c>
      <c r="AG6" t="n">
        <v>0.115625</v>
      </c>
      <c r="AH6" t="n">
        <v>71198.24883048772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4.9755</v>
      </c>
      <c r="E2" t="n">
        <v>20.1</v>
      </c>
      <c r="F2" t="n">
        <v>10.46</v>
      </c>
      <c r="G2" t="n">
        <v>4.87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178.32</v>
      </c>
      <c r="Q2" t="n">
        <v>1362.24</v>
      </c>
      <c r="R2" t="n">
        <v>109.36</v>
      </c>
      <c r="S2" t="n">
        <v>25.13</v>
      </c>
      <c r="T2" t="n">
        <v>40905.81</v>
      </c>
      <c r="U2" t="n">
        <v>0.23</v>
      </c>
      <c r="V2" t="n">
        <v>0.6899999999999999</v>
      </c>
      <c r="W2" t="n">
        <v>1.38</v>
      </c>
      <c r="X2" t="n">
        <v>2.64</v>
      </c>
      <c r="Y2" t="n">
        <v>1</v>
      </c>
      <c r="Z2" t="n">
        <v>10</v>
      </c>
      <c r="AA2" t="n">
        <v>259.5301049170398</v>
      </c>
      <c r="AB2" t="n">
        <v>355.1005392076475</v>
      </c>
      <c r="AC2" t="n">
        <v>321.2102421324058</v>
      </c>
      <c r="AD2" t="n">
        <v>259530.1049170398</v>
      </c>
      <c r="AE2" t="n">
        <v>355100.5392076475</v>
      </c>
      <c r="AF2" t="n">
        <v>1.099460220096129e-06</v>
      </c>
      <c r="AG2" t="n">
        <v>0.209375</v>
      </c>
      <c r="AH2" t="n">
        <v>321210.2421324058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5.6582</v>
      </c>
      <c r="E3" t="n">
        <v>17.67</v>
      </c>
      <c r="F3" t="n">
        <v>9.76</v>
      </c>
      <c r="G3" t="n">
        <v>6.1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165.11</v>
      </c>
      <c r="Q3" t="n">
        <v>1361.65</v>
      </c>
      <c r="R3" t="n">
        <v>87.34</v>
      </c>
      <c r="S3" t="n">
        <v>25.13</v>
      </c>
      <c r="T3" t="n">
        <v>30059.82</v>
      </c>
      <c r="U3" t="n">
        <v>0.29</v>
      </c>
      <c r="V3" t="n">
        <v>0.74</v>
      </c>
      <c r="W3" t="n">
        <v>1.32</v>
      </c>
      <c r="X3" t="n">
        <v>1.94</v>
      </c>
      <c r="Y3" t="n">
        <v>1</v>
      </c>
      <c r="Z3" t="n">
        <v>10</v>
      </c>
      <c r="AA3" t="n">
        <v>212.047670604807</v>
      </c>
      <c r="AB3" t="n">
        <v>290.1329778043553</v>
      </c>
      <c r="AC3" t="n">
        <v>262.4430936069847</v>
      </c>
      <c r="AD3" t="n">
        <v>212047.670604807</v>
      </c>
      <c r="AE3" t="n">
        <v>290132.9778043553</v>
      </c>
      <c r="AF3" t="n">
        <v>1.250319730147305e-06</v>
      </c>
      <c r="AG3" t="n">
        <v>0.1840625</v>
      </c>
      <c r="AH3" t="n">
        <v>262443.0936069848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6.1688</v>
      </c>
      <c r="E4" t="n">
        <v>16.21</v>
      </c>
      <c r="F4" t="n">
        <v>9.34</v>
      </c>
      <c r="G4" t="n">
        <v>7.37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157.06</v>
      </c>
      <c r="Q4" t="n">
        <v>1361.83</v>
      </c>
      <c r="R4" t="n">
        <v>73.98</v>
      </c>
      <c r="S4" t="n">
        <v>25.13</v>
      </c>
      <c r="T4" t="n">
        <v>23478.53</v>
      </c>
      <c r="U4" t="n">
        <v>0.34</v>
      </c>
      <c r="V4" t="n">
        <v>0.77</v>
      </c>
      <c r="W4" t="n">
        <v>1.3</v>
      </c>
      <c r="X4" t="n">
        <v>1.52</v>
      </c>
      <c r="Y4" t="n">
        <v>1</v>
      </c>
      <c r="Z4" t="n">
        <v>10</v>
      </c>
      <c r="AA4" t="n">
        <v>185.5156472101511</v>
      </c>
      <c r="AB4" t="n">
        <v>253.8306928855436</v>
      </c>
      <c r="AC4" t="n">
        <v>229.6054478102361</v>
      </c>
      <c r="AD4" t="n">
        <v>185515.6472101511</v>
      </c>
      <c r="AE4" t="n">
        <v>253830.6928855436</v>
      </c>
      <c r="AF4" t="n">
        <v>1.363149473566274e-06</v>
      </c>
      <c r="AG4" t="n">
        <v>0.1688541666666667</v>
      </c>
      <c r="AH4" t="n">
        <v>229605.4478102361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6.5475</v>
      </c>
      <c r="E5" t="n">
        <v>15.27</v>
      </c>
      <c r="F5" t="n">
        <v>9.08</v>
      </c>
      <c r="G5" t="n">
        <v>8.65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151.51</v>
      </c>
      <c r="Q5" t="n">
        <v>1361.71</v>
      </c>
      <c r="R5" t="n">
        <v>65.73999999999999</v>
      </c>
      <c r="S5" t="n">
        <v>25.13</v>
      </c>
      <c r="T5" t="n">
        <v>19424.06</v>
      </c>
      <c r="U5" t="n">
        <v>0.38</v>
      </c>
      <c r="V5" t="n">
        <v>0.79</v>
      </c>
      <c r="W5" t="n">
        <v>1.29</v>
      </c>
      <c r="X5" t="n">
        <v>1.26</v>
      </c>
      <c r="Y5" t="n">
        <v>1</v>
      </c>
      <c r="Z5" t="n">
        <v>10</v>
      </c>
      <c r="AA5" t="n">
        <v>169.0922932443032</v>
      </c>
      <c r="AB5" t="n">
        <v>231.3595354422408</v>
      </c>
      <c r="AC5" t="n">
        <v>209.2789060948474</v>
      </c>
      <c r="AD5" t="n">
        <v>169092.2932443033</v>
      </c>
      <c r="AE5" t="n">
        <v>231359.5354422408</v>
      </c>
      <c r="AF5" t="n">
        <v>1.44683263814278e-06</v>
      </c>
      <c r="AG5" t="n">
        <v>0.1590625</v>
      </c>
      <c r="AH5" t="n">
        <v>209278.9060948474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6.8366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147.59</v>
      </c>
      <c r="Q6" t="n">
        <v>1361.67</v>
      </c>
      <c r="R6" t="n">
        <v>60.24</v>
      </c>
      <c r="S6" t="n">
        <v>25.13</v>
      </c>
      <c r="T6" t="n">
        <v>16721.57</v>
      </c>
      <c r="U6" t="n">
        <v>0.42</v>
      </c>
      <c r="V6" t="n">
        <v>0.8100000000000001</v>
      </c>
      <c r="W6" t="n">
        <v>1.27</v>
      </c>
      <c r="X6" t="n">
        <v>1.08</v>
      </c>
      <c r="Y6" t="n">
        <v>1</v>
      </c>
      <c r="Z6" t="n">
        <v>10</v>
      </c>
      <c r="AA6" t="n">
        <v>158.155107687589</v>
      </c>
      <c r="AB6" t="n">
        <v>216.3947956489793</v>
      </c>
      <c r="AC6" t="n">
        <v>195.7423800643058</v>
      </c>
      <c r="AD6" t="n">
        <v>158155.107687589</v>
      </c>
      <c r="AE6" t="n">
        <v>216394.7956489793</v>
      </c>
      <c r="AF6" t="n">
        <v>1.510716458789909e-06</v>
      </c>
      <c r="AG6" t="n">
        <v>0.1523958333333333</v>
      </c>
      <c r="AH6" t="n">
        <v>195742.3800643058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7.0947</v>
      </c>
      <c r="E7" t="n">
        <v>14.1</v>
      </c>
      <c r="F7" t="n">
        <v>8.74</v>
      </c>
      <c r="G7" t="n">
        <v>11.16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143.71</v>
      </c>
      <c r="Q7" t="n">
        <v>1361.71</v>
      </c>
      <c r="R7" t="n">
        <v>55</v>
      </c>
      <c r="S7" t="n">
        <v>25.13</v>
      </c>
      <c r="T7" t="n">
        <v>14135.01</v>
      </c>
      <c r="U7" t="n">
        <v>0.46</v>
      </c>
      <c r="V7" t="n">
        <v>0.82</v>
      </c>
      <c r="W7" t="n">
        <v>1.26</v>
      </c>
      <c r="X7" t="n">
        <v>0.92</v>
      </c>
      <c r="Y7" t="n">
        <v>1</v>
      </c>
      <c r="Z7" t="n">
        <v>10</v>
      </c>
      <c r="AA7" t="n">
        <v>148.7759764626756</v>
      </c>
      <c r="AB7" t="n">
        <v>203.5618545289924</v>
      </c>
      <c r="AC7" t="n">
        <v>184.1341968336605</v>
      </c>
      <c r="AD7" t="n">
        <v>148775.9764626756</v>
      </c>
      <c r="AE7" t="n">
        <v>203561.8545289924</v>
      </c>
      <c r="AF7" t="n">
        <v>1.567750059997187e-06</v>
      </c>
      <c r="AG7" t="n">
        <v>0.146875</v>
      </c>
      <c r="AH7" t="n">
        <v>184134.1968336605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7.277</v>
      </c>
      <c r="E8" t="n">
        <v>13.74</v>
      </c>
      <c r="F8" t="n">
        <v>8.65</v>
      </c>
      <c r="G8" t="n">
        <v>12.35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141.17</v>
      </c>
      <c r="Q8" t="n">
        <v>1361.46</v>
      </c>
      <c r="R8" t="n">
        <v>52.32</v>
      </c>
      <c r="S8" t="n">
        <v>25.13</v>
      </c>
      <c r="T8" t="n">
        <v>12819.99</v>
      </c>
      <c r="U8" t="n">
        <v>0.48</v>
      </c>
      <c r="V8" t="n">
        <v>0.83</v>
      </c>
      <c r="W8" t="n">
        <v>1.25</v>
      </c>
      <c r="X8" t="n">
        <v>0.83</v>
      </c>
      <c r="Y8" t="n">
        <v>1</v>
      </c>
      <c r="Z8" t="n">
        <v>10</v>
      </c>
      <c r="AA8" t="n">
        <v>142.8242044851602</v>
      </c>
      <c r="AB8" t="n">
        <v>195.4183775357119</v>
      </c>
      <c r="AC8" t="n">
        <v>176.7679218551743</v>
      </c>
      <c r="AD8" t="n">
        <v>142824.2044851602</v>
      </c>
      <c r="AE8" t="n">
        <v>195418.3775357119</v>
      </c>
      <c r="AF8" t="n">
        <v>1.608033769799925e-06</v>
      </c>
      <c r="AG8" t="n">
        <v>0.143125</v>
      </c>
      <c r="AH8" t="n">
        <v>176767.9218551743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7.4757</v>
      </c>
      <c r="E9" t="n">
        <v>13.38</v>
      </c>
      <c r="F9" t="n">
        <v>8.539999999999999</v>
      </c>
      <c r="G9" t="n">
        <v>13.85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138.44</v>
      </c>
      <c r="Q9" t="n">
        <v>1361.51</v>
      </c>
      <c r="R9" t="n">
        <v>48.92</v>
      </c>
      <c r="S9" t="n">
        <v>25.13</v>
      </c>
      <c r="T9" t="n">
        <v>11144.36</v>
      </c>
      <c r="U9" t="n">
        <v>0.51</v>
      </c>
      <c r="V9" t="n">
        <v>0.84</v>
      </c>
      <c r="W9" t="n">
        <v>1.24</v>
      </c>
      <c r="X9" t="n">
        <v>0.72</v>
      </c>
      <c r="Y9" t="n">
        <v>1</v>
      </c>
      <c r="Z9" t="n">
        <v>10</v>
      </c>
      <c r="AA9" t="n">
        <v>136.6489516867815</v>
      </c>
      <c r="AB9" t="n">
        <v>186.9691242240483</v>
      </c>
      <c r="AC9" t="n">
        <v>169.1250534209717</v>
      </c>
      <c r="AD9" t="n">
        <v>136648.9516867815</v>
      </c>
      <c r="AE9" t="n">
        <v>186969.1242240483</v>
      </c>
      <c r="AF9" t="n">
        <v>1.651941466661165e-06</v>
      </c>
      <c r="AG9" t="n">
        <v>0.139375</v>
      </c>
      <c r="AH9" t="n">
        <v>169125.0534209717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7.5881</v>
      </c>
      <c r="E10" t="n">
        <v>13.18</v>
      </c>
      <c r="F10" t="n">
        <v>8.5</v>
      </c>
      <c r="G10" t="n">
        <v>15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136.39</v>
      </c>
      <c r="Q10" t="n">
        <v>1361.49</v>
      </c>
      <c r="R10" t="n">
        <v>47.81</v>
      </c>
      <c r="S10" t="n">
        <v>25.13</v>
      </c>
      <c r="T10" t="n">
        <v>10603.31</v>
      </c>
      <c r="U10" t="n">
        <v>0.53</v>
      </c>
      <c r="V10" t="n">
        <v>0.85</v>
      </c>
      <c r="W10" t="n">
        <v>1.24</v>
      </c>
      <c r="X10" t="n">
        <v>0.68</v>
      </c>
      <c r="Y10" t="n">
        <v>1</v>
      </c>
      <c r="Z10" t="n">
        <v>10</v>
      </c>
      <c r="AA10" t="n">
        <v>133.0227897801675</v>
      </c>
      <c r="AB10" t="n">
        <v>182.0076495284486</v>
      </c>
      <c r="AC10" t="n">
        <v>164.637094906845</v>
      </c>
      <c r="AD10" t="n">
        <v>133022.7897801675</v>
      </c>
      <c r="AE10" t="n">
        <v>182007.6495284486</v>
      </c>
      <c r="AF10" t="n">
        <v>1.676779036501142e-06</v>
      </c>
      <c r="AG10" t="n">
        <v>0.1372916666666667</v>
      </c>
      <c r="AH10" t="n">
        <v>164637.094906845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7.7291</v>
      </c>
      <c r="E11" t="n">
        <v>12.94</v>
      </c>
      <c r="F11" t="n">
        <v>8.42</v>
      </c>
      <c r="G11" t="n">
        <v>16.29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134.21</v>
      </c>
      <c r="Q11" t="n">
        <v>1361.75</v>
      </c>
      <c r="R11" t="n">
        <v>45.58</v>
      </c>
      <c r="S11" t="n">
        <v>25.13</v>
      </c>
      <c r="T11" t="n">
        <v>9507.940000000001</v>
      </c>
      <c r="U11" t="n">
        <v>0.55</v>
      </c>
      <c r="V11" t="n">
        <v>0.85</v>
      </c>
      <c r="W11" t="n">
        <v>1.22</v>
      </c>
      <c r="X11" t="n">
        <v>0.6</v>
      </c>
      <c r="Y11" t="n">
        <v>1</v>
      </c>
      <c r="Z11" t="n">
        <v>10</v>
      </c>
      <c r="AA11" t="n">
        <v>128.7847620776648</v>
      </c>
      <c r="AB11" t="n">
        <v>176.2089930573007</v>
      </c>
      <c r="AC11" t="n">
        <v>159.3918540708361</v>
      </c>
      <c r="AD11" t="n">
        <v>128784.7620776648</v>
      </c>
      <c r="AE11" t="n">
        <v>176208.9930573007</v>
      </c>
      <c r="AF11" t="n">
        <v>1.707936486211433e-06</v>
      </c>
      <c r="AG11" t="n">
        <v>0.1347916666666667</v>
      </c>
      <c r="AH11" t="n">
        <v>159391.8540708361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7.8592</v>
      </c>
      <c r="E12" t="n">
        <v>12.72</v>
      </c>
      <c r="F12" t="n">
        <v>8.359999999999999</v>
      </c>
      <c r="G12" t="n">
        <v>17.92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132.14</v>
      </c>
      <c r="Q12" t="n">
        <v>1361.35</v>
      </c>
      <c r="R12" t="n">
        <v>43.31</v>
      </c>
      <c r="S12" t="n">
        <v>25.13</v>
      </c>
      <c r="T12" t="n">
        <v>8388.200000000001</v>
      </c>
      <c r="U12" t="n">
        <v>0.58</v>
      </c>
      <c r="V12" t="n">
        <v>0.86</v>
      </c>
      <c r="W12" t="n">
        <v>1.23</v>
      </c>
      <c r="X12" t="n">
        <v>0.54</v>
      </c>
      <c r="Y12" t="n">
        <v>1</v>
      </c>
      <c r="Z12" t="n">
        <v>10</v>
      </c>
      <c r="AA12" t="n">
        <v>125.0205212327809</v>
      </c>
      <c r="AB12" t="n">
        <v>171.0585926667474</v>
      </c>
      <c r="AC12" t="n">
        <v>154.7330006649233</v>
      </c>
      <c r="AD12" t="n">
        <v>125020.5212327809</v>
      </c>
      <c r="AE12" t="n">
        <v>171058.5926667474</v>
      </c>
      <c r="AF12" t="n">
        <v>1.736685310376745e-06</v>
      </c>
      <c r="AG12" t="n">
        <v>0.1325</v>
      </c>
      <c r="AH12" t="n">
        <v>154733.0006649233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7.9523</v>
      </c>
      <c r="E13" t="n">
        <v>12.58</v>
      </c>
      <c r="F13" t="n">
        <v>8.32</v>
      </c>
      <c r="G13" t="n">
        <v>19.19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130.51</v>
      </c>
      <c r="Q13" t="n">
        <v>1361.4</v>
      </c>
      <c r="R13" t="n">
        <v>42.12</v>
      </c>
      <c r="S13" t="n">
        <v>25.13</v>
      </c>
      <c r="T13" t="n">
        <v>7800.11</v>
      </c>
      <c r="U13" t="n">
        <v>0.6</v>
      </c>
      <c r="V13" t="n">
        <v>0.86</v>
      </c>
      <c r="W13" t="n">
        <v>1.22</v>
      </c>
      <c r="X13" t="n">
        <v>0.5</v>
      </c>
      <c r="Y13" t="n">
        <v>1</v>
      </c>
      <c r="Z13" t="n">
        <v>10</v>
      </c>
      <c r="AA13" t="n">
        <v>122.3120159629142</v>
      </c>
      <c r="AB13" t="n">
        <v>167.3526962656984</v>
      </c>
      <c r="AC13" t="n">
        <v>151.380789815131</v>
      </c>
      <c r="AD13" t="n">
        <v>122312.0159629142</v>
      </c>
      <c r="AE13" t="n">
        <v>167352.6962656984</v>
      </c>
      <c r="AF13" t="n">
        <v>1.757258066178363e-06</v>
      </c>
      <c r="AG13" t="n">
        <v>0.1310416666666667</v>
      </c>
      <c r="AH13" t="n">
        <v>151380.789815131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8.044499999999999</v>
      </c>
      <c r="E14" t="n">
        <v>12.43</v>
      </c>
      <c r="F14" t="n">
        <v>8.279999999999999</v>
      </c>
      <c r="G14" t="n">
        <v>20.69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128.43</v>
      </c>
      <c r="Q14" t="n">
        <v>1361.46</v>
      </c>
      <c r="R14" t="n">
        <v>40.68</v>
      </c>
      <c r="S14" t="n">
        <v>25.13</v>
      </c>
      <c r="T14" t="n">
        <v>7093.22</v>
      </c>
      <c r="U14" t="n">
        <v>0.62</v>
      </c>
      <c r="V14" t="n">
        <v>0.87</v>
      </c>
      <c r="W14" t="n">
        <v>1.22</v>
      </c>
      <c r="X14" t="n">
        <v>0.46</v>
      </c>
      <c r="Y14" t="n">
        <v>1</v>
      </c>
      <c r="Z14" t="n">
        <v>10</v>
      </c>
      <c r="AA14" t="n">
        <v>119.374501121083</v>
      </c>
      <c r="AB14" t="n">
        <v>163.3334588650985</v>
      </c>
      <c r="AC14" t="n">
        <v>147.7451427910079</v>
      </c>
      <c r="AD14" t="n">
        <v>119374.501121083</v>
      </c>
      <c r="AE14" t="n">
        <v>163333.4588650985</v>
      </c>
      <c r="AF14" t="n">
        <v>1.777631944641404e-06</v>
      </c>
      <c r="AG14" t="n">
        <v>0.1294791666666667</v>
      </c>
      <c r="AH14" t="n">
        <v>147745.1427910078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8.0801</v>
      </c>
      <c r="E15" t="n">
        <v>12.38</v>
      </c>
      <c r="F15" t="n">
        <v>8.27</v>
      </c>
      <c r="G15" t="n">
        <v>21.58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127.32</v>
      </c>
      <c r="Q15" t="n">
        <v>1361.46</v>
      </c>
      <c r="R15" t="n">
        <v>40.87</v>
      </c>
      <c r="S15" t="n">
        <v>25.13</v>
      </c>
      <c r="T15" t="n">
        <v>7189.72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118.0717007480832</v>
      </c>
      <c r="AB15" t="n">
        <v>161.550909919265</v>
      </c>
      <c r="AC15" t="n">
        <v>146.132717814741</v>
      </c>
      <c r="AD15" t="n">
        <v>118071.7007480832</v>
      </c>
      <c r="AE15" t="n">
        <v>161550.909919265</v>
      </c>
      <c r="AF15" t="n">
        <v>1.785498648256201e-06</v>
      </c>
      <c r="AG15" t="n">
        <v>0.1289583333333333</v>
      </c>
      <c r="AH15" t="n">
        <v>146132.717814741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8.1716</v>
      </c>
      <c r="E16" t="n">
        <v>12.24</v>
      </c>
      <c r="F16" t="n">
        <v>8.24</v>
      </c>
      <c r="G16" t="n">
        <v>23.54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125.57</v>
      </c>
      <c r="Q16" t="n">
        <v>1361.49</v>
      </c>
      <c r="R16" t="n">
        <v>39.58</v>
      </c>
      <c r="S16" t="n">
        <v>25.13</v>
      </c>
      <c r="T16" t="n">
        <v>6556.55</v>
      </c>
      <c r="U16" t="n">
        <v>0.64</v>
      </c>
      <c r="V16" t="n">
        <v>0.87</v>
      </c>
      <c r="W16" t="n">
        <v>1.22</v>
      </c>
      <c r="X16" t="n">
        <v>0.42</v>
      </c>
      <c r="Y16" t="n">
        <v>1</v>
      </c>
      <c r="Z16" t="n">
        <v>10</v>
      </c>
      <c r="AA16" t="n">
        <v>115.493808362137</v>
      </c>
      <c r="AB16" t="n">
        <v>158.0237238282297</v>
      </c>
      <c r="AC16" t="n">
        <v>142.9421614137962</v>
      </c>
      <c r="AD16" t="n">
        <v>115493.808362137</v>
      </c>
      <c r="AE16" t="n">
        <v>158023.7238282297</v>
      </c>
      <c r="AF16" t="n">
        <v>1.805717844344794e-06</v>
      </c>
      <c r="AG16" t="n">
        <v>0.1275</v>
      </c>
      <c r="AH16" t="n">
        <v>142942.1614137962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8.234</v>
      </c>
      <c r="E17" t="n">
        <v>12.14</v>
      </c>
      <c r="F17" t="n">
        <v>8.199999999999999</v>
      </c>
      <c r="G17" t="n">
        <v>24.6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124.28</v>
      </c>
      <c r="Q17" t="n">
        <v>1361.42</v>
      </c>
      <c r="R17" t="n">
        <v>38.41</v>
      </c>
      <c r="S17" t="n">
        <v>25.13</v>
      </c>
      <c r="T17" t="n">
        <v>5976.83</v>
      </c>
      <c r="U17" t="n">
        <v>0.65</v>
      </c>
      <c r="V17" t="n">
        <v>0.88</v>
      </c>
      <c r="W17" t="n">
        <v>1.21</v>
      </c>
      <c r="X17" t="n">
        <v>0.38</v>
      </c>
      <c r="Y17" t="n">
        <v>1</v>
      </c>
      <c r="Z17" t="n">
        <v>10</v>
      </c>
      <c r="AA17" t="n">
        <v>113.634394038657</v>
      </c>
      <c r="AB17" t="n">
        <v>155.4795911192752</v>
      </c>
      <c r="AC17" t="n">
        <v>140.6408371598708</v>
      </c>
      <c r="AD17" t="n">
        <v>113634.394038657</v>
      </c>
      <c r="AE17" t="n">
        <v>155479.5911192752</v>
      </c>
      <c r="AF17" t="n">
        <v>1.819506673152753e-06</v>
      </c>
      <c r="AG17" t="n">
        <v>0.1264583333333333</v>
      </c>
      <c r="AH17" t="n">
        <v>140640.8371598708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8.285399999999999</v>
      </c>
      <c r="E18" t="n">
        <v>12.07</v>
      </c>
      <c r="F18" t="n">
        <v>8.18</v>
      </c>
      <c r="G18" t="n">
        <v>25.82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122.72</v>
      </c>
      <c r="Q18" t="n">
        <v>1361.36</v>
      </c>
      <c r="R18" t="n">
        <v>37.82</v>
      </c>
      <c r="S18" t="n">
        <v>25.13</v>
      </c>
      <c r="T18" t="n">
        <v>5683.53</v>
      </c>
      <c r="U18" t="n">
        <v>0.66</v>
      </c>
      <c r="V18" t="n">
        <v>0.88</v>
      </c>
      <c r="W18" t="n">
        <v>1.21</v>
      </c>
      <c r="X18" t="n">
        <v>0.36</v>
      </c>
      <c r="Y18" t="n">
        <v>1</v>
      </c>
      <c r="Z18" t="n">
        <v>10</v>
      </c>
      <c r="AA18" t="n">
        <v>111.8437039926653</v>
      </c>
      <c r="AB18" t="n">
        <v>153.0294899986812</v>
      </c>
      <c r="AC18" t="n">
        <v>138.424570251487</v>
      </c>
      <c r="AD18" t="n">
        <v>111843.7039926653</v>
      </c>
      <c r="AE18" t="n">
        <v>153029.4899986812</v>
      </c>
      <c r="AF18" t="n">
        <v>1.830864778933668e-06</v>
      </c>
      <c r="AG18" t="n">
        <v>0.1257291666666667</v>
      </c>
      <c r="AH18" t="n">
        <v>138424.570251487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8.3345</v>
      </c>
      <c r="E19" t="n">
        <v>12</v>
      </c>
      <c r="F19" t="n">
        <v>8.16</v>
      </c>
      <c r="G19" t="n">
        <v>27.19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120.24</v>
      </c>
      <c r="Q19" t="n">
        <v>1361.48</v>
      </c>
      <c r="R19" t="n">
        <v>37.16</v>
      </c>
      <c r="S19" t="n">
        <v>25.13</v>
      </c>
      <c r="T19" t="n">
        <v>5360.64</v>
      </c>
      <c r="U19" t="n">
        <v>0.68</v>
      </c>
      <c r="V19" t="n">
        <v>0.88</v>
      </c>
      <c r="W19" t="n">
        <v>1.21</v>
      </c>
      <c r="X19" t="n">
        <v>0.34</v>
      </c>
      <c r="Y19" t="n">
        <v>1</v>
      </c>
      <c r="Z19" t="n">
        <v>10</v>
      </c>
      <c r="AA19" t="n">
        <v>109.504174727944</v>
      </c>
      <c r="AB19" t="n">
        <v>149.8284428459443</v>
      </c>
      <c r="AC19" t="n">
        <v>135.5290265463084</v>
      </c>
      <c r="AD19" t="n">
        <v>109504.174727944</v>
      </c>
      <c r="AE19" t="n">
        <v>149828.4428459443</v>
      </c>
      <c r="AF19" t="n">
        <v>1.84171464262711e-06</v>
      </c>
      <c r="AG19" t="n">
        <v>0.125</v>
      </c>
      <c r="AH19" t="n">
        <v>135529.0265463084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8.3735</v>
      </c>
      <c r="E20" t="n">
        <v>11.94</v>
      </c>
      <c r="F20" t="n">
        <v>8.15</v>
      </c>
      <c r="G20" t="n">
        <v>28.78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118.9</v>
      </c>
      <c r="Q20" t="n">
        <v>1361.36</v>
      </c>
      <c r="R20" t="n">
        <v>36.89</v>
      </c>
      <c r="S20" t="n">
        <v>25.13</v>
      </c>
      <c r="T20" t="n">
        <v>5231.26</v>
      </c>
      <c r="U20" t="n">
        <v>0.68</v>
      </c>
      <c r="V20" t="n">
        <v>0.88</v>
      </c>
      <c r="W20" t="n">
        <v>1.21</v>
      </c>
      <c r="X20" t="n">
        <v>0.33</v>
      </c>
      <c r="Y20" t="n">
        <v>1</v>
      </c>
      <c r="Z20" t="n">
        <v>10</v>
      </c>
      <c r="AA20" t="n">
        <v>108.0954218374973</v>
      </c>
      <c r="AB20" t="n">
        <v>147.900924991445</v>
      </c>
      <c r="AC20" t="n">
        <v>133.7854682905536</v>
      </c>
      <c r="AD20" t="n">
        <v>108095.4218374973</v>
      </c>
      <c r="AE20" t="n">
        <v>147900.924991445</v>
      </c>
      <c r="AF20" t="n">
        <v>1.850332660632084e-06</v>
      </c>
      <c r="AG20" t="n">
        <v>0.124375</v>
      </c>
      <c r="AH20" t="n">
        <v>133785.4682905536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8.427199999999999</v>
      </c>
      <c r="E21" t="n">
        <v>11.87</v>
      </c>
      <c r="F21" t="n">
        <v>8.130000000000001</v>
      </c>
      <c r="G21" t="n">
        <v>30.49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117.93</v>
      </c>
      <c r="Q21" t="n">
        <v>1361.43</v>
      </c>
      <c r="R21" t="n">
        <v>36.36</v>
      </c>
      <c r="S21" t="n">
        <v>25.13</v>
      </c>
      <c r="T21" t="n">
        <v>4968.75</v>
      </c>
      <c r="U21" t="n">
        <v>0.6899999999999999</v>
      </c>
      <c r="V21" t="n">
        <v>0.88</v>
      </c>
      <c r="W21" t="n">
        <v>1.21</v>
      </c>
      <c r="X21" t="n">
        <v>0.31</v>
      </c>
      <c r="Y21" t="n">
        <v>1</v>
      </c>
      <c r="Z21" t="n">
        <v>10</v>
      </c>
      <c r="AA21" t="n">
        <v>106.7206177274592</v>
      </c>
      <c r="AB21" t="n">
        <v>146.0198573560149</v>
      </c>
      <c r="AC21" t="n">
        <v>132.0839271101534</v>
      </c>
      <c r="AD21" t="n">
        <v>106720.6177274592</v>
      </c>
      <c r="AE21" t="n">
        <v>146019.8573560149</v>
      </c>
      <c r="AF21" t="n">
        <v>1.862199008500471e-06</v>
      </c>
      <c r="AG21" t="n">
        <v>0.1236458333333333</v>
      </c>
      <c r="AH21" t="n">
        <v>132083.9271101534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8.4716</v>
      </c>
      <c r="E22" t="n">
        <v>11.8</v>
      </c>
      <c r="F22" t="n">
        <v>8.119999999999999</v>
      </c>
      <c r="G22" t="n">
        <v>32.48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116.14</v>
      </c>
      <c r="Q22" t="n">
        <v>1361.41</v>
      </c>
      <c r="R22" t="n">
        <v>35.95</v>
      </c>
      <c r="S22" t="n">
        <v>25.13</v>
      </c>
      <c r="T22" t="n">
        <v>4772.73</v>
      </c>
      <c r="U22" t="n">
        <v>0.7</v>
      </c>
      <c r="V22" t="n">
        <v>0.89</v>
      </c>
      <c r="W22" t="n">
        <v>1.21</v>
      </c>
      <c r="X22" t="n">
        <v>0.3</v>
      </c>
      <c r="Y22" t="n">
        <v>1</v>
      </c>
      <c r="Z22" t="n">
        <v>10</v>
      </c>
      <c r="AA22" t="n">
        <v>104.9848144782223</v>
      </c>
      <c r="AB22" t="n">
        <v>143.6448547721756</v>
      </c>
      <c r="AC22" t="n">
        <v>129.9355914395779</v>
      </c>
      <c r="AD22" t="n">
        <v>104984.8144782223</v>
      </c>
      <c r="AE22" t="n">
        <v>143644.8547721756</v>
      </c>
      <c r="AF22" t="n">
        <v>1.872010290536903e-06</v>
      </c>
      <c r="AG22" t="n">
        <v>0.1229166666666667</v>
      </c>
      <c r="AH22" t="n">
        <v>129935.5914395779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8.4878</v>
      </c>
      <c r="E23" t="n">
        <v>11.78</v>
      </c>
      <c r="F23" t="n">
        <v>8.1</v>
      </c>
      <c r="G23" t="n">
        <v>32.39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115.1</v>
      </c>
      <c r="Q23" t="n">
        <v>1361.45</v>
      </c>
      <c r="R23" t="n">
        <v>35.28</v>
      </c>
      <c r="S23" t="n">
        <v>25.13</v>
      </c>
      <c r="T23" t="n">
        <v>4435.02</v>
      </c>
      <c r="U23" t="n">
        <v>0.71</v>
      </c>
      <c r="V23" t="n">
        <v>0.89</v>
      </c>
      <c r="W23" t="n">
        <v>1.2</v>
      </c>
      <c r="X23" t="n">
        <v>0.28</v>
      </c>
      <c r="Y23" t="n">
        <v>1</v>
      </c>
      <c r="Z23" t="n">
        <v>10</v>
      </c>
      <c r="AA23" t="n">
        <v>104.0511294215399</v>
      </c>
      <c r="AB23" t="n">
        <v>142.3673456863457</v>
      </c>
      <c r="AC23" t="n">
        <v>128.7800060279039</v>
      </c>
      <c r="AD23" t="n">
        <v>104051.1294215399</v>
      </c>
      <c r="AE23" t="n">
        <v>142367.3456863457</v>
      </c>
      <c r="AF23" t="n">
        <v>1.875590082631277e-06</v>
      </c>
      <c r="AG23" t="n">
        <v>0.1227083333333333</v>
      </c>
      <c r="AH23" t="n">
        <v>128780.0060279039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8.541700000000001</v>
      </c>
      <c r="E24" t="n">
        <v>11.71</v>
      </c>
      <c r="F24" t="n">
        <v>8.07</v>
      </c>
      <c r="G24" t="n">
        <v>34.61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113.85</v>
      </c>
      <c r="Q24" t="n">
        <v>1361.61</v>
      </c>
      <c r="R24" t="n">
        <v>34.6</v>
      </c>
      <c r="S24" t="n">
        <v>25.13</v>
      </c>
      <c r="T24" t="n">
        <v>4099.99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102.5047016220157</v>
      </c>
      <c r="AB24" t="n">
        <v>140.2514549474583</v>
      </c>
      <c r="AC24" t="n">
        <v>126.866052931464</v>
      </c>
      <c r="AD24" t="n">
        <v>102504.7016220157</v>
      </c>
      <c r="AE24" t="n">
        <v>140251.4549474583</v>
      </c>
      <c r="AF24" t="n">
        <v>1.887500625463793e-06</v>
      </c>
      <c r="AG24" t="n">
        <v>0.1219791666666667</v>
      </c>
      <c r="AH24" t="n">
        <v>126866.052931464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8.5937</v>
      </c>
      <c r="E25" t="n">
        <v>11.64</v>
      </c>
      <c r="F25" t="n">
        <v>8.06</v>
      </c>
      <c r="G25" t="n">
        <v>37.18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111.88</v>
      </c>
      <c r="Q25" t="n">
        <v>1361.38</v>
      </c>
      <c r="R25" t="n">
        <v>33.99</v>
      </c>
      <c r="S25" t="n">
        <v>25.13</v>
      </c>
      <c r="T25" t="n">
        <v>3801.01</v>
      </c>
      <c r="U25" t="n">
        <v>0.74</v>
      </c>
      <c r="V25" t="n">
        <v>0.89</v>
      </c>
      <c r="W25" t="n">
        <v>1.2</v>
      </c>
      <c r="X25" t="n">
        <v>0.24</v>
      </c>
      <c r="Y25" t="n">
        <v>1</v>
      </c>
      <c r="Z25" t="n">
        <v>10</v>
      </c>
      <c r="AA25" t="n">
        <v>100.612431326114</v>
      </c>
      <c r="AB25" t="n">
        <v>137.6623672475332</v>
      </c>
      <c r="AC25" t="n">
        <v>124.5240641278115</v>
      </c>
      <c r="AD25" t="n">
        <v>100612.431326114</v>
      </c>
      <c r="AE25" t="n">
        <v>137662.3672475332</v>
      </c>
      <c r="AF25" t="n">
        <v>1.898991316137092e-06</v>
      </c>
      <c r="AG25" t="n">
        <v>0.12125</v>
      </c>
      <c r="AH25" t="n">
        <v>124524.0641278115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8.5884</v>
      </c>
      <c r="E26" t="n">
        <v>11.64</v>
      </c>
      <c r="F26" t="n">
        <v>8.06</v>
      </c>
      <c r="G26" t="n">
        <v>37.22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10</v>
      </c>
      <c r="N26" t="n">
        <v>78.34</v>
      </c>
      <c r="O26" t="n">
        <v>35494.74</v>
      </c>
      <c r="P26" t="n">
        <v>110.01</v>
      </c>
      <c r="Q26" t="n">
        <v>1361.34</v>
      </c>
      <c r="R26" t="n">
        <v>34.08</v>
      </c>
      <c r="S26" t="n">
        <v>25.13</v>
      </c>
      <c r="T26" t="n">
        <v>3843.3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99.48836795268066</v>
      </c>
      <c r="AB26" t="n">
        <v>136.1243741498263</v>
      </c>
      <c r="AC26" t="n">
        <v>123.1328549327624</v>
      </c>
      <c r="AD26" t="n">
        <v>99488.36795268067</v>
      </c>
      <c r="AE26" t="n">
        <v>136124.3741498263</v>
      </c>
      <c r="AF26" t="n">
        <v>1.897820149587698e-06</v>
      </c>
      <c r="AG26" t="n">
        <v>0.12125</v>
      </c>
      <c r="AH26" t="n">
        <v>123132.8549327624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8.6279</v>
      </c>
      <c r="E27" t="n">
        <v>11.59</v>
      </c>
      <c r="F27" t="n">
        <v>8.06</v>
      </c>
      <c r="G27" t="n">
        <v>40.31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9</v>
      </c>
      <c r="N27" t="n">
        <v>78.59</v>
      </c>
      <c r="O27" t="n">
        <v>35556.78</v>
      </c>
      <c r="P27" t="n">
        <v>108.89</v>
      </c>
      <c r="Q27" t="n">
        <v>1361.34</v>
      </c>
      <c r="R27" t="n">
        <v>34.15</v>
      </c>
      <c r="S27" t="n">
        <v>25.13</v>
      </c>
      <c r="T27" t="n">
        <v>3885.83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98.33404863816484</v>
      </c>
      <c r="AB27" t="n">
        <v>134.5449835387326</v>
      </c>
      <c r="AC27" t="n">
        <v>121.7041991449023</v>
      </c>
      <c r="AD27" t="n">
        <v>98334.04863816485</v>
      </c>
      <c r="AE27" t="n">
        <v>134544.9835387326</v>
      </c>
      <c r="AF27" t="n">
        <v>1.906548655002992e-06</v>
      </c>
      <c r="AG27" t="n">
        <v>0.1207291666666667</v>
      </c>
      <c r="AH27" t="n">
        <v>121704.1991449023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8.6449</v>
      </c>
      <c r="E28" t="n">
        <v>11.57</v>
      </c>
      <c r="F28" t="n">
        <v>8.039999999999999</v>
      </c>
      <c r="G28" t="n">
        <v>40.2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7</v>
      </c>
      <c r="N28" t="n">
        <v>78.84999999999999</v>
      </c>
      <c r="O28" t="n">
        <v>35618.8</v>
      </c>
      <c r="P28" t="n">
        <v>107.37</v>
      </c>
      <c r="Q28" t="n">
        <v>1361.34</v>
      </c>
      <c r="R28" t="n">
        <v>33.46</v>
      </c>
      <c r="S28" t="n">
        <v>25.13</v>
      </c>
      <c r="T28" t="n">
        <v>3539.62</v>
      </c>
      <c r="U28" t="n">
        <v>0.75</v>
      </c>
      <c r="V28" t="n">
        <v>0.89</v>
      </c>
      <c r="W28" t="n">
        <v>1.2</v>
      </c>
      <c r="X28" t="n">
        <v>0.22</v>
      </c>
      <c r="Y28" t="n">
        <v>1</v>
      </c>
      <c r="Z28" t="n">
        <v>10</v>
      </c>
      <c r="AA28" t="n">
        <v>97.11869615086304</v>
      </c>
      <c r="AB28" t="n">
        <v>132.8820846480395</v>
      </c>
      <c r="AC28" t="n">
        <v>120.2000049904431</v>
      </c>
      <c r="AD28" t="n">
        <v>97118.69615086305</v>
      </c>
      <c r="AE28" t="n">
        <v>132882.0846480395</v>
      </c>
      <c r="AF28" t="n">
        <v>1.910305226953878e-06</v>
      </c>
      <c r="AG28" t="n">
        <v>0.1205208333333333</v>
      </c>
      <c r="AH28" t="n">
        <v>120200.0049904432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8.686</v>
      </c>
      <c r="E29" t="n">
        <v>11.51</v>
      </c>
      <c r="F29" t="n">
        <v>8.039999999999999</v>
      </c>
      <c r="G29" t="n">
        <v>43.84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4</v>
      </c>
      <c r="N29" t="n">
        <v>79.09999999999999</v>
      </c>
      <c r="O29" t="n">
        <v>35680.92</v>
      </c>
      <c r="P29" t="n">
        <v>105.2</v>
      </c>
      <c r="Q29" t="n">
        <v>1361.39</v>
      </c>
      <c r="R29" t="n">
        <v>33.17</v>
      </c>
      <c r="S29" t="n">
        <v>25.13</v>
      </c>
      <c r="T29" t="n">
        <v>3399.44</v>
      </c>
      <c r="U29" t="n">
        <v>0.76</v>
      </c>
      <c r="V29" t="n">
        <v>0.89</v>
      </c>
      <c r="W29" t="n">
        <v>1.21</v>
      </c>
      <c r="X29" t="n">
        <v>0.22</v>
      </c>
      <c r="Y29" t="n">
        <v>1</v>
      </c>
      <c r="Z29" t="n">
        <v>10</v>
      </c>
      <c r="AA29" t="n">
        <v>95.30715741126146</v>
      </c>
      <c r="AB29" t="n">
        <v>130.4034574250691</v>
      </c>
      <c r="AC29" t="n">
        <v>117.9579344708571</v>
      </c>
      <c r="AD29" t="n">
        <v>95307.15741126146</v>
      </c>
      <c r="AE29" t="n">
        <v>130403.4574250691</v>
      </c>
      <c r="AF29" t="n">
        <v>1.919387292082198e-06</v>
      </c>
      <c r="AG29" t="n">
        <v>0.1198958333333333</v>
      </c>
      <c r="AH29" t="n">
        <v>117957.9344708571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8.6927</v>
      </c>
      <c r="E30" t="n">
        <v>11.5</v>
      </c>
      <c r="F30" t="n">
        <v>8.029999999999999</v>
      </c>
      <c r="G30" t="n">
        <v>43.79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2</v>
      </c>
      <c r="N30" t="n">
        <v>79.36</v>
      </c>
      <c r="O30" t="n">
        <v>35743.15</v>
      </c>
      <c r="P30" t="n">
        <v>105.71</v>
      </c>
      <c r="Q30" t="n">
        <v>1361.39</v>
      </c>
      <c r="R30" t="n">
        <v>32.89</v>
      </c>
      <c r="S30" t="n">
        <v>25.13</v>
      </c>
      <c r="T30" t="n">
        <v>3259.75</v>
      </c>
      <c r="U30" t="n">
        <v>0.76</v>
      </c>
      <c r="V30" t="n">
        <v>0.9</v>
      </c>
      <c r="W30" t="n">
        <v>1.21</v>
      </c>
      <c r="X30" t="n">
        <v>0.21</v>
      </c>
      <c r="Y30" t="n">
        <v>1</v>
      </c>
      <c r="Z30" t="n">
        <v>10</v>
      </c>
      <c r="AA30" t="n">
        <v>95.52016461118421</v>
      </c>
      <c r="AB30" t="n">
        <v>130.6949032732176</v>
      </c>
      <c r="AC30" t="n">
        <v>118.2215651363053</v>
      </c>
      <c r="AD30" t="n">
        <v>95520.16461118421</v>
      </c>
      <c r="AE30" t="n">
        <v>130694.9032732176</v>
      </c>
      <c r="AF30" t="n">
        <v>1.920867823380488e-06</v>
      </c>
      <c r="AG30" t="n">
        <v>0.1197916666666667</v>
      </c>
      <c r="AH30" t="n">
        <v>118221.5651363053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8.6912</v>
      </c>
      <c r="E31" t="n">
        <v>11.51</v>
      </c>
      <c r="F31" t="n">
        <v>8.029999999999999</v>
      </c>
      <c r="G31" t="n">
        <v>43.8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1</v>
      </c>
      <c r="N31" t="n">
        <v>79.61</v>
      </c>
      <c r="O31" t="n">
        <v>35805.48</v>
      </c>
      <c r="P31" t="n">
        <v>105.87</v>
      </c>
      <c r="Q31" t="n">
        <v>1361.39</v>
      </c>
      <c r="R31" t="n">
        <v>32.86</v>
      </c>
      <c r="S31" t="n">
        <v>25.13</v>
      </c>
      <c r="T31" t="n">
        <v>3247.08</v>
      </c>
      <c r="U31" t="n">
        <v>0.76</v>
      </c>
      <c r="V31" t="n">
        <v>0.9</v>
      </c>
      <c r="W31" t="n">
        <v>1.21</v>
      </c>
      <c r="X31" t="n">
        <v>0.21</v>
      </c>
      <c r="Y31" t="n">
        <v>1</v>
      </c>
      <c r="Z31" t="n">
        <v>10</v>
      </c>
      <c r="AA31" t="n">
        <v>95.63681624628617</v>
      </c>
      <c r="AB31" t="n">
        <v>130.854511186671</v>
      </c>
      <c r="AC31" t="n">
        <v>118.3659402945098</v>
      </c>
      <c r="AD31" t="n">
        <v>95636.81624628618</v>
      </c>
      <c r="AE31" t="n">
        <v>130854.511186671</v>
      </c>
      <c r="AF31" t="n">
        <v>1.920536361149527e-06</v>
      </c>
      <c r="AG31" t="n">
        <v>0.1198958333333333</v>
      </c>
      <c r="AH31" t="n">
        <v>118365.9402945098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8.6912</v>
      </c>
      <c r="E32" t="n">
        <v>11.51</v>
      </c>
      <c r="F32" t="n">
        <v>8.029999999999999</v>
      </c>
      <c r="G32" t="n">
        <v>43.8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106.02</v>
      </c>
      <c r="Q32" t="n">
        <v>1361.39</v>
      </c>
      <c r="R32" t="n">
        <v>32.84</v>
      </c>
      <c r="S32" t="n">
        <v>25.13</v>
      </c>
      <c r="T32" t="n">
        <v>3237.99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95.73073811956533</v>
      </c>
      <c r="AB32" t="n">
        <v>130.9830192372321</v>
      </c>
      <c r="AC32" t="n">
        <v>118.4821837170876</v>
      </c>
      <c r="AD32" t="n">
        <v>95730.73811956533</v>
      </c>
      <c r="AE32" t="n">
        <v>130983.0192372321</v>
      </c>
      <c r="AF32" t="n">
        <v>1.920536361149527e-06</v>
      </c>
      <c r="AG32" t="n">
        <v>0.1198958333333333</v>
      </c>
      <c r="AH32" t="n">
        <v>118482.1837170876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8.641400000000001</v>
      </c>
      <c r="E2" t="n">
        <v>11.57</v>
      </c>
      <c r="F2" t="n">
        <v>9</v>
      </c>
      <c r="G2" t="n">
        <v>9.640000000000001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47.47</v>
      </c>
      <c r="Q2" t="n">
        <v>1361.71</v>
      </c>
      <c r="R2" t="n">
        <v>61.07</v>
      </c>
      <c r="S2" t="n">
        <v>25.13</v>
      </c>
      <c r="T2" t="n">
        <v>17127.7</v>
      </c>
      <c r="U2" t="n">
        <v>0.41</v>
      </c>
      <c r="V2" t="n">
        <v>0.8</v>
      </c>
      <c r="W2" t="n">
        <v>1.34</v>
      </c>
      <c r="X2" t="n">
        <v>1.18</v>
      </c>
      <c r="Y2" t="n">
        <v>1</v>
      </c>
      <c r="Z2" t="n">
        <v>10</v>
      </c>
      <c r="AA2" t="n">
        <v>47.20144390993124</v>
      </c>
      <c r="AB2" t="n">
        <v>64.58309793828501</v>
      </c>
      <c r="AC2" t="n">
        <v>58.419377714016</v>
      </c>
      <c r="AD2" t="n">
        <v>47201.44390993124</v>
      </c>
      <c r="AE2" t="n">
        <v>64583.09793828501</v>
      </c>
      <c r="AF2" t="n">
        <v>2.418170036161124e-06</v>
      </c>
      <c r="AG2" t="n">
        <v>0.1205208333333333</v>
      </c>
      <c r="AH2" t="n">
        <v>58419.377714016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6.7868</v>
      </c>
      <c r="E2" t="n">
        <v>14.73</v>
      </c>
      <c r="F2" t="n">
        <v>9.52</v>
      </c>
      <c r="G2" t="n">
        <v>6.8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115.42</v>
      </c>
      <c r="Q2" t="n">
        <v>1361.84</v>
      </c>
      <c r="R2" t="n">
        <v>79.34999999999999</v>
      </c>
      <c r="S2" t="n">
        <v>25.13</v>
      </c>
      <c r="T2" t="n">
        <v>26126.68</v>
      </c>
      <c r="U2" t="n">
        <v>0.32</v>
      </c>
      <c r="V2" t="n">
        <v>0.76</v>
      </c>
      <c r="W2" t="n">
        <v>1.32</v>
      </c>
      <c r="X2" t="n">
        <v>1.69</v>
      </c>
      <c r="Y2" t="n">
        <v>1</v>
      </c>
      <c r="Z2" t="n">
        <v>10</v>
      </c>
      <c r="AA2" t="n">
        <v>128.5610241553348</v>
      </c>
      <c r="AB2" t="n">
        <v>175.9028649613485</v>
      </c>
      <c r="AC2" t="n">
        <v>159.1149424107081</v>
      </c>
      <c r="AD2" t="n">
        <v>128561.0241553349</v>
      </c>
      <c r="AE2" t="n">
        <v>175902.8649613485</v>
      </c>
      <c r="AF2" t="n">
        <v>1.624051236999184e-06</v>
      </c>
      <c r="AG2" t="n">
        <v>0.1534375</v>
      </c>
      <c r="AH2" t="n">
        <v>159114.9424107081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7.3576</v>
      </c>
      <c r="E3" t="n">
        <v>13.59</v>
      </c>
      <c r="F3" t="n">
        <v>9.08</v>
      </c>
      <c r="G3" t="n">
        <v>8.65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108.16</v>
      </c>
      <c r="Q3" t="n">
        <v>1361.83</v>
      </c>
      <c r="R3" t="n">
        <v>65.93000000000001</v>
      </c>
      <c r="S3" t="n">
        <v>25.13</v>
      </c>
      <c r="T3" t="n">
        <v>19518.55</v>
      </c>
      <c r="U3" t="n">
        <v>0.38</v>
      </c>
      <c r="V3" t="n">
        <v>0.79</v>
      </c>
      <c r="W3" t="n">
        <v>1.28</v>
      </c>
      <c r="X3" t="n">
        <v>1.26</v>
      </c>
      <c r="Y3" t="n">
        <v>1</v>
      </c>
      <c r="Z3" t="n">
        <v>10</v>
      </c>
      <c r="AA3" t="n">
        <v>111.8976075872325</v>
      </c>
      <c r="AB3" t="n">
        <v>153.1032432748268</v>
      </c>
      <c r="AC3" t="n">
        <v>138.4912846184707</v>
      </c>
      <c r="AD3" t="n">
        <v>111897.6075872325</v>
      </c>
      <c r="AE3" t="n">
        <v>153103.2432748268</v>
      </c>
      <c r="AF3" t="n">
        <v>1.760641153613661e-06</v>
      </c>
      <c r="AG3" t="n">
        <v>0.1415625</v>
      </c>
      <c r="AH3" t="n">
        <v>138491.2846184707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7.7223</v>
      </c>
      <c r="E4" t="n">
        <v>12.95</v>
      </c>
      <c r="F4" t="n">
        <v>8.85</v>
      </c>
      <c r="G4" t="n">
        <v>10.41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103.34</v>
      </c>
      <c r="Q4" t="n">
        <v>1361.66</v>
      </c>
      <c r="R4" t="n">
        <v>58.4</v>
      </c>
      <c r="S4" t="n">
        <v>25.13</v>
      </c>
      <c r="T4" t="n">
        <v>15814.07</v>
      </c>
      <c r="U4" t="n">
        <v>0.43</v>
      </c>
      <c r="V4" t="n">
        <v>0.8100000000000001</v>
      </c>
      <c r="W4" t="n">
        <v>1.27</v>
      </c>
      <c r="X4" t="n">
        <v>1.03</v>
      </c>
      <c r="Y4" t="n">
        <v>1</v>
      </c>
      <c r="Z4" t="n">
        <v>10</v>
      </c>
      <c r="AA4" t="n">
        <v>102.5730072791101</v>
      </c>
      <c r="AB4" t="n">
        <v>140.3449137609277</v>
      </c>
      <c r="AC4" t="n">
        <v>126.9505921669461</v>
      </c>
      <c r="AD4" t="n">
        <v>102573.0072791101</v>
      </c>
      <c r="AE4" t="n">
        <v>140344.9137609277</v>
      </c>
      <c r="AF4" t="n">
        <v>1.847912251352448e-06</v>
      </c>
      <c r="AG4" t="n">
        <v>0.1348958333333333</v>
      </c>
      <c r="AH4" t="n">
        <v>126950.5921669461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8.036300000000001</v>
      </c>
      <c r="E5" t="n">
        <v>12.44</v>
      </c>
      <c r="F5" t="n">
        <v>8.65</v>
      </c>
      <c r="G5" t="n">
        <v>12.35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99.09999999999999</v>
      </c>
      <c r="Q5" t="n">
        <v>1361.67</v>
      </c>
      <c r="R5" t="n">
        <v>52.44</v>
      </c>
      <c r="S5" t="n">
        <v>25.13</v>
      </c>
      <c r="T5" t="n">
        <v>12880.59</v>
      </c>
      <c r="U5" t="n">
        <v>0.48</v>
      </c>
      <c r="V5" t="n">
        <v>0.83</v>
      </c>
      <c r="W5" t="n">
        <v>1.25</v>
      </c>
      <c r="X5" t="n">
        <v>0.83</v>
      </c>
      <c r="Y5" t="n">
        <v>1</v>
      </c>
      <c r="Z5" t="n">
        <v>10</v>
      </c>
      <c r="AA5" t="n">
        <v>95.15562138145988</v>
      </c>
      <c r="AB5" t="n">
        <v>130.1961191437968</v>
      </c>
      <c r="AC5" t="n">
        <v>117.7703842641483</v>
      </c>
      <c r="AD5" t="n">
        <v>95155.62138145987</v>
      </c>
      <c r="AE5" t="n">
        <v>130196.1191437968</v>
      </c>
      <c r="AF5" t="n">
        <v>1.923051063225163e-06</v>
      </c>
      <c r="AG5" t="n">
        <v>0.1295833333333333</v>
      </c>
      <c r="AH5" t="n">
        <v>117770.3842641483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8.242100000000001</v>
      </c>
      <c r="E6" t="n">
        <v>12.13</v>
      </c>
      <c r="F6" t="n">
        <v>8.539999999999999</v>
      </c>
      <c r="G6" t="n">
        <v>14.23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95.44</v>
      </c>
      <c r="Q6" t="n">
        <v>1361.52</v>
      </c>
      <c r="R6" t="n">
        <v>48.9</v>
      </c>
      <c r="S6" t="n">
        <v>25.13</v>
      </c>
      <c r="T6" t="n">
        <v>11141.04</v>
      </c>
      <c r="U6" t="n">
        <v>0.51</v>
      </c>
      <c r="V6" t="n">
        <v>0.84</v>
      </c>
      <c r="W6" t="n">
        <v>1.24</v>
      </c>
      <c r="X6" t="n">
        <v>0.72</v>
      </c>
      <c r="Y6" t="n">
        <v>1</v>
      </c>
      <c r="Z6" t="n">
        <v>10</v>
      </c>
      <c r="AA6" t="n">
        <v>90.08101188211421</v>
      </c>
      <c r="AB6" t="n">
        <v>123.2528145508248</v>
      </c>
      <c r="AC6" t="n">
        <v>111.4897389165381</v>
      </c>
      <c r="AD6" t="n">
        <v>90081.01188211421</v>
      </c>
      <c r="AE6" t="n">
        <v>123252.8145508248</v>
      </c>
      <c r="AF6" t="n">
        <v>1.972298093427089e-06</v>
      </c>
      <c r="AG6" t="n">
        <v>0.1263541666666667</v>
      </c>
      <c r="AH6" t="n">
        <v>111489.7389165381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8.442600000000001</v>
      </c>
      <c r="E7" t="n">
        <v>11.84</v>
      </c>
      <c r="F7" t="n">
        <v>8.42</v>
      </c>
      <c r="G7" t="n">
        <v>16.3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92.22</v>
      </c>
      <c r="Q7" t="n">
        <v>1361.43</v>
      </c>
      <c r="R7" t="n">
        <v>45.47</v>
      </c>
      <c r="S7" t="n">
        <v>25.13</v>
      </c>
      <c r="T7" t="n">
        <v>9450.84</v>
      </c>
      <c r="U7" t="n">
        <v>0.55</v>
      </c>
      <c r="V7" t="n">
        <v>0.85</v>
      </c>
      <c r="W7" t="n">
        <v>1.23</v>
      </c>
      <c r="X7" t="n">
        <v>0.6</v>
      </c>
      <c r="Y7" t="n">
        <v>1</v>
      </c>
      <c r="Z7" t="n">
        <v>10</v>
      </c>
      <c r="AA7" t="n">
        <v>85.56102914018125</v>
      </c>
      <c r="AB7" t="n">
        <v>117.0683747557501</v>
      </c>
      <c r="AC7" t="n">
        <v>105.8955333755876</v>
      </c>
      <c r="AD7" t="n">
        <v>85561.02914018124</v>
      </c>
      <c r="AE7" t="n">
        <v>117068.3747557501</v>
      </c>
      <c r="AF7" t="n">
        <v>2.020276857059189e-06</v>
      </c>
      <c r="AG7" t="n">
        <v>0.1233333333333333</v>
      </c>
      <c r="AH7" t="n">
        <v>105895.5333755876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8.587400000000001</v>
      </c>
      <c r="E8" t="n">
        <v>11.64</v>
      </c>
      <c r="F8" t="n">
        <v>8.359999999999999</v>
      </c>
      <c r="G8" t="n">
        <v>18.57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89.78</v>
      </c>
      <c r="Q8" t="n">
        <v>1361.43</v>
      </c>
      <c r="R8" t="n">
        <v>43.45</v>
      </c>
      <c r="S8" t="n">
        <v>25.13</v>
      </c>
      <c r="T8" t="n">
        <v>8462.379999999999</v>
      </c>
      <c r="U8" t="n">
        <v>0.58</v>
      </c>
      <c r="V8" t="n">
        <v>0.86</v>
      </c>
      <c r="W8" t="n">
        <v>1.22</v>
      </c>
      <c r="X8" t="n">
        <v>0.54</v>
      </c>
      <c r="Y8" t="n">
        <v>1</v>
      </c>
      <c r="Z8" t="n">
        <v>10</v>
      </c>
      <c r="AA8" t="n">
        <v>82.43054163915389</v>
      </c>
      <c r="AB8" t="n">
        <v>112.7851036494853</v>
      </c>
      <c r="AC8" t="n">
        <v>102.0210516520946</v>
      </c>
      <c r="AD8" t="n">
        <v>82430.54163915389</v>
      </c>
      <c r="AE8" t="n">
        <v>112785.1036494853</v>
      </c>
      <c r="AF8" t="n">
        <v>2.054926856929155e-06</v>
      </c>
      <c r="AG8" t="n">
        <v>0.12125</v>
      </c>
      <c r="AH8" t="n">
        <v>102021.0516520946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8.7133</v>
      </c>
      <c r="E9" t="n">
        <v>11.48</v>
      </c>
      <c r="F9" t="n">
        <v>8.289999999999999</v>
      </c>
      <c r="G9" t="n">
        <v>20.73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86.55</v>
      </c>
      <c r="Q9" t="n">
        <v>1361.53</v>
      </c>
      <c r="R9" t="n">
        <v>41.44</v>
      </c>
      <c r="S9" t="n">
        <v>25.13</v>
      </c>
      <c r="T9" t="n">
        <v>7469.8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79.05166287658459</v>
      </c>
      <c r="AB9" t="n">
        <v>108.1619726609298</v>
      </c>
      <c r="AC9" t="n">
        <v>97.83914579648025</v>
      </c>
      <c r="AD9" t="n">
        <v>79051.66287658458</v>
      </c>
      <c r="AE9" t="n">
        <v>108161.9726609298</v>
      </c>
      <c r="AF9" t="n">
        <v>2.085054170352005e-06</v>
      </c>
      <c r="AG9" t="n">
        <v>0.1195833333333333</v>
      </c>
      <c r="AH9" t="n">
        <v>97839.14579648025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8.847200000000001</v>
      </c>
      <c r="E10" t="n">
        <v>11.3</v>
      </c>
      <c r="F10" t="n">
        <v>8.220000000000001</v>
      </c>
      <c r="G10" t="n">
        <v>23.48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18</v>
      </c>
      <c r="N10" t="n">
        <v>31.4</v>
      </c>
      <c r="O10" t="n">
        <v>21297.94</v>
      </c>
      <c r="P10" t="n">
        <v>83.33</v>
      </c>
      <c r="Q10" t="n">
        <v>1361.52</v>
      </c>
      <c r="R10" t="n">
        <v>39.07</v>
      </c>
      <c r="S10" t="n">
        <v>25.13</v>
      </c>
      <c r="T10" t="n">
        <v>6299.35</v>
      </c>
      <c r="U10" t="n">
        <v>0.64</v>
      </c>
      <c r="V10" t="n">
        <v>0.88</v>
      </c>
      <c r="W10" t="n">
        <v>1.21</v>
      </c>
      <c r="X10" t="n">
        <v>0.4</v>
      </c>
      <c r="Y10" t="n">
        <v>1</v>
      </c>
      <c r="Z10" t="n">
        <v>10</v>
      </c>
      <c r="AA10" t="n">
        <v>75.70771809626545</v>
      </c>
      <c r="AB10" t="n">
        <v>103.5866398880675</v>
      </c>
      <c r="AC10" t="n">
        <v>93.70047636193861</v>
      </c>
      <c r="AD10" t="n">
        <v>75707.71809626545</v>
      </c>
      <c r="AE10" t="n">
        <v>103586.6398880675</v>
      </c>
      <c r="AF10" t="n">
        <v>2.117095848408554e-06</v>
      </c>
      <c r="AG10" t="n">
        <v>0.1177083333333333</v>
      </c>
      <c r="AH10" t="n">
        <v>93700.47636193861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8.923500000000001</v>
      </c>
      <c r="E11" t="n">
        <v>11.21</v>
      </c>
      <c r="F11" t="n">
        <v>8.19</v>
      </c>
      <c r="G11" t="n">
        <v>25.86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15</v>
      </c>
      <c r="N11" t="n">
        <v>31.51</v>
      </c>
      <c r="O11" t="n">
        <v>21342.91</v>
      </c>
      <c r="P11" t="n">
        <v>80</v>
      </c>
      <c r="Q11" t="n">
        <v>1361.34</v>
      </c>
      <c r="R11" t="n">
        <v>38.08</v>
      </c>
      <c r="S11" t="n">
        <v>25.13</v>
      </c>
      <c r="T11" t="n">
        <v>5813.46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72.96242922578777</v>
      </c>
      <c r="AB11" t="n">
        <v>99.83041454188459</v>
      </c>
      <c r="AC11" t="n">
        <v>90.30273989089882</v>
      </c>
      <c r="AD11" t="n">
        <v>72962.42922578777</v>
      </c>
      <c r="AE11" t="n">
        <v>99830.41454188459</v>
      </c>
      <c r="AF11" t="n">
        <v>2.135354101102466e-06</v>
      </c>
      <c r="AG11" t="n">
        <v>0.1167708333333333</v>
      </c>
      <c r="AH11" t="n">
        <v>90302.73989089883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8.9633</v>
      </c>
      <c r="E12" t="n">
        <v>11.16</v>
      </c>
      <c r="F12" t="n">
        <v>8.17</v>
      </c>
      <c r="G12" t="n">
        <v>27.25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6</v>
      </c>
      <c r="N12" t="n">
        <v>31.63</v>
      </c>
      <c r="O12" t="n">
        <v>21387.92</v>
      </c>
      <c r="P12" t="n">
        <v>78.58</v>
      </c>
      <c r="Q12" t="n">
        <v>1361.4</v>
      </c>
      <c r="R12" t="n">
        <v>37.26</v>
      </c>
      <c r="S12" t="n">
        <v>25.13</v>
      </c>
      <c r="T12" t="n">
        <v>5410.47</v>
      </c>
      <c r="U12" t="n">
        <v>0.67</v>
      </c>
      <c r="V12" t="n">
        <v>0.88</v>
      </c>
      <c r="W12" t="n">
        <v>1.22</v>
      </c>
      <c r="X12" t="n">
        <v>0.35</v>
      </c>
      <c r="Y12" t="n">
        <v>1</v>
      </c>
      <c r="Z12" t="n">
        <v>10</v>
      </c>
      <c r="AA12" t="n">
        <v>71.72958145161189</v>
      </c>
      <c r="AB12" t="n">
        <v>98.14357782785279</v>
      </c>
      <c r="AC12" t="n">
        <v>88.77689250536351</v>
      </c>
      <c r="AD12" t="n">
        <v>71729.5814516119</v>
      </c>
      <c r="AE12" t="n">
        <v>98143.5778278528</v>
      </c>
      <c r="AF12" t="n">
        <v>2.144878065155122e-06</v>
      </c>
      <c r="AG12" t="n">
        <v>0.11625</v>
      </c>
      <c r="AH12" t="n">
        <v>88776.8925053635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8.9552</v>
      </c>
      <c r="E13" t="n">
        <v>11.17</v>
      </c>
      <c r="F13" t="n">
        <v>8.18</v>
      </c>
      <c r="G13" t="n">
        <v>27.28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3</v>
      </c>
      <c r="N13" t="n">
        <v>31.74</v>
      </c>
      <c r="O13" t="n">
        <v>21432.96</v>
      </c>
      <c r="P13" t="n">
        <v>78.14</v>
      </c>
      <c r="Q13" t="n">
        <v>1361.4</v>
      </c>
      <c r="R13" t="n">
        <v>37.49</v>
      </c>
      <c r="S13" t="n">
        <v>25.13</v>
      </c>
      <c r="T13" t="n">
        <v>5523.87</v>
      </c>
      <c r="U13" t="n">
        <v>0.67</v>
      </c>
      <c r="V13" t="n">
        <v>0.88</v>
      </c>
      <c r="W13" t="n">
        <v>1.23</v>
      </c>
      <c r="X13" t="n">
        <v>0.36</v>
      </c>
      <c r="Y13" t="n">
        <v>1</v>
      </c>
      <c r="Z13" t="n">
        <v>10</v>
      </c>
      <c r="AA13" t="n">
        <v>71.5526125845747</v>
      </c>
      <c r="AB13" t="n">
        <v>97.90144121665725</v>
      </c>
      <c r="AC13" t="n">
        <v>88.55786507249948</v>
      </c>
      <c r="AD13" t="n">
        <v>71552.6125845747</v>
      </c>
      <c r="AE13" t="n">
        <v>97901.44121665724</v>
      </c>
      <c r="AF13" t="n">
        <v>2.1429397709635e-06</v>
      </c>
      <c r="AG13" t="n">
        <v>0.1163541666666667</v>
      </c>
      <c r="AH13" t="n">
        <v>88557.86507249948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8.9457</v>
      </c>
      <c r="E14" t="n">
        <v>11.18</v>
      </c>
      <c r="F14" t="n">
        <v>8.199999999999999</v>
      </c>
      <c r="G14" t="n">
        <v>27.32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78.14</v>
      </c>
      <c r="Q14" t="n">
        <v>1361.53</v>
      </c>
      <c r="R14" t="n">
        <v>37.68</v>
      </c>
      <c r="S14" t="n">
        <v>25.13</v>
      </c>
      <c r="T14" t="n">
        <v>5622.23</v>
      </c>
      <c r="U14" t="n">
        <v>0.67</v>
      </c>
      <c r="V14" t="n">
        <v>0.88</v>
      </c>
      <c r="W14" t="n">
        <v>1.23</v>
      </c>
      <c r="X14" t="n">
        <v>0.38</v>
      </c>
      <c r="Y14" t="n">
        <v>1</v>
      </c>
      <c r="Z14" t="n">
        <v>10</v>
      </c>
      <c r="AA14" t="n">
        <v>71.6808929574217</v>
      </c>
      <c r="AB14" t="n">
        <v>98.0769600821171</v>
      </c>
      <c r="AC14" t="n">
        <v>88.71663266378216</v>
      </c>
      <c r="AD14" t="n">
        <v>71680.8929574217</v>
      </c>
      <c r="AE14" t="n">
        <v>98076.96008211709</v>
      </c>
      <c r="AF14" t="n">
        <v>2.140666462960982e-06</v>
      </c>
      <c r="AG14" t="n">
        <v>0.1164583333333333</v>
      </c>
      <c r="AH14" t="n">
        <v>88716.63266378216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8.4252</v>
      </c>
      <c r="E2" t="n">
        <v>11.87</v>
      </c>
      <c r="F2" t="n">
        <v>9.279999999999999</v>
      </c>
      <c r="G2" t="n">
        <v>8.07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43.5</v>
      </c>
      <c r="Q2" t="n">
        <v>1361.35</v>
      </c>
      <c r="R2" t="n">
        <v>69.18000000000001</v>
      </c>
      <c r="S2" t="n">
        <v>25.13</v>
      </c>
      <c r="T2" t="n">
        <v>21113.58</v>
      </c>
      <c r="U2" t="n">
        <v>0.36</v>
      </c>
      <c r="V2" t="n">
        <v>0.78</v>
      </c>
      <c r="W2" t="n">
        <v>1.38</v>
      </c>
      <c r="X2" t="n">
        <v>1.46</v>
      </c>
      <c r="Y2" t="n">
        <v>1</v>
      </c>
      <c r="Z2" t="n">
        <v>10</v>
      </c>
      <c r="AA2" t="n">
        <v>44.88968644240703</v>
      </c>
      <c r="AB2" t="n">
        <v>61.4200493836784</v>
      </c>
      <c r="AC2" t="n">
        <v>55.55820607409354</v>
      </c>
      <c r="AD2" t="n">
        <v>44889.68644240702</v>
      </c>
      <c r="AE2" t="n">
        <v>61420.0493836784</v>
      </c>
      <c r="AF2" t="n">
        <v>2.412796189108737e-06</v>
      </c>
      <c r="AG2" t="n">
        <v>0.1236458333333333</v>
      </c>
      <c r="AH2" t="n">
        <v>55558.20607409354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5.5782</v>
      </c>
      <c r="E2" t="n">
        <v>17.93</v>
      </c>
      <c r="F2" t="n">
        <v>10.12</v>
      </c>
      <c r="G2" t="n">
        <v>5.42</v>
      </c>
      <c r="H2" t="n">
        <v>0.08</v>
      </c>
      <c r="I2" t="n">
        <v>112</v>
      </c>
      <c r="J2" t="n">
        <v>232.68</v>
      </c>
      <c r="K2" t="n">
        <v>57.72</v>
      </c>
      <c r="L2" t="n">
        <v>1</v>
      </c>
      <c r="M2" t="n">
        <v>110</v>
      </c>
      <c r="N2" t="n">
        <v>53.95</v>
      </c>
      <c r="O2" t="n">
        <v>28931.02</v>
      </c>
      <c r="P2" t="n">
        <v>154.55</v>
      </c>
      <c r="Q2" t="n">
        <v>1361.65</v>
      </c>
      <c r="R2" t="n">
        <v>98.27</v>
      </c>
      <c r="S2" t="n">
        <v>25.13</v>
      </c>
      <c r="T2" t="n">
        <v>35445.62</v>
      </c>
      <c r="U2" t="n">
        <v>0.26</v>
      </c>
      <c r="V2" t="n">
        <v>0.71</v>
      </c>
      <c r="W2" t="n">
        <v>1.37</v>
      </c>
      <c r="X2" t="n">
        <v>2.29</v>
      </c>
      <c r="Y2" t="n">
        <v>1</v>
      </c>
      <c r="Z2" t="n">
        <v>10</v>
      </c>
      <c r="AA2" t="n">
        <v>203.4208960564904</v>
      </c>
      <c r="AB2" t="n">
        <v>278.3294442809217</v>
      </c>
      <c r="AC2" t="n">
        <v>251.7660727566607</v>
      </c>
      <c r="AD2" t="n">
        <v>203420.8960564904</v>
      </c>
      <c r="AE2" t="n">
        <v>278329.4442809217</v>
      </c>
      <c r="AF2" t="n">
        <v>1.264658430889119e-06</v>
      </c>
      <c r="AG2" t="n">
        <v>0.1867708333333333</v>
      </c>
      <c r="AH2" t="n">
        <v>251766.0727566607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6.2283</v>
      </c>
      <c r="E3" t="n">
        <v>16.06</v>
      </c>
      <c r="F3" t="n">
        <v>9.52</v>
      </c>
      <c r="G3" t="n">
        <v>6.8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144.12</v>
      </c>
      <c r="Q3" t="n">
        <v>1361.69</v>
      </c>
      <c r="R3" t="n">
        <v>79.54000000000001</v>
      </c>
      <c r="S3" t="n">
        <v>25.13</v>
      </c>
      <c r="T3" t="n">
        <v>26221.99</v>
      </c>
      <c r="U3" t="n">
        <v>0.32</v>
      </c>
      <c r="V3" t="n">
        <v>0.76</v>
      </c>
      <c r="W3" t="n">
        <v>1.32</v>
      </c>
      <c r="X3" t="n">
        <v>1.7</v>
      </c>
      <c r="Y3" t="n">
        <v>1</v>
      </c>
      <c r="Z3" t="n">
        <v>10</v>
      </c>
      <c r="AA3" t="n">
        <v>170.5672128159383</v>
      </c>
      <c r="AB3" t="n">
        <v>233.37758546901</v>
      </c>
      <c r="AC3" t="n">
        <v>211.1043562594134</v>
      </c>
      <c r="AD3" t="n">
        <v>170567.2128159383</v>
      </c>
      <c r="AE3" t="n">
        <v>233377.58546901</v>
      </c>
      <c r="AF3" t="n">
        <v>1.412045481536464e-06</v>
      </c>
      <c r="AG3" t="n">
        <v>0.1672916666666666</v>
      </c>
      <c r="AH3" t="n">
        <v>211104.3562594134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6.7014</v>
      </c>
      <c r="E4" t="n">
        <v>14.92</v>
      </c>
      <c r="F4" t="n">
        <v>9.16</v>
      </c>
      <c r="G4" t="n">
        <v>8.199999999999999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137.4</v>
      </c>
      <c r="Q4" t="n">
        <v>1361.63</v>
      </c>
      <c r="R4" t="n">
        <v>68.28</v>
      </c>
      <c r="S4" t="n">
        <v>25.13</v>
      </c>
      <c r="T4" t="n">
        <v>20673.46</v>
      </c>
      <c r="U4" t="n">
        <v>0.37</v>
      </c>
      <c r="V4" t="n">
        <v>0.79</v>
      </c>
      <c r="W4" t="n">
        <v>1.29</v>
      </c>
      <c r="X4" t="n">
        <v>1.34</v>
      </c>
      <c r="Y4" t="n">
        <v>1</v>
      </c>
      <c r="Z4" t="n">
        <v>10</v>
      </c>
      <c r="AA4" t="n">
        <v>151.6901628271387</v>
      </c>
      <c r="AB4" t="n">
        <v>207.5491728776776</v>
      </c>
      <c r="AC4" t="n">
        <v>187.7409711153849</v>
      </c>
      <c r="AD4" t="n">
        <v>151690.1628271387</v>
      </c>
      <c r="AE4" t="n">
        <v>207549.1728776776</v>
      </c>
      <c r="AF4" t="n">
        <v>1.519304078154305e-06</v>
      </c>
      <c r="AG4" t="n">
        <v>0.1554166666666667</v>
      </c>
      <c r="AH4" t="n">
        <v>187740.9711153849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7.0398</v>
      </c>
      <c r="E5" t="n">
        <v>14.2</v>
      </c>
      <c r="F5" t="n">
        <v>8.949999999999999</v>
      </c>
      <c r="G5" t="n">
        <v>9.58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132.76</v>
      </c>
      <c r="Q5" t="n">
        <v>1361.72</v>
      </c>
      <c r="R5" t="n">
        <v>61.65</v>
      </c>
      <c r="S5" t="n">
        <v>25.13</v>
      </c>
      <c r="T5" t="n">
        <v>17416.93</v>
      </c>
      <c r="U5" t="n">
        <v>0.41</v>
      </c>
      <c r="V5" t="n">
        <v>0.8</v>
      </c>
      <c r="W5" t="n">
        <v>1.27</v>
      </c>
      <c r="X5" t="n">
        <v>1.12</v>
      </c>
      <c r="Y5" t="n">
        <v>1</v>
      </c>
      <c r="Z5" t="n">
        <v>10</v>
      </c>
      <c r="AA5" t="n">
        <v>140.0607101987888</v>
      </c>
      <c r="AB5" t="n">
        <v>191.637242736337</v>
      </c>
      <c r="AC5" t="n">
        <v>173.3476532541945</v>
      </c>
      <c r="AD5" t="n">
        <v>140060.7101987888</v>
      </c>
      <c r="AE5" t="n">
        <v>191637.2427363369</v>
      </c>
      <c r="AF5" t="n">
        <v>1.596024241112406e-06</v>
      </c>
      <c r="AG5" t="n">
        <v>0.1479166666666667</v>
      </c>
      <c r="AH5" t="n">
        <v>173347.6532541945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7.3543</v>
      </c>
      <c r="E6" t="n">
        <v>13.6</v>
      </c>
      <c r="F6" t="n">
        <v>8.75</v>
      </c>
      <c r="G6" t="n">
        <v>11.17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128.44</v>
      </c>
      <c r="Q6" t="n">
        <v>1361.34</v>
      </c>
      <c r="R6" t="n">
        <v>55.13</v>
      </c>
      <c r="S6" t="n">
        <v>25.13</v>
      </c>
      <c r="T6" t="n">
        <v>14200.88</v>
      </c>
      <c r="U6" t="n">
        <v>0.46</v>
      </c>
      <c r="V6" t="n">
        <v>0.82</v>
      </c>
      <c r="W6" t="n">
        <v>1.27</v>
      </c>
      <c r="X6" t="n">
        <v>0.93</v>
      </c>
      <c r="Y6" t="n">
        <v>1</v>
      </c>
      <c r="Z6" t="n">
        <v>10</v>
      </c>
      <c r="AA6" t="n">
        <v>130.1884718736781</v>
      </c>
      <c r="AB6" t="n">
        <v>178.1296107275108</v>
      </c>
      <c r="AC6" t="n">
        <v>161.1291706862058</v>
      </c>
      <c r="AD6" t="n">
        <v>130188.4718736781</v>
      </c>
      <c r="AE6" t="n">
        <v>178129.6107275108</v>
      </c>
      <c r="AF6" t="n">
        <v>1.667325929204376e-06</v>
      </c>
      <c r="AG6" t="n">
        <v>0.1416666666666667</v>
      </c>
      <c r="AH6" t="n">
        <v>161129.1706862058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7.566</v>
      </c>
      <c r="E7" t="n">
        <v>13.22</v>
      </c>
      <c r="F7" t="n">
        <v>8.640000000000001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125.69</v>
      </c>
      <c r="Q7" t="n">
        <v>1361.53</v>
      </c>
      <c r="R7" t="n">
        <v>52.05</v>
      </c>
      <c r="S7" t="n">
        <v>25.13</v>
      </c>
      <c r="T7" t="n">
        <v>12690.03</v>
      </c>
      <c r="U7" t="n">
        <v>0.48</v>
      </c>
      <c r="V7" t="n">
        <v>0.83</v>
      </c>
      <c r="W7" t="n">
        <v>1.25</v>
      </c>
      <c r="X7" t="n">
        <v>0.82</v>
      </c>
      <c r="Y7" t="n">
        <v>1</v>
      </c>
      <c r="Z7" t="n">
        <v>10</v>
      </c>
      <c r="AA7" t="n">
        <v>124.2092698197199</v>
      </c>
      <c r="AB7" t="n">
        <v>169.9486026935116</v>
      </c>
      <c r="AC7" t="n">
        <v>153.728946576852</v>
      </c>
      <c r="AD7" t="n">
        <v>124209.2698197199</v>
      </c>
      <c r="AE7" t="n">
        <v>169948.6026935116</v>
      </c>
      <c r="AF7" t="n">
        <v>1.715321373939098e-06</v>
      </c>
      <c r="AG7" t="n">
        <v>0.1377083333333333</v>
      </c>
      <c r="AH7" t="n">
        <v>153728.946576852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7.7353</v>
      </c>
      <c r="E8" t="n">
        <v>12.93</v>
      </c>
      <c r="F8" t="n">
        <v>8.529999999999999</v>
      </c>
      <c r="G8" t="n">
        <v>13.84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122.74</v>
      </c>
      <c r="Q8" t="n">
        <v>1361.34</v>
      </c>
      <c r="R8" t="n">
        <v>48.82</v>
      </c>
      <c r="S8" t="n">
        <v>25.13</v>
      </c>
      <c r="T8" t="n">
        <v>11098.17</v>
      </c>
      <c r="U8" t="n">
        <v>0.51</v>
      </c>
      <c r="V8" t="n">
        <v>0.84</v>
      </c>
      <c r="W8" t="n">
        <v>1.24</v>
      </c>
      <c r="X8" t="n">
        <v>0.71</v>
      </c>
      <c r="Y8" t="n">
        <v>1</v>
      </c>
      <c r="Z8" t="n">
        <v>10</v>
      </c>
      <c r="AA8" t="n">
        <v>119.0557155245419</v>
      </c>
      <c r="AB8" t="n">
        <v>162.8972823480832</v>
      </c>
      <c r="AC8" t="n">
        <v>147.3505943485988</v>
      </c>
      <c r="AD8" t="n">
        <v>119055.7155245419</v>
      </c>
      <c r="AE8" t="n">
        <v>162897.2823480832</v>
      </c>
      <c r="AF8" t="n">
        <v>1.753704126861103e-06</v>
      </c>
      <c r="AG8" t="n">
        <v>0.1346875</v>
      </c>
      <c r="AH8" t="n">
        <v>147350.5943485988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7.8837</v>
      </c>
      <c r="E9" t="n">
        <v>12.68</v>
      </c>
      <c r="F9" t="n">
        <v>8.470000000000001</v>
      </c>
      <c r="G9" t="n">
        <v>15.4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120.3</v>
      </c>
      <c r="Q9" t="n">
        <v>1361.44</v>
      </c>
      <c r="R9" t="n">
        <v>46.89</v>
      </c>
      <c r="S9" t="n">
        <v>25.13</v>
      </c>
      <c r="T9" t="n">
        <v>10150.36</v>
      </c>
      <c r="U9" t="n">
        <v>0.54</v>
      </c>
      <c r="V9" t="n">
        <v>0.85</v>
      </c>
      <c r="W9" t="n">
        <v>1.24</v>
      </c>
      <c r="X9" t="n">
        <v>0.65</v>
      </c>
      <c r="Y9" t="n">
        <v>1</v>
      </c>
      <c r="Z9" t="n">
        <v>10</v>
      </c>
      <c r="AA9" t="n">
        <v>114.9493069045078</v>
      </c>
      <c r="AB9" t="n">
        <v>157.2787129121929</v>
      </c>
      <c r="AC9" t="n">
        <v>142.2682532939563</v>
      </c>
      <c r="AD9" t="n">
        <v>114949.3069045078</v>
      </c>
      <c r="AE9" t="n">
        <v>157278.7129121929</v>
      </c>
      <c r="AF9" t="n">
        <v>1.787348548205613e-06</v>
      </c>
      <c r="AG9" t="n">
        <v>0.1320833333333333</v>
      </c>
      <c r="AH9" t="n">
        <v>142268.2532939563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8.0052</v>
      </c>
      <c r="E10" t="n">
        <v>12.49</v>
      </c>
      <c r="F10" t="n">
        <v>8.42</v>
      </c>
      <c r="G10" t="n">
        <v>16.83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118.08</v>
      </c>
      <c r="Q10" t="n">
        <v>1361.37</v>
      </c>
      <c r="R10" t="n">
        <v>45.11</v>
      </c>
      <c r="S10" t="n">
        <v>25.13</v>
      </c>
      <c r="T10" t="n">
        <v>9273.68</v>
      </c>
      <c r="U10" t="n">
        <v>0.5600000000000001</v>
      </c>
      <c r="V10" t="n">
        <v>0.85</v>
      </c>
      <c r="W10" t="n">
        <v>1.23</v>
      </c>
      <c r="X10" t="n">
        <v>0.6</v>
      </c>
      <c r="Y10" t="n">
        <v>1</v>
      </c>
      <c r="Z10" t="n">
        <v>10</v>
      </c>
      <c r="AA10" t="n">
        <v>111.5467008746521</v>
      </c>
      <c r="AB10" t="n">
        <v>152.623117229763</v>
      </c>
      <c r="AC10" t="n">
        <v>138.0569811292865</v>
      </c>
      <c r="AD10" t="n">
        <v>111546.7008746521</v>
      </c>
      <c r="AE10" t="n">
        <v>152623.117229763</v>
      </c>
      <c r="AF10" t="n">
        <v>1.814894351395356e-06</v>
      </c>
      <c r="AG10" t="n">
        <v>0.1301041666666667</v>
      </c>
      <c r="AH10" t="n">
        <v>138056.9811292865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8.135199999999999</v>
      </c>
      <c r="E11" t="n">
        <v>12.29</v>
      </c>
      <c r="F11" t="n">
        <v>8.35</v>
      </c>
      <c r="G11" t="n">
        <v>18.56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116.24</v>
      </c>
      <c r="Q11" t="n">
        <v>1361.34</v>
      </c>
      <c r="R11" t="n">
        <v>43.32</v>
      </c>
      <c r="S11" t="n">
        <v>25.13</v>
      </c>
      <c r="T11" t="n">
        <v>8393.35</v>
      </c>
      <c r="U11" t="n">
        <v>0.58</v>
      </c>
      <c r="V11" t="n">
        <v>0.86</v>
      </c>
      <c r="W11" t="n">
        <v>1.22</v>
      </c>
      <c r="X11" t="n">
        <v>0.53</v>
      </c>
      <c r="Y11" t="n">
        <v>1</v>
      </c>
      <c r="Z11" t="n">
        <v>10</v>
      </c>
      <c r="AA11" t="n">
        <v>108.3202019640017</v>
      </c>
      <c r="AB11" t="n">
        <v>148.2084790771275</v>
      </c>
      <c r="AC11" t="n">
        <v>134.0636698459535</v>
      </c>
      <c r="AD11" t="n">
        <v>108320.2019640017</v>
      </c>
      <c r="AE11" t="n">
        <v>148208.4790771275</v>
      </c>
      <c r="AF11" t="n">
        <v>1.844367227236234e-06</v>
      </c>
      <c r="AG11" t="n">
        <v>0.1280208333333333</v>
      </c>
      <c r="AH11" t="n">
        <v>134063.6698459535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8.2325</v>
      </c>
      <c r="E12" t="n">
        <v>12.15</v>
      </c>
      <c r="F12" t="n">
        <v>8.300000000000001</v>
      </c>
      <c r="G12" t="n">
        <v>19.92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113.38</v>
      </c>
      <c r="Q12" t="n">
        <v>1361.48</v>
      </c>
      <c r="R12" t="n">
        <v>41.57</v>
      </c>
      <c r="S12" t="n">
        <v>25.13</v>
      </c>
      <c r="T12" t="n">
        <v>7529.26</v>
      </c>
      <c r="U12" t="n">
        <v>0.6</v>
      </c>
      <c r="V12" t="n">
        <v>0.87</v>
      </c>
      <c r="W12" t="n">
        <v>1.22</v>
      </c>
      <c r="X12" t="n">
        <v>0.48</v>
      </c>
      <c r="Y12" t="n">
        <v>1</v>
      </c>
      <c r="Z12" t="n">
        <v>10</v>
      </c>
      <c r="AA12" t="n">
        <v>105.0000239232435</v>
      </c>
      <c r="AB12" t="n">
        <v>143.6656650058468</v>
      </c>
      <c r="AC12" t="n">
        <v>129.9544155737549</v>
      </c>
      <c r="AD12" t="n">
        <v>105000.0239232435</v>
      </c>
      <c r="AE12" t="n">
        <v>143665.6650058468</v>
      </c>
      <c r="AF12" t="n">
        <v>1.866426541230984e-06</v>
      </c>
      <c r="AG12" t="n">
        <v>0.1265625</v>
      </c>
      <c r="AH12" t="n">
        <v>129954.4155737549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8.3085</v>
      </c>
      <c r="E13" t="n">
        <v>12.04</v>
      </c>
      <c r="F13" t="n">
        <v>8.279999999999999</v>
      </c>
      <c r="G13" t="n">
        <v>21.6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112.09</v>
      </c>
      <c r="Q13" t="n">
        <v>1361.48</v>
      </c>
      <c r="R13" t="n">
        <v>40.85</v>
      </c>
      <c r="S13" t="n">
        <v>25.13</v>
      </c>
      <c r="T13" t="n">
        <v>7178.99</v>
      </c>
      <c r="U13" t="n">
        <v>0.62</v>
      </c>
      <c r="V13" t="n">
        <v>0.87</v>
      </c>
      <c r="W13" t="n">
        <v>1.22</v>
      </c>
      <c r="X13" t="n">
        <v>0.46</v>
      </c>
      <c r="Y13" t="n">
        <v>1</v>
      </c>
      <c r="Z13" t="n">
        <v>10</v>
      </c>
      <c r="AA13" t="n">
        <v>103.1426779758031</v>
      </c>
      <c r="AB13" t="n">
        <v>141.1243623402401</v>
      </c>
      <c r="AC13" t="n">
        <v>127.6556512678122</v>
      </c>
      <c r="AD13" t="n">
        <v>103142.6779758031</v>
      </c>
      <c r="AE13" t="n">
        <v>141124.3623402401</v>
      </c>
      <c r="AF13" t="n">
        <v>1.88365683787642e-06</v>
      </c>
      <c r="AG13" t="n">
        <v>0.1254166666666666</v>
      </c>
      <c r="AH13" t="n">
        <v>127655.6512678122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8.4175</v>
      </c>
      <c r="E14" t="n">
        <v>11.88</v>
      </c>
      <c r="F14" t="n">
        <v>8.210000000000001</v>
      </c>
      <c r="G14" t="n">
        <v>23.47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110.01</v>
      </c>
      <c r="Q14" t="n">
        <v>1361.45</v>
      </c>
      <c r="R14" t="n">
        <v>38.94</v>
      </c>
      <c r="S14" t="n">
        <v>25.13</v>
      </c>
      <c r="T14" t="n">
        <v>6237.3</v>
      </c>
      <c r="U14" t="n">
        <v>0.65</v>
      </c>
      <c r="V14" t="n">
        <v>0.88</v>
      </c>
      <c r="W14" t="n">
        <v>1.21</v>
      </c>
      <c r="X14" t="n">
        <v>0.39</v>
      </c>
      <c r="Y14" t="n">
        <v>1</v>
      </c>
      <c r="Z14" t="n">
        <v>10</v>
      </c>
      <c r="AA14" t="n">
        <v>100.2521461308657</v>
      </c>
      <c r="AB14" t="n">
        <v>137.1694091487337</v>
      </c>
      <c r="AC14" t="n">
        <v>124.0781532580902</v>
      </c>
      <c r="AD14" t="n">
        <v>100252.1461308657</v>
      </c>
      <c r="AE14" t="n">
        <v>137169.4091487337</v>
      </c>
      <c r="AF14" t="n">
        <v>1.908368710696849e-06</v>
      </c>
      <c r="AG14" t="n">
        <v>0.12375</v>
      </c>
      <c r="AH14" t="n">
        <v>124078.1532580902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8.466200000000001</v>
      </c>
      <c r="E15" t="n">
        <v>11.81</v>
      </c>
      <c r="F15" t="n">
        <v>8.19</v>
      </c>
      <c r="G15" t="n">
        <v>24.57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108.03</v>
      </c>
      <c r="Q15" t="n">
        <v>1361.43</v>
      </c>
      <c r="R15" t="n">
        <v>38.16</v>
      </c>
      <c r="S15" t="n">
        <v>25.13</v>
      </c>
      <c r="T15" t="n">
        <v>5852.32</v>
      </c>
      <c r="U15" t="n">
        <v>0.66</v>
      </c>
      <c r="V15" t="n">
        <v>0.88</v>
      </c>
      <c r="W15" t="n">
        <v>1.21</v>
      </c>
      <c r="X15" t="n">
        <v>0.37</v>
      </c>
      <c r="Y15" t="n">
        <v>1</v>
      </c>
      <c r="Z15" t="n">
        <v>10</v>
      </c>
      <c r="AA15" t="n">
        <v>98.34641284484593</v>
      </c>
      <c r="AB15" t="n">
        <v>134.5619007917839</v>
      </c>
      <c r="AC15" t="n">
        <v>121.7195018390659</v>
      </c>
      <c r="AD15" t="n">
        <v>98346.41284484592</v>
      </c>
      <c r="AE15" t="n">
        <v>134561.9007917839</v>
      </c>
      <c r="AF15" t="n">
        <v>1.919409703415701e-06</v>
      </c>
      <c r="AG15" t="n">
        <v>0.1230208333333333</v>
      </c>
      <c r="AH15" t="n">
        <v>121719.5018390659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8.5557</v>
      </c>
      <c r="E16" t="n">
        <v>11.69</v>
      </c>
      <c r="F16" t="n">
        <v>8.16</v>
      </c>
      <c r="G16" t="n">
        <v>27.2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104.91</v>
      </c>
      <c r="Q16" t="n">
        <v>1361.34</v>
      </c>
      <c r="R16" t="n">
        <v>37.35</v>
      </c>
      <c r="S16" t="n">
        <v>25.13</v>
      </c>
      <c r="T16" t="n">
        <v>5453.97</v>
      </c>
      <c r="U16" t="n">
        <v>0.67</v>
      </c>
      <c r="V16" t="n">
        <v>0.88</v>
      </c>
      <c r="W16" t="n">
        <v>1.21</v>
      </c>
      <c r="X16" t="n">
        <v>0.34</v>
      </c>
      <c r="Y16" t="n">
        <v>1</v>
      </c>
      <c r="Z16" t="n">
        <v>10</v>
      </c>
      <c r="AA16" t="n">
        <v>95.25282060543682</v>
      </c>
      <c r="AB16" t="n">
        <v>130.3291114101691</v>
      </c>
      <c r="AC16" t="n">
        <v>117.8906839352739</v>
      </c>
      <c r="AD16" t="n">
        <v>95252.82060543682</v>
      </c>
      <c r="AE16" t="n">
        <v>130329.1114101691</v>
      </c>
      <c r="AF16" t="n">
        <v>1.939700644859997e-06</v>
      </c>
      <c r="AG16" t="n">
        <v>0.1217708333333333</v>
      </c>
      <c r="AH16" t="n">
        <v>117890.6839352739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8.5985</v>
      </c>
      <c r="E17" t="n">
        <v>11.63</v>
      </c>
      <c r="F17" t="n">
        <v>8.15</v>
      </c>
      <c r="G17" t="n">
        <v>28.75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103.13</v>
      </c>
      <c r="Q17" t="n">
        <v>1361.49</v>
      </c>
      <c r="R17" t="n">
        <v>36.76</v>
      </c>
      <c r="S17" t="n">
        <v>25.13</v>
      </c>
      <c r="T17" t="n">
        <v>5165.59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93.62787015416393</v>
      </c>
      <c r="AB17" t="n">
        <v>128.1057825149842</v>
      </c>
      <c r="AC17" t="n">
        <v>115.879546429383</v>
      </c>
      <c r="AD17" t="n">
        <v>93627.87015416393</v>
      </c>
      <c r="AE17" t="n">
        <v>128105.7825149842</v>
      </c>
      <c r="AF17" t="n">
        <v>1.949404022444533e-06</v>
      </c>
      <c r="AG17" t="n">
        <v>0.1211458333333333</v>
      </c>
      <c r="AH17" t="n">
        <v>115879.546429383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8.645300000000001</v>
      </c>
      <c r="E18" t="n">
        <v>11.57</v>
      </c>
      <c r="F18" t="n">
        <v>8.130000000000001</v>
      </c>
      <c r="G18" t="n">
        <v>30.48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13</v>
      </c>
      <c r="N18" t="n">
        <v>56.86</v>
      </c>
      <c r="O18" t="n">
        <v>29782.33</v>
      </c>
      <c r="P18" t="n">
        <v>101.75</v>
      </c>
      <c r="Q18" t="n">
        <v>1361.34</v>
      </c>
      <c r="R18" t="n">
        <v>36.3</v>
      </c>
      <c r="S18" t="n">
        <v>25.13</v>
      </c>
      <c r="T18" t="n">
        <v>4941.16</v>
      </c>
      <c r="U18" t="n">
        <v>0.6899999999999999</v>
      </c>
      <c r="V18" t="n">
        <v>0.88</v>
      </c>
      <c r="W18" t="n">
        <v>1.21</v>
      </c>
      <c r="X18" t="n">
        <v>0.31</v>
      </c>
      <c r="Y18" t="n">
        <v>1</v>
      </c>
      <c r="Z18" t="n">
        <v>10</v>
      </c>
      <c r="AA18" t="n">
        <v>92.19697949848499</v>
      </c>
      <c r="AB18" t="n">
        <v>126.1479747934448</v>
      </c>
      <c r="AC18" t="n">
        <v>114.1085891289863</v>
      </c>
      <c r="AD18" t="n">
        <v>92196.97949848499</v>
      </c>
      <c r="AE18" t="n">
        <v>126147.9747934448</v>
      </c>
      <c r="AF18" t="n">
        <v>1.960014257747249e-06</v>
      </c>
      <c r="AG18" t="n">
        <v>0.1205208333333333</v>
      </c>
      <c r="AH18" t="n">
        <v>114108.5891289863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8.702</v>
      </c>
      <c r="E19" t="n">
        <v>11.49</v>
      </c>
      <c r="F19" t="n">
        <v>8.1</v>
      </c>
      <c r="G19" t="n">
        <v>32.4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100.64</v>
      </c>
      <c r="Q19" t="n">
        <v>1361.34</v>
      </c>
      <c r="R19" t="n">
        <v>35.39</v>
      </c>
      <c r="S19" t="n">
        <v>25.13</v>
      </c>
      <c r="T19" t="n">
        <v>4490.59</v>
      </c>
      <c r="U19" t="n">
        <v>0.71</v>
      </c>
      <c r="V19" t="n">
        <v>0.89</v>
      </c>
      <c r="W19" t="n">
        <v>1.2</v>
      </c>
      <c r="X19" t="n">
        <v>0.28</v>
      </c>
      <c r="Y19" t="n">
        <v>1</v>
      </c>
      <c r="Z19" t="n">
        <v>10</v>
      </c>
      <c r="AA19" t="n">
        <v>90.81673447612791</v>
      </c>
      <c r="AB19" t="n">
        <v>124.259462661744</v>
      </c>
      <c r="AC19" t="n">
        <v>112.4003139445909</v>
      </c>
      <c r="AD19" t="n">
        <v>90816.73447612791</v>
      </c>
      <c r="AE19" t="n">
        <v>124259.4626617439</v>
      </c>
      <c r="AF19" t="n">
        <v>1.972868965902463e-06</v>
      </c>
      <c r="AG19" t="n">
        <v>0.1196875</v>
      </c>
      <c r="AH19" t="n">
        <v>112400.3139445909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8.7464</v>
      </c>
      <c r="E20" t="n">
        <v>11.43</v>
      </c>
      <c r="F20" t="n">
        <v>8.09</v>
      </c>
      <c r="G20" t="n">
        <v>34.66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11</v>
      </c>
      <c r="N20" t="n">
        <v>57.23</v>
      </c>
      <c r="O20" t="n">
        <v>29890.04</v>
      </c>
      <c r="P20" t="n">
        <v>98.54000000000001</v>
      </c>
      <c r="Q20" t="n">
        <v>1361.34</v>
      </c>
      <c r="R20" t="n">
        <v>35.05</v>
      </c>
      <c r="S20" t="n">
        <v>25.13</v>
      </c>
      <c r="T20" t="n">
        <v>4323.64</v>
      </c>
      <c r="U20" t="n">
        <v>0.72</v>
      </c>
      <c r="V20" t="n">
        <v>0.89</v>
      </c>
      <c r="W20" t="n">
        <v>1.2</v>
      </c>
      <c r="X20" t="n">
        <v>0.27</v>
      </c>
      <c r="Y20" t="n">
        <v>1</v>
      </c>
      <c r="Z20" t="n">
        <v>10</v>
      </c>
      <c r="AA20" t="n">
        <v>89.02555610531097</v>
      </c>
      <c r="AB20" t="n">
        <v>121.8086933935808</v>
      </c>
      <c r="AC20" t="n">
        <v>110.1834426557042</v>
      </c>
      <c r="AD20" t="n">
        <v>89025.55610531097</v>
      </c>
      <c r="AE20" t="n">
        <v>121808.6933935808</v>
      </c>
      <c r="AF20" t="n">
        <v>1.98293508657427e-06</v>
      </c>
      <c r="AG20" t="n">
        <v>0.1190625</v>
      </c>
      <c r="AH20" t="n">
        <v>110183.4426557042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8.752700000000001</v>
      </c>
      <c r="E21" t="n">
        <v>11.42</v>
      </c>
      <c r="F21" t="n">
        <v>8.08</v>
      </c>
      <c r="G21" t="n">
        <v>34.62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97.90000000000001</v>
      </c>
      <c r="Q21" t="n">
        <v>1361.37</v>
      </c>
      <c r="R21" t="n">
        <v>34.59</v>
      </c>
      <c r="S21" t="n">
        <v>25.13</v>
      </c>
      <c r="T21" t="n">
        <v>4093.43</v>
      </c>
      <c r="U21" t="n">
        <v>0.73</v>
      </c>
      <c r="V21" t="n">
        <v>0.89</v>
      </c>
      <c r="W21" t="n">
        <v>1.21</v>
      </c>
      <c r="X21" t="n">
        <v>0.26</v>
      </c>
      <c r="Y21" t="n">
        <v>1</v>
      </c>
      <c r="Z21" t="n">
        <v>10</v>
      </c>
      <c r="AA21" t="n">
        <v>88.53291501754461</v>
      </c>
      <c r="AB21" t="n">
        <v>121.1346401235083</v>
      </c>
      <c r="AC21" t="n">
        <v>109.5737200836875</v>
      </c>
      <c r="AD21" t="n">
        <v>88532.91501754461</v>
      </c>
      <c r="AE21" t="n">
        <v>121134.6401235083</v>
      </c>
      <c r="AF21" t="n">
        <v>1.984363387480405e-06</v>
      </c>
      <c r="AG21" t="n">
        <v>0.1189583333333333</v>
      </c>
      <c r="AH21" t="n">
        <v>109573.7200836875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8.789899999999999</v>
      </c>
      <c r="E22" t="n">
        <v>11.38</v>
      </c>
      <c r="F22" t="n">
        <v>8.08</v>
      </c>
      <c r="G22" t="n">
        <v>37.27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96.64</v>
      </c>
      <c r="Q22" t="n">
        <v>1361.42</v>
      </c>
      <c r="R22" t="n">
        <v>34.37</v>
      </c>
      <c r="S22" t="n">
        <v>25.13</v>
      </c>
      <c r="T22" t="n">
        <v>3988.27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87.38532496651068</v>
      </c>
      <c r="AB22" t="n">
        <v>119.5644567875845</v>
      </c>
      <c r="AC22" t="n">
        <v>108.1533928415777</v>
      </c>
      <c r="AD22" t="n">
        <v>87385.32496651069</v>
      </c>
      <c r="AE22" t="n">
        <v>119564.4567875846</v>
      </c>
      <c r="AF22" t="n">
        <v>1.992797164259487e-06</v>
      </c>
      <c r="AG22" t="n">
        <v>0.1185416666666667</v>
      </c>
      <c r="AH22" t="n">
        <v>108153.3928415777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8.794600000000001</v>
      </c>
      <c r="E23" t="n">
        <v>11.37</v>
      </c>
      <c r="F23" t="n">
        <v>8.07</v>
      </c>
      <c r="G23" t="n">
        <v>37.24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95.54000000000001</v>
      </c>
      <c r="Q23" t="n">
        <v>1361.37</v>
      </c>
      <c r="R23" t="n">
        <v>34.11</v>
      </c>
      <c r="S23" t="n">
        <v>25.13</v>
      </c>
      <c r="T23" t="n">
        <v>3860.56</v>
      </c>
      <c r="U23" t="n">
        <v>0.74</v>
      </c>
      <c r="V23" t="n">
        <v>0.89</v>
      </c>
      <c r="W23" t="n">
        <v>1.21</v>
      </c>
      <c r="X23" t="n">
        <v>0.25</v>
      </c>
      <c r="Y23" t="n">
        <v>1</v>
      </c>
      <c r="Z23" t="n">
        <v>10</v>
      </c>
      <c r="AA23" t="n">
        <v>86.62709708164137</v>
      </c>
      <c r="AB23" t="n">
        <v>118.5270159448534</v>
      </c>
      <c r="AC23" t="n">
        <v>107.2149638968191</v>
      </c>
      <c r="AD23" t="n">
        <v>86627.09708164136</v>
      </c>
      <c r="AE23" t="n">
        <v>118527.0159448534</v>
      </c>
      <c r="AF23" t="n">
        <v>1.993862722078349e-06</v>
      </c>
      <c r="AG23" t="n">
        <v>0.1184375</v>
      </c>
      <c r="AH23" t="n">
        <v>107214.9638968191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8.791600000000001</v>
      </c>
      <c r="E24" t="n">
        <v>11.37</v>
      </c>
      <c r="F24" t="n">
        <v>8.07</v>
      </c>
      <c r="G24" t="n">
        <v>37.26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95.08</v>
      </c>
      <c r="Q24" t="n">
        <v>1361.43</v>
      </c>
      <c r="R24" t="n">
        <v>34.08</v>
      </c>
      <c r="S24" t="n">
        <v>25.13</v>
      </c>
      <c r="T24" t="n">
        <v>3843.32</v>
      </c>
      <c r="U24" t="n">
        <v>0.74</v>
      </c>
      <c r="V24" t="n">
        <v>0.89</v>
      </c>
      <c r="W24" t="n">
        <v>1.22</v>
      </c>
      <c r="X24" t="n">
        <v>0.25</v>
      </c>
      <c r="Y24" t="n">
        <v>1</v>
      </c>
      <c r="Z24" t="n">
        <v>10</v>
      </c>
      <c r="AA24" t="n">
        <v>86.37123777664173</v>
      </c>
      <c r="AB24" t="n">
        <v>118.1769379560372</v>
      </c>
      <c r="AC24" t="n">
        <v>106.8982968599179</v>
      </c>
      <c r="AD24" t="n">
        <v>86371.23777664173</v>
      </c>
      <c r="AE24" t="n">
        <v>118176.9379560372</v>
      </c>
      <c r="AF24" t="n">
        <v>1.993182578789714e-06</v>
      </c>
      <c r="AG24" t="n">
        <v>0.1184375</v>
      </c>
      <c r="AH24" t="n">
        <v>106898.2968599179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4.8192</v>
      </c>
      <c r="E2" t="n">
        <v>20.75</v>
      </c>
      <c r="F2" t="n">
        <v>10.58</v>
      </c>
      <c r="G2" t="n">
        <v>4.74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185.15</v>
      </c>
      <c r="Q2" t="n">
        <v>1361.77</v>
      </c>
      <c r="R2" t="n">
        <v>112.88</v>
      </c>
      <c r="S2" t="n">
        <v>25.13</v>
      </c>
      <c r="T2" t="n">
        <v>42638.4</v>
      </c>
      <c r="U2" t="n">
        <v>0.22</v>
      </c>
      <c r="V2" t="n">
        <v>0.68</v>
      </c>
      <c r="W2" t="n">
        <v>1.4</v>
      </c>
      <c r="X2" t="n">
        <v>2.76</v>
      </c>
      <c r="Y2" t="n">
        <v>1</v>
      </c>
      <c r="Z2" t="n">
        <v>10</v>
      </c>
      <c r="AA2" t="n">
        <v>277.2739634000766</v>
      </c>
      <c r="AB2" t="n">
        <v>379.3784691879271</v>
      </c>
      <c r="AC2" t="n">
        <v>343.1711205496563</v>
      </c>
      <c r="AD2" t="n">
        <v>277273.9634000766</v>
      </c>
      <c r="AE2" t="n">
        <v>379378.4691879271</v>
      </c>
      <c r="AF2" t="n">
        <v>1.058584728199108e-06</v>
      </c>
      <c r="AG2" t="n">
        <v>0.2161458333333333</v>
      </c>
      <c r="AH2" t="n">
        <v>343171.1205496563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5.4948</v>
      </c>
      <c r="E3" t="n">
        <v>18.2</v>
      </c>
      <c r="F3" t="n">
        <v>9.859999999999999</v>
      </c>
      <c r="G3" t="n">
        <v>5.92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171.53</v>
      </c>
      <c r="Q3" t="n">
        <v>1361.92</v>
      </c>
      <c r="R3" t="n">
        <v>90.39</v>
      </c>
      <c r="S3" t="n">
        <v>25.13</v>
      </c>
      <c r="T3" t="n">
        <v>31564.35</v>
      </c>
      <c r="U3" t="n">
        <v>0.28</v>
      </c>
      <c r="V3" t="n">
        <v>0.73</v>
      </c>
      <c r="W3" t="n">
        <v>1.34</v>
      </c>
      <c r="X3" t="n">
        <v>2.04</v>
      </c>
      <c r="Y3" t="n">
        <v>1</v>
      </c>
      <c r="Z3" t="n">
        <v>10</v>
      </c>
      <c r="AA3" t="n">
        <v>225.9623195793874</v>
      </c>
      <c r="AB3" t="n">
        <v>309.1716144023544</v>
      </c>
      <c r="AC3" t="n">
        <v>279.6647094489713</v>
      </c>
      <c r="AD3" t="n">
        <v>225962.3195793874</v>
      </c>
      <c r="AE3" t="n">
        <v>309171.6144023544</v>
      </c>
      <c r="AF3" t="n">
        <v>1.206986919926224e-06</v>
      </c>
      <c r="AG3" t="n">
        <v>0.1895833333333333</v>
      </c>
      <c r="AH3" t="n">
        <v>279664.7094489713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6.0134</v>
      </c>
      <c r="E4" t="n">
        <v>16.63</v>
      </c>
      <c r="F4" t="n">
        <v>9.42</v>
      </c>
      <c r="G4" t="n">
        <v>7.16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162.84</v>
      </c>
      <c r="Q4" t="n">
        <v>1361.65</v>
      </c>
      <c r="R4" t="n">
        <v>76.29000000000001</v>
      </c>
      <c r="S4" t="n">
        <v>25.13</v>
      </c>
      <c r="T4" t="n">
        <v>24621.4</v>
      </c>
      <c r="U4" t="n">
        <v>0.33</v>
      </c>
      <c r="V4" t="n">
        <v>0.76</v>
      </c>
      <c r="W4" t="n">
        <v>1.32</v>
      </c>
      <c r="X4" t="n">
        <v>1.6</v>
      </c>
      <c r="Y4" t="n">
        <v>1</v>
      </c>
      <c r="Z4" t="n">
        <v>10</v>
      </c>
      <c r="AA4" t="n">
        <v>196.5561719455858</v>
      </c>
      <c r="AB4" t="n">
        <v>268.9368259021331</v>
      </c>
      <c r="AC4" t="n">
        <v>243.269872693318</v>
      </c>
      <c r="AD4" t="n">
        <v>196556.1719455858</v>
      </c>
      <c r="AE4" t="n">
        <v>268936.8259021331</v>
      </c>
      <c r="AF4" t="n">
        <v>1.320902515884901e-06</v>
      </c>
      <c r="AG4" t="n">
        <v>0.1732291666666667</v>
      </c>
      <c r="AH4" t="n">
        <v>243269.872693318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6.3868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157.15</v>
      </c>
      <c r="Q5" t="n">
        <v>1361.76</v>
      </c>
      <c r="R5" t="n">
        <v>68.27</v>
      </c>
      <c r="S5" t="n">
        <v>25.13</v>
      </c>
      <c r="T5" t="n">
        <v>20677.01</v>
      </c>
      <c r="U5" t="n">
        <v>0.37</v>
      </c>
      <c r="V5" t="n">
        <v>0.79</v>
      </c>
      <c r="W5" t="n">
        <v>1.28</v>
      </c>
      <c r="X5" t="n">
        <v>1.33</v>
      </c>
      <c r="Y5" t="n">
        <v>1</v>
      </c>
      <c r="Z5" t="n">
        <v>10</v>
      </c>
      <c r="AA5" t="n">
        <v>179.0434186841221</v>
      </c>
      <c r="AB5" t="n">
        <v>244.9751042816646</v>
      </c>
      <c r="AC5" t="n">
        <v>221.5950241538119</v>
      </c>
      <c r="AD5" t="n">
        <v>179043.4186841221</v>
      </c>
      <c r="AE5" t="n">
        <v>244975.1042816646</v>
      </c>
      <c r="AF5" t="n">
        <v>1.402923502253914e-06</v>
      </c>
      <c r="AG5" t="n">
        <v>0.163125</v>
      </c>
      <c r="AH5" t="n">
        <v>221595.0241538119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6.7108</v>
      </c>
      <c r="E6" t="n">
        <v>14.9</v>
      </c>
      <c r="F6" t="n">
        <v>8.93</v>
      </c>
      <c r="G6" t="n">
        <v>9.57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152.21</v>
      </c>
      <c r="Q6" t="n">
        <v>1361.54</v>
      </c>
      <c r="R6" t="n">
        <v>61.5</v>
      </c>
      <c r="S6" t="n">
        <v>25.13</v>
      </c>
      <c r="T6" t="n">
        <v>17343</v>
      </c>
      <c r="U6" t="n">
        <v>0.41</v>
      </c>
      <c r="V6" t="n">
        <v>0.8</v>
      </c>
      <c r="W6" t="n">
        <v>1.27</v>
      </c>
      <c r="X6" t="n">
        <v>1.11</v>
      </c>
      <c r="Y6" t="n">
        <v>1</v>
      </c>
      <c r="Z6" t="n">
        <v>10</v>
      </c>
      <c r="AA6" t="n">
        <v>165.4881557494173</v>
      </c>
      <c r="AB6" t="n">
        <v>226.4281955184159</v>
      </c>
      <c r="AC6" t="n">
        <v>204.8182063321718</v>
      </c>
      <c r="AD6" t="n">
        <v>165488.1557494173</v>
      </c>
      <c r="AE6" t="n">
        <v>226428.1955184159</v>
      </c>
      <c r="AF6" t="n">
        <v>1.47409329224738e-06</v>
      </c>
      <c r="AG6" t="n">
        <v>0.1552083333333333</v>
      </c>
      <c r="AH6" t="n">
        <v>204818.2063321718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6.9542</v>
      </c>
      <c r="E7" t="n">
        <v>14.38</v>
      </c>
      <c r="F7" t="n">
        <v>8.789999999999999</v>
      </c>
      <c r="G7" t="n">
        <v>10.76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148.72</v>
      </c>
      <c r="Q7" t="n">
        <v>1361.9</v>
      </c>
      <c r="R7" t="n">
        <v>56.85</v>
      </c>
      <c r="S7" t="n">
        <v>25.13</v>
      </c>
      <c r="T7" t="n">
        <v>15049.43</v>
      </c>
      <c r="U7" t="n">
        <v>0.44</v>
      </c>
      <c r="V7" t="n">
        <v>0.82</v>
      </c>
      <c r="W7" t="n">
        <v>1.26</v>
      </c>
      <c r="X7" t="n">
        <v>0.97</v>
      </c>
      <c r="Y7" t="n">
        <v>1</v>
      </c>
      <c r="Z7" t="n">
        <v>10</v>
      </c>
      <c r="AA7" t="n">
        <v>156.4180377818685</v>
      </c>
      <c r="AB7" t="n">
        <v>214.018059969858</v>
      </c>
      <c r="AC7" t="n">
        <v>193.5924767026297</v>
      </c>
      <c r="AD7" t="n">
        <v>156418.0377818685</v>
      </c>
      <c r="AE7" t="n">
        <v>214018.059969858</v>
      </c>
      <c r="AF7" t="n">
        <v>1.527558498680743e-06</v>
      </c>
      <c r="AG7" t="n">
        <v>0.1497916666666667</v>
      </c>
      <c r="AH7" t="n">
        <v>193592.4767026297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7.1825</v>
      </c>
      <c r="E8" t="n">
        <v>13.92</v>
      </c>
      <c r="F8" t="n">
        <v>8.66</v>
      </c>
      <c r="G8" t="n">
        <v>12.08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145.45</v>
      </c>
      <c r="Q8" t="n">
        <v>1361.36</v>
      </c>
      <c r="R8" t="n">
        <v>52.74</v>
      </c>
      <c r="S8" t="n">
        <v>25.13</v>
      </c>
      <c r="T8" t="n">
        <v>13026.08</v>
      </c>
      <c r="U8" t="n">
        <v>0.48</v>
      </c>
      <c r="V8" t="n">
        <v>0.83</v>
      </c>
      <c r="W8" t="n">
        <v>1.25</v>
      </c>
      <c r="X8" t="n">
        <v>0.84</v>
      </c>
      <c r="Y8" t="n">
        <v>1</v>
      </c>
      <c r="Z8" t="n">
        <v>10</v>
      </c>
      <c r="AA8" t="n">
        <v>148.4773154658101</v>
      </c>
      <c r="AB8" t="n">
        <v>203.1532133770881</v>
      </c>
      <c r="AC8" t="n">
        <v>183.7645558197623</v>
      </c>
      <c r="AD8" t="n">
        <v>148477.3154658101</v>
      </c>
      <c r="AE8" t="n">
        <v>203153.2133770881</v>
      </c>
      <c r="AF8" t="n">
        <v>1.577706841444657e-06</v>
      </c>
      <c r="AG8" t="n">
        <v>0.145</v>
      </c>
      <c r="AH8" t="n">
        <v>183764.5558197623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7.3312</v>
      </c>
      <c r="E9" t="n">
        <v>13.64</v>
      </c>
      <c r="F9" t="n">
        <v>8.59</v>
      </c>
      <c r="G9" t="n">
        <v>13.21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143.73</v>
      </c>
      <c r="Q9" t="n">
        <v>1361.57</v>
      </c>
      <c r="R9" t="n">
        <v>50.61</v>
      </c>
      <c r="S9" t="n">
        <v>25.13</v>
      </c>
      <c r="T9" t="n">
        <v>11978.7</v>
      </c>
      <c r="U9" t="n">
        <v>0.5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143.935651831314</v>
      </c>
      <c r="AB9" t="n">
        <v>196.939108828315</v>
      </c>
      <c r="AC9" t="n">
        <v>178.1435166875717</v>
      </c>
      <c r="AD9" t="n">
        <v>143935.651831314</v>
      </c>
      <c r="AE9" t="n">
        <v>196939.108828315</v>
      </c>
      <c r="AF9" t="n">
        <v>1.610370260494128e-06</v>
      </c>
      <c r="AG9" t="n">
        <v>0.1420833333333333</v>
      </c>
      <c r="AH9" t="n">
        <v>178143.5166875717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7.4928</v>
      </c>
      <c r="E10" t="n">
        <v>13.35</v>
      </c>
      <c r="F10" t="n">
        <v>8.51</v>
      </c>
      <c r="G10" t="n">
        <v>14.59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141.09</v>
      </c>
      <c r="Q10" t="n">
        <v>1361.48</v>
      </c>
      <c r="R10" t="n">
        <v>48.21</v>
      </c>
      <c r="S10" t="n">
        <v>25.13</v>
      </c>
      <c r="T10" t="n">
        <v>10801.15</v>
      </c>
      <c r="U10" t="n">
        <v>0.52</v>
      </c>
      <c r="V10" t="n">
        <v>0.85</v>
      </c>
      <c r="W10" t="n">
        <v>1.24</v>
      </c>
      <c r="X10" t="n">
        <v>0.6899999999999999</v>
      </c>
      <c r="Y10" t="n">
        <v>1</v>
      </c>
      <c r="Z10" t="n">
        <v>10</v>
      </c>
      <c r="AA10" t="n">
        <v>138.6289033823897</v>
      </c>
      <c r="AB10" t="n">
        <v>189.6781814832821</v>
      </c>
      <c r="AC10" t="n">
        <v>171.5755620575708</v>
      </c>
      <c r="AD10" t="n">
        <v>138628.9033823897</v>
      </c>
      <c r="AE10" t="n">
        <v>189678.1814832821</v>
      </c>
      <c r="AF10" t="n">
        <v>1.645867291552597e-06</v>
      </c>
      <c r="AG10" t="n">
        <v>0.1390625</v>
      </c>
      <c r="AH10" t="n">
        <v>171575.5620575708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7.6165</v>
      </c>
      <c r="E11" t="n">
        <v>13.13</v>
      </c>
      <c r="F11" t="n">
        <v>8.460000000000001</v>
      </c>
      <c r="G11" t="n">
        <v>15.85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139.17</v>
      </c>
      <c r="Q11" t="n">
        <v>1361.53</v>
      </c>
      <c r="R11" t="n">
        <v>46.61</v>
      </c>
      <c r="S11" t="n">
        <v>25.13</v>
      </c>
      <c r="T11" t="n">
        <v>10014.03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134.8350195692901</v>
      </c>
      <c r="AB11" t="n">
        <v>184.4872222758607</v>
      </c>
      <c r="AC11" t="n">
        <v>166.880020711347</v>
      </c>
      <c r="AD11" t="n">
        <v>134835.0195692901</v>
      </c>
      <c r="AE11" t="n">
        <v>184487.2222758607</v>
      </c>
      <c r="AF11" t="n">
        <v>1.673039214460597e-06</v>
      </c>
      <c r="AG11" t="n">
        <v>0.1367708333333333</v>
      </c>
      <c r="AH11" t="n">
        <v>166880.0207113471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7.7439</v>
      </c>
      <c r="E12" t="n">
        <v>12.91</v>
      </c>
      <c r="F12" t="n">
        <v>8.4</v>
      </c>
      <c r="G12" t="n">
        <v>17.38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136.96</v>
      </c>
      <c r="Q12" t="n">
        <v>1361.54</v>
      </c>
      <c r="R12" t="n">
        <v>44.64</v>
      </c>
      <c r="S12" t="n">
        <v>25.13</v>
      </c>
      <c r="T12" t="n">
        <v>9047.559999999999</v>
      </c>
      <c r="U12" t="n">
        <v>0.5600000000000001</v>
      </c>
      <c r="V12" t="n">
        <v>0.86</v>
      </c>
      <c r="W12" t="n">
        <v>1.23</v>
      </c>
      <c r="X12" t="n">
        <v>0.58</v>
      </c>
      <c r="Y12" t="n">
        <v>1</v>
      </c>
      <c r="Z12" t="n">
        <v>10</v>
      </c>
      <c r="AA12" t="n">
        <v>130.8579386638029</v>
      </c>
      <c r="AB12" t="n">
        <v>179.0456047245493</v>
      </c>
      <c r="AC12" t="n">
        <v>161.9577435017729</v>
      </c>
      <c r="AD12" t="n">
        <v>130857.9386638029</v>
      </c>
      <c r="AE12" t="n">
        <v>179045.6047245493</v>
      </c>
      <c r="AF12" t="n">
        <v>1.701023878797534e-06</v>
      </c>
      <c r="AG12" t="n">
        <v>0.1344791666666667</v>
      </c>
      <c r="AH12" t="n">
        <v>161957.7435017729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7.8402</v>
      </c>
      <c r="E13" t="n">
        <v>12.75</v>
      </c>
      <c r="F13" t="n">
        <v>8.35</v>
      </c>
      <c r="G13" t="n">
        <v>18.56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135.42</v>
      </c>
      <c r="Q13" t="n">
        <v>1361.48</v>
      </c>
      <c r="R13" t="n">
        <v>43.11</v>
      </c>
      <c r="S13" t="n">
        <v>25.13</v>
      </c>
      <c r="T13" t="n">
        <v>8291.23</v>
      </c>
      <c r="U13" t="n">
        <v>0.58</v>
      </c>
      <c r="V13" t="n">
        <v>0.86</v>
      </c>
      <c r="W13" t="n">
        <v>1.22</v>
      </c>
      <c r="X13" t="n">
        <v>0.53</v>
      </c>
      <c r="Y13" t="n">
        <v>1</v>
      </c>
      <c r="Z13" t="n">
        <v>10</v>
      </c>
      <c r="AA13" t="n">
        <v>128.0103452210327</v>
      </c>
      <c r="AB13" t="n">
        <v>175.1494017491967</v>
      </c>
      <c r="AC13" t="n">
        <v>158.4333886700315</v>
      </c>
      <c r="AD13" t="n">
        <v>128010.3452210327</v>
      </c>
      <c r="AE13" t="n">
        <v>175149.4017491967</v>
      </c>
      <c r="AF13" t="n">
        <v>1.72217712193448e-06</v>
      </c>
      <c r="AG13" t="n">
        <v>0.1328125</v>
      </c>
      <c r="AH13" t="n">
        <v>158433.3886700315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7.9355</v>
      </c>
      <c r="E14" t="n">
        <v>12.6</v>
      </c>
      <c r="F14" t="n">
        <v>8.31</v>
      </c>
      <c r="G14" t="n">
        <v>19.93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133.44</v>
      </c>
      <c r="Q14" t="n">
        <v>1361.48</v>
      </c>
      <c r="R14" t="n">
        <v>41.79</v>
      </c>
      <c r="S14" t="n">
        <v>25.13</v>
      </c>
      <c r="T14" t="n">
        <v>7639.93</v>
      </c>
      <c r="U14" t="n">
        <v>0.6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124.983654710682</v>
      </c>
      <c r="AB14" t="n">
        <v>171.0081502647756</v>
      </c>
      <c r="AC14" t="n">
        <v>154.6873724149993</v>
      </c>
      <c r="AD14" t="n">
        <v>124983.654710682</v>
      </c>
      <c r="AE14" t="n">
        <v>171008.1502647756</v>
      </c>
      <c r="AF14" t="n">
        <v>1.743110705225768e-06</v>
      </c>
      <c r="AG14" t="n">
        <v>0.13125</v>
      </c>
      <c r="AH14" t="n">
        <v>154687.3724149993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7.978</v>
      </c>
      <c r="E15" t="n">
        <v>12.53</v>
      </c>
      <c r="F15" t="n">
        <v>8.289999999999999</v>
      </c>
      <c r="G15" t="n">
        <v>20.73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132.41</v>
      </c>
      <c r="Q15" t="n">
        <v>1361.52</v>
      </c>
      <c r="R15" t="n">
        <v>41.37</v>
      </c>
      <c r="S15" t="n">
        <v>25.13</v>
      </c>
      <c r="T15" t="n">
        <v>7433.55</v>
      </c>
      <c r="U15" t="n">
        <v>0.61</v>
      </c>
      <c r="V15" t="n">
        <v>0.87</v>
      </c>
      <c r="W15" t="n">
        <v>1.22</v>
      </c>
      <c r="X15" t="n">
        <v>0.47</v>
      </c>
      <c r="Y15" t="n">
        <v>1</v>
      </c>
      <c r="Z15" t="n">
        <v>10</v>
      </c>
      <c r="AA15" t="n">
        <v>123.5486428933228</v>
      </c>
      <c r="AB15" t="n">
        <v>169.0447037880124</v>
      </c>
      <c r="AC15" t="n">
        <v>152.9113145142633</v>
      </c>
      <c r="AD15" t="n">
        <v>123548.6428933228</v>
      </c>
      <c r="AE15" t="n">
        <v>169044.7037880124</v>
      </c>
      <c r="AF15" t="n">
        <v>1.752446248666269e-06</v>
      </c>
      <c r="AG15" t="n">
        <v>0.1305208333333333</v>
      </c>
      <c r="AH15" t="n">
        <v>152911.3145142633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8.089700000000001</v>
      </c>
      <c r="E16" t="n">
        <v>12.36</v>
      </c>
      <c r="F16" t="n">
        <v>8.23</v>
      </c>
      <c r="G16" t="n">
        <v>22.44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130.27</v>
      </c>
      <c r="Q16" t="n">
        <v>1361.68</v>
      </c>
      <c r="R16" t="n">
        <v>39.17</v>
      </c>
      <c r="S16" t="n">
        <v>25.13</v>
      </c>
      <c r="T16" t="n">
        <v>6347.44</v>
      </c>
      <c r="U16" t="n">
        <v>0.64</v>
      </c>
      <c r="V16" t="n">
        <v>0.87</v>
      </c>
      <c r="W16" t="n">
        <v>1.22</v>
      </c>
      <c r="X16" t="n">
        <v>0.41</v>
      </c>
      <c r="Y16" t="n">
        <v>1</v>
      </c>
      <c r="Z16" t="n">
        <v>10</v>
      </c>
      <c r="AA16" t="n">
        <v>120.2032305484445</v>
      </c>
      <c r="AB16" t="n">
        <v>164.4673630285759</v>
      </c>
      <c r="AC16" t="n">
        <v>148.7708287325678</v>
      </c>
      <c r="AD16" t="n">
        <v>120203.2305484445</v>
      </c>
      <c r="AE16" t="n">
        <v>164467.3630285759</v>
      </c>
      <c r="AF16" t="n">
        <v>1.776982253426362e-06</v>
      </c>
      <c r="AG16" t="n">
        <v>0.12875</v>
      </c>
      <c r="AH16" t="n">
        <v>148770.8287325678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8.1378</v>
      </c>
      <c r="E17" t="n">
        <v>12.29</v>
      </c>
      <c r="F17" t="n">
        <v>8.210000000000001</v>
      </c>
      <c r="G17" t="n">
        <v>23.45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129.04</v>
      </c>
      <c r="Q17" t="n">
        <v>1361.34</v>
      </c>
      <c r="R17" t="n">
        <v>38.7</v>
      </c>
      <c r="S17" t="n">
        <v>25.13</v>
      </c>
      <c r="T17" t="n">
        <v>6116.52</v>
      </c>
      <c r="U17" t="n">
        <v>0.65</v>
      </c>
      <c r="V17" t="n">
        <v>0.88</v>
      </c>
      <c r="W17" t="n">
        <v>1.21</v>
      </c>
      <c r="X17" t="n">
        <v>0.39</v>
      </c>
      <c r="Y17" t="n">
        <v>1</v>
      </c>
      <c r="Z17" t="n">
        <v>10</v>
      </c>
      <c r="AA17" t="n">
        <v>118.6062197958864</v>
      </c>
      <c r="AB17" t="n">
        <v>162.282262461785</v>
      </c>
      <c r="AC17" t="n">
        <v>146.7942710970628</v>
      </c>
      <c r="AD17" t="n">
        <v>118606.2197958864</v>
      </c>
      <c r="AE17" t="n">
        <v>162282.262461785</v>
      </c>
      <c r="AF17" t="n">
        <v>1.787547892002553e-06</v>
      </c>
      <c r="AG17" t="n">
        <v>0.1280208333333333</v>
      </c>
      <c r="AH17" t="n">
        <v>146794.2710970629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8.1852</v>
      </c>
      <c r="E18" t="n">
        <v>12.22</v>
      </c>
      <c r="F18" t="n">
        <v>8.19</v>
      </c>
      <c r="G18" t="n">
        <v>24.57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127.98</v>
      </c>
      <c r="Q18" t="n">
        <v>1361.39</v>
      </c>
      <c r="R18" t="n">
        <v>38.07</v>
      </c>
      <c r="S18" t="n">
        <v>25.13</v>
      </c>
      <c r="T18" t="n">
        <v>5804.98</v>
      </c>
      <c r="U18" t="n">
        <v>0.66</v>
      </c>
      <c r="V18" t="n">
        <v>0.88</v>
      </c>
      <c r="W18" t="n">
        <v>1.21</v>
      </c>
      <c r="X18" t="n">
        <v>0.37</v>
      </c>
      <c r="Y18" t="n">
        <v>1</v>
      </c>
      <c r="Z18" t="n">
        <v>10</v>
      </c>
      <c r="AA18" t="n">
        <v>117.1508086653082</v>
      </c>
      <c r="AB18" t="n">
        <v>160.2909047447215</v>
      </c>
      <c r="AC18" t="n">
        <v>144.9929657656272</v>
      </c>
      <c r="AD18" t="n">
        <v>117150.8086653082</v>
      </c>
      <c r="AE18" t="n">
        <v>160290.9047447215</v>
      </c>
      <c r="AF18" t="n">
        <v>1.797959768686782e-06</v>
      </c>
      <c r="AG18" t="n">
        <v>0.1272916666666667</v>
      </c>
      <c r="AH18" t="n">
        <v>144992.9657656272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8.2325</v>
      </c>
      <c r="E19" t="n">
        <v>12.15</v>
      </c>
      <c r="F19" t="n">
        <v>8.17</v>
      </c>
      <c r="G19" t="n">
        <v>25.81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125.96</v>
      </c>
      <c r="Q19" t="n">
        <v>1361.36</v>
      </c>
      <c r="R19" t="n">
        <v>37.76</v>
      </c>
      <c r="S19" t="n">
        <v>25.13</v>
      </c>
      <c r="T19" t="n">
        <v>5653.71</v>
      </c>
      <c r="U19" t="n">
        <v>0.67</v>
      </c>
      <c r="V19" t="n">
        <v>0.88</v>
      </c>
      <c r="W19" t="n">
        <v>1.21</v>
      </c>
      <c r="X19" t="n">
        <v>0.35</v>
      </c>
      <c r="Y19" t="n">
        <v>1</v>
      </c>
      <c r="Z19" t="n">
        <v>10</v>
      </c>
      <c r="AA19" t="n">
        <v>115.0789187390142</v>
      </c>
      <c r="AB19" t="n">
        <v>157.456053542235</v>
      </c>
      <c r="AC19" t="n">
        <v>142.4286687831664</v>
      </c>
      <c r="AD19" t="n">
        <v>115078.9187390142</v>
      </c>
      <c r="AE19" t="n">
        <v>157456.053542235</v>
      </c>
      <c r="AF19" t="n">
        <v>1.808349679386445e-06</v>
      </c>
      <c r="AG19" t="n">
        <v>0.1265625</v>
      </c>
      <c r="AH19" t="n">
        <v>142428.6687831664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8.2743</v>
      </c>
      <c r="E20" t="n">
        <v>12.09</v>
      </c>
      <c r="F20" t="n">
        <v>8.17</v>
      </c>
      <c r="G20" t="n">
        <v>27.22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124.32</v>
      </c>
      <c r="Q20" t="n">
        <v>1361.34</v>
      </c>
      <c r="R20" t="n">
        <v>37.27</v>
      </c>
      <c r="S20" t="n">
        <v>25.13</v>
      </c>
      <c r="T20" t="n">
        <v>5415.45</v>
      </c>
      <c r="U20" t="n">
        <v>0.67</v>
      </c>
      <c r="V20" t="n">
        <v>0.88</v>
      </c>
      <c r="W20" t="n">
        <v>1.21</v>
      </c>
      <c r="X20" t="n">
        <v>0.35</v>
      </c>
      <c r="Y20" t="n">
        <v>1</v>
      </c>
      <c r="Z20" t="n">
        <v>10</v>
      </c>
      <c r="AA20" t="n">
        <v>113.427240601756</v>
      </c>
      <c r="AB20" t="n">
        <v>155.1961546479427</v>
      </c>
      <c r="AC20" t="n">
        <v>140.3844514675567</v>
      </c>
      <c r="AD20" t="n">
        <v>113427.240601756</v>
      </c>
      <c r="AE20" t="n">
        <v>155196.1546479427</v>
      </c>
      <c r="AF20" t="n">
        <v>1.817531460934985e-06</v>
      </c>
      <c r="AG20" t="n">
        <v>0.1259375</v>
      </c>
      <c r="AH20" t="n">
        <v>140384.4514675566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8.3239</v>
      </c>
      <c r="E21" t="n">
        <v>12.01</v>
      </c>
      <c r="F21" t="n">
        <v>8.15</v>
      </c>
      <c r="G21" t="n">
        <v>28.76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122.49</v>
      </c>
      <c r="Q21" t="n">
        <v>1361.35</v>
      </c>
      <c r="R21" t="n">
        <v>36.87</v>
      </c>
      <c r="S21" t="n">
        <v>25.13</v>
      </c>
      <c r="T21" t="n">
        <v>5218.54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111.4923157016306</v>
      </c>
      <c r="AB21" t="n">
        <v>152.5487050367304</v>
      </c>
      <c r="AC21" t="n">
        <v>137.9896707315187</v>
      </c>
      <c r="AD21" t="n">
        <v>111492.3157016306</v>
      </c>
      <c r="AE21" t="n">
        <v>152548.7050367304</v>
      </c>
      <c r="AF21" t="n">
        <v>1.828426589279664e-06</v>
      </c>
      <c r="AG21" t="n">
        <v>0.1251041666666667</v>
      </c>
      <c r="AH21" t="n">
        <v>137989.6707315187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8.373799999999999</v>
      </c>
      <c r="E22" t="n">
        <v>11.94</v>
      </c>
      <c r="F22" t="n">
        <v>8.130000000000001</v>
      </c>
      <c r="G22" t="n">
        <v>30.49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121.53</v>
      </c>
      <c r="Q22" t="n">
        <v>1361.34</v>
      </c>
      <c r="R22" t="n">
        <v>36.36</v>
      </c>
      <c r="S22" t="n">
        <v>25.13</v>
      </c>
      <c r="T22" t="n">
        <v>4969.66</v>
      </c>
      <c r="U22" t="n">
        <v>0.6899999999999999</v>
      </c>
      <c r="V22" t="n">
        <v>0.88</v>
      </c>
      <c r="W22" t="n">
        <v>1.21</v>
      </c>
      <c r="X22" t="n">
        <v>0.31</v>
      </c>
      <c r="Y22" t="n">
        <v>1</v>
      </c>
      <c r="Z22" t="n">
        <v>10</v>
      </c>
      <c r="AA22" t="n">
        <v>110.1421560220813</v>
      </c>
      <c r="AB22" t="n">
        <v>150.7013569983308</v>
      </c>
      <c r="AC22" t="n">
        <v>136.3186309971341</v>
      </c>
      <c r="AD22" t="n">
        <v>110142.1560220813</v>
      </c>
      <c r="AE22" t="n">
        <v>150701.3569983308</v>
      </c>
      <c r="AF22" t="n">
        <v>1.83938761557804e-06</v>
      </c>
      <c r="AG22" t="n">
        <v>0.124375</v>
      </c>
      <c r="AH22" t="n">
        <v>136318.6309971341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8.428900000000001</v>
      </c>
      <c r="E23" t="n">
        <v>11.86</v>
      </c>
      <c r="F23" t="n">
        <v>8.109999999999999</v>
      </c>
      <c r="G23" t="n">
        <v>32.43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120.59</v>
      </c>
      <c r="Q23" t="n">
        <v>1361.37</v>
      </c>
      <c r="R23" t="n">
        <v>35.66</v>
      </c>
      <c r="S23" t="n">
        <v>25.13</v>
      </c>
      <c r="T23" t="n">
        <v>4627.57</v>
      </c>
      <c r="U23" t="n">
        <v>0.7</v>
      </c>
      <c r="V23" t="n">
        <v>0.89</v>
      </c>
      <c r="W23" t="n">
        <v>1.2</v>
      </c>
      <c r="X23" t="n">
        <v>0.29</v>
      </c>
      <c r="Y23" t="n">
        <v>1</v>
      </c>
      <c r="Z23" t="n">
        <v>10</v>
      </c>
      <c r="AA23" t="n">
        <v>108.7546695374124</v>
      </c>
      <c r="AB23" t="n">
        <v>148.8029367784242</v>
      </c>
      <c r="AC23" t="n">
        <v>134.6013933385653</v>
      </c>
      <c r="AD23" t="n">
        <v>108754.6695374124</v>
      </c>
      <c r="AE23" t="n">
        <v>148802.9367784242</v>
      </c>
      <c r="AF23" t="n">
        <v>1.851490873073842e-06</v>
      </c>
      <c r="AG23" t="n">
        <v>0.1235416666666667</v>
      </c>
      <c r="AH23" t="n">
        <v>134601.3933385653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8.4339</v>
      </c>
      <c r="E24" t="n">
        <v>11.86</v>
      </c>
      <c r="F24" t="n">
        <v>8.1</v>
      </c>
      <c r="G24" t="n">
        <v>32.4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118.63</v>
      </c>
      <c r="Q24" t="n">
        <v>1361.34</v>
      </c>
      <c r="R24" t="n">
        <v>35.43</v>
      </c>
      <c r="S24" t="n">
        <v>25.13</v>
      </c>
      <c r="T24" t="n">
        <v>4508.89</v>
      </c>
      <c r="U24" t="n">
        <v>0.71</v>
      </c>
      <c r="V24" t="n">
        <v>0.89</v>
      </c>
      <c r="W24" t="n">
        <v>1.2</v>
      </c>
      <c r="X24" t="n">
        <v>0.28</v>
      </c>
      <c r="Y24" t="n">
        <v>1</v>
      </c>
      <c r="Z24" t="n">
        <v>10</v>
      </c>
      <c r="AA24" t="n">
        <v>107.3911312149022</v>
      </c>
      <c r="AB24" t="n">
        <v>146.9372834905015</v>
      </c>
      <c r="AC24" t="n">
        <v>132.9137953819805</v>
      </c>
      <c r="AD24" t="n">
        <v>107391.1312149022</v>
      </c>
      <c r="AE24" t="n">
        <v>146937.2834905015</v>
      </c>
      <c r="AF24" t="n">
        <v>1.852589172302137e-06</v>
      </c>
      <c r="AG24" t="n">
        <v>0.1235416666666667</v>
      </c>
      <c r="AH24" t="n">
        <v>132913.7953819805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8.491400000000001</v>
      </c>
      <c r="E25" t="n">
        <v>11.78</v>
      </c>
      <c r="F25" t="n">
        <v>8.07</v>
      </c>
      <c r="G25" t="n">
        <v>34.6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118.05</v>
      </c>
      <c r="Q25" t="n">
        <v>1361.38</v>
      </c>
      <c r="R25" t="n">
        <v>34.45</v>
      </c>
      <c r="S25" t="n">
        <v>25.13</v>
      </c>
      <c r="T25" t="n">
        <v>4023.31</v>
      </c>
      <c r="U25" t="n">
        <v>0.73</v>
      </c>
      <c r="V25" t="n">
        <v>0.89</v>
      </c>
      <c r="W25" t="n">
        <v>1.2</v>
      </c>
      <c r="X25" t="n">
        <v>0.25</v>
      </c>
      <c r="Y25" t="n">
        <v>1</v>
      </c>
      <c r="Z25" t="n">
        <v>10</v>
      </c>
      <c r="AA25" t="n">
        <v>106.1972700919896</v>
      </c>
      <c r="AB25" t="n">
        <v>145.3037900326977</v>
      </c>
      <c r="AC25" t="n">
        <v>131.4362002471665</v>
      </c>
      <c r="AD25" t="n">
        <v>106197.2700919896</v>
      </c>
      <c r="AE25" t="n">
        <v>145303.7900326977</v>
      </c>
      <c r="AF25" t="n">
        <v>1.86521961342752e-06</v>
      </c>
      <c r="AG25" t="n">
        <v>0.1227083333333333</v>
      </c>
      <c r="AH25" t="n">
        <v>131436.2002471665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8.540699999999999</v>
      </c>
      <c r="E26" t="n">
        <v>11.71</v>
      </c>
      <c r="F26" t="n">
        <v>8.06</v>
      </c>
      <c r="G26" t="n">
        <v>37.19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116.02</v>
      </c>
      <c r="Q26" t="n">
        <v>1361.44</v>
      </c>
      <c r="R26" t="n">
        <v>34.02</v>
      </c>
      <c r="S26" t="n">
        <v>25.13</v>
      </c>
      <c r="T26" t="n">
        <v>3813.71</v>
      </c>
      <c r="U26" t="n">
        <v>0.74</v>
      </c>
      <c r="V26" t="n">
        <v>0.89</v>
      </c>
      <c r="W26" t="n">
        <v>1.2</v>
      </c>
      <c r="X26" t="n">
        <v>0.24</v>
      </c>
      <c r="Y26" t="n">
        <v>1</v>
      </c>
      <c r="Z26" t="n">
        <v>10</v>
      </c>
      <c r="AA26" t="n">
        <v>104.2650118205245</v>
      </c>
      <c r="AB26" t="n">
        <v>142.6599890204618</v>
      </c>
      <c r="AC26" t="n">
        <v>129.0447198929396</v>
      </c>
      <c r="AD26" t="n">
        <v>104265.0118205245</v>
      </c>
      <c r="AE26" t="n">
        <v>142659.9890204618</v>
      </c>
      <c r="AF26" t="n">
        <v>1.876048843818501e-06</v>
      </c>
      <c r="AG26" t="n">
        <v>0.1219791666666667</v>
      </c>
      <c r="AH26" t="n">
        <v>129044.7198929396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8.5444</v>
      </c>
      <c r="E27" t="n">
        <v>11.7</v>
      </c>
      <c r="F27" t="n">
        <v>8.050000000000001</v>
      </c>
      <c r="G27" t="n">
        <v>37.17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10</v>
      </c>
      <c r="N27" t="n">
        <v>84.51000000000001</v>
      </c>
      <c r="O27" t="n">
        <v>36982.83</v>
      </c>
      <c r="P27" t="n">
        <v>114.14</v>
      </c>
      <c r="Q27" t="n">
        <v>1361.44</v>
      </c>
      <c r="R27" t="n">
        <v>33.95</v>
      </c>
      <c r="S27" t="n">
        <v>25.13</v>
      </c>
      <c r="T27" t="n">
        <v>3778.66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102.987907914899</v>
      </c>
      <c r="AB27" t="n">
        <v>140.9125991149379</v>
      </c>
      <c r="AC27" t="n">
        <v>127.4640984275212</v>
      </c>
      <c r="AD27" t="n">
        <v>102987.907914899</v>
      </c>
      <c r="AE27" t="n">
        <v>140912.5991149379</v>
      </c>
      <c r="AF27" t="n">
        <v>1.876861585247439e-06</v>
      </c>
      <c r="AG27" t="n">
        <v>0.121875</v>
      </c>
      <c r="AH27" t="n">
        <v>127464.0984275212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8.584899999999999</v>
      </c>
      <c r="E28" t="n">
        <v>11.65</v>
      </c>
      <c r="F28" t="n">
        <v>8.050000000000001</v>
      </c>
      <c r="G28" t="n">
        <v>40.26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112.87</v>
      </c>
      <c r="Q28" t="n">
        <v>1361.52</v>
      </c>
      <c r="R28" t="n">
        <v>34.06</v>
      </c>
      <c r="S28" t="n">
        <v>25.13</v>
      </c>
      <c r="T28" t="n">
        <v>3838.49</v>
      </c>
      <c r="U28" t="n">
        <v>0.74</v>
      </c>
      <c r="V28" t="n">
        <v>0.89</v>
      </c>
      <c r="W28" t="n">
        <v>1.2</v>
      </c>
      <c r="X28" t="n">
        <v>0.23</v>
      </c>
      <c r="Y28" t="n">
        <v>1</v>
      </c>
      <c r="Z28" t="n">
        <v>10</v>
      </c>
      <c r="AA28" t="n">
        <v>101.7048775153031</v>
      </c>
      <c r="AB28" t="n">
        <v>139.1571003189054</v>
      </c>
      <c r="AC28" t="n">
        <v>125.8761419727234</v>
      </c>
      <c r="AD28" t="n">
        <v>101704.8775153031</v>
      </c>
      <c r="AE28" t="n">
        <v>139157.1003189054</v>
      </c>
      <c r="AF28" t="n">
        <v>1.885757808996622e-06</v>
      </c>
      <c r="AG28" t="n">
        <v>0.1213541666666667</v>
      </c>
      <c r="AH28" t="n">
        <v>125876.1419727234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8.5954</v>
      </c>
      <c r="E29" t="n">
        <v>11.63</v>
      </c>
      <c r="F29" t="n">
        <v>8.039999999999999</v>
      </c>
      <c r="G29" t="n">
        <v>40.19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110.77</v>
      </c>
      <c r="Q29" t="n">
        <v>1361.34</v>
      </c>
      <c r="R29" t="n">
        <v>33.43</v>
      </c>
      <c r="S29" t="n">
        <v>25.13</v>
      </c>
      <c r="T29" t="n">
        <v>3525.25</v>
      </c>
      <c r="U29" t="n">
        <v>0.75</v>
      </c>
      <c r="V29" t="n">
        <v>0.89</v>
      </c>
      <c r="W29" t="n">
        <v>1.2</v>
      </c>
      <c r="X29" t="n">
        <v>0.22</v>
      </c>
      <c r="Y29" t="n">
        <v>1</v>
      </c>
      <c r="Z29" t="n">
        <v>10</v>
      </c>
      <c r="AA29" t="n">
        <v>100.2179678936312</v>
      </c>
      <c r="AB29" t="n">
        <v>137.122644976712</v>
      </c>
      <c r="AC29" t="n">
        <v>124.0358521930124</v>
      </c>
      <c r="AD29" t="n">
        <v>100217.9678936312</v>
      </c>
      <c r="AE29" t="n">
        <v>137122.644976712</v>
      </c>
      <c r="AF29" t="n">
        <v>1.88806423737604e-06</v>
      </c>
      <c r="AG29" t="n">
        <v>0.1211458333333333</v>
      </c>
      <c r="AH29" t="n">
        <v>124035.8521930124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8.6395</v>
      </c>
      <c r="E30" t="n">
        <v>11.57</v>
      </c>
      <c r="F30" t="n">
        <v>8.029999999999999</v>
      </c>
      <c r="G30" t="n">
        <v>43.82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109.57</v>
      </c>
      <c r="Q30" t="n">
        <v>1361.36</v>
      </c>
      <c r="R30" t="n">
        <v>33.13</v>
      </c>
      <c r="S30" t="n">
        <v>25.13</v>
      </c>
      <c r="T30" t="n">
        <v>3378.53</v>
      </c>
      <c r="U30" t="n">
        <v>0.76</v>
      </c>
      <c r="V30" t="n">
        <v>0.9</v>
      </c>
      <c r="W30" t="n">
        <v>1.2</v>
      </c>
      <c r="X30" t="n">
        <v>0.21</v>
      </c>
      <c r="Y30" t="n">
        <v>1</v>
      </c>
      <c r="Z30" t="n">
        <v>10</v>
      </c>
      <c r="AA30" t="n">
        <v>98.92411932058697</v>
      </c>
      <c r="AB30" t="n">
        <v>135.3523442785034</v>
      </c>
      <c r="AC30" t="n">
        <v>122.4345065088075</v>
      </c>
      <c r="AD30" t="n">
        <v>98924.11932058696</v>
      </c>
      <c r="AE30" t="n">
        <v>135352.3442785034</v>
      </c>
      <c r="AF30" t="n">
        <v>1.897751236569595e-06</v>
      </c>
      <c r="AG30" t="n">
        <v>0.1205208333333333</v>
      </c>
      <c r="AH30" t="n">
        <v>122434.5065088075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8.642799999999999</v>
      </c>
      <c r="E31" t="n">
        <v>11.57</v>
      </c>
      <c r="F31" t="n">
        <v>8.029999999999999</v>
      </c>
      <c r="G31" t="n">
        <v>43.79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4</v>
      </c>
      <c r="N31" t="n">
        <v>85.61</v>
      </c>
      <c r="O31" t="n">
        <v>37241.49</v>
      </c>
      <c r="P31" t="n">
        <v>110.2</v>
      </c>
      <c r="Q31" t="n">
        <v>1361.53</v>
      </c>
      <c r="R31" t="n">
        <v>33.01</v>
      </c>
      <c r="S31" t="n">
        <v>25.13</v>
      </c>
      <c r="T31" t="n">
        <v>3320.61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99.28379909956611</v>
      </c>
      <c r="AB31" t="n">
        <v>135.8444740200543</v>
      </c>
      <c r="AC31" t="n">
        <v>122.8796680785334</v>
      </c>
      <c r="AD31" t="n">
        <v>99283.79909956611</v>
      </c>
      <c r="AE31" t="n">
        <v>135844.4740200543</v>
      </c>
      <c r="AF31" t="n">
        <v>1.898476114060269e-06</v>
      </c>
      <c r="AG31" t="n">
        <v>0.1205208333333333</v>
      </c>
      <c r="AH31" t="n">
        <v>122879.6680785334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8.6426</v>
      </c>
      <c r="E32" t="n">
        <v>11.57</v>
      </c>
      <c r="F32" t="n">
        <v>8.029999999999999</v>
      </c>
      <c r="G32" t="n">
        <v>43.79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109.91</v>
      </c>
      <c r="Q32" t="n">
        <v>1361.34</v>
      </c>
      <c r="R32" t="n">
        <v>32.8</v>
      </c>
      <c r="S32" t="n">
        <v>25.13</v>
      </c>
      <c r="T32" t="n">
        <v>3214.83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99.10344658712626</v>
      </c>
      <c r="AB32" t="n">
        <v>135.5977077559429</v>
      </c>
      <c r="AC32" t="n">
        <v>122.6564528403301</v>
      </c>
      <c r="AD32" t="n">
        <v>99103.44658712625</v>
      </c>
      <c r="AE32" t="n">
        <v>135597.7077559429</v>
      </c>
      <c r="AF32" t="n">
        <v>1.898432182091138e-06</v>
      </c>
      <c r="AG32" t="n">
        <v>0.1205208333333333</v>
      </c>
      <c r="AH32" t="n">
        <v>122656.4528403301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8.641999999999999</v>
      </c>
      <c r="E33" t="n">
        <v>11.57</v>
      </c>
      <c r="F33" t="n">
        <v>8.029999999999999</v>
      </c>
      <c r="G33" t="n">
        <v>43.8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109.55</v>
      </c>
      <c r="Q33" t="n">
        <v>1361.34</v>
      </c>
      <c r="R33" t="n">
        <v>32.92</v>
      </c>
      <c r="S33" t="n">
        <v>25.13</v>
      </c>
      <c r="T33" t="n">
        <v>3273.64</v>
      </c>
      <c r="U33" t="n">
        <v>0.76</v>
      </c>
      <c r="V33" t="n">
        <v>0.9</v>
      </c>
      <c r="W33" t="n">
        <v>1.21</v>
      </c>
      <c r="X33" t="n">
        <v>0.21</v>
      </c>
      <c r="Y33" t="n">
        <v>1</v>
      </c>
      <c r="Z33" t="n">
        <v>10</v>
      </c>
      <c r="AA33" t="n">
        <v>98.88349134361835</v>
      </c>
      <c r="AB33" t="n">
        <v>135.2967552880351</v>
      </c>
      <c r="AC33" t="n">
        <v>122.3842228535699</v>
      </c>
      <c r="AD33" t="n">
        <v>98883.49134361834</v>
      </c>
      <c r="AE33" t="n">
        <v>135296.7552880351</v>
      </c>
      <c r="AF33" t="n">
        <v>1.898300386183742e-06</v>
      </c>
      <c r="AG33" t="n">
        <v>0.1205208333333333</v>
      </c>
      <c r="AH33" t="n">
        <v>122384.2228535699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8.6424</v>
      </c>
      <c r="E34" t="n">
        <v>11.57</v>
      </c>
      <c r="F34" t="n">
        <v>8.029999999999999</v>
      </c>
      <c r="G34" t="n">
        <v>43.79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109.58</v>
      </c>
      <c r="Q34" t="n">
        <v>1361.34</v>
      </c>
      <c r="R34" t="n">
        <v>32.87</v>
      </c>
      <c r="S34" t="n">
        <v>25.13</v>
      </c>
      <c r="T34" t="n">
        <v>3248.63</v>
      </c>
      <c r="U34" t="n">
        <v>0.76</v>
      </c>
      <c r="V34" t="n">
        <v>0.9</v>
      </c>
      <c r="W34" t="n">
        <v>1.21</v>
      </c>
      <c r="X34" t="n">
        <v>0.21</v>
      </c>
      <c r="Y34" t="n">
        <v>1</v>
      </c>
      <c r="Z34" t="n">
        <v>10</v>
      </c>
      <c r="AA34" t="n">
        <v>98.89789847118703</v>
      </c>
      <c r="AB34" t="n">
        <v>135.3164677555721</v>
      </c>
      <c r="AC34" t="n">
        <v>122.4020539908718</v>
      </c>
      <c r="AD34" t="n">
        <v>98897.89847118703</v>
      </c>
      <c r="AE34" t="n">
        <v>135316.4677555721</v>
      </c>
      <c r="AF34" t="n">
        <v>1.898388250122006e-06</v>
      </c>
      <c r="AG34" t="n">
        <v>0.1205208333333333</v>
      </c>
      <c r="AH34" t="n">
        <v>122402.0539908718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7.5645</v>
      </c>
      <c r="E2" t="n">
        <v>13.22</v>
      </c>
      <c r="F2" t="n">
        <v>9.19</v>
      </c>
      <c r="G2" t="n">
        <v>8.109999999999999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93.09</v>
      </c>
      <c r="Q2" t="n">
        <v>1361.69</v>
      </c>
      <c r="R2" t="n">
        <v>69.16</v>
      </c>
      <c r="S2" t="n">
        <v>25.13</v>
      </c>
      <c r="T2" t="n">
        <v>21110.26</v>
      </c>
      <c r="U2" t="n">
        <v>0.36</v>
      </c>
      <c r="V2" t="n">
        <v>0.78</v>
      </c>
      <c r="W2" t="n">
        <v>1.29</v>
      </c>
      <c r="X2" t="n">
        <v>1.37</v>
      </c>
      <c r="Y2" t="n">
        <v>1</v>
      </c>
      <c r="Z2" t="n">
        <v>10</v>
      </c>
      <c r="AA2" t="n">
        <v>95.36128113201553</v>
      </c>
      <c r="AB2" t="n">
        <v>130.4775118875748</v>
      </c>
      <c r="AC2" t="n">
        <v>118.0249212793974</v>
      </c>
      <c r="AD2" t="n">
        <v>95361.28113201553</v>
      </c>
      <c r="AE2" t="n">
        <v>130477.5118875748</v>
      </c>
      <c r="AF2" t="n">
        <v>1.881922037559848e-06</v>
      </c>
      <c r="AG2" t="n">
        <v>0.1377083333333333</v>
      </c>
      <c r="AH2" t="n">
        <v>118024.9212793974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8.0703</v>
      </c>
      <c r="E3" t="n">
        <v>12.39</v>
      </c>
      <c r="F3" t="n">
        <v>8.82</v>
      </c>
      <c r="G3" t="n">
        <v>10.38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86.65000000000001</v>
      </c>
      <c r="Q3" t="n">
        <v>1361.59</v>
      </c>
      <c r="R3" t="n">
        <v>57.72</v>
      </c>
      <c r="S3" t="n">
        <v>25.13</v>
      </c>
      <c r="T3" t="n">
        <v>15478.19</v>
      </c>
      <c r="U3" t="n">
        <v>0.44</v>
      </c>
      <c r="V3" t="n">
        <v>0.82</v>
      </c>
      <c r="W3" t="n">
        <v>1.26</v>
      </c>
      <c r="X3" t="n">
        <v>1</v>
      </c>
      <c r="Y3" t="n">
        <v>1</v>
      </c>
      <c r="Z3" t="n">
        <v>10</v>
      </c>
      <c r="AA3" t="n">
        <v>84.14891447066405</v>
      </c>
      <c r="AB3" t="n">
        <v>115.1362571668152</v>
      </c>
      <c r="AC3" t="n">
        <v>104.147814377596</v>
      </c>
      <c r="AD3" t="n">
        <v>84148.91447066405</v>
      </c>
      <c r="AE3" t="n">
        <v>115136.2571668152</v>
      </c>
      <c r="AF3" t="n">
        <v>2.007756681832142e-06</v>
      </c>
      <c r="AG3" t="n">
        <v>0.1290625</v>
      </c>
      <c r="AH3" t="n">
        <v>104147.814377596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8.3781</v>
      </c>
      <c r="E4" t="n">
        <v>11.94</v>
      </c>
      <c r="F4" t="n">
        <v>8.640000000000001</v>
      </c>
      <c r="G4" t="n">
        <v>12.64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82.17</v>
      </c>
      <c r="Q4" t="n">
        <v>1361.59</v>
      </c>
      <c r="R4" t="n">
        <v>51.83</v>
      </c>
      <c r="S4" t="n">
        <v>25.13</v>
      </c>
      <c r="T4" t="n">
        <v>12578.48</v>
      </c>
      <c r="U4" t="n">
        <v>0.48</v>
      </c>
      <c r="V4" t="n">
        <v>0.83</v>
      </c>
      <c r="W4" t="n">
        <v>1.26</v>
      </c>
      <c r="X4" t="n">
        <v>0.82</v>
      </c>
      <c r="Y4" t="n">
        <v>1</v>
      </c>
      <c r="Z4" t="n">
        <v>10</v>
      </c>
      <c r="AA4" t="n">
        <v>77.74113777909818</v>
      </c>
      <c r="AB4" t="n">
        <v>106.3688544062629</v>
      </c>
      <c r="AC4" t="n">
        <v>96.21716023138099</v>
      </c>
      <c r="AD4" t="n">
        <v>77741.13777909818</v>
      </c>
      <c r="AE4" t="n">
        <v>106368.8544062629</v>
      </c>
      <c r="AF4" t="n">
        <v>2.084332212688236e-06</v>
      </c>
      <c r="AG4" t="n">
        <v>0.124375</v>
      </c>
      <c r="AH4" t="n">
        <v>96217.16023138099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8.6557</v>
      </c>
      <c r="E5" t="n">
        <v>11.55</v>
      </c>
      <c r="F5" t="n">
        <v>8.470000000000001</v>
      </c>
      <c r="G5" t="n">
        <v>15.41</v>
      </c>
      <c r="H5" t="n">
        <v>0.23</v>
      </c>
      <c r="I5" t="n">
        <v>33</v>
      </c>
      <c r="J5" t="n">
        <v>134.22</v>
      </c>
      <c r="K5" t="n">
        <v>46.47</v>
      </c>
      <c r="L5" t="n">
        <v>1.75</v>
      </c>
      <c r="M5" t="n">
        <v>31</v>
      </c>
      <c r="N5" t="n">
        <v>21</v>
      </c>
      <c r="O5" t="n">
        <v>16787.35</v>
      </c>
      <c r="P5" t="n">
        <v>78.11</v>
      </c>
      <c r="Q5" t="n">
        <v>1361.51</v>
      </c>
      <c r="R5" t="n">
        <v>47.01</v>
      </c>
      <c r="S5" t="n">
        <v>25.13</v>
      </c>
      <c r="T5" t="n">
        <v>10209.21</v>
      </c>
      <c r="U5" t="n">
        <v>0.53</v>
      </c>
      <c r="V5" t="n">
        <v>0.85</v>
      </c>
      <c r="W5" t="n">
        <v>1.23</v>
      </c>
      <c r="X5" t="n">
        <v>0.65</v>
      </c>
      <c r="Y5" t="n">
        <v>1</v>
      </c>
      <c r="Z5" t="n">
        <v>10</v>
      </c>
      <c r="AA5" t="n">
        <v>72.32106530742257</v>
      </c>
      <c r="AB5" t="n">
        <v>98.95287213379868</v>
      </c>
      <c r="AC5" t="n">
        <v>89.50894889860183</v>
      </c>
      <c r="AD5" t="n">
        <v>72321.06530742257</v>
      </c>
      <c r="AE5" t="n">
        <v>98952.87213379868</v>
      </c>
      <c r="AF5" t="n">
        <v>2.153394484831353e-06</v>
      </c>
      <c r="AG5" t="n">
        <v>0.1203125</v>
      </c>
      <c r="AH5" t="n">
        <v>89508.94889860183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8.852399999999999</v>
      </c>
      <c r="E6" t="n">
        <v>11.3</v>
      </c>
      <c r="F6" t="n">
        <v>8.35</v>
      </c>
      <c r="G6" t="n">
        <v>17.9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73.73999999999999</v>
      </c>
      <c r="Q6" t="n">
        <v>1361.59</v>
      </c>
      <c r="R6" t="n">
        <v>43.37</v>
      </c>
      <c r="S6" t="n">
        <v>25.13</v>
      </c>
      <c r="T6" t="n">
        <v>8417.4</v>
      </c>
      <c r="U6" t="n">
        <v>0.58</v>
      </c>
      <c r="V6" t="n">
        <v>0.86</v>
      </c>
      <c r="W6" t="n">
        <v>1.22</v>
      </c>
      <c r="X6" t="n">
        <v>0.53</v>
      </c>
      <c r="Y6" t="n">
        <v>1</v>
      </c>
      <c r="Z6" t="n">
        <v>10</v>
      </c>
      <c r="AA6" t="n">
        <v>67.76984194071069</v>
      </c>
      <c r="AB6" t="n">
        <v>92.72568753766237</v>
      </c>
      <c r="AC6" t="n">
        <v>83.87607806041034</v>
      </c>
      <c r="AD6" t="n">
        <v>67769.84194071068</v>
      </c>
      <c r="AE6" t="n">
        <v>92725.68753766236</v>
      </c>
      <c r="AF6" t="n">
        <v>2.202330179826134e-06</v>
      </c>
      <c r="AG6" t="n">
        <v>0.1177083333333333</v>
      </c>
      <c r="AH6" t="n">
        <v>83876.07806041033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8.988099999999999</v>
      </c>
      <c r="E7" t="n">
        <v>11.13</v>
      </c>
      <c r="F7" t="n">
        <v>8.289999999999999</v>
      </c>
      <c r="G7" t="n">
        <v>20.73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15</v>
      </c>
      <c r="N7" t="n">
        <v>21.17</v>
      </c>
      <c r="O7" t="n">
        <v>16870.25</v>
      </c>
      <c r="P7" t="n">
        <v>70.26000000000001</v>
      </c>
      <c r="Q7" t="n">
        <v>1361.52</v>
      </c>
      <c r="R7" t="n">
        <v>41.02</v>
      </c>
      <c r="S7" t="n">
        <v>25.13</v>
      </c>
      <c r="T7" t="n">
        <v>7261.32</v>
      </c>
      <c r="U7" t="n">
        <v>0.61</v>
      </c>
      <c r="V7" t="n">
        <v>0.87</v>
      </c>
      <c r="W7" t="n">
        <v>1.23</v>
      </c>
      <c r="X7" t="n">
        <v>0.47</v>
      </c>
      <c r="Y7" t="n">
        <v>1</v>
      </c>
      <c r="Z7" t="n">
        <v>10</v>
      </c>
      <c r="AA7" t="n">
        <v>64.51940397000091</v>
      </c>
      <c r="AB7" t="n">
        <v>88.27829490693684</v>
      </c>
      <c r="AC7" t="n">
        <v>79.85313834040504</v>
      </c>
      <c r="AD7" t="n">
        <v>64519.4039700009</v>
      </c>
      <c r="AE7" t="n">
        <v>88278.29490693683</v>
      </c>
      <c r="AF7" t="n">
        <v>2.236090087354308e-06</v>
      </c>
      <c r="AG7" t="n">
        <v>0.1159375</v>
      </c>
      <c r="AH7" t="n">
        <v>79853.13834040504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8.999599999999999</v>
      </c>
      <c r="E8" t="n">
        <v>11.11</v>
      </c>
      <c r="F8" t="n">
        <v>8.31</v>
      </c>
      <c r="G8" t="n">
        <v>21.67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68.98</v>
      </c>
      <c r="Q8" t="n">
        <v>1361.43</v>
      </c>
      <c r="R8" t="n">
        <v>41.04</v>
      </c>
      <c r="S8" t="n">
        <v>25.13</v>
      </c>
      <c r="T8" t="n">
        <v>7276.24</v>
      </c>
      <c r="U8" t="n">
        <v>0.61</v>
      </c>
      <c r="V8" t="n">
        <v>0.87</v>
      </c>
      <c r="W8" t="n">
        <v>1.24</v>
      </c>
      <c r="X8" t="n">
        <v>0.48</v>
      </c>
      <c r="Y8" t="n">
        <v>1</v>
      </c>
      <c r="Z8" t="n">
        <v>10</v>
      </c>
      <c r="AA8" t="n">
        <v>63.71312275771072</v>
      </c>
      <c r="AB8" t="n">
        <v>87.1751053816653</v>
      </c>
      <c r="AC8" t="n">
        <v>78.85523567508889</v>
      </c>
      <c r="AD8" t="n">
        <v>63713.12275771072</v>
      </c>
      <c r="AE8" t="n">
        <v>87175.1053816653</v>
      </c>
      <c r="AF8" t="n">
        <v>2.238951096466866e-06</v>
      </c>
      <c r="AG8" t="n">
        <v>0.1157291666666667</v>
      </c>
      <c r="AH8" t="n">
        <v>78855.23567508889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9.039300000000001</v>
      </c>
      <c r="E9" t="n">
        <v>11.06</v>
      </c>
      <c r="F9" t="n">
        <v>8.279999999999999</v>
      </c>
      <c r="G9" t="n">
        <v>22.59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68.36</v>
      </c>
      <c r="Q9" t="n">
        <v>1361.61</v>
      </c>
      <c r="R9" t="n">
        <v>40.45</v>
      </c>
      <c r="S9" t="n">
        <v>25.13</v>
      </c>
      <c r="T9" t="n">
        <v>6987.36</v>
      </c>
      <c r="U9" t="n">
        <v>0.62</v>
      </c>
      <c r="V9" t="n">
        <v>0.87</v>
      </c>
      <c r="W9" t="n">
        <v>1.24</v>
      </c>
      <c r="X9" t="n">
        <v>0.46</v>
      </c>
      <c r="Y9" t="n">
        <v>1</v>
      </c>
      <c r="Z9" t="n">
        <v>10</v>
      </c>
      <c r="AA9" t="n">
        <v>62.99512214562066</v>
      </c>
      <c r="AB9" t="n">
        <v>86.19270526825275</v>
      </c>
      <c r="AC9" t="n">
        <v>77.96659444969291</v>
      </c>
      <c r="AD9" t="n">
        <v>62995.12214562065</v>
      </c>
      <c r="AE9" t="n">
        <v>86192.70526825276</v>
      </c>
      <c r="AF9" t="n">
        <v>2.248827797490216e-06</v>
      </c>
      <c r="AG9" t="n">
        <v>0.1152083333333333</v>
      </c>
      <c r="AH9" t="n">
        <v>77966.5944496929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9.038399999999999</v>
      </c>
      <c r="E10" t="n">
        <v>11.06</v>
      </c>
      <c r="F10" t="n">
        <v>8.279999999999999</v>
      </c>
      <c r="G10" t="n">
        <v>22.59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68.55</v>
      </c>
      <c r="Q10" t="n">
        <v>1361.61</v>
      </c>
      <c r="R10" t="n">
        <v>40.47</v>
      </c>
      <c r="S10" t="n">
        <v>25.13</v>
      </c>
      <c r="T10" t="n">
        <v>6993.91</v>
      </c>
      <c r="U10" t="n">
        <v>0.62</v>
      </c>
      <c r="V10" t="n">
        <v>0.87</v>
      </c>
      <c r="W10" t="n">
        <v>1.24</v>
      </c>
      <c r="X10" t="n">
        <v>0.46</v>
      </c>
      <c r="Y10" t="n">
        <v>1</v>
      </c>
      <c r="Z10" t="n">
        <v>10</v>
      </c>
      <c r="AA10" t="n">
        <v>63.11559805473969</v>
      </c>
      <c r="AB10" t="n">
        <v>86.35754572213132</v>
      </c>
      <c r="AC10" t="n">
        <v>78.11570276200838</v>
      </c>
      <c r="AD10" t="n">
        <v>63115.59805473969</v>
      </c>
      <c r="AE10" t="n">
        <v>86357.54572213133</v>
      </c>
      <c r="AF10" t="n">
        <v>2.248603892429232e-06</v>
      </c>
      <c r="AG10" t="n">
        <v>0.1152083333333333</v>
      </c>
      <c r="AH10" t="n">
        <v>78115.70276200838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5.255</v>
      </c>
      <c r="E2" t="n">
        <v>19.03</v>
      </c>
      <c r="F2" t="n">
        <v>10.31</v>
      </c>
      <c r="G2" t="n">
        <v>5.11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166.57</v>
      </c>
      <c r="Q2" t="n">
        <v>1361.92</v>
      </c>
      <c r="R2" t="n">
        <v>104.1</v>
      </c>
      <c r="S2" t="n">
        <v>25.13</v>
      </c>
      <c r="T2" t="n">
        <v>38316.75</v>
      </c>
      <c r="U2" t="n">
        <v>0.24</v>
      </c>
      <c r="V2" t="n">
        <v>0.7</v>
      </c>
      <c r="W2" t="n">
        <v>1.39</v>
      </c>
      <c r="X2" t="n">
        <v>2.49</v>
      </c>
      <c r="Y2" t="n">
        <v>1</v>
      </c>
      <c r="Z2" t="n">
        <v>10</v>
      </c>
      <c r="AA2" t="n">
        <v>231.0828598707138</v>
      </c>
      <c r="AB2" t="n">
        <v>316.1777635312381</v>
      </c>
      <c r="AC2" t="n">
        <v>286.0022015381886</v>
      </c>
      <c r="AD2" t="n">
        <v>231082.8598707138</v>
      </c>
      <c r="AE2" t="n">
        <v>316177.7635312381</v>
      </c>
      <c r="AF2" t="n">
        <v>1.175763870981059e-06</v>
      </c>
      <c r="AG2" t="n">
        <v>0.1982291666666667</v>
      </c>
      <c r="AH2" t="n">
        <v>286002.2015381886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5.9354</v>
      </c>
      <c r="E3" t="n">
        <v>16.85</v>
      </c>
      <c r="F3" t="n">
        <v>9.640000000000001</v>
      </c>
      <c r="G3" t="n">
        <v>6.43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154.6</v>
      </c>
      <c r="Q3" t="n">
        <v>1362.03</v>
      </c>
      <c r="R3" t="n">
        <v>83.41</v>
      </c>
      <c r="S3" t="n">
        <v>25.13</v>
      </c>
      <c r="T3" t="n">
        <v>28126.62</v>
      </c>
      <c r="U3" t="n">
        <v>0.3</v>
      </c>
      <c r="V3" t="n">
        <v>0.75</v>
      </c>
      <c r="W3" t="n">
        <v>1.33</v>
      </c>
      <c r="X3" t="n">
        <v>1.82</v>
      </c>
      <c r="Y3" t="n">
        <v>1</v>
      </c>
      <c r="Z3" t="n">
        <v>10</v>
      </c>
      <c r="AA3" t="n">
        <v>190.5639535635379</v>
      </c>
      <c r="AB3" t="n">
        <v>260.7380083538018</v>
      </c>
      <c r="AC3" t="n">
        <v>235.8535387846841</v>
      </c>
      <c r="AD3" t="n">
        <v>190563.9535635379</v>
      </c>
      <c r="AE3" t="n">
        <v>260738.0083538018</v>
      </c>
      <c r="AF3" t="n">
        <v>1.327997883886009e-06</v>
      </c>
      <c r="AG3" t="n">
        <v>0.1755208333333333</v>
      </c>
      <c r="AH3" t="n">
        <v>235853.5387846841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6.4064</v>
      </c>
      <c r="E4" t="n">
        <v>15.61</v>
      </c>
      <c r="F4" t="n">
        <v>9.279999999999999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147.67</v>
      </c>
      <c r="Q4" t="n">
        <v>1361.55</v>
      </c>
      <c r="R4" t="n">
        <v>71.91</v>
      </c>
      <c r="S4" t="n">
        <v>25.13</v>
      </c>
      <c r="T4" t="n">
        <v>22468.17</v>
      </c>
      <c r="U4" t="n">
        <v>0.35</v>
      </c>
      <c r="V4" t="n">
        <v>0.77</v>
      </c>
      <c r="W4" t="n">
        <v>1.31</v>
      </c>
      <c r="X4" t="n">
        <v>1.46</v>
      </c>
      <c r="Y4" t="n">
        <v>1</v>
      </c>
      <c r="Z4" t="n">
        <v>10</v>
      </c>
      <c r="AA4" t="n">
        <v>169.1733905760132</v>
      </c>
      <c r="AB4" t="n">
        <v>231.470496389248</v>
      </c>
      <c r="AC4" t="n">
        <v>209.3792770848071</v>
      </c>
      <c r="AD4" t="n">
        <v>169173.3905760132</v>
      </c>
      <c r="AE4" t="n">
        <v>231470.496389248</v>
      </c>
      <c r="AF4" t="n">
        <v>1.433380335500106e-06</v>
      </c>
      <c r="AG4" t="n">
        <v>0.1626041666666667</v>
      </c>
      <c r="AH4" t="n">
        <v>209379.2770848071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6.7744</v>
      </c>
      <c r="E5" t="n">
        <v>14.76</v>
      </c>
      <c r="F5" t="n">
        <v>9.02</v>
      </c>
      <c r="G5" t="n">
        <v>9.02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142.31</v>
      </c>
      <c r="Q5" t="n">
        <v>1361.52</v>
      </c>
      <c r="R5" t="n">
        <v>64.23999999999999</v>
      </c>
      <c r="S5" t="n">
        <v>25.13</v>
      </c>
      <c r="T5" t="n">
        <v>18689.15</v>
      </c>
      <c r="U5" t="n">
        <v>0.39</v>
      </c>
      <c r="V5" t="n">
        <v>0.8</v>
      </c>
      <c r="W5" t="n">
        <v>1.27</v>
      </c>
      <c r="X5" t="n">
        <v>1.2</v>
      </c>
      <c r="Y5" t="n">
        <v>1</v>
      </c>
      <c r="Z5" t="n">
        <v>10</v>
      </c>
      <c r="AA5" t="n">
        <v>154.6643818571864</v>
      </c>
      <c r="AB5" t="n">
        <v>211.61863056787</v>
      </c>
      <c r="AC5" t="n">
        <v>191.4220454751463</v>
      </c>
      <c r="AD5" t="n">
        <v>154664.3818571864</v>
      </c>
      <c r="AE5" t="n">
        <v>211618.63056787</v>
      </c>
      <c r="AF5" t="n">
        <v>1.515717367759103e-06</v>
      </c>
      <c r="AG5" t="n">
        <v>0.15375</v>
      </c>
      <c r="AH5" t="n">
        <v>191422.0454751463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7.0777</v>
      </c>
      <c r="E6" t="n">
        <v>14.13</v>
      </c>
      <c r="F6" t="n">
        <v>8.83</v>
      </c>
      <c r="G6" t="n">
        <v>10.39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1361.52</v>
      </c>
      <c r="R6" t="n">
        <v>58.11</v>
      </c>
      <c r="S6" t="n">
        <v>25.13</v>
      </c>
      <c r="T6" t="n">
        <v>15669.98</v>
      </c>
      <c r="U6" t="n">
        <v>0.43</v>
      </c>
      <c r="V6" t="n">
        <v>0.8100000000000001</v>
      </c>
      <c r="W6" t="n">
        <v>1.26</v>
      </c>
      <c r="X6" t="n">
        <v>1.01</v>
      </c>
      <c r="Y6" t="n">
        <v>1</v>
      </c>
      <c r="Z6" t="n">
        <v>10</v>
      </c>
      <c r="AA6" t="n">
        <v>143.8834946624545</v>
      </c>
      <c r="AB6" t="n">
        <v>196.8677450888696</v>
      </c>
      <c r="AC6" t="n">
        <v>178.0789638032593</v>
      </c>
      <c r="AD6" t="n">
        <v>143883.4946624545</v>
      </c>
      <c r="AE6" t="n">
        <v>196867.7450888696</v>
      </c>
      <c r="AF6" t="n">
        <v>1.58357829679213e-06</v>
      </c>
      <c r="AG6" t="n">
        <v>0.1471875</v>
      </c>
      <c r="AH6" t="n">
        <v>178078.9638032593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7.3254</v>
      </c>
      <c r="E7" t="n">
        <v>13.65</v>
      </c>
      <c r="F7" t="n">
        <v>8.699999999999999</v>
      </c>
      <c r="G7" t="n">
        <v>11.86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134.8</v>
      </c>
      <c r="Q7" t="n">
        <v>1361.49</v>
      </c>
      <c r="R7" t="n">
        <v>53.83</v>
      </c>
      <c r="S7" t="n">
        <v>25.13</v>
      </c>
      <c r="T7" t="n">
        <v>13566.8</v>
      </c>
      <c r="U7" t="n">
        <v>0.47</v>
      </c>
      <c r="V7" t="n">
        <v>0.83</v>
      </c>
      <c r="W7" t="n">
        <v>1.25</v>
      </c>
      <c r="X7" t="n">
        <v>0.87</v>
      </c>
      <c r="Y7" t="n">
        <v>1</v>
      </c>
      <c r="Z7" t="n">
        <v>10</v>
      </c>
      <c r="AA7" t="n">
        <v>136.3202884174336</v>
      </c>
      <c r="AB7" t="n">
        <v>186.5194326393266</v>
      </c>
      <c r="AC7" t="n">
        <v>168.7182797699496</v>
      </c>
      <c r="AD7" t="n">
        <v>136320.2884174336</v>
      </c>
      <c r="AE7" t="n">
        <v>186519.4326393266</v>
      </c>
      <c r="AF7" t="n">
        <v>1.638999174212112e-06</v>
      </c>
      <c r="AG7" t="n">
        <v>0.1421875</v>
      </c>
      <c r="AH7" t="n">
        <v>168718.2797699496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7.5117</v>
      </c>
      <c r="E8" t="n">
        <v>13.31</v>
      </c>
      <c r="F8" t="n">
        <v>8.6</v>
      </c>
      <c r="G8" t="n">
        <v>13.23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132.11</v>
      </c>
      <c r="Q8" t="n">
        <v>1361.45</v>
      </c>
      <c r="R8" t="n">
        <v>50.85</v>
      </c>
      <c r="S8" t="n">
        <v>25.13</v>
      </c>
      <c r="T8" t="n">
        <v>12098.45</v>
      </c>
      <c r="U8" t="n">
        <v>0.49</v>
      </c>
      <c r="V8" t="n">
        <v>0.84</v>
      </c>
      <c r="W8" t="n">
        <v>1.25</v>
      </c>
      <c r="X8" t="n">
        <v>0.78</v>
      </c>
      <c r="Y8" t="n">
        <v>1</v>
      </c>
      <c r="Z8" t="n">
        <v>10</v>
      </c>
      <c r="AA8" t="n">
        <v>130.648753570486</v>
      </c>
      <c r="AB8" t="n">
        <v>178.7593884512784</v>
      </c>
      <c r="AC8" t="n">
        <v>161.6988433079158</v>
      </c>
      <c r="AD8" t="n">
        <v>130648.753570486</v>
      </c>
      <c r="AE8" t="n">
        <v>178759.3884512784</v>
      </c>
      <c r="AF8" t="n">
        <v>1.68068229679323e-06</v>
      </c>
      <c r="AG8" t="n">
        <v>0.1386458333333333</v>
      </c>
      <c r="AH8" t="n">
        <v>161698.8433079158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8.51</v>
      </c>
      <c r="G9" t="n">
        <v>14.6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129.55</v>
      </c>
      <c r="Q9" t="n">
        <v>1361.53</v>
      </c>
      <c r="R9" t="n">
        <v>48.38</v>
      </c>
      <c r="S9" t="n">
        <v>25.13</v>
      </c>
      <c r="T9" t="n">
        <v>10884.07</v>
      </c>
      <c r="U9" t="n">
        <v>0.52</v>
      </c>
      <c r="V9" t="n">
        <v>0.84</v>
      </c>
      <c r="W9" t="n">
        <v>1.23</v>
      </c>
      <c r="X9" t="n">
        <v>0.6899999999999999</v>
      </c>
      <c r="Y9" t="n">
        <v>1</v>
      </c>
      <c r="Z9" t="n">
        <v>10</v>
      </c>
      <c r="AA9" t="n">
        <v>125.7664331460463</v>
      </c>
      <c r="AB9" t="n">
        <v>172.0791822537878</v>
      </c>
      <c r="AC9" t="n">
        <v>155.6561866141833</v>
      </c>
      <c r="AD9" t="n">
        <v>125766.4331460463</v>
      </c>
      <c r="AE9" t="n">
        <v>172079.1822537878</v>
      </c>
      <c r="AF9" t="n">
        <v>1.717017987116222e-06</v>
      </c>
      <c r="AG9" t="n">
        <v>0.1357291666666667</v>
      </c>
      <c r="AH9" t="n">
        <v>155656.1866141833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7.7904</v>
      </c>
      <c r="E10" t="n">
        <v>12.84</v>
      </c>
      <c r="F10" t="n">
        <v>8.470000000000001</v>
      </c>
      <c r="G10" t="n">
        <v>15.88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127.54</v>
      </c>
      <c r="Q10" t="n">
        <v>1361.46</v>
      </c>
      <c r="R10" t="n">
        <v>46.76</v>
      </c>
      <c r="S10" t="n">
        <v>25.13</v>
      </c>
      <c r="T10" t="n">
        <v>10089.25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122.3619254405277</v>
      </c>
      <c r="AB10" t="n">
        <v>167.4209846148199</v>
      </c>
      <c r="AC10" t="n">
        <v>151.4425608200556</v>
      </c>
      <c r="AD10" t="n">
        <v>122361.9254405277</v>
      </c>
      <c r="AE10" t="n">
        <v>167420.9846148199</v>
      </c>
      <c r="AF10" t="n">
        <v>1.743039174213291e-06</v>
      </c>
      <c r="AG10" t="n">
        <v>0.13375</v>
      </c>
      <c r="AH10" t="n">
        <v>151442.5608200556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7.9332</v>
      </c>
      <c r="E11" t="n">
        <v>12.61</v>
      </c>
      <c r="F11" t="n">
        <v>8.380000000000001</v>
      </c>
      <c r="G11" t="n">
        <v>17.34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125.18</v>
      </c>
      <c r="Q11" t="n">
        <v>1361.38</v>
      </c>
      <c r="R11" t="n">
        <v>44.17</v>
      </c>
      <c r="S11" t="n">
        <v>25.13</v>
      </c>
      <c r="T11" t="n">
        <v>8809.32</v>
      </c>
      <c r="U11" t="n">
        <v>0.57</v>
      </c>
      <c r="V11" t="n">
        <v>0.86</v>
      </c>
      <c r="W11" t="n">
        <v>1.23</v>
      </c>
      <c r="X11" t="n">
        <v>0.5600000000000001</v>
      </c>
      <c r="Y11" t="n">
        <v>1</v>
      </c>
      <c r="Z11" t="n">
        <v>10</v>
      </c>
      <c r="AA11" t="n">
        <v>118.2441572984627</v>
      </c>
      <c r="AB11" t="n">
        <v>161.7868725797401</v>
      </c>
      <c r="AC11" t="n">
        <v>146.3461605300761</v>
      </c>
      <c r="AD11" t="n">
        <v>118244.1572984627</v>
      </c>
      <c r="AE11" t="n">
        <v>161786.8725797401</v>
      </c>
      <c r="AF11" t="n">
        <v>1.774989522600749e-06</v>
      </c>
      <c r="AG11" t="n">
        <v>0.1313541666666667</v>
      </c>
      <c r="AH11" t="n">
        <v>146346.1605300761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8.017799999999999</v>
      </c>
      <c r="E12" t="n">
        <v>12.47</v>
      </c>
      <c r="F12" t="n">
        <v>8.35</v>
      </c>
      <c r="G12" t="n">
        <v>18.55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123.36</v>
      </c>
      <c r="Q12" t="n">
        <v>1361.53</v>
      </c>
      <c r="R12" t="n">
        <v>43.02</v>
      </c>
      <c r="S12" t="n">
        <v>25.13</v>
      </c>
      <c r="T12" t="n">
        <v>8246.43</v>
      </c>
      <c r="U12" t="n">
        <v>0.58</v>
      </c>
      <c r="V12" t="n">
        <v>0.86</v>
      </c>
      <c r="W12" t="n">
        <v>1.23</v>
      </c>
      <c r="X12" t="n">
        <v>0.53</v>
      </c>
      <c r="Y12" t="n">
        <v>1</v>
      </c>
      <c r="Z12" t="n">
        <v>10</v>
      </c>
      <c r="AA12" t="n">
        <v>115.6707697482082</v>
      </c>
      <c r="AB12" t="n">
        <v>158.2658502036376</v>
      </c>
      <c r="AC12" t="n">
        <v>143.1611795877618</v>
      </c>
      <c r="AD12" t="n">
        <v>115670.7697482082</v>
      </c>
      <c r="AE12" t="n">
        <v>158265.8502036376</v>
      </c>
      <c r="AF12" t="n">
        <v>1.793918090342899e-06</v>
      </c>
      <c r="AG12" t="n">
        <v>0.1298958333333333</v>
      </c>
      <c r="AH12" t="n">
        <v>143161.1795877618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8.1629</v>
      </c>
      <c r="E13" t="n">
        <v>12.25</v>
      </c>
      <c r="F13" t="n">
        <v>8.27</v>
      </c>
      <c r="G13" t="n">
        <v>20.68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120.55</v>
      </c>
      <c r="Q13" t="n">
        <v>1361.46</v>
      </c>
      <c r="R13" t="n">
        <v>40.61</v>
      </c>
      <c r="S13" t="n">
        <v>25.13</v>
      </c>
      <c r="T13" t="n">
        <v>7054.5</v>
      </c>
      <c r="U13" t="n">
        <v>0.62</v>
      </c>
      <c r="V13" t="n">
        <v>0.87</v>
      </c>
      <c r="W13" t="n">
        <v>1.22</v>
      </c>
      <c r="X13" t="n">
        <v>0.45</v>
      </c>
      <c r="Y13" t="n">
        <v>1</v>
      </c>
      <c r="Z13" t="n">
        <v>10</v>
      </c>
      <c r="AA13" t="n">
        <v>111.488988494729</v>
      </c>
      <c r="AB13" t="n">
        <v>152.5441526054616</v>
      </c>
      <c r="AC13" t="n">
        <v>137.9855527779009</v>
      </c>
      <c r="AD13" t="n">
        <v>111488.988494729</v>
      </c>
      <c r="AE13" t="n">
        <v>152544.1526054616</v>
      </c>
      <c r="AF13" t="n">
        <v>1.826383045181977e-06</v>
      </c>
      <c r="AG13" t="n">
        <v>0.1276041666666667</v>
      </c>
      <c r="AH13" t="n">
        <v>137985.5527779009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8.1958</v>
      </c>
      <c r="E14" t="n">
        <v>12.2</v>
      </c>
      <c r="F14" t="n">
        <v>8.27</v>
      </c>
      <c r="G14" t="n">
        <v>21.58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119.55</v>
      </c>
      <c r="Q14" t="n">
        <v>1361.42</v>
      </c>
      <c r="R14" t="n">
        <v>40.74</v>
      </c>
      <c r="S14" t="n">
        <v>25.13</v>
      </c>
      <c r="T14" t="n">
        <v>7127.72</v>
      </c>
      <c r="U14" t="n">
        <v>0.62</v>
      </c>
      <c r="V14" t="n">
        <v>0.87</v>
      </c>
      <c r="W14" t="n">
        <v>1.22</v>
      </c>
      <c r="X14" t="n">
        <v>0.45</v>
      </c>
      <c r="Y14" t="n">
        <v>1</v>
      </c>
      <c r="Z14" t="n">
        <v>10</v>
      </c>
      <c r="AA14" t="n">
        <v>110.383977755835</v>
      </c>
      <c r="AB14" t="n">
        <v>151.0322281628745</v>
      </c>
      <c r="AC14" t="n">
        <v>136.6179242821145</v>
      </c>
      <c r="AD14" t="n">
        <v>110383.977755835</v>
      </c>
      <c r="AE14" t="n">
        <v>151032.2281628745</v>
      </c>
      <c r="AF14" t="n">
        <v>1.833744154859479e-06</v>
      </c>
      <c r="AG14" t="n">
        <v>0.1270833333333333</v>
      </c>
      <c r="AH14" t="n">
        <v>136617.9242821145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8.297599999999999</v>
      </c>
      <c r="E15" t="n">
        <v>12.05</v>
      </c>
      <c r="F15" t="n">
        <v>8.220000000000001</v>
      </c>
      <c r="G15" t="n">
        <v>23.49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117.82</v>
      </c>
      <c r="Q15" t="n">
        <v>1361.35</v>
      </c>
      <c r="R15" t="n">
        <v>39.02</v>
      </c>
      <c r="S15" t="n">
        <v>25.13</v>
      </c>
      <c r="T15" t="n">
        <v>6274.45</v>
      </c>
      <c r="U15" t="n">
        <v>0.64</v>
      </c>
      <c r="V15" t="n">
        <v>0.87</v>
      </c>
      <c r="W15" t="n">
        <v>1.22</v>
      </c>
      <c r="X15" t="n">
        <v>0.4</v>
      </c>
      <c r="Y15" t="n">
        <v>1</v>
      </c>
      <c r="Z15" t="n">
        <v>10</v>
      </c>
      <c r="AA15" t="n">
        <v>107.7421021605965</v>
      </c>
      <c r="AB15" t="n">
        <v>147.4174974221455</v>
      </c>
      <c r="AC15" t="n">
        <v>133.3481783699731</v>
      </c>
      <c r="AD15" t="n">
        <v>107742.1021605965</v>
      </c>
      <c r="AE15" t="n">
        <v>147417.4974221455</v>
      </c>
      <c r="AF15" t="n">
        <v>1.856521083891995e-06</v>
      </c>
      <c r="AG15" t="n">
        <v>0.1255208333333333</v>
      </c>
      <c r="AH15" t="n">
        <v>133348.1783699731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8.347099999999999</v>
      </c>
      <c r="E16" t="n">
        <v>11.98</v>
      </c>
      <c r="F16" t="n">
        <v>8.199999999999999</v>
      </c>
      <c r="G16" t="n">
        <v>24.59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116.56</v>
      </c>
      <c r="Q16" t="n">
        <v>1361.41</v>
      </c>
      <c r="R16" t="n">
        <v>38.33</v>
      </c>
      <c r="S16" t="n">
        <v>25.13</v>
      </c>
      <c r="T16" t="n">
        <v>5937.89</v>
      </c>
      <c r="U16" t="n">
        <v>0.66</v>
      </c>
      <c r="V16" t="n">
        <v>0.88</v>
      </c>
      <c r="W16" t="n">
        <v>1.21</v>
      </c>
      <c r="X16" t="n">
        <v>0.38</v>
      </c>
      <c r="Y16" t="n">
        <v>1</v>
      </c>
      <c r="Z16" t="n">
        <v>10</v>
      </c>
      <c r="AA16" t="n">
        <v>106.2226338016583</v>
      </c>
      <c r="AB16" t="n">
        <v>145.3384937792343</v>
      </c>
      <c r="AC16" t="n">
        <v>131.4675919168407</v>
      </c>
      <c r="AD16" t="n">
        <v>106222.6338016583</v>
      </c>
      <c r="AE16" t="n">
        <v>145338.4937792343</v>
      </c>
      <c r="AF16" t="n">
        <v>1.867596309698572e-06</v>
      </c>
      <c r="AG16" t="n">
        <v>0.1247916666666667</v>
      </c>
      <c r="AH16" t="n">
        <v>131467.5919168407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8.392799999999999</v>
      </c>
      <c r="E17" t="n">
        <v>11.92</v>
      </c>
      <c r="F17" t="n">
        <v>8.18</v>
      </c>
      <c r="G17" t="n">
        <v>25.84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114.27</v>
      </c>
      <c r="Q17" t="n">
        <v>1361.44</v>
      </c>
      <c r="R17" t="n">
        <v>37.74</v>
      </c>
      <c r="S17" t="n">
        <v>25.13</v>
      </c>
      <c r="T17" t="n">
        <v>5645.49</v>
      </c>
      <c r="U17" t="n">
        <v>0.67</v>
      </c>
      <c r="V17" t="n">
        <v>0.88</v>
      </c>
      <c r="W17" t="n">
        <v>1.21</v>
      </c>
      <c r="X17" t="n">
        <v>0.36</v>
      </c>
      <c r="Y17" t="n">
        <v>1</v>
      </c>
      <c r="Z17" t="n">
        <v>10</v>
      </c>
      <c r="AA17" t="n">
        <v>104.1000187655204</v>
      </c>
      <c r="AB17" t="n">
        <v>142.4342382436255</v>
      </c>
      <c r="AC17" t="n">
        <v>128.8405144534013</v>
      </c>
      <c r="AD17" t="n">
        <v>104100.0187655204</v>
      </c>
      <c r="AE17" t="n">
        <v>142434.2382436255</v>
      </c>
      <c r="AF17" t="n">
        <v>1.877821316150301e-06</v>
      </c>
      <c r="AG17" t="n">
        <v>0.1241666666666667</v>
      </c>
      <c r="AH17" t="n">
        <v>128840.5144534013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8.431900000000001</v>
      </c>
      <c r="E18" t="n">
        <v>11.86</v>
      </c>
      <c r="F18" t="n">
        <v>8.17</v>
      </c>
      <c r="G18" t="n">
        <v>27.25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112.43</v>
      </c>
      <c r="Q18" t="n">
        <v>1361.34</v>
      </c>
      <c r="R18" t="n">
        <v>37.69</v>
      </c>
      <c r="S18" t="n">
        <v>25.13</v>
      </c>
      <c r="T18" t="n">
        <v>5626.47</v>
      </c>
      <c r="U18" t="n">
        <v>0.67</v>
      </c>
      <c r="V18" t="n">
        <v>0.88</v>
      </c>
      <c r="W18" t="n">
        <v>1.21</v>
      </c>
      <c r="X18" t="n">
        <v>0.35</v>
      </c>
      <c r="Y18" t="n">
        <v>1</v>
      </c>
      <c r="Z18" t="n">
        <v>10</v>
      </c>
      <c r="AA18" t="n">
        <v>102.4031171164891</v>
      </c>
      <c r="AB18" t="n">
        <v>140.1124625454048</v>
      </c>
      <c r="AC18" t="n">
        <v>126.7403257691853</v>
      </c>
      <c r="AD18" t="n">
        <v>102403.1171164891</v>
      </c>
      <c r="AE18" t="n">
        <v>140112.4625454048</v>
      </c>
      <c r="AF18" t="n">
        <v>1.88656962582782e-06</v>
      </c>
      <c r="AG18" t="n">
        <v>0.1235416666666667</v>
      </c>
      <c r="AH18" t="n">
        <v>126740.3257691853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8.545400000000001</v>
      </c>
      <c r="E19" t="n">
        <v>11.7</v>
      </c>
      <c r="F19" t="n">
        <v>8.119999999999999</v>
      </c>
      <c r="G19" t="n">
        <v>30.43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14</v>
      </c>
      <c r="N19" t="n">
        <v>66.19</v>
      </c>
      <c r="O19" t="n">
        <v>32378.93</v>
      </c>
      <c r="P19" t="n">
        <v>109.82</v>
      </c>
      <c r="Q19" t="n">
        <v>1361.34</v>
      </c>
      <c r="R19" t="n">
        <v>35.85</v>
      </c>
      <c r="S19" t="n">
        <v>25.13</v>
      </c>
      <c r="T19" t="n">
        <v>4715.1</v>
      </c>
      <c r="U19" t="n">
        <v>0.7</v>
      </c>
      <c r="V19" t="n">
        <v>0.89</v>
      </c>
      <c r="W19" t="n">
        <v>1.2</v>
      </c>
      <c r="X19" t="n">
        <v>0.29</v>
      </c>
      <c r="Y19" t="n">
        <v>1</v>
      </c>
      <c r="Z19" t="n">
        <v>10</v>
      </c>
      <c r="AA19" t="n">
        <v>99.23447518071961</v>
      </c>
      <c r="AB19" t="n">
        <v>135.7769868582708</v>
      </c>
      <c r="AC19" t="n">
        <v>122.8186217967517</v>
      </c>
      <c r="AD19" t="n">
        <v>99234.47518071962</v>
      </c>
      <c r="AE19" t="n">
        <v>135776.9868582709</v>
      </c>
      <c r="AF19" t="n">
        <v>1.911964335505527e-06</v>
      </c>
      <c r="AG19" t="n">
        <v>0.121875</v>
      </c>
      <c r="AH19" t="n">
        <v>122818.6217967517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8.5375</v>
      </c>
      <c r="E20" t="n">
        <v>11.71</v>
      </c>
      <c r="F20" t="n">
        <v>8.130000000000001</v>
      </c>
      <c r="G20" t="n">
        <v>30.47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109.17</v>
      </c>
      <c r="Q20" t="n">
        <v>1361.44</v>
      </c>
      <c r="R20" t="n">
        <v>36.34</v>
      </c>
      <c r="S20" t="n">
        <v>25.13</v>
      </c>
      <c r="T20" t="n">
        <v>4959.29</v>
      </c>
      <c r="U20" t="n">
        <v>0.6899999999999999</v>
      </c>
      <c r="V20" t="n">
        <v>0.89</v>
      </c>
      <c r="W20" t="n">
        <v>1.2</v>
      </c>
      <c r="X20" t="n">
        <v>0.31</v>
      </c>
      <c r="Y20" t="n">
        <v>1</v>
      </c>
      <c r="Z20" t="n">
        <v>10</v>
      </c>
      <c r="AA20" t="n">
        <v>98.94407248099158</v>
      </c>
      <c r="AB20" t="n">
        <v>135.3796450728403</v>
      </c>
      <c r="AC20" t="n">
        <v>122.4592017536498</v>
      </c>
      <c r="AD20" t="n">
        <v>98944.07248099158</v>
      </c>
      <c r="AE20" t="n">
        <v>135379.6450728403</v>
      </c>
      <c r="AF20" t="n">
        <v>1.910196774215184e-06</v>
      </c>
      <c r="AG20" t="n">
        <v>0.1219791666666667</v>
      </c>
      <c r="AH20" t="n">
        <v>122459.2017536498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8.5939</v>
      </c>
      <c r="E21" t="n">
        <v>11.64</v>
      </c>
      <c r="F21" t="n">
        <v>8.1</v>
      </c>
      <c r="G21" t="n">
        <v>32.39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107.89</v>
      </c>
      <c r="Q21" t="n">
        <v>1361.37</v>
      </c>
      <c r="R21" t="n">
        <v>35.15</v>
      </c>
      <c r="S21" t="n">
        <v>25.13</v>
      </c>
      <c r="T21" t="n">
        <v>4371.54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97.394885807816</v>
      </c>
      <c r="AB21" t="n">
        <v>133.25997952131</v>
      </c>
      <c r="AC21" t="n">
        <v>120.5418341073877</v>
      </c>
      <c r="AD21" t="n">
        <v>97394.885807816</v>
      </c>
      <c r="AE21" t="n">
        <v>133259.97952131</v>
      </c>
      <c r="AF21" t="n">
        <v>1.922815819376617e-06</v>
      </c>
      <c r="AG21" t="n">
        <v>0.12125</v>
      </c>
      <c r="AH21" t="n">
        <v>120541.8341073877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8.6435</v>
      </c>
      <c r="E22" t="n">
        <v>11.57</v>
      </c>
      <c r="F22" t="n">
        <v>8.08</v>
      </c>
      <c r="G22" t="n">
        <v>34.63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105.75</v>
      </c>
      <c r="Q22" t="n">
        <v>1361.35</v>
      </c>
      <c r="R22" t="n">
        <v>34.71</v>
      </c>
      <c r="S22" t="n">
        <v>25.13</v>
      </c>
      <c r="T22" t="n">
        <v>4157.35</v>
      </c>
      <c r="U22" t="n">
        <v>0.72</v>
      </c>
      <c r="V22" t="n">
        <v>0.89</v>
      </c>
      <c r="W22" t="n">
        <v>1.2</v>
      </c>
      <c r="X22" t="n">
        <v>0.26</v>
      </c>
      <c r="Y22" t="n">
        <v>1</v>
      </c>
      <c r="Z22" t="n">
        <v>10</v>
      </c>
      <c r="AA22" t="n">
        <v>95.43147226144909</v>
      </c>
      <c r="AB22" t="n">
        <v>130.5735504874798</v>
      </c>
      <c r="AC22" t="n">
        <v>118.1117940901185</v>
      </c>
      <c r="AD22" t="n">
        <v>95431.47226144909</v>
      </c>
      <c r="AE22" t="n">
        <v>130573.5504874798</v>
      </c>
      <c r="AF22" t="n">
        <v>1.933913419376743e-06</v>
      </c>
      <c r="AG22" t="n">
        <v>0.1205208333333333</v>
      </c>
      <c r="AH22" t="n">
        <v>118111.7940901185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8.6952</v>
      </c>
      <c r="E23" t="n">
        <v>11.5</v>
      </c>
      <c r="F23" t="n">
        <v>8.06</v>
      </c>
      <c r="G23" t="n">
        <v>37.2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10</v>
      </c>
      <c r="N23" t="n">
        <v>67.05</v>
      </c>
      <c r="O23" t="n">
        <v>32608.15</v>
      </c>
      <c r="P23" t="n">
        <v>104.07</v>
      </c>
      <c r="Q23" t="n">
        <v>1361.34</v>
      </c>
      <c r="R23" t="n">
        <v>34.05</v>
      </c>
      <c r="S23" t="n">
        <v>25.13</v>
      </c>
      <c r="T23" t="n">
        <v>3829.48</v>
      </c>
      <c r="U23" t="n">
        <v>0.74</v>
      </c>
      <c r="V23" t="n">
        <v>0.89</v>
      </c>
      <c r="W23" t="n">
        <v>1.2</v>
      </c>
      <c r="X23" t="n">
        <v>0.24</v>
      </c>
      <c r="Y23" t="n">
        <v>1</v>
      </c>
      <c r="Z23" t="n">
        <v>10</v>
      </c>
      <c r="AA23" t="n">
        <v>93.75623812690985</v>
      </c>
      <c r="AB23" t="n">
        <v>128.2814212384904</v>
      </c>
      <c r="AC23" t="n">
        <v>116.0384224396283</v>
      </c>
      <c r="AD23" t="n">
        <v>93756.23812690986</v>
      </c>
      <c r="AE23" t="n">
        <v>128281.4212384904</v>
      </c>
      <c r="AF23" t="n">
        <v>1.94548087744139e-06</v>
      </c>
      <c r="AG23" t="n">
        <v>0.1197916666666667</v>
      </c>
      <c r="AH23" t="n">
        <v>116038.4224396283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8.6896</v>
      </c>
      <c r="E24" t="n">
        <v>11.51</v>
      </c>
      <c r="F24" t="n">
        <v>8.07</v>
      </c>
      <c r="G24" t="n">
        <v>37.23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101.45</v>
      </c>
      <c r="Q24" t="n">
        <v>1361.34</v>
      </c>
      <c r="R24" t="n">
        <v>34.26</v>
      </c>
      <c r="S24" t="n">
        <v>25.13</v>
      </c>
      <c r="T24" t="n">
        <v>3938.14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92.20793078731347</v>
      </c>
      <c r="AB24" t="n">
        <v>126.1629588299567</v>
      </c>
      <c r="AC24" t="n">
        <v>114.1221431100837</v>
      </c>
      <c r="AD24" t="n">
        <v>92207.93078731347</v>
      </c>
      <c r="AE24" t="n">
        <v>126162.9588299567</v>
      </c>
      <c r="AF24" t="n">
        <v>1.944227922602666e-06</v>
      </c>
      <c r="AG24" t="n">
        <v>0.1198958333333333</v>
      </c>
      <c r="AH24" t="n">
        <v>114122.1431100837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8.7319</v>
      </c>
      <c r="E25" t="n">
        <v>11.45</v>
      </c>
      <c r="F25" t="n">
        <v>8.06</v>
      </c>
      <c r="G25" t="n">
        <v>40.3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3</v>
      </c>
      <c r="N25" t="n">
        <v>67.48</v>
      </c>
      <c r="O25" t="n">
        <v>32723.25</v>
      </c>
      <c r="P25" t="n">
        <v>100.53</v>
      </c>
      <c r="Q25" t="n">
        <v>1361.42</v>
      </c>
      <c r="R25" t="n">
        <v>33.85</v>
      </c>
      <c r="S25" t="n">
        <v>25.13</v>
      </c>
      <c r="T25" t="n">
        <v>3733.35</v>
      </c>
      <c r="U25" t="n">
        <v>0.74</v>
      </c>
      <c r="V25" t="n">
        <v>0.89</v>
      </c>
      <c r="W25" t="n">
        <v>1.21</v>
      </c>
      <c r="X25" t="n">
        <v>0.24</v>
      </c>
      <c r="Y25" t="n">
        <v>1</v>
      </c>
      <c r="Z25" t="n">
        <v>10</v>
      </c>
      <c r="AA25" t="n">
        <v>91.16276630994639</v>
      </c>
      <c r="AB25" t="n">
        <v>124.7329186826213</v>
      </c>
      <c r="AC25" t="n">
        <v>112.8285839873356</v>
      </c>
      <c r="AD25" t="n">
        <v>91162.7663099464</v>
      </c>
      <c r="AE25" t="n">
        <v>124732.9186826213</v>
      </c>
      <c r="AF25" t="n">
        <v>1.953692206473741e-06</v>
      </c>
      <c r="AG25" t="n">
        <v>0.1192708333333333</v>
      </c>
      <c r="AH25" t="n">
        <v>112828.5839873356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8.7285</v>
      </c>
      <c r="E26" t="n">
        <v>11.46</v>
      </c>
      <c r="F26" t="n">
        <v>8.06</v>
      </c>
      <c r="G26" t="n">
        <v>40.33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2</v>
      </c>
      <c r="N26" t="n">
        <v>67.7</v>
      </c>
      <c r="O26" t="n">
        <v>32780.92</v>
      </c>
      <c r="P26" t="n">
        <v>100.57</v>
      </c>
      <c r="Q26" t="n">
        <v>1361.42</v>
      </c>
      <c r="R26" t="n">
        <v>34.06</v>
      </c>
      <c r="S26" t="n">
        <v>25.13</v>
      </c>
      <c r="T26" t="n">
        <v>3838.8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91.2227599179315</v>
      </c>
      <c r="AB26" t="n">
        <v>124.8150045837976</v>
      </c>
      <c r="AC26" t="n">
        <v>112.902835725312</v>
      </c>
      <c r="AD26" t="n">
        <v>91222.7599179315</v>
      </c>
      <c r="AE26" t="n">
        <v>124815.0045837976</v>
      </c>
      <c r="AF26" t="n">
        <v>1.952931483893087e-06</v>
      </c>
      <c r="AG26" t="n">
        <v>0.119375</v>
      </c>
      <c r="AH26" t="n">
        <v>112902.835725312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8.726000000000001</v>
      </c>
      <c r="E27" t="n">
        <v>11.46</v>
      </c>
      <c r="F27" t="n">
        <v>8.07</v>
      </c>
      <c r="G27" t="n">
        <v>40.34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</v>
      </c>
      <c r="N27" t="n">
        <v>67.92</v>
      </c>
      <c r="O27" t="n">
        <v>32838.68</v>
      </c>
      <c r="P27" t="n">
        <v>100.72</v>
      </c>
      <c r="Q27" t="n">
        <v>1361.42</v>
      </c>
      <c r="R27" t="n">
        <v>34.08</v>
      </c>
      <c r="S27" t="n">
        <v>25.13</v>
      </c>
      <c r="T27" t="n">
        <v>3848.5</v>
      </c>
      <c r="U27" t="n">
        <v>0.74</v>
      </c>
      <c r="V27" t="n">
        <v>0.89</v>
      </c>
      <c r="W27" t="n">
        <v>1.21</v>
      </c>
      <c r="X27" t="n">
        <v>0.25</v>
      </c>
      <c r="Y27" t="n">
        <v>1</v>
      </c>
      <c r="Z27" t="n">
        <v>10</v>
      </c>
      <c r="AA27" t="n">
        <v>91.37477373703719</v>
      </c>
      <c r="AB27" t="n">
        <v>125.0229965974744</v>
      </c>
      <c r="AC27" t="n">
        <v>113.0909772731221</v>
      </c>
      <c r="AD27" t="n">
        <v>91374.77373703719</v>
      </c>
      <c r="AE27" t="n">
        <v>125022.9965974744</v>
      </c>
      <c r="AF27" t="n">
        <v>1.952372129054371e-06</v>
      </c>
      <c r="AG27" t="n">
        <v>0.119375</v>
      </c>
      <c r="AH27" t="n">
        <v>113090.9772731221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8.7249</v>
      </c>
      <c r="E28" t="n">
        <v>11.46</v>
      </c>
      <c r="F28" t="n">
        <v>8.07</v>
      </c>
      <c r="G28" t="n">
        <v>40.35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0</v>
      </c>
      <c r="N28" t="n">
        <v>68.14</v>
      </c>
      <c r="O28" t="n">
        <v>32896.51</v>
      </c>
      <c r="P28" t="n">
        <v>100.83</v>
      </c>
      <c r="Q28" t="n">
        <v>1361.42</v>
      </c>
      <c r="R28" t="n">
        <v>34.07</v>
      </c>
      <c r="S28" t="n">
        <v>25.13</v>
      </c>
      <c r="T28" t="n">
        <v>3845.47</v>
      </c>
      <c r="U28" t="n">
        <v>0.74</v>
      </c>
      <c r="V28" t="n">
        <v>0.89</v>
      </c>
      <c r="W28" t="n">
        <v>1.21</v>
      </c>
      <c r="X28" t="n">
        <v>0.25</v>
      </c>
      <c r="Y28" t="n">
        <v>1</v>
      </c>
      <c r="Z28" t="n">
        <v>10</v>
      </c>
      <c r="AA28" t="n">
        <v>91.45465101470992</v>
      </c>
      <c r="AB28" t="n">
        <v>125.1322882127229</v>
      </c>
      <c r="AC28" t="n">
        <v>113.1898382500031</v>
      </c>
      <c r="AD28" t="n">
        <v>91454.65101470992</v>
      </c>
      <c r="AE28" t="n">
        <v>125132.2882127229</v>
      </c>
      <c r="AF28" t="n">
        <v>1.952126012925336e-06</v>
      </c>
      <c r="AG28" t="n">
        <v>0.119375</v>
      </c>
      <c r="AH28" t="n">
        <v>113189.8382500031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7.1692</v>
      </c>
      <c r="E2" t="n">
        <v>13.95</v>
      </c>
      <c r="F2" t="n">
        <v>9.35</v>
      </c>
      <c r="G2" t="n">
        <v>7.38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104.33</v>
      </c>
      <c r="Q2" t="n">
        <v>1361.67</v>
      </c>
      <c r="R2" t="n">
        <v>74.37</v>
      </c>
      <c r="S2" t="n">
        <v>25.13</v>
      </c>
      <c r="T2" t="n">
        <v>23677.38</v>
      </c>
      <c r="U2" t="n">
        <v>0.34</v>
      </c>
      <c r="V2" t="n">
        <v>0.77</v>
      </c>
      <c r="W2" t="n">
        <v>1.3</v>
      </c>
      <c r="X2" t="n">
        <v>1.53</v>
      </c>
      <c r="Y2" t="n">
        <v>1</v>
      </c>
      <c r="Z2" t="n">
        <v>10</v>
      </c>
      <c r="AA2" t="n">
        <v>111.2374447786009</v>
      </c>
      <c r="AB2" t="n">
        <v>152.1999793957299</v>
      </c>
      <c r="AC2" t="n">
        <v>137.6742269762557</v>
      </c>
      <c r="AD2" t="n">
        <v>111237.4447786009</v>
      </c>
      <c r="AE2" t="n">
        <v>152199.9793957299</v>
      </c>
      <c r="AF2" t="n">
        <v>1.747551058979095e-06</v>
      </c>
      <c r="AG2" t="n">
        <v>0.1453125</v>
      </c>
      <c r="AH2" t="n">
        <v>137674.2269762557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7.6769</v>
      </c>
      <c r="E3" t="n">
        <v>13.03</v>
      </c>
      <c r="F3" t="n">
        <v>8.98</v>
      </c>
      <c r="G3" t="n">
        <v>9.289999999999999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98.15000000000001</v>
      </c>
      <c r="Q3" t="n">
        <v>1361.65</v>
      </c>
      <c r="R3" t="n">
        <v>62.63</v>
      </c>
      <c r="S3" t="n">
        <v>25.13</v>
      </c>
      <c r="T3" t="n">
        <v>17897.81</v>
      </c>
      <c r="U3" t="n">
        <v>0.4</v>
      </c>
      <c r="V3" t="n">
        <v>0.8</v>
      </c>
      <c r="W3" t="n">
        <v>1.28</v>
      </c>
      <c r="X3" t="n">
        <v>1.16</v>
      </c>
      <c r="Y3" t="n">
        <v>1</v>
      </c>
      <c r="Z3" t="n">
        <v>10</v>
      </c>
      <c r="AA3" t="n">
        <v>98.49961362545199</v>
      </c>
      <c r="AB3" t="n">
        <v>134.7715168585504</v>
      </c>
      <c r="AC3" t="n">
        <v>121.9091124426183</v>
      </c>
      <c r="AD3" t="n">
        <v>98499.61362545198</v>
      </c>
      <c r="AE3" t="n">
        <v>134771.5168585504</v>
      </c>
      <c r="AF3" t="n">
        <v>1.871307080940218e-06</v>
      </c>
      <c r="AG3" t="n">
        <v>0.1357291666666667</v>
      </c>
      <c r="AH3" t="n">
        <v>121909.1124426183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8.0528</v>
      </c>
      <c r="E4" t="n">
        <v>12.42</v>
      </c>
      <c r="F4" t="n">
        <v>8.74</v>
      </c>
      <c r="G4" t="n">
        <v>11.39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93.14</v>
      </c>
      <c r="Q4" t="n">
        <v>1361.56</v>
      </c>
      <c r="R4" t="n">
        <v>55.26</v>
      </c>
      <c r="S4" t="n">
        <v>25.13</v>
      </c>
      <c r="T4" t="n">
        <v>14268.8</v>
      </c>
      <c r="U4" t="n">
        <v>0.45</v>
      </c>
      <c r="V4" t="n">
        <v>0.82</v>
      </c>
      <c r="W4" t="n">
        <v>1.25</v>
      </c>
      <c r="X4" t="n">
        <v>0.91</v>
      </c>
      <c r="Y4" t="n">
        <v>1</v>
      </c>
      <c r="Z4" t="n">
        <v>10</v>
      </c>
      <c r="AA4" t="n">
        <v>89.906713469797</v>
      </c>
      <c r="AB4" t="n">
        <v>123.0143317735893</v>
      </c>
      <c r="AC4" t="n">
        <v>111.2740166008492</v>
      </c>
      <c r="AD4" t="n">
        <v>89906.713469797</v>
      </c>
      <c r="AE4" t="n">
        <v>123014.3317735893</v>
      </c>
      <c r="AF4" t="n">
        <v>1.962935776341412e-06</v>
      </c>
      <c r="AG4" t="n">
        <v>0.129375</v>
      </c>
      <c r="AH4" t="n">
        <v>111274.0166008492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8.337199999999999</v>
      </c>
      <c r="E5" t="n">
        <v>11.99</v>
      </c>
      <c r="F5" t="n">
        <v>8.56</v>
      </c>
      <c r="G5" t="n">
        <v>13.51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88.88</v>
      </c>
      <c r="Q5" t="n">
        <v>1361.44</v>
      </c>
      <c r="R5" t="n">
        <v>49.53</v>
      </c>
      <c r="S5" t="n">
        <v>25.13</v>
      </c>
      <c r="T5" t="n">
        <v>11443.83</v>
      </c>
      <c r="U5" t="n">
        <v>0.51</v>
      </c>
      <c r="V5" t="n">
        <v>0.84</v>
      </c>
      <c r="W5" t="n">
        <v>1.24</v>
      </c>
      <c r="X5" t="n">
        <v>0.74</v>
      </c>
      <c r="Y5" t="n">
        <v>1</v>
      </c>
      <c r="Z5" t="n">
        <v>10</v>
      </c>
      <c r="AA5" t="n">
        <v>83.61809900995581</v>
      </c>
      <c r="AB5" t="n">
        <v>114.4099720355492</v>
      </c>
      <c r="AC5" t="n">
        <v>103.4908448799102</v>
      </c>
      <c r="AD5" t="n">
        <v>83618.09900995581</v>
      </c>
      <c r="AE5" t="n">
        <v>114409.9720355492</v>
      </c>
      <c r="AF5" t="n">
        <v>2.032260599358437e-06</v>
      </c>
      <c r="AG5" t="n">
        <v>0.1248958333333333</v>
      </c>
      <c r="AH5" t="n">
        <v>103490.8448799102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8.533200000000001</v>
      </c>
      <c r="E6" t="n">
        <v>11.72</v>
      </c>
      <c r="F6" t="n">
        <v>8.460000000000001</v>
      </c>
      <c r="G6" t="n">
        <v>15.87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85.29000000000001</v>
      </c>
      <c r="Q6" t="n">
        <v>1361.38</v>
      </c>
      <c r="R6" t="n">
        <v>46.65</v>
      </c>
      <c r="S6" t="n">
        <v>25.13</v>
      </c>
      <c r="T6" t="n">
        <v>10038.19</v>
      </c>
      <c r="U6" t="n">
        <v>0.54</v>
      </c>
      <c r="V6" t="n">
        <v>0.85</v>
      </c>
      <c r="W6" t="n">
        <v>1.24</v>
      </c>
      <c r="X6" t="n">
        <v>0.64</v>
      </c>
      <c r="Y6" t="n">
        <v>1</v>
      </c>
      <c r="Z6" t="n">
        <v>10</v>
      </c>
      <c r="AA6" t="n">
        <v>79.17610796162329</v>
      </c>
      <c r="AB6" t="n">
        <v>108.3322439164093</v>
      </c>
      <c r="AC6" t="n">
        <v>97.9931666023141</v>
      </c>
      <c r="AD6" t="n">
        <v>79176.10796162329</v>
      </c>
      <c r="AE6" t="n">
        <v>108332.2439164093</v>
      </c>
      <c r="AF6" t="n">
        <v>2.080037200312505e-06</v>
      </c>
      <c r="AG6" t="n">
        <v>0.1220833333333333</v>
      </c>
      <c r="AH6" t="n">
        <v>97993.1666023141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8.739100000000001</v>
      </c>
      <c r="E7" t="n">
        <v>11.44</v>
      </c>
      <c r="F7" t="n">
        <v>8.34</v>
      </c>
      <c r="G7" t="n">
        <v>18.54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81.62</v>
      </c>
      <c r="Q7" t="n">
        <v>1361.38</v>
      </c>
      <c r="R7" t="n">
        <v>42.94</v>
      </c>
      <c r="S7" t="n">
        <v>25.13</v>
      </c>
      <c r="T7" t="n">
        <v>8206.33</v>
      </c>
      <c r="U7" t="n">
        <v>0.59</v>
      </c>
      <c r="V7" t="n">
        <v>0.86</v>
      </c>
      <c r="W7" t="n">
        <v>1.22</v>
      </c>
      <c r="X7" t="n">
        <v>0.52</v>
      </c>
      <c r="Y7" t="n">
        <v>1</v>
      </c>
      <c r="Z7" t="n">
        <v>10</v>
      </c>
      <c r="AA7" t="n">
        <v>74.74782865389814</v>
      </c>
      <c r="AB7" t="n">
        <v>102.2732768056877</v>
      </c>
      <c r="AC7" t="n">
        <v>92.51245880882405</v>
      </c>
      <c r="AD7" t="n">
        <v>74747.82865389813</v>
      </c>
      <c r="AE7" t="n">
        <v>102273.2768056877</v>
      </c>
      <c r="AF7" t="n">
        <v>2.13022700713109e-06</v>
      </c>
      <c r="AG7" t="n">
        <v>0.1191666666666667</v>
      </c>
      <c r="AH7" t="n">
        <v>92512.45880882406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8.8443</v>
      </c>
      <c r="E8" t="n">
        <v>11.31</v>
      </c>
      <c r="F8" t="n">
        <v>8.300000000000001</v>
      </c>
      <c r="G8" t="n">
        <v>20.74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19</v>
      </c>
      <c r="N8" t="n">
        <v>25.93</v>
      </c>
      <c r="O8" t="n">
        <v>19045.63</v>
      </c>
      <c r="P8" t="n">
        <v>78.63</v>
      </c>
      <c r="Q8" t="n">
        <v>1361.39</v>
      </c>
      <c r="R8" t="n">
        <v>41.64</v>
      </c>
      <c r="S8" t="n">
        <v>25.13</v>
      </c>
      <c r="T8" t="n">
        <v>7571.3</v>
      </c>
      <c r="U8" t="n">
        <v>0.6</v>
      </c>
      <c r="V8" t="n">
        <v>0.87</v>
      </c>
      <c r="W8" t="n">
        <v>1.22</v>
      </c>
      <c r="X8" t="n">
        <v>0.48</v>
      </c>
      <c r="Y8" t="n">
        <v>1</v>
      </c>
      <c r="Z8" t="n">
        <v>10</v>
      </c>
      <c r="AA8" t="n">
        <v>71.93453997085538</v>
      </c>
      <c r="AB8" t="n">
        <v>98.42401111601333</v>
      </c>
      <c r="AC8" t="n">
        <v>89.03056163409265</v>
      </c>
      <c r="AD8" t="n">
        <v>71934.53997085539</v>
      </c>
      <c r="AE8" t="n">
        <v>98424.01111601334</v>
      </c>
      <c r="AF8" t="n">
        <v>2.155870366418681e-06</v>
      </c>
      <c r="AG8" t="n">
        <v>0.1178125</v>
      </c>
      <c r="AH8" t="n">
        <v>89030.56163409265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8.9612</v>
      </c>
      <c r="E9" t="n">
        <v>11.16</v>
      </c>
      <c r="F9" t="n">
        <v>8.24</v>
      </c>
      <c r="G9" t="n">
        <v>23.55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13</v>
      </c>
      <c r="N9" t="n">
        <v>26.03</v>
      </c>
      <c r="O9" t="n">
        <v>19088.72</v>
      </c>
      <c r="P9" t="n">
        <v>75.44</v>
      </c>
      <c r="Q9" t="n">
        <v>1361.34</v>
      </c>
      <c r="R9" t="n">
        <v>39.53</v>
      </c>
      <c r="S9" t="n">
        <v>25.13</v>
      </c>
      <c r="T9" t="n">
        <v>6531.79</v>
      </c>
      <c r="U9" t="n">
        <v>0.64</v>
      </c>
      <c r="V9" t="n">
        <v>0.87</v>
      </c>
      <c r="W9" t="n">
        <v>1.22</v>
      </c>
      <c r="X9" t="n">
        <v>0.42</v>
      </c>
      <c r="Y9" t="n">
        <v>1</v>
      </c>
      <c r="Z9" t="n">
        <v>10</v>
      </c>
      <c r="AA9" t="n">
        <v>68.92615003551984</v>
      </c>
      <c r="AB9" t="n">
        <v>94.30779928569234</v>
      </c>
      <c r="AC9" t="n">
        <v>85.3071952837166</v>
      </c>
      <c r="AD9" t="n">
        <v>68926.15003551984</v>
      </c>
      <c r="AE9" t="n">
        <v>94307.79928569234</v>
      </c>
      <c r="AF9" t="n">
        <v>2.184365696273428e-06</v>
      </c>
      <c r="AG9" t="n">
        <v>0.11625</v>
      </c>
      <c r="AH9" t="n">
        <v>85307.19528371659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9.0063</v>
      </c>
      <c r="E10" t="n">
        <v>11.1</v>
      </c>
      <c r="F10" t="n">
        <v>8.220000000000001</v>
      </c>
      <c r="G10" t="n">
        <v>24.65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5</v>
      </c>
      <c r="N10" t="n">
        <v>26.13</v>
      </c>
      <c r="O10" t="n">
        <v>19131.85</v>
      </c>
      <c r="P10" t="n">
        <v>74.01000000000001</v>
      </c>
      <c r="Q10" t="n">
        <v>1361.41</v>
      </c>
      <c r="R10" t="n">
        <v>38.46</v>
      </c>
      <c r="S10" t="n">
        <v>25.13</v>
      </c>
      <c r="T10" t="n">
        <v>6001.66</v>
      </c>
      <c r="U10" t="n">
        <v>0.65</v>
      </c>
      <c r="V10" t="n">
        <v>0.88</v>
      </c>
      <c r="W10" t="n">
        <v>1.23</v>
      </c>
      <c r="X10" t="n">
        <v>0.4</v>
      </c>
      <c r="Y10" t="n">
        <v>1</v>
      </c>
      <c r="Z10" t="n">
        <v>10</v>
      </c>
      <c r="AA10" t="n">
        <v>67.67391182068459</v>
      </c>
      <c r="AB10" t="n">
        <v>92.59443171530454</v>
      </c>
      <c r="AC10" t="n">
        <v>83.75734910951959</v>
      </c>
      <c r="AD10" t="n">
        <v>67673.91182068459</v>
      </c>
      <c r="AE10" t="n">
        <v>92594.43171530454</v>
      </c>
      <c r="AF10" t="n">
        <v>2.195359189656226e-06</v>
      </c>
      <c r="AG10" t="n">
        <v>0.115625</v>
      </c>
      <c r="AH10" t="n">
        <v>83757.34910951959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9.013999999999999</v>
      </c>
      <c r="E11" t="n">
        <v>11.09</v>
      </c>
      <c r="F11" t="n">
        <v>8.210000000000001</v>
      </c>
      <c r="G11" t="n">
        <v>24.62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</v>
      </c>
      <c r="N11" t="n">
        <v>26.23</v>
      </c>
      <c r="O11" t="n">
        <v>19175.02</v>
      </c>
      <c r="P11" t="n">
        <v>74.05</v>
      </c>
      <c r="Q11" t="n">
        <v>1361.43</v>
      </c>
      <c r="R11" t="n">
        <v>38.05</v>
      </c>
      <c r="S11" t="n">
        <v>25.13</v>
      </c>
      <c r="T11" t="n">
        <v>5794.32</v>
      </c>
      <c r="U11" t="n">
        <v>0.66</v>
      </c>
      <c r="V11" t="n">
        <v>0.88</v>
      </c>
      <c r="W11" t="n">
        <v>1.23</v>
      </c>
      <c r="X11" t="n">
        <v>0.39</v>
      </c>
      <c r="Y11" t="n">
        <v>1</v>
      </c>
      <c r="Z11" t="n">
        <v>10</v>
      </c>
      <c r="AA11" t="n">
        <v>67.6161152432657</v>
      </c>
      <c r="AB11" t="n">
        <v>92.51535188827503</v>
      </c>
      <c r="AC11" t="n">
        <v>83.6858165501925</v>
      </c>
      <c r="AD11" t="n">
        <v>67616.1152432657</v>
      </c>
      <c r="AE11" t="n">
        <v>92515.35188827504</v>
      </c>
      <c r="AF11" t="n">
        <v>2.197236127550851e-06</v>
      </c>
      <c r="AG11" t="n">
        <v>0.1155208333333333</v>
      </c>
      <c r="AH11" t="n">
        <v>83685.8165501925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9.0124</v>
      </c>
      <c r="E12" t="n">
        <v>11.1</v>
      </c>
      <c r="F12" t="n">
        <v>8.210000000000001</v>
      </c>
      <c r="G12" t="n">
        <v>24.62</v>
      </c>
      <c r="H12" t="n">
        <v>0.4</v>
      </c>
      <c r="I12" t="n">
        <v>20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74.19</v>
      </c>
      <c r="Q12" t="n">
        <v>1361.43</v>
      </c>
      <c r="R12" t="n">
        <v>38.07</v>
      </c>
      <c r="S12" t="n">
        <v>25.13</v>
      </c>
      <c r="T12" t="n">
        <v>5806.32</v>
      </c>
      <c r="U12" t="n">
        <v>0.66</v>
      </c>
      <c r="V12" t="n">
        <v>0.88</v>
      </c>
      <c r="W12" t="n">
        <v>1.23</v>
      </c>
      <c r="X12" t="n">
        <v>0.39</v>
      </c>
      <c r="Y12" t="n">
        <v>1</v>
      </c>
      <c r="Z12" t="n">
        <v>10</v>
      </c>
      <c r="AA12" t="n">
        <v>67.71260389834428</v>
      </c>
      <c r="AB12" t="n">
        <v>92.64737192293248</v>
      </c>
      <c r="AC12" t="n">
        <v>83.8052367780336</v>
      </c>
      <c r="AD12" t="n">
        <v>67712.60389834428</v>
      </c>
      <c r="AE12" t="n">
        <v>92647.37192293248</v>
      </c>
      <c r="AF12" t="n">
        <v>2.196846114481838e-06</v>
      </c>
      <c r="AG12" t="n">
        <v>0.115625</v>
      </c>
      <c r="AH12" t="n">
        <v>83805.23677803361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6.4207</v>
      </c>
      <c r="E2" t="n">
        <v>15.57</v>
      </c>
      <c r="F2" t="n">
        <v>9.68</v>
      </c>
      <c r="G2" t="n">
        <v>6.31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126.35</v>
      </c>
      <c r="Q2" t="n">
        <v>1361.9</v>
      </c>
      <c r="R2" t="n">
        <v>84.66</v>
      </c>
      <c r="S2" t="n">
        <v>25.13</v>
      </c>
      <c r="T2" t="n">
        <v>28739.42</v>
      </c>
      <c r="U2" t="n">
        <v>0.3</v>
      </c>
      <c r="V2" t="n">
        <v>0.74</v>
      </c>
      <c r="W2" t="n">
        <v>1.33</v>
      </c>
      <c r="X2" t="n">
        <v>1.86</v>
      </c>
      <c r="Y2" t="n">
        <v>1</v>
      </c>
      <c r="Z2" t="n">
        <v>10</v>
      </c>
      <c r="AA2" t="n">
        <v>147.347301406004</v>
      </c>
      <c r="AB2" t="n">
        <v>201.6070782877602</v>
      </c>
      <c r="AC2" t="n">
        <v>182.3659816933451</v>
      </c>
      <c r="AD2" t="n">
        <v>147347.301406004</v>
      </c>
      <c r="AE2" t="n">
        <v>201607.0782877602</v>
      </c>
      <c r="AF2" t="n">
        <v>1.510668797363133e-06</v>
      </c>
      <c r="AG2" t="n">
        <v>0.1621875</v>
      </c>
      <c r="AH2" t="n">
        <v>182365.9816933451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7.0169</v>
      </c>
      <c r="E3" t="n">
        <v>14.25</v>
      </c>
      <c r="F3" t="n">
        <v>9.210000000000001</v>
      </c>
      <c r="G3" t="n">
        <v>8.01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118.48</v>
      </c>
      <c r="Q3" t="n">
        <v>1361.83</v>
      </c>
      <c r="R3" t="n">
        <v>70.04000000000001</v>
      </c>
      <c r="S3" t="n">
        <v>25.13</v>
      </c>
      <c r="T3" t="n">
        <v>21545.84</v>
      </c>
      <c r="U3" t="n">
        <v>0.36</v>
      </c>
      <c r="V3" t="n">
        <v>0.78</v>
      </c>
      <c r="W3" t="n">
        <v>1.29</v>
      </c>
      <c r="X3" t="n">
        <v>1.39</v>
      </c>
      <c r="Y3" t="n">
        <v>1</v>
      </c>
      <c r="Z3" t="n">
        <v>10</v>
      </c>
      <c r="AA3" t="n">
        <v>127.1682848109397</v>
      </c>
      <c r="AB3" t="n">
        <v>173.9972575470246</v>
      </c>
      <c r="AC3" t="n">
        <v>157.3912034934697</v>
      </c>
      <c r="AD3" t="n">
        <v>127168.2848109397</v>
      </c>
      <c r="AE3" t="n">
        <v>173997.2575470246</v>
      </c>
      <c r="AF3" t="n">
        <v>1.650943337053183e-06</v>
      </c>
      <c r="AG3" t="n">
        <v>0.1484375</v>
      </c>
      <c r="AH3" t="n">
        <v>157391.2034934697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7.4462</v>
      </c>
      <c r="E4" t="n">
        <v>13.43</v>
      </c>
      <c r="F4" t="n">
        <v>8.91</v>
      </c>
      <c r="G4" t="n">
        <v>9.720000000000001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113.03</v>
      </c>
      <c r="Q4" t="n">
        <v>1361.62</v>
      </c>
      <c r="R4" t="n">
        <v>60.43</v>
      </c>
      <c r="S4" t="n">
        <v>25.13</v>
      </c>
      <c r="T4" t="n">
        <v>16808.86</v>
      </c>
      <c r="U4" t="n">
        <v>0.42</v>
      </c>
      <c r="V4" t="n">
        <v>0.8100000000000001</v>
      </c>
      <c r="W4" t="n">
        <v>1.28</v>
      </c>
      <c r="X4" t="n">
        <v>1.09</v>
      </c>
      <c r="Y4" t="n">
        <v>1</v>
      </c>
      <c r="Z4" t="n">
        <v>10</v>
      </c>
      <c r="AA4" t="n">
        <v>114.9283415899669</v>
      </c>
      <c r="AB4" t="n">
        <v>157.2500272439136</v>
      </c>
      <c r="AC4" t="n">
        <v>142.242305345597</v>
      </c>
      <c r="AD4" t="n">
        <v>114928.3415899669</v>
      </c>
      <c r="AE4" t="n">
        <v>157250.0272439136</v>
      </c>
      <c r="AF4" t="n">
        <v>1.751949475746471e-06</v>
      </c>
      <c r="AG4" t="n">
        <v>0.1398958333333333</v>
      </c>
      <c r="AH4" t="n">
        <v>142242.305345597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7.7418</v>
      </c>
      <c r="E5" t="n">
        <v>12.92</v>
      </c>
      <c r="F5" t="n">
        <v>8.74</v>
      </c>
      <c r="G5" t="n">
        <v>11.39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108.85</v>
      </c>
      <c r="Q5" t="n">
        <v>1361.6</v>
      </c>
      <c r="R5" t="n">
        <v>55.31</v>
      </c>
      <c r="S5" t="n">
        <v>25.13</v>
      </c>
      <c r="T5" t="n">
        <v>14297.15</v>
      </c>
      <c r="U5" t="n">
        <v>0.45</v>
      </c>
      <c r="V5" t="n">
        <v>0.82</v>
      </c>
      <c r="W5" t="n">
        <v>1.25</v>
      </c>
      <c r="X5" t="n">
        <v>0.91</v>
      </c>
      <c r="Y5" t="n">
        <v>1</v>
      </c>
      <c r="Z5" t="n">
        <v>10</v>
      </c>
      <c r="AA5" t="n">
        <v>107.108701410639</v>
      </c>
      <c r="AB5" t="n">
        <v>146.550850572385</v>
      </c>
      <c r="AC5" t="n">
        <v>132.564243079207</v>
      </c>
      <c r="AD5" t="n">
        <v>107108.701410639</v>
      </c>
      <c r="AE5" t="n">
        <v>146550.850572385</v>
      </c>
      <c r="AF5" t="n">
        <v>1.821498543060088e-06</v>
      </c>
      <c r="AG5" t="n">
        <v>0.1345833333333333</v>
      </c>
      <c r="AH5" t="n">
        <v>132564.243079207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7.9902</v>
      </c>
      <c r="E6" t="n">
        <v>12.52</v>
      </c>
      <c r="F6" t="n">
        <v>8.6</v>
      </c>
      <c r="G6" t="n">
        <v>13.22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105.43</v>
      </c>
      <c r="Q6" t="n">
        <v>1361.53</v>
      </c>
      <c r="R6" t="n">
        <v>50.72</v>
      </c>
      <c r="S6" t="n">
        <v>25.13</v>
      </c>
      <c r="T6" t="n">
        <v>12033.76</v>
      </c>
      <c r="U6" t="n">
        <v>0.5</v>
      </c>
      <c r="V6" t="n">
        <v>0.84</v>
      </c>
      <c r="W6" t="n">
        <v>1.25</v>
      </c>
      <c r="X6" t="n">
        <v>0.77</v>
      </c>
      <c r="Y6" t="n">
        <v>1</v>
      </c>
      <c r="Z6" t="n">
        <v>10</v>
      </c>
      <c r="AA6" t="n">
        <v>101.0571039270733</v>
      </c>
      <c r="AB6" t="n">
        <v>138.270787917736</v>
      </c>
      <c r="AC6" t="n">
        <v>125.0744179831741</v>
      </c>
      <c r="AD6" t="n">
        <v>101057.1039270733</v>
      </c>
      <c r="AE6" t="n">
        <v>138270.787917736</v>
      </c>
      <c r="AF6" t="n">
        <v>1.879942346580732e-06</v>
      </c>
      <c r="AG6" t="n">
        <v>0.1304166666666667</v>
      </c>
      <c r="AH6" t="n">
        <v>125074.4179831741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8.1831</v>
      </c>
      <c r="E7" t="n">
        <v>12.22</v>
      </c>
      <c r="F7" t="n">
        <v>8.49</v>
      </c>
      <c r="G7" t="n">
        <v>14.98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102.1</v>
      </c>
      <c r="Q7" t="n">
        <v>1361.57</v>
      </c>
      <c r="R7" t="n">
        <v>47.43</v>
      </c>
      <c r="S7" t="n">
        <v>25.13</v>
      </c>
      <c r="T7" t="n">
        <v>10417.49</v>
      </c>
      <c r="U7" t="n">
        <v>0.53</v>
      </c>
      <c r="V7" t="n">
        <v>0.85</v>
      </c>
      <c r="W7" t="n">
        <v>1.23</v>
      </c>
      <c r="X7" t="n">
        <v>0.67</v>
      </c>
      <c r="Y7" t="n">
        <v>1</v>
      </c>
      <c r="Z7" t="n">
        <v>10</v>
      </c>
      <c r="AA7" t="n">
        <v>96.15858971328069</v>
      </c>
      <c r="AB7" t="n">
        <v>131.5684246632333</v>
      </c>
      <c r="AC7" t="n">
        <v>119.0117188708531</v>
      </c>
      <c r="AD7" t="n">
        <v>96158.58971328069</v>
      </c>
      <c r="AE7" t="n">
        <v>131568.4246632333</v>
      </c>
      <c r="AF7" t="n">
        <v>1.925328053904131e-06</v>
      </c>
      <c r="AG7" t="n">
        <v>0.1272916666666667</v>
      </c>
      <c r="AH7" t="n">
        <v>119011.7188708531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8.3461</v>
      </c>
      <c r="E8" t="n">
        <v>11.98</v>
      </c>
      <c r="F8" t="n">
        <v>8.4</v>
      </c>
      <c r="G8" t="n">
        <v>16.79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</v>
      </c>
      <c r="Q8" t="n">
        <v>1361.52</v>
      </c>
      <c r="R8" t="n">
        <v>44.59</v>
      </c>
      <c r="S8" t="n">
        <v>25.13</v>
      </c>
      <c r="T8" t="n">
        <v>9015.139999999999</v>
      </c>
      <c r="U8" t="n">
        <v>0.5600000000000001</v>
      </c>
      <c r="V8" t="n">
        <v>0.86</v>
      </c>
      <c r="W8" t="n">
        <v>1.23</v>
      </c>
      <c r="X8" t="n">
        <v>0.58</v>
      </c>
      <c r="Y8" t="n">
        <v>1</v>
      </c>
      <c r="Z8" t="n">
        <v>10</v>
      </c>
      <c r="AA8" t="n">
        <v>92.53993390022548</v>
      </c>
      <c r="AB8" t="n">
        <v>126.6172201359863</v>
      </c>
      <c r="AC8" t="n">
        <v>114.5330503546257</v>
      </c>
      <c r="AD8" t="n">
        <v>92539.93390022547</v>
      </c>
      <c r="AE8" t="n">
        <v>126617.2201359863</v>
      </c>
      <c r="AF8" t="n">
        <v>1.963678858951897e-06</v>
      </c>
      <c r="AG8" t="n">
        <v>0.1247916666666667</v>
      </c>
      <c r="AH8" t="n">
        <v>114533.0503546257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8.457700000000001</v>
      </c>
      <c r="E9" t="n">
        <v>11.82</v>
      </c>
      <c r="F9" t="n">
        <v>8.35</v>
      </c>
      <c r="G9" t="n">
        <v>18.56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96.72</v>
      </c>
      <c r="Q9" t="n">
        <v>1361.49</v>
      </c>
      <c r="R9" t="n">
        <v>43.01</v>
      </c>
      <c r="S9" t="n">
        <v>25.13</v>
      </c>
      <c r="T9" t="n">
        <v>8241.75</v>
      </c>
      <c r="U9" t="n">
        <v>0.58</v>
      </c>
      <c r="V9" t="n">
        <v>0.86</v>
      </c>
      <c r="W9" t="n">
        <v>1.23</v>
      </c>
      <c r="X9" t="n">
        <v>0.53</v>
      </c>
      <c r="Y9" t="n">
        <v>1</v>
      </c>
      <c r="Z9" t="n">
        <v>10</v>
      </c>
      <c r="AA9" t="n">
        <v>89.20900108591985</v>
      </c>
      <c r="AB9" t="n">
        <v>122.0596909090711</v>
      </c>
      <c r="AC9" t="n">
        <v>110.4104853205935</v>
      </c>
      <c r="AD9" t="n">
        <v>89209.00108591985</v>
      </c>
      <c r="AE9" t="n">
        <v>122059.6909090711</v>
      </c>
      <c r="AF9" t="n">
        <v>1.989936219953926e-06</v>
      </c>
      <c r="AG9" t="n">
        <v>0.123125</v>
      </c>
      <c r="AH9" t="n">
        <v>110410.4853205935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8.5868</v>
      </c>
      <c r="E10" t="n">
        <v>11.65</v>
      </c>
      <c r="F10" t="n">
        <v>8.279999999999999</v>
      </c>
      <c r="G10" t="n">
        <v>20.71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94.27</v>
      </c>
      <c r="Q10" t="n">
        <v>1361.47</v>
      </c>
      <c r="R10" t="n">
        <v>41.35</v>
      </c>
      <c r="S10" t="n">
        <v>25.13</v>
      </c>
      <c r="T10" t="n">
        <v>7425.17</v>
      </c>
      <c r="U10" t="n">
        <v>0.61</v>
      </c>
      <c r="V10" t="n">
        <v>0.87</v>
      </c>
      <c r="W10" t="n">
        <v>1.21</v>
      </c>
      <c r="X10" t="n">
        <v>0.46</v>
      </c>
      <c r="Y10" t="n">
        <v>1</v>
      </c>
      <c r="Z10" t="n">
        <v>10</v>
      </c>
      <c r="AA10" t="n">
        <v>86.13359111053036</v>
      </c>
      <c r="AB10" t="n">
        <v>117.8517793032328</v>
      </c>
      <c r="AC10" t="n">
        <v>106.604170892574</v>
      </c>
      <c r="AD10" t="n">
        <v>86133.59111053037</v>
      </c>
      <c r="AE10" t="n">
        <v>117851.7793032328</v>
      </c>
      <c r="AF10" t="n">
        <v>2.020310998675807e-06</v>
      </c>
      <c r="AG10" t="n">
        <v>0.1213541666666667</v>
      </c>
      <c r="AH10" t="n">
        <v>106604.170892574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8.6653</v>
      </c>
      <c r="E11" t="n">
        <v>11.54</v>
      </c>
      <c r="F11" t="n">
        <v>8.25</v>
      </c>
      <c r="G11" t="n">
        <v>22.51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91.31999999999999</v>
      </c>
      <c r="Q11" t="n">
        <v>1361.36</v>
      </c>
      <c r="R11" t="n">
        <v>40.2</v>
      </c>
      <c r="S11" t="n">
        <v>25.13</v>
      </c>
      <c r="T11" t="n">
        <v>6861.35</v>
      </c>
      <c r="U11" t="n">
        <v>0.63</v>
      </c>
      <c r="V11" t="n">
        <v>0.87</v>
      </c>
      <c r="W11" t="n">
        <v>1.21</v>
      </c>
      <c r="X11" t="n">
        <v>0.43</v>
      </c>
      <c r="Y11" t="n">
        <v>1</v>
      </c>
      <c r="Z11" t="n">
        <v>10</v>
      </c>
      <c r="AA11" t="n">
        <v>83.42770467380957</v>
      </c>
      <c r="AB11" t="n">
        <v>114.1494661052288</v>
      </c>
      <c r="AC11" t="n">
        <v>103.2552012699571</v>
      </c>
      <c r="AD11" t="n">
        <v>83427.70467380957</v>
      </c>
      <c r="AE11" t="n">
        <v>114149.4661052288</v>
      </c>
      <c r="AF11" t="n">
        <v>2.038780558162001e-06</v>
      </c>
      <c r="AG11" t="n">
        <v>0.1202083333333333</v>
      </c>
      <c r="AH11" t="n">
        <v>103255.2012699571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8.765700000000001</v>
      </c>
      <c r="E12" t="n">
        <v>11.41</v>
      </c>
      <c r="F12" t="n">
        <v>8.199999999999999</v>
      </c>
      <c r="G12" t="n">
        <v>24.58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88.67</v>
      </c>
      <c r="Q12" t="n">
        <v>1361.44</v>
      </c>
      <c r="R12" t="n">
        <v>38.26</v>
      </c>
      <c r="S12" t="n">
        <v>25.13</v>
      </c>
      <c r="T12" t="n">
        <v>5901.88</v>
      </c>
      <c r="U12" t="n">
        <v>0.66</v>
      </c>
      <c r="V12" t="n">
        <v>0.88</v>
      </c>
      <c r="W12" t="n">
        <v>1.21</v>
      </c>
      <c r="X12" t="n">
        <v>0.37</v>
      </c>
      <c r="Y12" t="n">
        <v>1</v>
      </c>
      <c r="Z12" t="n">
        <v>10</v>
      </c>
      <c r="AA12" t="n">
        <v>80.701411124869</v>
      </c>
      <c r="AB12" t="n">
        <v>110.4192309959874</v>
      </c>
      <c r="AC12" t="n">
        <v>99.88097456412267</v>
      </c>
      <c r="AD12" t="n">
        <v>80701.411124869</v>
      </c>
      <c r="AE12" t="n">
        <v>110419.2309959874</v>
      </c>
      <c r="AF12" t="n">
        <v>2.062402771823325e-06</v>
      </c>
      <c r="AG12" t="n">
        <v>0.1188541666666667</v>
      </c>
      <c r="AH12" t="n">
        <v>99880.97456412266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8.855399999999999</v>
      </c>
      <c r="E13" t="n">
        <v>11.29</v>
      </c>
      <c r="F13" t="n">
        <v>8.15</v>
      </c>
      <c r="G13" t="n">
        <v>27.18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14</v>
      </c>
      <c r="N13" t="n">
        <v>37.69</v>
      </c>
      <c r="O13" t="n">
        <v>23651.38</v>
      </c>
      <c r="P13" t="n">
        <v>85.42</v>
      </c>
      <c r="Q13" t="n">
        <v>1361.35</v>
      </c>
      <c r="R13" t="n">
        <v>37.02</v>
      </c>
      <c r="S13" t="n">
        <v>25.13</v>
      </c>
      <c r="T13" t="n">
        <v>5291.27</v>
      </c>
      <c r="U13" t="n">
        <v>0.68</v>
      </c>
      <c r="V13" t="n">
        <v>0.88</v>
      </c>
      <c r="W13" t="n">
        <v>1.21</v>
      </c>
      <c r="X13" t="n">
        <v>0.33</v>
      </c>
      <c r="Y13" t="n">
        <v>1</v>
      </c>
      <c r="Z13" t="n">
        <v>10</v>
      </c>
      <c r="AA13" t="n">
        <v>77.76025792489135</v>
      </c>
      <c r="AB13" t="n">
        <v>106.3950154332584</v>
      </c>
      <c r="AC13" t="n">
        <v>96.24082448667724</v>
      </c>
      <c r="AD13" t="n">
        <v>77760.25792489135</v>
      </c>
      <c r="AE13" t="n">
        <v>106395.0154332584</v>
      </c>
      <c r="AF13" t="n">
        <v>2.083507478650224e-06</v>
      </c>
      <c r="AG13" t="n">
        <v>0.1176041666666667</v>
      </c>
      <c r="AH13" t="n">
        <v>96240.82448667724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8.881</v>
      </c>
      <c r="E14" t="n">
        <v>11.26</v>
      </c>
      <c r="F14" t="n">
        <v>8.16</v>
      </c>
      <c r="G14" t="n">
        <v>28.8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83.84</v>
      </c>
      <c r="Q14" t="n">
        <v>1361.34</v>
      </c>
      <c r="R14" t="n">
        <v>36.92</v>
      </c>
      <c r="S14" t="n">
        <v>25.13</v>
      </c>
      <c r="T14" t="n">
        <v>5247.42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76.60121633637822</v>
      </c>
      <c r="AB14" t="n">
        <v>104.8091635985495</v>
      </c>
      <c r="AC14" t="n">
        <v>94.80632412531538</v>
      </c>
      <c r="AD14" t="n">
        <v>76601.21633637822</v>
      </c>
      <c r="AE14" t="n">
        <v>104809.1635985495</v>
      </c>
      <c r="AF14" t="n">
        <v>2.089530672571836e-06</v>
      </c>
      <c r="AG14" t="n">
        <v>0.1172916666666667</v>
      </c>
      <c r="AH14" t="n">
        <v>94806.32412531538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8.9171</v>
      </c>
      <c r="E15" t="n">
        <v>11.21</v>
      </c>
      <c r="F15" t="n">
        <v>8.15</v>
      </c>
      <c r="G15" t="n">
        <v>30.56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4</v>
      </c>
      <c r="N15" t="n">
        <v>37.95</v>
      </c>
      <c r="O15" t="n">
        <v>23745.63</v>
      </c>
      <c r="P15" t="n">
        <v>82.8</v>
      </c>
      <c r="Q15" t="n">
        <v>1361.5</v>
      </c>
      <c r="R15" t="n">
        <v>36.42</v>
      </c>
      <c r="S15" t="n">
        <v>25.13</v>
      </c>
      <c r="T15" t="n">
        <v>5001.78</v>
      </c>
      <c r="U15" t="n">
        <v>0.6899999999999999</v>
      </c>
      <c r="V15" t="n">
        <v>0.88</v>
      </c>
      <c r="W15" t="n">
        <v>1.22</v>
      </c>
      <c r="X15" t="n">
        <v>0.33</v>
      </c>
      <c r="Y15" t="n">
        <v>1</v>
      </c>
      <c r="Z15" t="n">
        <v>10</v>
      </c>
      <c r="AA15" t="n">
        <v>75.63450941835524</v>
      </c>
      <c r="AB15" t="n">
        <v>103.4864725452118</v>
      </c>
      <c r="AC15" t="n">
        <v>93.60986884969934</v>
      </c>
      <c r="AD15" t="n">
        <v>75634.50941835524</v>
      </c>
      <c r="AE15" t="n">
        <v>103486.4725452118</v>
      </c>
      <c r="AF15" t="n">
        <v>2.09802431712536e-06</v>
      </c>
      <c r="AG15" t="n">
        <v>0.1167708333333333</v>
      </c>
      <c r="AH15" t="n">
        <v>93609.86884969934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8.909599999999999</v>
      </c>
      <c r="E16" t="n">
        <v>11.22</v>
      </c>
      <c r="F16" t="n">
        <v>8.16</v>
      </c>
      <c r="G16" t="n">
        <v>30.6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83.22</v>
      </c>
      <c r="Q16" t="n">
        <v>1361.38</v>
      </c>
      <c r="R16" t="n">
        <v>36.69</v>
      </c>
      <c r="S16" t="n">
        <v>25.13</v>
      </c>
      <c r="T16" t="n">
        <v>5135.45</v>
      </c>
      <c r="U16" t="n">
        <v>0.6899999999999999</v>
      </c>
      <c r="V16" t="n">
        <v>0.88</v>
      </c>
      <c r="W16" t="n">
        <v>1.23</v>
      </c>
      <c r="X16" t="n">
        <v>0.34</v>
      </c>
      <c r="Y16" t="n">
        <v>1</v>
      </c>
      <c r="Z16" t="n">
        <v>10</v>
      </c>
      <c r="AA16" t="n">
        <v>75.98175311890732</v>
      </c>
      <c r="AB16" t="n">
        <v>103.9615866956179</v>
      </c>
      <c r="AC16" t="n">
        <v>94.0396387724176</v>
      </c>
      <c r="AD16" t="n">
        <v>75981.75311890732</v>
      </c>
      <c r="AE16" t="n">
        <v>103961.5866956179</v>
      </c>
      <c r="AF16" t="n">
        <v>2.096259709531137e-06</v>
      </c>
      <c r="AG16" t="n">
        <v>0.116875</v>
      </c>
      <c r="AH16" t="n">
        <v>94039.6387724176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8.9093</v>
      </c>
      <c r="E17" t="n">
        <v>11.22</v>
      </c>
      <c r="F17" t="n">
        <v>8.16</v>
      </c>
      <c r="G17" t="n">
        <v>30.6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83.16</v>
      </c>
      <c r="Q17" t="n">
        <v>1361.38</v>
      </c>
      <c r="R17" t="n">
        <v>36.71</v>
      </c>
      <c r="S17" t="n">
        <v>25.13</v>
      </c>
      <c r="T17" t="n">
        <v>5144.8</v>
      </c>
      <c r="U17" t="n">
        <v>0.68</v>
      </c>
      <c r="V17" t="n">
        <v>0.88</v>
      </c>
      <c r="W17" t="n">
        <v>1.23</v>
      </c>
      <c r="X17" t="n">
        <v>0.34</v>
      </c>
      <c r="Y17" t="n">
        <v>1</v>
      </c>
      <c r="Z17" t="n">
        <v>10</v>
      </c>
      <c r="AA17" t="n">
        <v>75.94759593611641</v>
      </c>
      <c r="AB17" t="n">
        <v>103.9148513312148</v>
      </c>
      <c r="AC17" t="n">
        <v>93.99736376559967</v>
      </c>
      <c r="AD17" t="n">
        <v>75947.59593611641</v>
      </c>
      <c r="AE17" t="n">
        <v>103914.8513312148</v>
      </c>
      <c r="AF17" t="n">
        <v>2.096189125227369e-06</v>
      </c>
      <c r="AG17" t="n">
        <v>0.116875</v>
      </c>
      <c r="AH17" t="n">
        <v>93997.36376559967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7.9644</v>
      </c>
      <c r="E2" t="n">
        <v>12.56</v>
      </c>
      <c r="F2" t="n">
        <v>9.039999999999999</v>
      </c>
      <c r="G2" t="n">
        <v>9.039999999999999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58</v>
      </c>
      <c r="N2" t="n">
        <v>16.65</v>
      </c>
      <c r="O2" t="n">
        <v>14546.17</v>
      </c>
      <c r="P2" t="n">
        <v>81.56999999999999</v>
      </c>
      <c r="Q2" t="n">
        <v>1361.81</v>
      </c>
      <c r="R2" t="n">
        <v>64.31999999999999</v>
      </c>
      <c r="S2" t="n">
        <v>25.13</v>
      </c>
      <c r="T2" t="n">
        <v>18729.86</v>
      </c>
      <c r="U2" t="n">
        <v>0.39</v>
      </c>
      <c r="V2" t="n">
        <v>0.8</v>
      </c>
      <c r="W2" t="n">
        <v>1.29</v>
      </c>
      <c r="X2" t="n">
        <v>1.22</v>
      </c>
      <c r="Y2" t="n">
        <v>1</v>
      </c>
      <c r="Z2" t="n">
        <v>10</v>
      </c>
      <c r="AA2" t="n">
        <v>80.76009411315997</v>
      </c>
      <c r="AB2" t="n">
        <v>110.4995236494778</v>
      </c>
      <c r="AC2" t="n">
        <v>99.95360419945543</v>
      </c>
      <c r="AD2" t="n">
        <v>80760.09411315997</v>
      </c>
      <c r="AE2" t="n">
        <v>110499.5236494778</v>
      </c>
      <c r="AF2" t="n">
        <v>2.02724296759501e-06</v>
      </c>
      <c r="AG2" t="n">
        <v>0.1308333333333333</v>
      </c>
      <c r="AH2" t="n">
        <v>99953.60419945543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8.418699999999999</v>
      </c>
      <c r="E3" t="n">
        <v>11.88</v>
      </c>
      <c r="F3" t="n">
        <v>8.720000000000001</v>
      </c>
      <c r="G3" t="n">
        <v>11.63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75.48999999999999</v>
      </c>
      <c r="Q3" t="n">
        <v>1361.77</v>
      </c>
      <c r="R3" t="n">
        <v>54.51</v>
      </c>
      <c r="S3" t="n">
        <v>25.13</v>
      </c>
      <c r="T3" t="n">
        <v>13899.28</v>
      </c>
      <c r="U3" t="n">
        <v>0.46</v>
      </c>
      <c r="V3" t="n">
        <v>0.83</v>
      </c>
      <c r="W3" t="n">
        <v>1.26</v>
      </c>
      <c r="X3" t="n">
        <v>0.9</v>
      </c>
      <c r="Y3" t="n">
        <v>1</v>
      </c>
      <c r="Z3" t="n">
        <v>10</v>
      </c>
      <c r="AA3" t="n">
        <v>71.78843636952678</v>
      </c>
      <c r="AB3" t="n">
        <v>98.22410572303967</v>
      </c>
      <c r="AC3" t="n">
        <v>88.84973493125536</v>
      </c>
      <c r="AD3" t="n">
        <v>71788.43636952678</v>
      </c>
      <c r="AE3" t="n">
        <v>98224.10572303967</v>
      </c>
      <c r="AF3" t="n">
        <v>2.142879610679035e-06</v>
      </c>
      <c r="AG3" t="n">
        <v>0.12375</v>
      </c>
      <c r="AH3" t="n">
        <v>88849.73493125536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8.747199999999999</v>
      </c>
      <c r="E4" t="n">
        <v>11.43</v>
      </c>
      <c r="F4" t="n">
        <v>8.51</v>
      </c>
      <c r="G4" t="n">
        <v>14.59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32</v>
      </c>
      <c r="N4" t="n">
        <v>16.79</v>
      </c>
      <c r="O4" t="n">
        <v>14625.77</v>
      </c>
      <c r="P4" t="n">
        <v>70.04000000000001</v>
      </c>
      <c r="Q4" t="n">
        <v>1361.48</v>
      </c>
      <c r="R4" t="n">
        <v>48.11</v>
      </c>
      <c r="S4" t="n">
        <v>25.13</v>
      </c>
      <c r="T4" t="n">
        <v>10748.34</v>
      </c>
      <c r="U4" t="n">
        <v>0.52</v>
      </c>
      <c r="V4" t="n">
        <v>0.84</v>
      </c>
      <c r="W4" t="n">
        <v>1.24</v>
      </c>
      <c r="X4" t="n">
        <v>0.6899999999999999</v>
      </c>
      <c r="Y4" t="n">
        <v>1</v>
      </c>
      <c r="Z4" t="n">
        <v>10</v>
      </c>
      <c r="AA4" t="n">
        <v>65.27574811496068</v>
      </c>
      <c r="AB4" t="n">
        <v>89.313158333619</v>
      </c>
      <c r="AC4" t="n">
        <v>80.78923585408494</v>
      </c>
      <c r="AD4" t="n">
        <v>65275.74811496068</v>
      </c>
      <c r="AE4" t="n">
        <v>89313.15833361899</v>
      </c>
      <c r="AF4" t="n">
        <v>2.226495365143271e-06</v>
      </c>
      <c r="AG4" t="n">
        <v>0.1190625</v>
      </c>
      <c r="AH4" t="n">
        <v>80789.23585408494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8.9468</v>
      </c>
      <c r="E5" t="n">
        <v>11.18</v>
      </c>
      <c r="F5" t="n">
        <v>8.4</v>
      </c>
      <c r="G5" t="n">
        <v>17.38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19</v>
      </c>
      <c r="N5" t="n">
        <v>16.86</v>
      </c>
      <c r="O5" t="n">
        <v>14665.62</v>
      </c>
      <c r="P5" t="n">
        <v>66.34</v>
      </c>
      <c r="Q5" t="n">
        <v>1361.34</v>
      </c>
      <c r="R5" t="n">
        <v>44.41</v>
      </c>
      <c r="S5" t="n">
        <v>25.13</v>
      </c>
      <c r="T5" t="n">
        <v>8928.799999999999</v>
      </c>
      <c r="U5" t="n">
        <v>0.57</v>
      </c>
      <c r="V5" t="n">
        <v>0.86</v>
      </c>
      <c r="W5" t="n">
        <v>1.24</v>
      </c>
      <c r="X5" t="n">
        <v>0.58</v>
      </c>
      <c r="Y5" t="n">
        <v>1</v>
      </c>
      <c r="Z5" t="n">
        <v>10</v>
      </c>
      <c r="AA5" t="n">
        <v>61.35595476345726</v>
      </c>
      <c r="AB5" t="n">
        <v>83.94992414101675</v>
      </c>
      <c r="AC5" t="n">
        <v>75.93786120547649</v>
      </c>
      <c r="AD5" t="n">
        <v>61355.95476345725</v>
      </c>
      <c r="AE5" t="n">
        <v>83949.92414101675</v>
      </c>
      <c r="AF5" t="n">
        <v>2.277301162985163e-06</v>
      </c>
      <c r="AG5" t="n">
        <v>0.1164583333333333</v>
      </c>
      <c r="AH5" t="n">
        <v>75937.8612054765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9.0389</v>
      </c>
      <c r="E6" t="n">
        <v>11.06</v>
      </c>
      <c r="F6" t="n">
        <v>8.359999999999999</v>
      </c>
      <c r="G6" t="n">
        <v>19.29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4</v>
      </c>
      <c r="N6" t="n">
        <v>16.94</v>
      </c>
      <c r="O6" t="n">
        <v>14705.49</v>
      </c>
      <c r="P6" t="n">
        <v>63.94</v>
      </c>
      <c r="Q6" t="n">
        <v>1361.48</v>
      </c>
      <c r="R6" t="n">
        <v>42.53</v>
      </c>
      <c r="S6" t="n">
        <v>25.13</v>
      </c>
      <c r="T6" t="n">
        <v>8003.59</v>
      </c>
      <c r="U6" t="n">
        <v>0.59</v>
      </c>
      <c r="V6" t="n">
        <v>0.86</v>
      </c>
      <c r="W6" t="n">
        <v>1.25</v>
      </c>
      <c r="X6" t="n">
        <v>0.54</v>
      </c>
      <c r="Y6" t="n">
        <v>1</v>
      </c>
      <c r="Z6" t="n">
        <v>10</v>
      </c>
      <c r="AA6" t="n">
        <v>59.2124887951318</v>
      </c>
      <c r="AB6" t="n">
        <v>81.01713944011075</v>
      </c>
      <c r="AC6" t="n">
        <v>73.28497736023485</v>
      </c>
      <c r="AD6" t="n">
        <v>59212.4887951318</v>
      </c>
      <c r="AE6" t="n">
        <v>81017.13944011075</v>
      </c>
      <c r="AF6" t="n">
        <v>2.30074411880299e-06</v>
      </c>
      <c r="AG6" t="n">
        <v>0.1152083333333333</v>
      </c>
      <c r="AH6" t="n">
        <v>73284.97736023484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9.0357</v>
      </c>
      <c r="E7" t="n">
        <v>11.07</v>
      </c>
      <c r="F7" t="n">
        <v>8.359999999999999</v>
      </c>
      <c r="G7" t="n">
        <v>19.3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64.29000000000001</v>
      </c>
      <c r="Q7" t="n">
        <v>1361.52</v>
      </c>
      <c r="R7" t="n">
        <v>42.44</v>
      </c>
      <c r="S7" t="n">
        <v>25.13</v>
      </c>
      <c r="T7" t="n">
        <v>7962.62</v>
      </c>
      <c r="U7" t="n">
        <v>0.59</v>
      </c>
      <c r="V7" t="n">
        <v>0.86</v>
      </c>
      <c r="W7" t="n">
        <v>1.26</v>
      </c>
      <c r="X7" t="n">
        <v>0.54</v>
      </c>
      <c r="Y7" t="n">
        <v>1</v>
      </c>
      <c r="Z7" t="n">
        <v>10</v>
      </c>
      <c r="AA7" t="n">
        <v>59.44384835605273</v>
      </c>
      <c r="AB7" t="n">
        <v>81.33369579822603</v>
      </c>
      <c r="AC7" t="n">
        <v>73.57132202382135</v>
      </c>
      <c r="AD7" t="n">
        <v>59443.84835605272</v>
      </c>
      <c r="AE7" t="n">
        <v>81333.69579822604</v>
      </c>
      <c r="AF7" t="n">
        <v>2.299929596993902e-06</v>
      </c>
      <c r="AG7" t="n">
        <v>0.1153125</v>
      </c>
      <c r="AH7" t="n">
        <v>73571.32202382135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8.7026</v>
      </c>
      <c r="E2" t="n">
        <v>11.49</v>
      </c>
      <c r="F2" t="n">
        <v>8.699999999999999</v>
      </c>
      <c r="G2" t="n">
        <v>11.6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38</v>
      </c>
      <c r="N2" t="n">
        <v>11.32</v>
      </c>
      <c r="O2" t="n">
        <v>11317.98</v>
      </c>
      <c r="P2" t="n">
        <v>60.72</v>
      </c>
      <c r="Q2" t="n">
        <v>1361.61</v>
      </c>
      <c r="R2" t="n">
        <v>53.99</v>
      </c>
      <c r="S2" t="n">
        <v>25.13</v>
      </c>
      <c r="T2" t="n">
        <v>13641.91</v>
      </c>
      <c r="U2" t="n">
        <v>0.47</v>
      </c>
      <c r="V2" t="n">
        <v>0.83</v>
      </c>
      <c r="W2" t="n">
        <v>1.25</v>
      </c>
      <c r="X2" t="n">
        <v>0.88</v>
      </c>
      <c r="Y2" t="n">
        <v>1</v>
      </c>
      <c r="Z2" t="n">
        <v>10</v>
      </c>
      <c r="AA2" t="n">
        <v>57.75699791428521</v>
      </c>
      <c r="AB2" t="n">
        <v>79.02567260521162</v>
      </c>
      <c r="AC2" t="n">
        <v>71.48357332501661</v>
      </c>
      <c r="AD2" t="n">
        <v>57756.99791428522</v>
      </c>
      <c r="AE2" t="n">
        <v>79025.67260521163</v>
      </c>
      <c r="AF2" t="n">
        <v>2.307444680292676e-06</v>
      </c>
      <c r="AG2" t="n">
        <v>0.1196875</v>
      </c>
      <c r="AH2" t="n">
        <v>71483.57332501661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8.909599999999999</v>
      </c>
      <c r="E3" t="n">
        <v>11.22</v>
      </c>
      <c r="F3" t="n">
        <v>8.59</v>
      </c>
      <c r="G3" t="n">
        <v>13.92</v>
      </c>
      <c r="H3" t="n">
        <v>0.24</v>
      </c>
      <c r="I3" t="n">
        <v>37</v>
      </c>
      <c r="J3" t="n">
        <v>90.18000000000001</v>
      </c>
      <c r="K3" t="n">
        <v>37.55</v>
      </c>
      <c r="L3" t="n">
        <v>1.25</v>
      </c>
      <c r="M3" t="n">
        <v>14</v>
      </c>
      <c r="N3" t="n">
        <v>11.37</v>
      </c>
      <c r="O3" t="n">
        <v>11355.7</v>
      </c>
      <c r="P3" t="n">
        <v>57.46</v>
      </c>
      <c r="Q3" t="n">
        <v>1361.74</v>
      </c>
      <c r="R3" t="n">
        <v>49.36</v>
      </c>
      <c r="S3" t="n">
        <v>25.13</v>
      </c>
      <c r="T3" t="n">
        <v>11363.41</v>
      </c>
      <c r="U3" t="n">
        <v>0.51</v>
      </c>
      <c r="V3" t="n">
        <v>0.84</v>
      </c>
      <c r="W3" t="n">
        <v>1.27</v>
      </c>
      <c r="X3" t="n">
        <v>0.76</v>
      </c>
      <c r="Y3" t="n">
        <v>1</v>
      </c>
      <c r="Z3" t="n">
        <v>10</v>
      </c>
      <c r="AA3" t="n">
        <v>54.24139634922298</v>
      </c>
      <c r="AB3" t="n">
        <v>74.21547144650104</v>
      </c>
      <c r="AC3" t="n">
        <v>67.13245101373212</v>
      </c>
      <c r="AD3" t="n">
        <v>54241.39634922298</v>
      </c>
      <c r="AE3" t="n">
        <v>74215.47144650105</v>
      </c>
      <c r="AF3" t="n">
        <v>2.362329547897826e-06</v>
      </c>
      <c r="AG3" t="n">
        <v>0.116875</v>
      </c>
      <c r="AH3" t="n">
        <v>67132.45101373212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8.539999999999999</v>
      </c>
      <c r="G4" t="n">
        <v>14.65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56.49</v>
      </c>
      <c r="Q4" t="n">
        <v>1361.67</v>
      </c>
      <c r="R4" t="n">
        <v>47.5</v>
      </c>
      <c r="S4" t="n">
        <v>25.13</v>
      </c>
      <c r="T4" t="n">
        <v>10444.38</v>
      </c>
      <c r="U4" t="n">
        <v>0.53</v>
      </c>
      <c r="V4" t="n">
        <v>0.84</v>
      </c>
      <c r="W4" t="n">
        <v>1.29</v>
      </c>
      <c r="X4" t="n">
        <v>0.72</v>
      </c>
      <c r="Y4" t="n">
        <v>1</v>
      </c>
      <c r="Z4" t="n">
        <v>10</v>
      </c>
      <c r="AA4" t="n">
        <v>53.18961382337179</v>
      </c>
      <c r="AB4" t="n">
        <v>72.77637619326195</v>
      </c>
      <c r="AC4" t="n">
        <v>65.83070099167884</v>
      </c>
      <c r="AD4" t="n">
        <v>53189.61382337179</v>
      </c>
      <c r="AE4" t="n">
        <v>72776.37619326195</v>
      </c>
      <c r="AF4" t="n">
        <v>2.378795008179371e-06</v>
      </c>
      <c r="AG4" t="n">
        <v>0.1161458333333333</v>
      </c>
      <c r="AH4" t="n">
        <v>65830.70099167884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4.9755</v>
      </c>
      <c r="E19" t="n">
        <v>20.1</v>
      </c>
      <c r="F19" t="n">
        <v>10.46</v>
      </c>
      <c r="G19" t="n">
        <v>4.87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178.32</v>
      </c>
      <c r="Q19" t="n">
        <v>1362.24</v>
      </c>
      <c r="R19" t="n">
        <v>109.36</v>
      </c>
      <c r="S19" t="n">
        <v>25.13</v>
      </c>
      <c r="T19" t="n">
        <v>40905.81</v>
      </c>
      <c r="U19" t="n">
        <v>0.23</v>
      </c>
      <c r="V19" t="n">
        <v>0.6899999999999999</v>
      </c>
      <c r="W19" t="n">
        <v>1.38</v>
      </c>
      <c r="X19" t="n">
        <v>2.64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5.6582</v>
      </c>
      <c r="E20" t="n">
        <v>17.67</v>
      </c>
      <c r="F20" t="n">
        <v>9.76</v>
      </c>
      <c r="G20" t="n">
        <v>6.1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165.11</v>
      </c>
      <c r="Q20" t="n">
        <v>1361.65</v>
      </c>
      <c r="R20" t="n">
        <v>87.34</v>
      </c>
      <c r="S20" t="n">
        <v>25.13</v>
      </c>
      <c r="T20" t="n">
        <v>30059.82</v>
      </c>
      <c r="U20" t="n">
        <v>0.29</v>
      </c>
      <c r="V20" t="n">
        <v>0.74</v>
      </c>
      <c r="W20" t="n">
        <v>1.32</v>
      </c>
      <c r="X20" t="n">
        <v>1.94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6.1688</v>
      </c>
      <c r="E21" t="n">
        <v>16.21</v>
      </c>
      <c r="F21" t="n">
        <v>9.34</v>
      </c>
      <c r="G21" t="n">
        <v>7.37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157.06</v>
      </c>
      <c r="Q21" t="n">
        <v>1361.83</v>
      </c>
      <c r="R21" t="n">
        <v>73.98</v>
      </c>
      <c r="S21" t="n">
        <v>25.13</v>
      </c>
      <c r="T21" t="n">
        <v>23478.53</v>
      </c>
      <c r="U21" t="n">
        <v>0.34</v>
      </c>
      <c r="V21" t="n">
        <v>0.77</v>
      </c>
      <c r="W21" t="n">
        <v>1.3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6.5475</v>
      </c>
      <c r="E22" t="n">
        <v>15.27</v>
      </c>
      <c r="F22" t="n">
        <v>9.08</v>
      </c>
      <c r="G22" t="n">
        <v>8.65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151.51</v>
      </c>
      <c r="Q22" t="n">
        <v>1361.71</v>
      </c>
      <c r="R22" t="n">
        <v>65.73999999999999</v>
      </c>
      <c r="S22" t="n">
        <v>25.13</v>
      </c>
      <c r="T22" t="n">
        <v>19424.06</v>
      </c>
      <c r="U22" t="n">
        <v>0.38</v>
      </c>
      <c r="V22" t="n">
        <v>0.79</v>
      </c>
      <c r="W22" t="n">
        <v>1.29</v>
      </c>
      <c r="X22" t="n">
        <v>1.26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6.8366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147.59</v>
      </c>
      <c r="Q23" t="n">
        <v>1361.67</v>
      </c>
      <c r="R23" t="n">
        <v>60.24</v>
      </c>
      <c r="S23" t="n">
        <v>25.13</v>
      </c>
      <c r="T23" t="n">
        <v>16721.57</v>
      </c>
      <c r="U23" t="n">
        <v>0.42</v>
      </c>
      <c r="V23" t="n">
        <v>0.8100000000000001</v>
      </c>
      <c r="W23" t="n">
        <v>1.27</v>
      </c>
      <c r="X23" t="n">
        <v>1.08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7.0947</v>
      </c>
      <c r="E24" t="n">
        <v>14.1</v>
      </c>
      <c r="F24" t="n">
        <v>8.74</v>
      </c>
      <c r="G24" t="n">
        <v>11.16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143.71</v>
      </c>
      <c r="Q24" t="n">
        <v>1361.71</v>
      </c>
      <c r="R24" t="n">
        <v>55</v>
      </c>
      <c r="S24" t="n">
        <v>25.13</v>
      </c>
      <c r="T24" t="n">
        <v>14135.01</v>
      </c>
      <c r="U24" t="n">
        <v>0.46</v>
      </c>
      <c r="V24" t="n">
        <v>0.82</v>
      </c>
      <c r="W24" t="n">
        <v>1.26</v>
      </c>
      <c r="X24" t="n">
        <v>0.92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7.277</v>
      </c>
      <c r="E25" t="n">
        <v>13.74</v>
      </c>
      <c r="F25" t="n">
        <v>8.65</v>
      </c>
      <c r="G25" t="n">
        <v>12.35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141.17</v>
      </c>
      <c r="Q25" t="n">
        <v>1361.46</v>
      </c>
      <c r="R25" t="n">
        <v>52.32</v>
      </c>
      <c r="S25" t="n">
        <v>25.13</v>
      </c>
      <c r="T25" t="n">
        <v>12819.99</v>
      </c>
      <c r="U25" t="n">
        <v>0.48</v>
      </c>
      <c r="V25" t="n">
        <v>0.83</v>
      </c>
      <c r="W25" t="n">
        <v>1.25</v>
      </c>
      <c r="X25" t="n">
        <v>0.83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7.4757</v>
      </c>
      <c r="E26" t="n">
        <v>13.38</v>
      </c>
      <c r="F26" t="n">
        <v>8.539999999999999</v>
      </c>
      <c r="G26" t="n">
        <v>13.85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138.44</v>
      </c>
      <c r="Q26" t="n">
        <v>1361.51</v>
      </c>
      <c r="R26" t="n">
        <v>48.92</v>
      </c>
      <c r="S26" t="n">
        <v>25.13</v>
      </c>
      <c r="T26" t="n">
        <v>11144.36</v>
      </c>
      <c r="U26" t="n">
        <v>0.51</v>
      </c>
      <c r="V26" t="n">
        <v>0.84</v>
      </c>
      <c r="W26" t="n">
        <v>1.24</v>
      </c>
      <c r="X26" t="n">
        <v>0.72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7.5881</v>
      </c>
      <c r="E27" t="n">
        <v>13.18</v>
      </c>
      <c r="F27" t="n">
        <v>8.5</v>
      </c>
      <c r="G27" t="n">
        <v>15</v>
      </c>
      <c r="H27" t="n">
        <v>0.19</v>
      </c>
      <c r="I27" t="n">
        <v>34</v>
      </c>
      <c r="J27" t="n">
        <v>277.97</v>
      </c>
      <c r="K27" t="n">
        <v>60.56</v>
      </c>
      <c r="L27" t="n">
        <v>3</v>
      </c>
      <c r="M27" t="n">
        <v>32</v>
      </c>
      <c r="N27" t="n">
        <v>74.42</v>
      </c>
      <c r="O27" t="n">
        <v>34517.57</v>
      </c>
      <c r="P27" t="n">
        <v>136.39</v>
      </c>
      <c r="Q27" t="n">
        <v>1361.49</v>
      </c>
      <c r="R27" t="n">
        <v>47.81</v>
      </c>
      <c r="S27" t="n">
        <v>25.13</v>
      </c>
      <c r="T27" t="n">
        <v>10603.31</v>
      </c>
      <c r="U27" t="n">
        <v>0.53</v>
      </c>
      <c r="V27" t="n">
        <v>0.85</v>
      </c>
      <c r="W27" t="n">
        <v>1.24</v>
      </c>
      <c r="X27" t="n">
        <v>0.68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7.7291</v>
      </c>
      <c r="E28" t="n">
        <v>12.94</v>
      </c>
      <c r="F28" t="n">
        <v>8.42</v>
      </c>
      <c r="G28" t="n">
        <v>16.29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134.21</v>
      </c>
      <c r="Q28" t="n">
        <v>1361.75</v>
      </c>
      <c r="R28" t="n">
        <v>45.58</v>
      </c>
      <c r="S28" t="n">
        <v>25.13</v>
      </c>
      <c r="T28" t="n">
        <v>9507.940000000001</v>
      </c>
      <c r="U28" t="n">
        <v>0.55</v>
      </c>
      <c r="V28" t="n">
        <v>0.85</v>
      </c>
      <c r="W28" t="n">
        <v>1.22</v>
      </c>
      <c r="X28" t="n">
        <v>0.6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7.8592</v>
      </c>
      <c r="E29" t="n">
        <v>12.72</v>
      </c>
      <c r="F29" t="n">
        <v>8.359999999999999</v>
      </c>
      <c r="G29" t="n">
        <v>17.92</v>
      </c>
      <c r="H29" t="n">
        <v>0.22</v>
      </c>
      <c r="I29" t="n">
        <v>28</v>
      </c>
      <c r="J29" t="n">
        <v>278.95</v>
      </c>
      <c r="K29" t="n">
        <v>60.56</v>
      </c>
      <c r="L29" t="n">
        <v>3.5</v>
      </c>
      <c r="M29" t="n">
        <v>26</v>
      </c>
      <c r="N29" t="n">
        <v>74.90000000000001</v>
      </c>
      <c r="O29" t="n">
        <v>34638.36</v>
      </c>
      <c r="P29" t="n">
        <v>132.14</v>
      </c>
      <c r="Q29" t="n">
        <v>1361.35</v>
      </c>
      <c r="R29" t="n">
        <v>43.31</v>
      </c>
      <c r="S29" t="n">
        <v>25.13</v>
      </c>
      <c r="T29" t="n">
        <v>8388.200000000001</v>
      </c>
      <c r="U29" t="n">
        <v>0.58</v>
      </c>
      <c r="V29" t="n">
        <v>0.86</v>
      </c>
      <c r="W29" t="n">
        <v>1.23</v>
      </c>
      <c r="X29" t="n">
        <v>0.54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7.9523</v>
      </c>
      <c r="E30" t="n">
        <v>12.58</v>
      </c>
      <c r="F30" t="n">
        <v>8.32</v>
      </c>
      <c r="G30" t="n">
        <v>19.19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130.51</v>
      </c>
      <c r="Q30" t="n">
        <v>1361.4</v>
      </c>
      <c r="R30" t="n">
        <v>42.12</v>
      </c>
      <c r="S30" t="n">
        <v>25.13</v>
      </c>
      <c r="T30" t="n">
        <v>7800.11</v>
      </c>
      <c r="U30" t="n">
        <v>0.6</v>
      </c>
      <c r="V30" t="n">
        <v>0.86</v>
      </c>
      <c r="W30" t="n">
        <v>1.22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8.044499999999999</v>
      </c>
      <c r="E31" t="n">
        <v>12.43</v>
      </c>
      <c r="F31" t="n">
        <v>8.279999999999999</v>
      </c>
      <c r="G31" t="n">
        <v>20.69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128.43</v>
      </c>
      <c r="Q31" t="n">
        <v>1361.46</v>
      </c>
      <c r="R31" t="n">
        <v>40.68</v>
      </c>
      <c r="S31" t="n">
        <v>25.13</v>
      </c>
      <c r="T31" t="n">
        <v>7093.22</v>
      </c>
      <c r="U31" t="n">
        <v>0.62</v>
      </c>
      <c r="V31" t="n">
        <v>0.87</v>
      </c>
      <c r="W31" t="n">
        <v>1.22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8.0801</v>
      </c>
      <c r="E32" t="n">
        <v>12.38</v>
      </c>
      <c r="F32" t="n">
        <v>8.27</v>
      </c>
      <c r="G32" t="n">
        <v>21.58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127.32</v>
      </c>
      <c r="Q32" t="n">
        <v>1361.46</v>
      </c>
      <c r="R32" t="n">
        <v>40.87</v>
      </c>
      <c r="S32" t="n">
        <v>25.13</v>
      </c>
      <c r="T32" t="n">
        <v>7189.72</v>
      </c>
      <c r="U32" t="n">
        <v>0.62</v>
      </c>
      <c r="V32" t="n">
        <v>0.87</v>
      </c>
      <c r="W32" t="n">
        <v>1.22</v>
      </c>
      <c r="X32" t="n">
        <v>0.45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8.1716</v>
      </c>
      <c r="E33" t="n">
        <v>12.24</v>
      </c>
      <c r="F33" t="n">
        <v>8.24</v>
      </c>
      <c r="G33" t="n">
        <v>23.54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125.57</v>
      </c>
      <c r="Q33" t="n">
        <v>1361.49</v>
      </c>
      <c r="R33" t="n">
        <v>39.58</v>
      </c>
      <c r="S33" t="n">
        <v>25.13</v>
      </c>
      <c r="T33" t="n">
        <v>6556.55</v>
      </c>
      <c r="U33" t="n">
        <v>0.64</v>
      </c>
      <c r="V33" t="n">
        <v>0.87</v>
      </c>
      <c r="W33" t="n">
        <v>1.22</v>
      </c>
      <c r="X33" t="n">
        <v>0.42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8.234</v>
      </c>
      <c r="E34" t="n">
        <v>12.14</v>
      </c>
      <c r="F34" t="n">
        <v>8.199999999999999</v>
      </c>
      <c r="G34" t="n">
        <v>24.6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124.28</v>
      </c>
      <c r="Q34" t="n">
        <v>1361.42</v>
      </c>
      <c r="R34" t="n">
        <v>38.41</v>
      </c>
      <c r="S34" t="n">
        <v>25.13</v>
      </c>
      <c r="T34" t="n">
        <v>5976.83</v>
      </c>
      <c r="U34" t="n">
        <v>0.65</v>
      </c>
      <c r="V34" t="n">
        <v>0.88</v>
      </c>
      <c r="W34" t="n">
        <v>1.21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8.285399999999999</v>
      </c>
      <c r="E35" t="n">
        <v>12.07</v>
      </c>
      <c r="F35" t="n">
        <v>8.18</v>
      </c>
      <c r="G35" t="n">
        <v>25.82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122.72</v>
      </c>
      <c r="Q35" t="n">
        <v>1361.36</v>
      </c>
      <c r="R35" t="n">
        <v>37.82</v>
      </c>
      <c r="S35" t="n">
        <v>25.13</v>
      </c>
      <c r="T35" t="n">
        <v>5683.53</v>
      </c>
      <c r="U35" t="n">
        <v>0.66</v>
      </c>
      <c r="V35" t="n">
        <v>0.88</v>
      </c>
      <c r="W35" t="n">
        <v>1.21</v>
      </c>
      <c r="X35" t="n">
        <v>0.36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8.3345</v>
      </c>
      <c r="E36" t="n">
        <v>12</v>
      </c>
      <c r="F36" t="n">
        <v>8.16</v>
      </c>
      <c r="G36" t="n">
        <v>27.19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120.24</v>
      </c>
      <c r="Q36" t="n">
        <v>1361.48</v>
      </c>
      <c r="R36" t="n">
        <v>37.16</v>
      </c>
      <c r="S36" t="n">
        <v>25.13</v>
      </c>
      <c r="T36" t="n">
        <v>5360.64</v>
      </c>
      <c r="U36" t="n">
        <v>0.68</v>
      </c>
      <c r="V36" t="n">
        <v>0.88</v>
      </c>
      <c r="W36" t="n">
        <v>1.21</v>
      </c>
      <c r="X36" t="n">
        <v>0.34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8.3735</v>
      </c>
      <c r="E37" t="n">
        <v>11.94</v>
      </c>
      <c r="F37" t="n">
        <v>8.15</v>
      </c>
      <c r="G37" t="n">
        <v>28.78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118.9</v>
      </c>
      <c r="Q37" t="n">
        <v>1361.36</v>
      </c>
      <c r="R37" t="n">
        <v>36.89</v>
      </c>
      <c r="S37" t="n">
        <v>25.13</v>
      </c>
      <c r="T37" t="n">
        <v>5231.26</v>
      </c>
      <c r="U37" t="n">
        <v>0.68</v>
      </c>
      <c r="V37" t="n">
        <v>0.88</v>
      </c>
      <c r="W37" t="n">
        <v>1.21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8.427199999999999</v>
      </c>
      <c r="E38" t="n">
        <v>11.87</v>
      </c>
      <c r="F38" t="n">
        <v>8.130000000000001</v>
      </c>
      <c r="G38" t="n">
        <v>30.49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117.93</v>
      </c>
      <c r="Q38" t="n">
        <v>1361.43</v>
      </c>
      <c r="R38" t="n">
        <v>36.36</v>
      </c>
      <c r="S38" t="n">
        <v>25.13</v>
      </c>
      <c r="T38" t="n">
        <v>4968.75</v>
      </c>
      <c r="U38" t="n">
        <v>0.6899999999999999</v>
      </c>
      <c r="V38" t="n">
        <v>0.88</v>
      </c>
      <c r="W38" t="n">
        <v>1.21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8.4716</v>
      </c>
      <c r="E39" t="n">
        <v>11.8</v>
      </c>
      <c r="F39" t="n">
        <v>8.119999999999999</v>
      </c>
      <c r="G39" t="n">
        <v>32.48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116.14</v>
      </c>
      <c r="Q39" t="n">
        <v>1361.41</v>
      </c>
      <c r="R39" t="n">
        <v>35.95</v>
      </c>
      <c r="S39" t="n">
        <v>25.13</v>
      </c>
      <c r="T39" t="n">
        <v>4772.73</v>
      </c>
      <c r="U39" t="n">
        <v>0.7</v>
      </c>
      <c r="V39" t="n">
        <v>0.89</v>
      </c>
      <c r="W39" t="n">
        <v>1.21</v>
      </c>
      <c r="X39" t="n">
        <v>0.3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8.4878</v>
      </c>
      <c r="E40" t="n">
        <v>11.78</v>
      </c>
      <c r="F40" t="n">
        <v>8.1</v>
      </c>
      <c r="G40" t="n">
        <v>32.39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115.1</v>
      </c>
      <c r="Q40" t="n">
        <v>1361.45</v>
      </c>
      <c r="R40" t="n">
        <v>35.28</v>
      </c>
      <c r="S40" t="n">
        <v>25.13</v>
      </c>
      <c r="T40" t="n">
        <v>4435.02</v>
      </c>
      <c r="U40" t="n">
        <v>0.71</v>
      </c>
      <c r="V40" t="n">
        <v>0.89</v>
      </c>
      <c r="W40" t="n">
        <v>1.2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8.541700000000001</v>
      </c>
      <c r="E41" t="n">
        <v>11.71</v>
      </c>
      <c r="F41" t="n">
        <v>8.07</v>
      </c>
      <c r="G41" t="n">
        <v>34.61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113.85</v>
      </c>
      <c r="Q41" t="n">
        <v>1361.61</v>
      </c>
      <c r="R41" t="n">
        <v>34.6</v>
      </c>
      <c r="S41" t="n">
        <v>25.13</v>
      </c>
      <c r="T41" t="n">
        <v>4099.99</v>
      </c>
      <c r="U41" t="n">
        <v>0.73</v>
      </c>
      <c r="V41" t="n">
        <v>0.89</v>
      </c>
      <c r="W41" t="n">
        <v>1.2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8.5937</v>
      </c>
      <c r="E42" t="n">
        <v>11.64</v>
      </c>
      <c r="F42" t="n">
        <v>8.06</v>
      </c>
      <c r="G42" t="n">
        <v>37.18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111.88</v>
      </c>
      <c r="Q42" t="n">
        <v>1361.38</v>
      </c>
      <c r="R42" t="n">
        <v>33.99</v>
      </c>
      <c r="S42" t="n">
        <v>25.13</v>
      </c>
      <c r="T42" t="n">
        <v>3801.01</v>
      </c>
      <c r="U42" t="n">
        <v>0.74</v>
      </c>
      <c r="V42" t="n">
        <v>0.89</v>
      </c>
      <c r="W42" t="n">
        <v>1.2</v>
      </c>
      <c r="X42" t="n">
        <v>0.24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8.5884</v>
      </c>
      <c r="E43" t="n">
        <v>11.64</v>
      </c>
      <c r="F43" t="n">
        <v>8.06</v>
      </c>
      <c r="G43" t="n">
        <v>37.22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10</v>
      </c>
      <c r="N43" t="n">
        <v>78.34</v>
      </c>
      <c r="O43" t="n">
        <v>35494.74</v>
      </c>
      <c r="P43" t="n">
        <v>110.01</v>
      </c>
      <c r="Q43" t="n">
        <v>1361.34</v>
      </c>
      <c r="R43" t="n">
        <v>34.08</v>
      </c>
      <c r="S43" t="n">
        <v>25.13</v>
      </c>
      <c r="T43" t="n">
        <v>3843.3</v>
      </c>
      <c r="U43" t="n">
        <v>0.74</v>
      </c>
      <c r="V43" t="n">
        <v>0.89</v>
      </c>
      <c r="W43" t="n">
        <v>1.21</v>
      </c>
      <c r="X43" t="n">
        <v>0.24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8.6279</v>
      </c>
      <c r="E44" t="n">
        <v>11.59</v>
      </c>
      <c r="F44" t="n">
        <v>8.06</v>
      </c>
      <c r="G44" t="n">
        <v>40.31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9</v>
      </c>
      <c r="N44" t="n">
        <v>78.59</v>
      </c>
      <c r="O44" t="n">
        <v>35556.78</v>
      </c>
      <c r="P44" t="n">
        <v>108.89</v>
      </c>
      <c r="Q44" t="n">
        <v>1361.34</v>
      </c>
      <c r="R44" t="n">
        <v>34.15</v>
      </c>
      <c r="S44" t="n">
        <v>25.13</v>
      </c>
      <c r="T44" t="n">
        <v>3885.83</v>
      </c>
      <c r="U44" t="n">
        <v>0.74</v>
      </c>
      <c r="V44" t="n">
        <v>0.89</v>
      </c>
      <c r="W44" t="n">
        <v>1.2</v>
      </c>
      <c r="X44" t="n">
        <v>0.24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8.6449</v>
      </c>
      <c r="E45" t="n">
        <v>11.57</v>
      </c>
      <c r="F45" t="n">
        <v>8.039999999999999</v>
      </c>
      <c r="G45" t="n">
        <v>40.2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7</v>
      </c>
      <c r="N45" t="n">
        <v>78.84999999999999</v>
      </c>
      <c r="O45" t="n">
        <v>35618.8</v>
      </c>
      <c r="P45" t="n">
        <v>107.37</v>
      </c>
      <c r="Q45" t="n">
        <v>1361.34</v>
      </c>
      <c r="R45" t="n">
        <v>33.46</v>
      </c>
      <c r="S45" t="n">
        <v>25.13</v>
      </c>
      <c r="T45" t="n">
        <v>3539.62</v>
      </c>
      <c r="U45" t="n">
        <v>0.75</v>
      </c>
      <c r="V45" t="n">
        <v>0.89</v>
      </c>
      <c r="W45" t="n">
        <v>1.2</v>
      </c>
      <c r="X45" t="n">
        <v>0.22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8.039999999999999</v>
      </c>
      <c r="G46" t="n">
        <v>43.84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4</v>
      </c>
      <c r="N46" t="n">
        <v>79.09999999999999</v>
      </c>
      <c r="O46" t="n">
        <v>35680.92</v>
      </c>
      <c r="P46" t="n">
        <v>105.2</v>
      </c>
      <c r="Q46" t="n">
        <v>1361.39</v>
      </c>
      <c r="R46" t="n">
        <v>33.17</v>
      </c>
      <c r="S46" t="n">
        <v>25.13</v>
      </c>
      <c r="T46" t="n">
        <v>3399.44</v>
      </c>
      <c r="U46" t="n">
        <v>0.76</v>
      </c>
      <c r="V46" t="n">
        <v>0.89</v>
      </c>
      <c r="W46" t="n">
        <v>1.21</v>
      </c>
      <c r="X46" t="n">
        <v>0.22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8.6927</v>
      </c>
      <c r="E47" t="n">
        <v>11.5</v>
      </c>
      <c r="F47" t="n">
        <v>8.029999999999999</v>
      </c>
      <c r="G47" t="n">
        <v>43.79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2</v>
      </c>
      <c r="N47" t="n">
        <v>79.36</v>
      </c>
      <c r="O47" t="n">
        <v>35743.15</v>
      </c>
      <c r="P47" t="n">
        <v>105.71</v>
      </c>
      <c r="Q47" t="n">
        <v>1361.39</v>
      </c>
      <c r="R47" t="n">
        <v>32.89</v>
      </c>
      <c r="S47" t="n">
        <v>25.13</v>
      </c>
      <c r="T47" t="n">
        <v>3259.75</v>
      </c>
      <c r="U47" t="n">
        <v>0.76</v>
      </c>
      <c r="V47" t="n">
        <v>0.9</v>
      </c>
      <c r="W47" t="n">
        <v>1.21</v>
      </c>
      <c r="X47" t="n">
        <v>0.21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8.6912</v>
      </c>
      <c r="E48" t="n">
        <v>11.51</v>
      </c>
      <c r="F48" t="n">
        <v>8.029999999999999</v>
      </c>
      <c r="G48" t="n">
        <v>43.8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1</v>
      </c>
      <c r="N48" t="n">
        <v>79.61</v>
      </c>
      <c r="O48" t="n">
        <v>35805.48</v>
      </c>
      <c r="P48" t="n">
        <v>105.87</v>
      </c>
      <c r="Q48" t="n">
        <v>1361.39</v>
      </c>
      <c r="R48" t="n">
        <v>32.86</v>
      </c>
      <c r="S48" t="n">
        <v>25.13</v>
      </c>
      <c r="T48" t="n">
        <v>3247.08</v>
      </c>
      <c r="U48" t="n">
        <v>0.76</v>
      </c>
      <c r="V48" t="n">
        <v>0.9</v>
      </c>
      <c r="W48" t="n">
        <v>1.21</v>
      </c>
      <c r="X48" t="n">
        <v>0.21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8.6912</v>
      </c>
      <c r="E49" t="n">
        <v>11.51</v>
      </c>
      <c r="F49" t="n">
        <v>8.029999999999999</v>
      </c>
      <c r="G49" t="n">
        <v>43.8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106.02</v>
      </c>
      <c r="Q49" t="n">
        <v>1361.39</v>
      </c>
      <c r="R49" t="n">
        <v>32.84</v>
      </c>
      <c r="S49" t="n">
        <v>25.13</v>
      </c>
      <c r="T49" t="n">
        <v>3237.99</v>
      </c>
      <c r="U49" t="n">
        <v>0.77</v>
      </c>
      <c r="V49" t="n">
        <v>0.9</v>
      </c>
      <c r="W49" t="n">
        <v>1.21</v>
      </c>
      <c r="X49" t="n">
        <v>0.21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8.7026</v>
      </c>
      <c r="E50" t="n">
        <v>11.49</v>
      </c>
      <c r="F50" t="n">
        <v>8.699999999999999</v>
      </c>
      <c r="G50" t="n">
        <v>11.6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38</v>
      </c>
      <c r="N50" t="n">
        <v>11.32</v>
      </c>
      <c r="O50" t="n">
        <v>11317.98</v>
      </c>
      <c r="P50" t="n">
        <v>60.72</v>
      </c>
      <c r="Q50" t="n">
        <v>1361.61</v>
      </c>
      <c r="R50" t="n">
        <v>53.99</v>
      </c>
      <c r="S50" t="n">
        <v>25.13</v>
      </c>
      <c r="T50" t="n">
        <v>13641.91</v>
      </c>
      <c r="U50" t="n">
        <v>0.47</v>
      </c>
      <c r="V50" t="n">
        <v>0.83</v>
      </c>
      <c r="W50" t="n">
        <v>1.25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8.909599999999999</v>
      </c>
      <c r="E51" t="n">
        <v>11.22</v>
      </c>
      <c r="F51" t="n">
        <v>8.59</v>
      </c>
      <c r="G51" t="n">
        <v>13.92</v>
      </c>
      <c r="H51" t="n">
        <v>0.24</v>
      </c>
      <c r="I51" t="n">
        <v>37</v>
      </c>
      <c r="J51" t="n">
        <v>90.18000000000001</v>
      </c>
      <c r="K51" t="n">
        <v>37.55</v>
      </c>
      <c r="L51" t="n">
        <v>1.25</v>
      </c>
      <c r="M51" t="n">
        <v>14</v>
      </c>
      <c r="N51" t="n">
        <v>11.37</v>
      </c>
      <c r="O51" t="n">
        <v>11355.7</v>
      </c>
      <c r="P51" t="n">
        <v>57.46</v>
      </c>
      <c r="Q51" t="n">
        <v>1361.74</v>
      </c>
      <c r="R51" t="n">
        <v>49.36</v>
      </c>
      <c r="S51" t="n">
        <v>25.13</v>
      </c>
      <c r="T51" t="n">
        <v>11363.41</v>
      </c>
      <c r="U51" t="n">
        <v>0.51</v>
      </c>
      <c r="V51" t="n">
        <v>0.84</v>
      </c>
      <c r="W51" t="n">
        <v>1.27</v>
      </c>
      <c r="X51" t="n">
        <v>0.76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8.9717</v>
      </c>
      <c r="E52" t="n">
        <v>11.15</v>
      </c>
      <c r="F52" t="n">
        <v>8.539999999999999</v>
      </c>
      <c r="G52" t="n">
        <v>14.65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56.49</v>
      </c>
      <c r="Q52" t="n">
        <v>1361.67</v>
      </c>
      <c r="R52" t="n">
        <v>47.5</v>
      </c>
      <c r="S52" t="n">
        <v>25.13</v>
      </c>
      <c r="T52" t="n">
        <v>10444.38</v>
      </c>
      <c r="U52" t="n">
        <v>0.53</v>
      </c>
      <c r="V52" t="n">
        <v>0.84</v>
      </c>
      <c r="W52" t="n">
        <v>1.29</v>
      </c>
      <c r="X52" t="n">
        <v>0.72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5.4271</v>
      </c>
      <c r="E53" t="n">
        <v>18.43</v>
      </c>
      <c r="F53" t="n">
        <v>10.19</v>
      </c>
      <c r="G53" t="n">
        <v>5.27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160.14</v>
      </c>
      <c r="Q53" t="n">
        <v>1361.68</v>
      </c>
      <c r="R53" t="n">
        <v>100.91</v>
      </c>
      <c r="S53" t="n">
        <v>25.13</v>
      </c>
      <c r="T53" t="n">
        <v>36745.21</v>
      </c>
      <c r="U53" t="n">
        <v>0.25</v>
      </c>
      <c r="V53" t="n">
        <v>0.71</v>
      </c>
      <c r="W53" t="n">
        <v>1.36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6.078</v>
      </c>
      <c r="E54" t="n">
        <v>16.45</v>
      </c>
      <c r="F54" t="n">
        <v>9.59</v>
      </c>
      <c r="G54" t="n">
        <v>6.61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149.34</v>
      </c>
      <c r="Q54" t="n">
        <v>1361.77</v>
      </c>
      <c r="R54" t="n">
        <v>81.59999999999999</v>
      </c>
      <c r="S54" t="n">
        <v>25.13</v>
      </c>
      <c r="T54" t="n">
        <v>27233.29</v>
      </c>
      <c r="U54" t="n">
        <v>0.31</v>
      </c>
      <c r="V54" t="n">
        <v>0.75</v>
      </c>
      <c r="W54" t="n">
        <v>1.33</v>
      </c>
      <c r="X54" t="n">
        <v>1.77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6.5672</v>
      </c>
      <c r="E55" t="n">
        <v>15.23</v>
      </c>
      <c r="F55" t="n">
        <v>9.210000000000001</v>
      </c>
      <c r="G55" t="n">
        <v>8.01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142.2</v>
      </c>
      <c r="Q55" t="n">
        <v>1361.7</v>
      </c>
      <c r="R55" t="n">
        <v>69.98</v>
      </c>
      <c r="S55" t="n">
        <v>25.13</v>
      </c>
      <c r="T55" t="n">
        <v>21515.65</v>
      </c>
      <c r="U55" t="n">
        <v>0.36</v>
      </c>
      <c r="V55" t="n">
        <v>0.78</v>
      </c>
      <c r="W55" t="n">
        <v>1.29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6.9066</v>
      </c>
      <c r="E56" t="n">
        <v>14.48</v>
      </c>
      <c r="F56" t="n">
        <v>8.98</v>
      </c>
      <c r="G56" t="n">
        <v>9.289999999999999</v>
      </c>
      <c r="H56" t="n">
        <v>0.13</v>
      </c>
      <c r="I56" t="n">
        <v>58</v>
      </c>
      <c r="J56" t="n">
        <v>243.96</v>
      </c>
      <c r="K56" t="n">
        <v>58.47</v>
      </c>
      <c r="L56" t="n">
        <v>1.75</v>
      </c>
      <c r="M56" t="n">
        <v>56</v>
      </c>
      <c r="N56" t="n">
        <v>58.74</v>
      </c>
      <c r="O56" t="n">
        <v>30323.01</v>
      </c>
      <c r="P56" t="n">
        <v>137.59</v>
      </c>
      <c r="Q56" t="n">
        <v>1361.42</v>
      </c>
      <c r="R56" t="n">
        <v>62.73</v>
      </c>
      <c r="S56" t="n">
        <v>25.13</v>
      </c>
      <c r="T56" t="n">
        <v>17946.13</v>
      </c>
      <c r="U56" t="n">
        <v>0.4</v>
      </c>
      <c r="V56" t="n">
        <v>0.8</v>
      </c>
      <c r="W56" t="n">
        <v>1.28</v>
      </c>
      <c r="X56" t="n">
        <v>1.16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7.2114</v>
      </c>
      <c r="E57" t="n">
        <v>13.87</v>
      </c>
      <c r="F57" t="n">
        <v>8.800000000000001</v>
      </c>
      <c r="G57" t="n">
        <v>10.77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133.4</v>
      </c>
      <c r="Q57" t="n">
        <v>1361.45</v>
      </c>
      <c r="R57" t="n">
        <v>57.09</v>
      </c>
      <c r="S57" t="n">
        <v>25.13</v>
      </c>
      <c r="T57" t="n">
        <v>15170.17</v>
      </c>
      <c r="U57" t="n">
        <v>0.44</v>
      </c>
      <c r="V57" t="n">
        <v>0.82</v>
      </c>
      <c r="W57" t="n">
        <v>1.26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7.4383</v>
      </c>
      <c r="E58" t="n">
        <v>13.44</v>
      </c>
      <c r="F58" t="n">
        <v>8.66</v>
      </c>
      <c r="G58" t="n">
        <v>12.08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129.87</v>
      </c>
      <c r="Q58" t="n">
        <v>1361.49</v>
      </c>
      <c r="R58" t="n">
        <v>52.92</v>
      </c>
      <c r="S58" t="n">
        <v>25.13</v>
      </c>
      <c r="T58" t="n">
        <v>13113.58</v>
      </c>
      <c r="U58" t="n">
        <v>0.47</v>
      </c>
      <c r="V58" t="n">
        <v>0.83</v>
      </c>
      <c r="W58" t="n">
        <v>1.24</v>
      </c>
      <c r="X58" t="n">
        <v>0.84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7.6266</v>
      </c>
      <c r="E59" t="n">
        <v>13.11</v>
      </c>
      <c r="F59" t="n">
        <v>8.56</v>
      </c>
      <c r="G59" t="n">
        <v>13.52</v>
      </c>
      <c r="H59" t="n">
        <v>0.18</v>
      </c>
      <c r="I59" t="n">
        <v>38</v>
      </c>
      <c r="J59" t="n">
        <v>245.29</v>
      </c>
      <c r="K59" t="n">
        <v>58.47</v>
      </c>
      <c r="L59" t="n">
        <v>2.5</v>
      </c>
      <c r="M59" t="n">
        <v>36</v>
      </c>
      <c r="N59" t="n">
        <v>59.32</v>
      </c>
      <c r="O59" t="n">
        <v>30486.54</v>
      </c>
      <c r="P59" t="n">
        <v>127.13</v>
      </c>
      <c r="Q59" t="n">
        <v>1361.42</v>
      </c>
      <c r="R59" t="n">
        <v>49.65</v>
      </c>
      <c r="S59" t="n">
        <v>25.13</v>
      </c>
      <c r="T59" t="n">
        <v>11503.84</v>
      </c>
      <c r="U59" t="n">
        <v>0.51</v>
      </c>
      <c r="V59" t="n">
        <v>0.84</v>
      </c>
      <c r="W59" t="n">
        <v>1.24</v>
      </c>
      <c r="X59" t="n">
        <v>0.74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7.7755</v>
      </c>
      <c r="E60" t="n">
        <v>12.86</v>
      </c>
      <c r="F60" t="n">
        <v>8.5</v>
      </c>
      <c r="G60" t="n">
        <v>15</v>
      </c>
      <c r="H60" t="n">
        <v>0.2</v>
      </c>
      <c r="I60" t="n">
        <v>34</v>
      </c>
      <c r="J60" t="n">
        <v>245.73</v>
      </c>
      <c r="K60" t="n">
        <v>58.47</v>
      </c>
      <c r="L60" t="n">
        <v>2.75</v>
      </c>
      <c r="M60" t="n">
        <v>32</v>
      </c>
      <c r="N60" t="n">
        <v>59.51</v>
      </c>
      <c r="O60" t="n">
        <v>30541.19</v>
      </c>
      <c r="P60" t="n">
        <v>124.93</v>
      </c>
      <c r="Q60" t="n">
        <v>1361.43</v>
      </c>
      <c r="R60" t="n">
        <v>47.68</v>
      </c>
      <c r="S60" t="n">
        <v>25.13</v>
      </c>
      <c r="T60" t="n">
        <v>10539.27</v>
      </c>
      <c r="U60" t="n">
        <v>0.53</v>
      </c>
      <c r="V60" t="n">
        <v>0.85</v>
      </c>
      <c r="W60" t="n">
        <v>1.24</v>
      </c>
      <c r="X60" t="n">
        <v>0.68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7.9105</v>
      </c>
      <c r="E61" t="n">
        <v>12.64</v>
      </c>
      <c r="F61" t="n">
        <v>8.42</v>
      </c>
      <c r="G61" t="n">
        <v>16.3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122.5</v>
      </c>
      <c r="Q61" t="n">
        <v>1361.38</v>
      </c>
      <c r="R61" t="n">
        <v>45.55</v>
      </c>
      <c r="S61" t="n">
        <v>25.13</v>
      </c>
      <c r="T61" t="n">
        <v>9491.49</v>
      </c>
      <c r="U61" t="n">
        <v>0.55</v>
      </c>
      <c r="V61" t="n">
        <v>0.85</v>
      </c>
      <c r="W61" t="n">
        <v>1.22</v>
      </c>
      <c r="X61" t="n">
        <v>0.6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8.0321</v>
      </c>
      <c r="E62" t="n">
        <v>12.45</v>
      </c>
      <c r="F62" t="n">
        <v>8.369999999999999</v>
      </c>
      <c r="G62" t="n">
        <v>17.94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120.68</v>
      </c>
      <c r="Q62" t="n">
        <v>1361.34</v>
      </c>
      <c r="R62" t="n">
        <v>43.7</v>
      </c>
      <c r="S62" t="n">
        <v>25.13</v>
      </c>
      <c r="T62" t="n">
        <v>8578.809999999999</v>
      </c>
      <c r="U62" t="n">
        <v>0.58</v>
      </c>
      <c r="V62" t="n">
        <v>0.86</v>
      </c>
      <c r="W62" t="n">
        <v>1.23</v>
      </c>
      <c r="X62" t="n">
        <v>0.55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8.129200000000001</v>
      </c>
      <c r="E63" t="n">
        <v>12.3</v>
      </c>
      <c r="F63" t="n">
        <v>8.32</v>
      </c>
      <c r="G63" t="n">
        <v>19.19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118.14</v>
      </c>
      <c r="Q63" t="n">
        <v>1361.34</v>
      </c>
      <c r="R63" t="n">
        <v>42.35</v>
      </c>
      <c r="S63" t="n">
        <v>25.13</v>
      </c>
      <c r="T63" t="n">
        <v>7917.84</v>
      </c>
      <c r="U63" t="n">
        <v>0.59</v>
      </c>
      <c r="V63" t="n">
        <v>0.86</v>
      </c>
      <c r="W63" t="n">
        <v>1.22</v>
      </c>
      <c r="X63" t="n">
        <v>0.5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8.2074</v>
      </c>
      <c r="E64" t="n">
        <v>12.18</v>
      </c>
      <c r="F64" t="n">
        <v>8.289999999999999</v>
      </c>
      <c r="G64" t="n">
        <v>20.73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117.07</v>
      </c>
      <c r="Q64" t="n">
        <v>1361.44</v>
      </c>
      <c r="R64" t="n">
        <v>41.32</v>
      </c>
      <c r="S64" t="n">
        <v>25.13</v>
      </c>
      <c r="T64" t="n">
        <v>7411.61</v>
      </c>
      <c r="U64" t="n">
        <v>0.61</v>
      </c>
      <c r="V64" t="n">
        <v>0.87</v>
      </c>
      <c r="W64" t="n">
        <v>1.22</v>
      </c>
      <c r="X64" t="n">
        <v>0.47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8.311</v>
      </c>
      <c r="E65" t="n">
        <v>12.03</v>
      </c>
      <c r="F65" t="n">
        <v>8.24</v>
      </c>
      <c r="G65" t="n">
        <v>22.46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114.79</v>
      </c>
      <c r="Q65" t="n">
        <v>1361.43</v>
      </c>
      <c r="R65" t="n">
        <v>39.54</v>
      </c>
      <c r="S65" t="n">
        <v>25.13</v>
      </c>
      <c r="T65" t="n">
        <v>6530.89</v>
      </c>
      <c r="U65" t="n">
        <v>0.64</v>
      </c>
      <c r="V65" t="n">
        <v>0.87</v>
      </c>
      <c r="W65" t="n">
        <v>1.22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8.403</v>
      </c>
      <c r="E66" t="n">
        <v>11.9</v>
      </c>
      <c r="F66" t="n">
        <v>8.199999999999999</v>
      </c>
      <c r="G66" t="n">
        <v>24.6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112.23</v>
      </c>
      <c r="Q66" t="n">
        <v>1361.39</v>
      </c>
      <c r="R66" t="n">
        <v>38.55</v>
      </c>
      <c r="S66" t="n">
        <v>25.13</v>
      </c>
      <c r="T66" t="n">
        <v>6045.91</v>
      </c>
      <c r="U66" t="n">
        <v>0.65</v>
      </c>
      <c r="V66" t="n">
        <v>0.88</v>
      </c>
      <c r="W66" t="n">
        <v>1.21</v>
      </c>
      <c r="X66" t="n">
        <v>0.38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8.451700000000001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110.91</v>
      </c>
      <c r="Q67" t="n">
        <v>1361.52</v>
      </c>
      <c r="R67" t="n">
        <v>37.81</v>
      </c>
      <c r="S67" t="n">
        <v>25.13</v>
      </c>
      <c r="T67" t="n">
        <v>5680.14</v>
      </c>
      <c r="U67" t="n">
        <v>0.66</v>
      </c>
      <c r="V67" t="n">
        <v>0.88</v>
      </c>
      <c r="W67" t="n">
        <v>1.21</v>
      </c>
      <c r="X67" t="n">
        <v>0.36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8.503</v>
      </c>
      <c r="E68" t="n">
        <v>11.76</v>
      </c>
      <c r="F68" t="n">
        <v>8.15</v>
      </c>
      <c r="G68" t="n">
        <v>27.18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108.53</v>
      </c>
      <c r="Q68" t="n">
        <v>1361.58</v>
      </c>
      <c r="R68" t="n">
        <v>36.96</v>
      </c>
      <c r="S68" t="n">
        <v>25.13</v>
      </c>
      <c r="T68" t="n">
        <v>5262.93</v>
      </c>
      <c r="U68" t="n">
        <v>0.68</v>
      </c>
      <c r="V68" t="n">
        <v>0.88</v>
      </c>
      <c r="W68" t="n">
        <v>1.21</v>
      </c>
      <c r="X68" t="n">
        <v>0.33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8.542299999999999</v>
      </c>
      <c r="E69" t="n">
        <v>11.71</v>
      </c>
      <c r="F69" t="n">
        <v>8.15</v>
      </c>
      <c r="G69" t="n">
        <v>28.75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106.62</v>
      </c>
      <c r="Q69" t="n">
        <v>1361.5</v>
      </c>
      <c r="R69" t="n">
        <v>36.9</v>
      </c>
      <c r="S69" t="n">
        <v>25.13</v>
      </c>
      <c r="T69" t="n">
        <v>5234.77</v>
      </c>
      <c r="U69" t="n">
        <v>0.68</v>
      </c>
      <c r="V69" t="n">
        <v>0.88</v>
      </c>
      <c r="W69" t="n">
        <v>1.21</v>
      </c>
      <c r="X69" t="n">
        <v>0.33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8.587</v>
      </c>
      <c r="E70" t="n">
        <v>11.65</v>
      </c>
      <c r="F70" t="n">
        <v>8.130000000000001</v>
      </c>
      <c r="G70" t="n">
        <v>30.5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</v>
      </c>
      <c r="Q70" t="n">
        <v>1361.34</v>
      </c>
      <c r="R70" t="n">
        <v>36.49</v>
      </c>
      <c r="S70" t="n">
        <v>25.13</v>
      </c>
      <c r="T70" t="n">
        <v>5033.74</v>
      </c>
      <c r="U70" t="n">
        <v>0.6899999999999999</v>
      </c>
      <c r="V70" t="n">
        <v>0.88</v>
      </c>
      <c r="W70" t="n">
        <v>1.2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8.648899999999999</v>
      </c>
      <c r="E71" t="n">
        <v>11.56</v>
      </c>
      <c r="F71" t="n">
        <v>8.1</v>
      </c>
      <c r="G71" t="n">
        <v>32.39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104.33</v>
      </c>
      <c r="Q71" t="n">
        <v>1361.41</v>
      </c>
      <c r="R71" t="n">
        <v>35.27</v>
      </c>
      <c r="S71" t="n">
        <v>25.13</v>
      </c>
      <c r="T71" t="n">
        <v>4429.58</v>
      </c>
      <c r="U71" t="n">
        <v>0.71</v>
      </c>
      <c r="V71" t="n">
        <v>0.89</v>
      </c>
      <c r="W71" t="n">
        <v>1.2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8.694000000000001</v>
      </c>
      <c r="E72" t="n">
        <v>11.5</v>
      </c>
      <c r="F72" t="n">
        <v>8.08</v>
      </c>
      <c r="G72" t="n">
        <v>34.65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11</v>
      </c>
      <c r="N72" t="n">
        <v>61.87</v>
      </c>
      <c r="O72" t="n">
        <v>31202.53</v>
      </c>
      <c r="P72" t="n">
        <v>102.1</v>
      </c>
      <c r="Q72" t="n">
        <v>1361.38</v>
      </c>
      <c r="R72" t="n">
        <v>34.89</v>
      </c>
      <c r="S72" t="n">
        <v>25.13</v>
      </c>
      <c r="T72" t="n">
        <v>4244.73</v>
      </c>
      <c r="U72" t="n">
        <v>0.72</v>
      </c>
      <c r="V72" t="n">
        <v>0.89</v>
      </c>
      <c r="W72" t="n">
        <v>1.2</v>
      </c>
      <c r="X72" t="n">
        <v>0.26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8.745900000000001</v>
      </c>
      <c r="E73" t="n">
        <v>11.43</v>
      </c>
      <c r="F73" t="n">
        <v>8.06</v>
      </c>
      <c r="G73" t="n">
        <v>37.21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9</v>
      </c>
      <c r="N73" t="n">
        <v>62.07</v>
      </c>
      <c r="O73" t="n">
        <v>31258.11</v>
      </c>
      <c r="P73" t="n">
        <v>100.18</v>
      </c>
      <c r="Q73" t="n">
        <v>1361.34</v>
      </c>
      <c r="R73" t="n">
        <v>34.03</v>
      </c>
      <c r="S73" t="n">
        <v>25.13</v>
      </c>
      <c r="T73" t="n">
        <v>3819.14</v>
      </c>
      <c r="U73" t="n">
        <v>0.74</v>
      </c>
      <c r="V73" t="n">
        <v>0.89</v>
      </c>
      <c r="W73" t="n">
        <v>1.21</v>
      </c>
      <c r="X73" t="n">
        <v>0.24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8.747</v>
      </c>
      <c r="E74" t="n">
        <v>11.43</v>
      </c>
      <c r="F74" t="n">
        <v>8.06</v>
      </c>
      <c r="G74" t="n">
        <v>37.21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6</v>
      </c>
      <c r="N74" t="n">
        <v>62.27</v>
      </c>
      <c r="O74" t="n">
        <v>31313.77</v>
      </c>
      <c r="P74" t="n">
        <v>98.81</v>
      </c>
      <c r="Q74" t="n">
        <v>1361.54</v>
      </c>
      <c r="R74" t="n">
        <v>33.78</v>
      </c>
      <c r="S74" t="n">
        <v>25.13</v>
      </c>
      <c r="T74" t="n">
        <v>3693.37</v>
      </c>
      <c r="U74" t="n">
        <v>0.74</v>
      </c>
      <c r="V74" t="n">
        <v>0.89</v>
      </c>
      <c r="W74" t="n">
        <v>1.21</v>
      </c>
      <c r="X74" t="n">
        <v>0.24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8.7432</v>
      </c>
      <c r="E75" t="n">
        <v>11.44</v>
      </c>
      <c r="F75" t="n">
        <v>8.07</v>
      </c>
      <c r="G75" t="n">
        <v>37.23</v>
      </c>
      <c r="H75" t="n">
        <v>0.46</v>
      </c>
      <c r="I75" t="n">
        <v>13</v>
      </c>
      <c r="J75" t="n">
        <v>252.45</v>
      </c>
      <c r="K75" t="n">
        <v>58.47</v>
      </c>
      <c r="L75" t="n">
        <v>6.5</v>
      </c>
      <c r="M75" t="n">
        <v>4</v>
      </c>
      <c r="N75" t="n">
        <v>62.47</v>
      </c>
      <c r="O75" t="n">
        <v>31369.49</v>
      </c>
      <c r="P75" t="n">
        <v>97.41</v>
      </c>
      <c r="Q75" t="n">
        <v>1361.34</v>
      </c>
      <c r="R75" t="n">
        <v>34.16</v>
      </c>
      <c r="S75" t="n">
        <v>25.13</v>
      </c>
      <c r="T75" t="n">
        <v>3884.02</v>
      </c>
      <c r="U75" t="n">
        <v>0.74</v>
      </c>
      <c r="V75" t="n">
        <v>0.89</v>
      </c>
      <c r="W75" t="n">
        <v>1.21</v>
      </c>
      <c r="X75" t="n">
        <v>0.25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8.799200000000001</v>
      </c>
      <c r="E76" t="n">
        <v>11.36</v>
      </c>
      <c r="F76" t="n">
        <v>8.039999999999999</v>
      </c>
      <c r="G76" t="n">
        <v>40.21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2</v>
      </c>
      <c r="N76" t="n">
        <v>62.68</v>
      </c>
      <c r="O76" t="n">
        <v>31425.3</v>
      </c>
      <c r="P76" t="n">
        <v>97.42</v>
      </c>
      <c r="Q76" t="n">
        <v>1361.34</v>
      </c>
      <c r="R76" t="n">
        <v>33.24</v>
      </c>
      <c r="S76" t="n">
        <v>25.13</v>
      </c>
      <c r="T76" t="n">
        <v>3432.11</v>
      </c>
      <c r="U76" t="n">
        <v>0.76</v>
      </c>
      <c r="V76" t="n">
        <v>0.89</v>
      </c>
      <c r="W76" t="n">
        <v>1.21</v>
      </c>
      <c r="X76" t="n">
        <v>0.22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8.8002</v>
      </c>
      <c r="E77" t="n">
        <v>11.36</v>
      </c>
      <c r="F77" t="n">
        <v>8.039999999999999</v>
      </c>
      <c r="G77" t="n">
        <v>40.2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1</v>
      </c>
      <c r="N77" t="n">
        <v>62.88</v>
      </c>
      <c r="O77" t="n">
        <v>31481.17</v>
      </c>
      <c r="P77" t="n">
        <v>97.79000000000001</v>
      </c>
      <c r="Q77" t="n">
        <v>1361.34</v>
      </c>
      <c r="R77" t="n">
        <v>33.1</v>
      </c>
      <c r="S77" t="n">
        <v>25.13</v>
      </c>
      <c r="T77" t="n">
        <v>3361.19</v>
      </c>
      <c r="U77" t="n">
        <v>0.76</v>
      </c>
      <c r="V77" t="n">
        <v>0.89</v>
      </c>
      <c r="W77" t="n">
        <v>1.21</v>
      </c>
      <c r="X77" t="n">
        <v>0.22</v>
      </c>
      <c r="Y77" t="n">
        <v>1</v>
      </c>
      <c r="Z77" t="n">
        <v>10</v>
      </c>
    </row>
    <row r="78">
      <c r="A78" t="n">
        <v>25</v>
      </c>
      <c r="B78" t="n">
        <v>125</v>
      </c>
      <c r="C78" t="inlineStr">
        <is>
          <t xml:space="preserve">CONCLUIDO	</t>
        </is>
      </c>
      <c r="D78" t="n">
        <v>8.7994</v>
      </c>
      <c r="E78" t="n">
        <v>11.36</v>
      </c>
      <c r="F78" t="n">
        <v>8.039999999999999</v>
      </c>
      <c r="G78" t="n">
        <v>40.2</v>
      </c>
      <c r="H78" t="n">
        <v>0.51</v>
      </c>
      <c r="I78" t="n">
        <v>12</v>
      </c>
      <c r="J78" t="n">
        <v>253.81</v>
      </c>
      <c r="K78" t="n">
        <v>58.47</v>
      </c>
      <c r="L78" t="n">
        <v>7.25</v>
      </c>
      <c r="M78" t="n">
        <v>0</v>
      </c>
      <c r="N78" t="n">
        <v>63.08</v>
      </c>
      <c r="O78" t="n">
        <v>31537.13</v>
      </c>
      <c r="P78" t="n">
        <v>97.95999999999999</v>
      </c>
      <c r="Q78" t="n">
        <v>1361.34</v>
      </c>
      <c r="R78" t="n">
        <v>33.1</v>
      </c>
      <c r="S78" t="n">
        <v>25.13</v>
      </c>
      <c r="T78" t="n">
        <v>3359.74</v>
      </c>
      <c r="U78" t="n">
        <v>0.76</v>
      </c>
      <c r="V78" t="n">
        <v>0.89</v>
      </c>
      <c r="W78" t="n">
        <v>1.21</v>
      </c>
      <c r="X78" t="n">
        <v>0.22</v>
      </c>
      <c r="Y78" t="n">
        <v>1</v>
      </c>
      <c r="Z78" t="n">
        <v>10</v>
      </c>
    </row>
    <row r="79">
      <c r="A79" t="n">
        <v>0</v>
      </c>
      <c r="B79" t="n">
        <v>30</v>
      </c>
      <c r="C79" t="inlineStr">
        <is>
          <t xml:space="preserve">CONCLUIDO	</t>
        </is>
      </c>
      <c r="D79" t="n">
        <v>8.7768</v>
      </c>
      <c r="E79" t="n">
        <v>11.39</v>
      </c>
      <c r="F79" t="n">
        <v>8.82</v>
      </c>
      <c r="G79" t="n">
        <v>11.26</v>
      </c>
      <c r="H79" t="n">
        <v>0.24</v>
      </c>
      <c r="I79" t="n">
        <v>47</v>
      </c>
      <c r="J79" t="n">
        <v>71.52</v>
      </c>
      <c r="K79" t="n">
        <v>32.27</v>
      </c>
      <c r="L79" t="n">
        <v>1</v>
      </c>
      <c r="M79" t="n">
        <v>2</v>
      </c>
      <c r="N79" t="n">
        <v>8.25</v>
      </c>
      <c r="O79" t="n">
        <v>9054.6</v>
      </c>
      <c r="P79" t="n">
        <v>50.84</v>
      </c>
      <c r="Q79" t="n">
        <v>1362.13</v>
      </c>
      <c r="R79" t="n">
        <v>55.96</v>
      </c>
      <c r="S79" t="n">
        <v>25.13</v>
      </c>
      <c r="T79" t="n">
        <v>14616.01</v>
      </c>
      <c r="U79" t="n">
        <v>0.45</v>
      </c>
      <c r="V79" t="n">
        <v>0.82</v>
      </c>
      <c r="W79" t="n">
        <v>1.31</v>
      </c>
      <c r="X79" t="n">
        <v>1</v>
      </c>
      <c r="Y79" t="n">
        <v>1</v>
      </c>
      <c r="Z79" t="n">
        <v>10</v>
      </c>
    </row>
    <row r="80">
      <c r="A80" t="n">
        <v>1</v>
      </c>
      <c r="B80" t="n">
        <v>30</v>
      </c>
      <c r="C80" t="inlineStr">
        <is>
          <t xml:space="preserve">CONCLUIDO	</t>
        </is>
      </c>
      <c r="D80" t="n">
        <v>8.7828</v>
      </c>
      <c r="E80" t="n">
        <v>11.39</v>
      </c>
      <c r="F80" t="n">
        <v>8.81</v>
      </c>
      <c r="G80" t="n">
        <v>11.25</v>
      </c>
      <c r="H80" t="n">
        <v>0.3</v>
      </c>
      <c r="I80" t="n">
        <v>47</v>
      </c>
      <c r="J80" t="n">
        <v>71.81</v>
      </c>
      <c r="K80" t="n">
        <v>32.27</v>
      </c>
      <c r="L80" t="n">
        <v>1.25</v>
      </c>
      <c r="M80" t="n">
        <v>0</v>
      </c>
      <c r="N80" t="n">
        <v>8.289999999999999</v>
      </c>
      <c r="O80" t="n">
        <v>9090.98</v>
      </c>
      <c r="P80" t="n">
        <v>50.87</v>
      </c>
      <c r="Q80" t="n">
        <v>1361.53</v>
      </c>
      <c r="R80" t="n">
        <v>55.78</v>
      </c>
      <c r="S80" t="n">
        <v>25.13</v>
      </c>
      <c r="T80" t="n">
        <v>14524.77</v>
      </c>
      <c r="U80" t="n">
        <v>0.45</v>
      </c>
      <c r="V80" t="n">
        <v>0.82</v>
      </c>
      <c r="W80" t="n">
        <v>1.31</v>
      </c>
      <c r="X80" t="n">
        <v>0.99</v>
      </c>
      <c r="Y80" t="n">
        <v>1</v>
      </c>
      <c r="Z80" t="n">
        <v>10</v>
      </c>
    </row>
    <row r="81">
      <c r="A81" t="n">
        <v>0</v>
      </c>
      <c r="B81" t="n">
        <v>15</v>
      </c>
      <c r="C81" t="inlineStr">
        <is>
          <t xml:space="preserve">CONCLUIDO	</t>
        </is>
      </c>
      <c r="D81" t="n">
        <v>7.9901</v>
      </c>
      <c r="E81" t="n">
        <v>12.52</v>
      </c>
      <c r="F81" t="n">
        <v>9.789999999999999</v>
      </c>
      <c r="G81" t="n">
        <v>6.39</v>
      </c>
      <c r="H81" t="n">
        <v>0.43</v>
      </c>
      <c r="I81" t="n">
        <v>92</v>
      </c>
      <c r="J81" t="n">
        <v>39.78</v>
      </c>
      <c r="K81" t="n">
        <v>19.54</v>
      </c>
      <c r="L81" t="n">
        <v>1</v>
      </c>
      <c r="M81" t="n">
        <v>0</v>
      </c>
      <c r="N81" t="n">
        <v>4.24</v>
      </c>
      <c r="O81" t="n">
        <v>5140</v>
      </c>
      <c r="P81" t="n">
        <v>38.76</v>
      </c>
      <c r="Q81" t="n">
        <v>1362.44</v>
      </c>
      <c r="R81" t="n">
        <v>84.33</v>
      </c>
      <c r="S81" t="n">
        <v>25.13</v>
      </c>
      <c r="T81" t="n">
        <v>28573.27</v>
      </c>
      <c r="U81" t="n">
        <v>0.3</v>
      </c>
      <c r="V81" t="n">
        <v>0.73</v>
      </c>
      <c r="W81" t="n">
        <v>1.45</v>
      </c>
      <c r="X81" t="n">
        <v>1.97</v>
      </c>
      <c r="Y81" t="n">
        <v>1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7.3615</v>
      </c>
      <c r="E82" t="n">
        <v>13.58</v>
      </c>
      <c r="F82" t="n">
        <v>9.279999999999999</v>
      </c>
      <c r="G82" t="n">
        <v>7.73</v>
      </c>
      <c r="H82" t="n">
        <v>0.12</v>
      </c>
      <c r="I82" t="n">
        <v>72</v>
      </c>
      <c r="J82" t="n">
        <v>141.81</v>
      </c>
      <c r="K82" t="n">
        <v>47.83</v>
      </c>
      <c r="L82" t="n">
        <v>1</v>
      </c>
      <c r="M82" t="n">
        <v>70</v>
      </c>
      <c r="N82" t="n">
        <v>22.98</v>
      </c>
      <c r="O82" t="n">
        <v>17723.39</v>
      </c>
      <c r="P82" t="n">
        <v>98.90000000000001</v>
      </c>
      <c r="Q82" t="n">
        <v>1361.86</v>
      </c>
      <c r="R82" t="n">
        <v>72.04000000000001</v>
      </c>
      <c r="S82" t="n">
        <v>25.13</v>
      </c>
      <c r="T82" t="n">
        <v>22530.52</v>
      </c>
      <c r="U82" t="n">
        <v>0.35</v>
      </c>
      <c r="V82" t="n">
        <v>0.78</v>
      </c>
      <c r="W82" t="n">
        <v>1.3</v>
      </c>
      <c r="X82" t="n">
        <v>1.45</v>
      </c>
      <c r="Y82" t="n">
        <v>1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7.8871</v>
      </c>
      <c r="E83" t="n">
        <v>12.68</v>
      </c>
      <c r="F83" t="n">
        <v>8.890000000000001</v>
      </c>
      <c r="G83" t="n">
        <v>9.880000000000001</v>
      </c>
      <c r="H83" t="n">
        <v>0.16</v>
      </c>
      <c r="I83" t="n">
        <v>54</v>
      </c>
      <c r="J83" t="n">
        <v>142.15</v>
      </c>
      <c r="K83" t="n">
        <v>47.83</v>
      </c>
      <c r="L83" t="n">
        <v>1.25</v>
      </c>
      <c r="M83" t="n">
        <v>52</v>
      </c>
      <c r="N83" t="n">
        <v>23.07</v>
      </c>
      <c r="O83" t="n">
        <v>17765.46</v>
      </c>
      <c r="P83" t="n">
        <v>92.31</v>
      </c>
      <c r="Q83" t="n">
        <v>1361.52</v>
      </c>
      <c r="R83" t="n">
        <v>59.99</v>
      </c>
      <c r="S83" t="n">
        <v>25.13</v>
      </c>
      <c r="T83" t="n">
        <v>16593.99</v>
      </c>
      <c r="U83" t="n">
        <v>0.42</v>
      </c>
      <c r="V83" t="n">
        <v>0.8100000000000001</v>
      </c>
      <c r="W83" t="n">
        <v>1.26</v>
      </c>
      <c r="X83" t="n">
        <v>1.07</v>
      </c>
      <c r="Y83" t="n">
        <v>1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8.236499999999999</v>
      </c>
      <c r="E84" t="n">
        <v>12.14</v>
      </c>
      <c r="F84" t="n">
        <v>8.67</v>
      </c>
      <c r="G84" t="n">
        <v>12.1</v>
      </c>
      <c r="H84" t="n">
        <v>0.19</v>
      </c>
      <c r="I84" t="n">
        <v>43</v>
      </c>
      <c r="J84" t="n">
        <v>142.49</v>
      </c>
      <c r="K84" t="n">
        <v>47.83</v>
      </c>
      <c r="L84" t="n">
        <v>1.5</v>
      </c>
      <c r="M84" t="n">
        <v>41</v>
      </c>
      <c r="N84" t="n">
        <v>23.16</v>
      </c>
      <c r="O84" t="n">
        <v>17807.56</v>
      </c>
      <c r="P84" t="n">
        <v>87.48999999999999</v>
      </c>
      <c r="Q84" t="n">
        <v>1361.57</v>
      </c>
      <c r="R84" t="n">
        <v>53.07</v>
      </c>
      <c r="S84" t="n">
        <v>25.13</v>
      </c>
      <c r="T84" t="n">
        <v>13192.28</v>
      </c>
      <c r="U84" t="n">
        <v>0.47</v>
      </c>
      <c r="V84" t="n">
        <v>0.83</v>
      </c>
      <c r="W84" t="n">
        <v>1.25</v>
      </c>
      <c r="X84" t="n">
        <v>0.85</v>
      </c>
      <c r="Y84" t="n">
        <v>1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8.465199999999999</v>
      </c>
      <c r="E85" t="n">
        <v>11.81</v>
      </c>
      <c r="F85" t="n">
        <v>8.539999999999999</v>
      </c>
      <c r="G85" t="n">
        <v>14.24</v>
      </c>
      <c r="H85" t="n">
        <v>0.22</v>
      </c>
      <c r="I85" t="n">
        <v>36</v>
      </c>
      <c r="J85" t="n">
        <v>142.83</v>
      </c>
      <c r="K85" t="n">
        <v>47.83</v>
      </c>
      <c r="L85" t="n">
        <v>1.75</v>
      </c>
      <c r="M85" t="n">
        <v>34</v>
      </c>
      <c r="N85" t="n">
        <v>23.25</v>
      </c>
      <c r="O85" t="n">
        <v>17849.7</v>
      </c>
      <c r="P85" t="n">
        <v>83.47</v>
      </c>
      <c r="Q85" t="n">
        <v>1361.47</v>
      </c>
      <c r="R85" t="n">
        <v>49.11</v>
      </c>
      <c r="S85" t="n">
        <v>25.13</v>
      </c>
      <c r="T85" t="n">
        <v>11244.73</v>
      </c>
      <c r="U85" t="n">
        <v>0.51</v>
      </c>
      <c r="V85" t="n">
        <v>0.84</v>
      </c>
      <c r="W85" t="n">
        <v>1.24</v>
      </c>
      <c r="X85" t="n">
        <v>0.72</v>
      </c>
      <c r="Y85" t="n">
        <v>1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8.699</v>
      </c>
      <c r="E86" t="n">
        <v>11.5</v>
      </c>
      <c r="F86" t="n">
        <v>8.4</v>
      </c>
      <c r="G86" t="n">
        <v>16.8</v>
      </c>
      <c r="H86" t="n">
        <v>0.25</v>
      </c>
      <c r="I86" t="n">
        <v>30</v>
      </c>
      <c r="J86" t="n">
        <v>143.17</v>
      </c>
      <c r="K86" t="n">
        <v>47.83</v>
      </c>
      <c r="L86" t="n">
        <v>2</v>
      </c>
      <c r="M86" t="n">
        <v>28</v>
      </c>
      <c r="N86" t="n">
        <v>23.34</v>
      </c>
      <c r="O86" t="n">
        <v>17891.86</v>
      </c>
      <c r="P86" t="n">
        <v>79.98</v>
      </c>
      <c r="Q86" t="n">
        <v>1361.4</v>
      </c>
      <c r="R86" t="n">
        <v>44.63</v>
      </c>
      <c r="S86" t="n">
        <v>25.13</v>
      </c>
      <c r="T86" t="n">
        <v>9034.58</v>
      </c>
      <c r="U86" t="n">
        <v>0.5600000000000001</v>
      </c>
      <c r="V86" t="n">
        <v>0.86</v>
      </c>
      <c r="W86" t="n">
        <v>1.23</v>
      </c>
      <c r="X86" t="n">
        <v>0.58</v>
      </c>
      <c r="Y86" t="n">
        <v>1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8.841100000000001</v>
      </c>
      <c r="E87" t="n">
        <v>11.31</v>
      </c>
      <c r="F87" t="n">
        <v>8.33</v>
      </c>
      <c r="G87" t="n">
        <v>19.23</v>
      </c>
      <c r="H87" t="n">
        <v>0.28</v>
      </c>
      <c r="I87" t="n">
        <v>26</v>
      </c>
      <c r="J87" t="n">
        <v>143.51</v>
      </c>
      <c r="K87" t="n">
        <v>47.83</v>
      </c>
      <c r="L87" t="n">
        <v>2.25</v>
      </c>
      <c r="M87" t="n">
        <v>22</v>
      </c>
      <c r="N87" t="n">
        <v>23.44</v>
      </c>
      <c r="O87" t="n">
        <v>17934.06</v>
      </c>
      <c r="P87" t="n">
        <v>75.8</v>
      </c>
      <c r="Q87" t="n">
        <v>1361.48</v>
      </c>
      <c r="R87" t="n">
        <v>42.2</v>
      </c>
      <c r="S87" t="n">
        <v>25.13</v>
      </c>
      <c r="T87" t="n">
        <v>7841.43</v>
      </c>
      <c r="U87" t="n">
        <v>0.6</v>
      </c>
      <c r="V87" t="n">
        <v>0.86</v>
      </c>
      <c r="W87" t="n">
        <v>1.23</v>
      </c>
      <c r="X87" t="n">
        <v>0.51</v>
      </c>
      <c r="Y87" t="n">
        <v>1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8.944100000000001</v>
      </c>
      <c r="E88" t="n">
        <v>11.18</v>
      </c>
      <c r="F88" t="n">
        <v>8.289999999999999</v>
      </c>
      <c r="G88" t="n">
        <v>21.62</v>
      </c>
      <c r="H88" t="n">
        <v>0.31</v>
      </c>
      <c r="I88" t="n">
        <v>23</v>
      </c>
      <c r="J88" t="n">
        <v>143.86</v>
      </c>
      <c r="K88" t="n">
        <v>47.83</v>
      </c>
      <c r="L88" t="n">
        <v>2.5</v>
      </c>
      <c r="M88" t="n">
        <v>13</v>
      </c>
      <c r="N88" t="n">
        <v>23.53</v>
      </c>
      <c r="O88" t="n">
        <v>17976.29</v>
      </c>
      <c r="P88" t="n">
        <v>72.95</v>
      </c>
      <c r="Q88" t="n">
        <v>1361.44</v>
      </c>
      <c r="R88" t="n">
        <v>41.04</v>
      </c>
      <c r="S88" t="n">
        <v>25.13</v>
      </c>
      <c r="T88" t="n">
        <v>7274.44</v>
      </c>
      <c r="U88" t="n">
        <v>0.61</v>
      </c>
      <c r="V88" t="n">
        <v>0.87</v>
      </c>
      <c r="W88" t="n">
        <v>1.22</v>
      </c>
      <c r="X88" t="n">
        <v>0.47</v>
      </c>
      <c r="Y88" t="n">
        <v>1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9.0259</v>
      </c>
      <c r="E89" t="n">
        <v>11.08</v>
      </c>
      <c r="F89" t="n">
        <v>8.24</v>
      </c>
      <c r="G89" t="n">
        <v>23.55</v>
      </c>
      <c r="H89" t="n">
        <v>0.34</v>
      </c>
      <c r="I89" t="n">
        <v>21</v>
      </c>
      <c r="J89" t="n">
        <v>144.2</v>
      </c>
      <c r="K89" t="n">
        <v>47.83</v>
      </c>
      <c r="L89" t="n">
        <v>2.75</v>
      </c>
      <c r="M89" t="n">
        <v>2</v>
      </c>
      <c r="N89" t="n">
        <v>23.62</v>
      </c>
      <c r="O89" t="n">
        <v>18018.55</v>
      </c>
      <c r="P89" t="n">
        <v>71.53</v>
      </c>
      <c r="Q89" t="n">
        <v>1361.34</v>
      </c>
      <c r="R89" t="n">
        <v>38.99</v>
      </c>
      <c r="S89" t="n">
        <v>25.13</v>
      </c>
      <c r="T89" t="n">
        <v>6262.92</v>
      </c>
      <c r="U89" t="n">
        <v>0.64</v>
      </c>
      <c r="V89" t="n">
        <v>0.87</v>
      </c>
      <c r="W89" t="n">
        <v>1.24</v>
      </c>
      <c r="X89" t="n">
        <v>0.42</v>
      </c>
      <c r="Y89" t="n">
        <v>1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9.024100000000001</v>
      </c>
      <c r="E90" t="n">
        <v>11.08</v>
      </c>
      <c r="F90" t="n">
        <v>8.25</v>
      </c>
      <c r="G90" t="n">
        <v>23.56</v>
      </c>
      <c r="H90" t="n">
        <v>0.37</v>
      </c>
      <c r="I90" t="n">
        <v>21</v>
      </c>
      <c r="J90" t="n">
        <v>144.54</v>
      </c>
      <c r="K90" t="n">
        <v>47.83</v>
      </c>
      <c r="L90" t="n">
        <v>3</v>
      </c>
      <c r="M90" t="n">
        <v>1</v>
      </c>
      <c r="N90" t="n">
        <v>23.71</v>
      </c>
      <c r="O90" t="n">
        <v>18060.85</v>
      </c>
      <c r="P90" t="n">
        <v>71.65000000000001</v>
      </c>
      <c r="Q90" t="n">
        <v>1361.49</v>
      </c>
      <c r="R90" t="n">
        <v>39.09</v>
      </c>
      <c r="S90" t="n">
        <v>25.13</v>
      </c>
      <c r="T90" t="n">
        <v>6311.25</v>
      </c>
      <c r="U90" t="n">
        <v>0.64</v>
      </c>
      <c r="V90" t="n">
        <v>0.87</v>
      </c>
      <c r="W90" t="n">
        <v>1.24</v>
      </c>
      <c r="X90" t="n">
        <v>0.43</v>
      </c>
      <c r="Y90" t="n">
        <v>1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9.023</v>
      </c>
      <c r="E91" t="n">
        <v>11.08</v>
      </c>
      <c r="F91" t="n">
        <v>8.25</v>
      </c>
      <c r="G91" t="n">
        <v>23.57</v>
      </c>
      <c r="H91" t="n">
        <v>0.4</v>
      </c>
      <c r="I91" t="n">
        <v>21</v>
      </c>
      <c r="J91" t="n">
        <v>144.89</v>
      </c>
      <c r="K91" t="n">
        <v>47.83</v>
      </c>
      <c r="L91" t="n">
        <v>3.25</v>
      </c>
      <c r="M91" t="n">
        <v>0</v>
      </c>
      <c r="N91" t="n">
        <v>23.81</v>
      </c>
      <c r="O91" t="n">
        <v>18103.18</v>
      </c>
      <c r="P91" t="n">
        <v>71.81999999999999</v>
      </c>
      <c r="Q91" t="n">
        <v>1361.49</v>
      </c>
      <c r="R91" t="n">
        <v>39.09</v>
      </c>
      <c r="S91" t="n">
        <v>25.13</v>
      </c>
      <c r="T91" t="n">
        <v>6311.91</v>
      </c>
      <c r="U91" t="n">
        <v>0.64</v>
      </c>
      <c r="V91" t="n">
        <v>0.87</v>
      </c>
      <c r="W91" t="n">
        <v>1.24</v>
      </c>
      <c r="X91" t="n">
        <v>0.43</v>
      </c>
      <c r="Y91" t="n">
        <v>1</v>
      </c>
      <c r="Z91" t="n">
        <v>10</v>
      </c>
    </row>
    <row r="92">
      <c r="A92" t="n">
        <v>0</v>
      </c>
      <c r="B92" t="n">
        <v>90</v>
      </c>
      <c r="C92" t="inlineStr">
        <is>
          <t xml:space="preserve">CONCLUIDO	</t>
        </is>
      </c>
      <c r="D92" t="n">
        <v>6.594</v>
      </c>
      <c r="E92" t="n">
        <v>15.17</v>
      </c>
      <c r="F92" t="n">
        <v>9.619999999999999</v>
      </c>
      <c r="G92" t="n">
        <v>6.56</v>
      </c>
      <c r="H92" t="n">
        <v>0.1</v>
      </c>
      <c r="I92" t="n">
        <v>88</v>
      </c>
      <c r="J92" t="n">
        <v>176.73</v>
      </c>
      <c r="K92" t="n">
        <v>52.44</v>
      </c>
      <c r="L92" t="n">
        <v>1</v>
      </c>
      <c r="M92" t="n">
        <v>86</v>
      </c>
      <c r="N92" t="n">
        <v>33.29</v>
      </c>
      <c r="O92" t="n">
        <v>22031.19</v>
      </c>
      <c r="P92" t="n">
        <v>121.16</v>
      </c>
      <c r="Q92" t="n">
        <v>1361.69</v>
      </c>
      <c r="R92" t="n">
        <v>82.76000000000001</v>
      </c>
      <c r="S92" t="n">
        <v>25.13</v>
      </c>
      <c r="T92" t="n">
        <v>27812.45</v>
      </c>
      <c r="U92" t="n">
        <v>0.3</v>
      </c>
      <c r="V92" t="n">
        <v>0.75</v>
      </c>
      <c r="W92" t="n">
        <v>1.32</v>
      </c>
      <c r="X92" t="n">
        <v>1.79</v>
      </c>
      <c r="Y92" t="n">
        <v>1</v>
      </c>
      <c r="Z92" t="n">
        <v>10</v>
      </c>
    </row>
    <row r="93">
      <c r="A93" t="n">
        <v>1</v>
      </c>
      <c r="B93" t="n">
        <v>90</v>
      </c>
      <c r="C93" t="inlineStr">
        <is>
          <t xml:space="preserve">CONCLUIDO	</t>
        </is>
      </c>
      <c r="D93" t="n">
        <v>7.1904</v>
      </c>
      <c r="E93" t="n">
        <v>13.91</v>
      </c>
      <c r="F93" t="n">
        <v>9.140000000000001</v>
      </c>
      <c r="G93" t="n">
        <v>8.31</v>
      </c>
      <c r="H93" t="n">
        <v>0.13</v>
      </c>
      <c r="I93" t="n">
        <v>66</v>
      </c>
      <c r="J93" t="n">
        <v>177.1</v>
      </c>
      <c r="K93" t="n">
        <v>52.44</v>
      </c>
      <c r="L93" t="n">
        <v>1.25</v>
      </c>
      <c r="M93" t="n">
        <v>64</v>
      </c>
      <c r="N93" t="n">
        <v>33.41</v>
      </c>
      <c r="O93" t="n">
        <v>22076.81</v>
      </c>
      <c r="P93" t="n">
        <v>113.43</v>
      </c>
      <c r="Q93" t="n">
        <v>1362.08</v>
      </c>
      <c r="R93" t="n">
        <v>67.62</v>
      </c>
      <c r="S93" t="n">
        <v>25.13</v>
      </c>
      <c r="T93" t="n">
        <v>20350.78</v>
      </c>
      <c r="U93" t="n">
        <v>0.37</v>
      </c>
      <c r="V93" t="n">
        <v>0.79</v>
      </c>
      <c r="W93" t="n">
        <v>1.29</v>
      </c>
      <c r="X93" t="n">
        <v>1.32</v>
      </c>
      <c r="Y93" t="n">
        <v>1</v>
      </c>
      <c r="Z93" t="n">
        <v>10</v>
      </c>
    </row>
    <row r="94">
      <c r="A94" t="n">
        <v>2</v>
      </c>
      <c r="B94" t="n">
        <v>90</v>
      </c>
      <c r="C94" t="inlineStr">
        <is>
          <t xml:space="preserve">CONCLUIDO	</t>
        </is>
      </c>
      <c r="D94" t="n">
        <v>7.5909</v>
      </c>
      <c r="E94" t="n">
        <v>13.17</v>
      </c>
      <c r="F94" t="n">
        <v>8.869999999999999</v>
      </c>
      <c r="G94" t="n">
        <v>10.04</v>
      </c>
      <c r="H94" t="n">
        <v>0.15</v>
      </c>
      <c r="I94" t="n">
        <v>53</v>
      </c>
      <c r="J94" t="n">
        <v>177.47</v>
      </c>
      <c r="K94" t="n">
        <v>52.44</v>
      </c>
      <c r="L94" t="n">
        <v>1.5</v>
      </c>
      <c r="M94" t="n">
        <v>51</v>
      </c>
      <c r="N94" t="n">
        <v>33.53</v>
      </c>
      <c r="O94" t="n">
        <v>22122.46</v>
      </c>
      <c r="P94" t="n">
        <v>107.99</v>
      </c>
      <c r="Q94" t="n">
        <v>1361.62</v>
      </c>
      <c r="R94" t="n">
        <v>59.05</v>
      </c>
      <c r="S94" t="n">
        <v>25.13</v>
      </c>
      <c r="T94" t="n">
        <v>16130.45</v>
      </c>
      <c r="U94" t="n">
        <v>0.43</v>
      </c>
      <c r="V94" t="n">
        <v>0.8100000000000001</v>
      </c>
      <c r="W94" t="n">
        <v>1.27</v>
      </c>
      <c r="X94" t="n">
        <v>1.05</v>
      </c>
      <c r="Y94" t="n">
        <v>1</v>
      </c>
      <c r="Z94" t="n">
        <v>10</v>
      </c>
    </row>
    <row r="95">
      <c r="A95" t="n">
        <v>3</v>
      </c>
      <c r="B95" t="n">
        <v>90</v>
      </c>
      <c r="C95" t="inlineStr">
        <is>
          <t xml:space="preserve">CONCLUIDO	</t>
        </is>
      </c>
      <c r="D95" t="n">
        <v>7.888</v>
      </c>
      <c r="E95" t="n">
        <v>12.68</v>
      </c>
      <c r="F95" t="n">
        <v>8.69</v>
      </c>
      <c r="G95" t="n">
        <v>11.85</v>
      </c>
      <c r="H95" t="n">
        <v>0.17</v>
      </c>
      <c r="I95" t="n">
        <v>44</v>
      </c>
      <c r="J95" t="n">
        <v>177.84</v>
      </c>
      <c r="K95" t="n">
        <v>52.44</v>
      </c>
      <c r="L95" t="n">
        <v>1.75</v>
      </c>
      <c r="M95" t="n">
        <v>42</v>
      </c>
      <c r="N95" t="n">
        <v>33.65</v>
      </c>
      <c r="O95" t="n">
        <v>22168.15</v>
      </c>
      <c r="P95" t="n">
        <v>103.99</v>
      </c>
      <c r="Q95" t="n">
        <v>1361.69</v>
      </c>
      <c r="R95" t="n">
        <v>53.74</v>
      </c>
      <c r="S95" t="n">
        <v>25.13</v>
      </c>
      <c r="T95" t="n">
        <v>13520.37</v>
      </c>
      <c r="U95" t="n">
        <v>0.47</v>
      </c>
      <c r="V95" t="n">
        <v>0.83</v>
      </c>
      <c r="W95" t="n">
        <v>1.25</v>
      </c>
      <c r="X95" t="n">
        <v>0.87</v>
      </c>
      <c r="Y95" t="n">
        <v>1</v>
      </c>
      <c r="Z95" t="n">
        <v>10</v>
      </c>
    </row>
    <row r="96">
      <c r="A96" t="n">
        <v>4</v>
      </c>
      <c r="B96" t="n">
        <v>90</v>
      </c>
      <c r="C96" t="inlineStr">
        <is>
          <t xml:space="preserve">CONCLUIDO	</t>
        </is>
      </c>
      <c r="D96" t="n">
        <v>8.141500000000001</v>
      </c>
      <c r="E96" t="n">
        <v>12.28</v>
      </c>
      <c r="F96" t="n">
        <v>8.550000000000001</v>
      </c>
      <c r="G96" t="n">
        <v>13.86</v>
      </c>
      <c r="H96" t="n">
        <v>0.2</v>
      </c>
      <c r="I96" t="n">
        <v>37</v>
      </c>
      <c r="J96" t="n">
        <v>178.21</v>
      </c>
      <c r="K96" t="n">
        <v>52.44</v>
      </c>
      <c r="L96" t="n">
        <v>2</v>
      </c>
      <c r="M96" t="n">
        <v>35</v>
      </c>
      <c r="N96" t="n">
        <v>33.77</v>
      </c>
      <c r="O96" t="n">
        <v>22213.89</v>
      </c>
      <c r="P96" t="n">
        <v>100.46</v>
      </c>
      <c r="Q96" t="n">
        <v>1361.37</v>
      </c>
      <c r="R96" t="n">
        <v>49.07</v>
      </c>
      <c r="S96" t="n">
        <v>25.13</v>
      </c>
      <c r="T96" t="n">
        <v>11221.25</v>
      </c>
      <c r="U96" t="n">
        <v>0.51</v>
      </c>
      <c r="V96" t="n">
        <v>0.84</v>
      </c>
      <c r="W96" t="n">
        <v>1.24</v>
      </c>
      <c r="X96" t="n">
        <v>0.73</v>
      </c>
      <c r="Y96" t="n">
        <v>1</v>
      </c>
      <c r="Z96" t="n">
        <v>10</v>
      </c>
    </row>
    <row r="97">
      <c r="A97" t="n">
        <v>5</v>
      </c>
      <c r="B97" t="n">
        <v>90</v>
      </c>
      <c r="C97" t="inlineStr">
        <is>
          <t xml:space="preserve">CONCLUIDO	</t>
        </is>
      </c>
      <c r="D97" t="n">
        <v>8.3225</v>
      </c>
      <c r="E97" t="n">
        <v>12.02</v>
      </c>
      <c r="F97" t="n">
        <v>8.460000000000001</v>
      </c>
      <c r="G97" t="n">
        <v>15.86</v>
      </c>
      <c r="H97" t="n">
        <v>0.22</v>
      </c>
      <c r="I97" t="n">
        <v>32</v>
      </c>
      <c r="J97" t="n">
        <v>178.59</v>
      </c>
      <c r="K97" t="n">
        <v>52.44</v>
      </c>
      <c r="L97" t="n">
        <v>2.25</v>
      </c>
      <c r="M97" t="n">
        <v>30</v>
      </c>
      <c r="N97" t="n">
        <v>33.89</v>
      </c>
      <c r="O97" t="n">
        <v>22259.66</v>
      </c>
      <c r="P97" t="n">
        <v>97.22</v>
      </c>
      <c r="Q97" t="n">
        <v>1361.44</v>
      </c>
      <c r="R97" t="n">
        <v>46.42</v>
      </c>
      <c r="S97" t="n">
        <v>25.13</v>
      </c>
      <c r="T97" t="n">
        <v>9919.940000000001</v>
      </c>
      <c r="U97" t="n">
        <v>0.54</v>
      </c>
      <c r="V97" t="n">
        <v>0.85</v>
      </c>
      <c r="W97" t="n">
        <v>1.24</v>
      </c>
      <c r="X97" t="n">
        <v>0.64</v>
      </c>
      <c r="Y97" t="n">
        <v>1</v>
      </c>
      <c r="Z97" t="n">
        <v>10</v>
      </c>
    </row>
    <row r="98">
      <c r="A98" t="n">
        <v>6</v>
      </c>
      <c r="B98" t="n">
        <v>90</v>
      </c>
      <c r="C98" t="inlineStr">
        <is>
          <t xml:space="preserve">CONCLUIDO	</t>
        </is>
      </c>
      <c r="D98" t="n">
        <v>8.499000000000001</v>
      </c>
      <c r="E98" t="n">
        <v>11.77</v>
      </c>
      <c r="F98" t="n">
        <v>8.35</v>
      </c>
      <c r="G98" t="n">
        <v>17.89</v>
      </c>
      <c r="H98" t="n">
        <v>0.25</v>
      </c>
      <c r="I98" t="n">
        <v>28</v>
      </c>
      <c r="J98" t="n">
        <v>178.96</v>
      </c>
      <c r="K98" t="n">
        <v>52.44</v>
      </c>
      <c r="L98" t="n">
        <v>2.5</v>
      </c>
      <c r="M98" t="n">
        <v>26</v>
      </c>
      <c r="N98" t="n">
        <v>34.02</v>
      </c>
      <c r="O98" t="n">
        <v>22305.48</v>
      </c>
      <c r="P98" t="n">
        <v>94.14</v>
      </c>
      <c r="Q98" t="n">
        <v>1361.39</v>
      </c>
      <c r="R98" t="n">
        <v>43.13</v>
      </c>
      <c r="S98" t="n">
        <v>25.13</v>
      </c>
      <c r="T98" t="n">
        <v>8294.08</v>
      </c>
      <c r="U98" t="n">
        <v>0.58</v>
      </c>
      <c r="V98" t="n">
        <v>0.86</v>
      </c>
      <c r="W98" t="n">
        <v>1.22</v>
      </c>
      <c r="X98" t="n">
        <v>0.53</v>
      </c>
      <c r="Y98" t="n">
        <v>1</v>
      </c>
      <c r="Z98" t="n">
        <v>10</v>
      </c>
    </row>
    <row r="99">
      <c r="A99" t="n">
        <v>7</v>
      </c>
      <c r="B99" t="n">
        <v>90</v>
      </c>
      <c r="C99" t="inlineStr">
        <is>
          <t xml:space="preserve">CONCLUIDO	</t>
        </is>
      </c>
      <c r="D99" t="n">
        <v>8.6205</v>
      </c>
      <c r="E99" t="n">
        <v>11.6</v>
      </c>
      <c r="F99" t="n">
        <v>8.289999999999999</v>
      </c>
      <c r="G99" t="n">
        <v>19.9</v>
      </c>
      <c r="H99" t="n">
        <v>0.27</v>
      </c>
      <c r="I99" t="n">
        <v>25</v>
      </c>
      <c r="J99" t="n">
        <v>179.33</v>
      </c>
      <c r="K99" t="n">
        <v>52.44</v>
      </c>
      <c r="L99" t="n">
        <v>2.75</v>
      </c>
      <c r="M99" t="n">
        <v>23</v>
      </c>
      <c r="N99" t="n">
        <v>34.14</v>
      </c>
      <c r="O99" t="n">
        <v>22351.34</v>
      </c>
      <c r="P99" t="n">
        <v>91.23</v>
      </c>
      <c r="Q99" t="n">
        <v>1361.41</v>
      </c>
      <c r="R99" t="n">
        <v>41.17</v>
      </c>
      <c r="S99" t="n">
        <v>25.13</v>
      </c>
      <c r="T99" t="n">
        <v>7332.57</v>
      </c>
      <c r="U99" t="n">
        <v>0.61</v>
      </c>
      <c r="V99" t="n">
        <v>0.87</v>
      </c>
      <c r="W99" t="n">
        <v>1.22</v>
      </c>
      <c r="X99" t="n">
        <v>0.47</v>
      </c>
      <c r="Y99" t="n">
        <v>1</v>
      </c>
      <c r="Z99" t="n">
        <v>10</v>
      </c>
    </row>
    <row r="100">
      <c r="A100" t="n">
        <v>8</v>
      </c>
      <c r="B100" t="n">
        <v>90</v>
      </c>
      <c r="C100" t="inlineStr">
        <is>
          <t xml:space="preserve">CONCLUIDO	</t>
        </is>
      </c>
      <c r="D100" t="n">
        <v>8.6957</v>
      </c>
      <c r="E100" t="n">
        <v>11.5</v>
      </c>
      <c r="F100" t="n">
        <v>8.26</v>
      </c>
      <c r="G100" t="n">
        <v>21.55</v>
      </c>
      <c r="H100" t="n">
        <v>0.3</v>
      </c>
      <c r="I100" t="n">
        <v>23</v>
      </c>
      <c r="J100" t="n">
        <v>179.7</v>
      </c>
      <c r="K100" t="n">
        <v>52.44</v>
      </c>
      <c r="L100" t="n">
        <v>3</v>
      </c>
      <c r="M100" t="n">
        <v>21</v>
      </c>
      <c r="N100" t="n">
        <v>34.26</v>
      </c>
      <c r="O100" t="n">
        <v>22397.24</v>
      </c>
      <c r="P100" t="n">
        <v>89</v>
      </c>
      <c r="Q100" t="n">
        <v>1361.43</v>
      </c>
      <c r="R100" t="n">
        <v>40.59</v>
      </c>
      <c r="S100" t="n">
        <v>25.13</v>
      </c>
      <c r="T100" t="n">
        <v>7051.59</v>
      </c>
      <c r="U100" t="n">
        <v>0.62</v>
      </c>
      <c r="V100" t="n">
        <v>0.87</v>
      </c>
      <c r="W100" t="n">
        <v>1.21</v>
      </c>
      <c r="X100" t="n">
        <v>0.44</v>
      </c>
      <c r="Y100" t="n">
        <v>1</v>
      </c>
      <c r="Z100" t="n">
        <v>10</v>
      </c>
    </row>
    <row r="101">
      <c r="A101" t="n">
        <v>9</v>
      </c>
      <c r="B101" t="n">
        <v>90</v>
      </c>
      <c r="C101" t="inlineStr">
        <is>
          <t xml:space="preserve">CONCLUIDO	</t>
        </is>
      </c>
      <c r="D101" t="n">
        <v>8.829800000000001</v>
      </c>
      <c r="E101" t="n">
        <v>11.33</v>
      </c>
      <c r="F101" t="n">
        <v>8.19</v>
      </c>
      <c r="G101" t="n">
        <v>24.58</v>
      </c>
      <c r="H101" t="n">
        <v>0.32</v>
      </c>
      <c r="I101" t="n">
        <v>20</v>
      </c>
      <c r="J101" t="n">
        <v>180.07</v>
      </c>
      <c r="K101" t="n">
        <v>52.44</v>
      </c>
      <c r="L101" t="n">
        <v>3.25</v>
      </c>
      <c r="M101" t="n">
        <v>18</v>
      </c>
      <c r="N101" t="n">
        <v>34.38</v>
      </c>
      <c r="O101" t="n">
        <v>22443.18</v>
      </c>
      <c r="P101" t="n">
        <v>85.54000000000001</v>
      </c>
      <c r="Q101" t="n">
        <v>1361.45</v>
      </c>
      <c r="R101" t="n">
        <v>38.27</v>
      </c>
      <c r="S101" t="n">
        <v>25.13</v>
      </c>
      <c r="T101" t="n">
        <v>5906.47</v>
      </c>
      <c r="U101" t="n">
        <v>0.66</v>
      </c>
      <c r="V101" t="n">
        <v>0.88</v>
      </c>
      <c r="W101" t="n">
        <v>1.21</v>
      </c>
      <c r="X101" t="n">
        <v>0.37</v>
      </c>
      <c r="Y101" t="n">
        <v>1</v>
      </c>
      <c r="Z101" t="n">
        <v>10</v>
      </c>
    </row>
    <row r="102">
      <c r="A102" t="n">
        <v>10</v>
      </c>
      <c r="B102" t="n">
        <v>90</v>
      </c>
      <c r="C102" t="inlineStr">
        <is>
          <t xml:space="preserve">CONCLUIDO	</t>
        </is>
      </c>
      <c r="D102" t="n">
        <v>8.859400000000001</v>
      </c>
      <c r="E102" t="n">
        <v>11.29</v>
      </c>
      <c r="F102" t="n">
        <v>8.19</v>
      </c>
      <c r="G102" t="n">
        <v>25.87</v>
      </c>
      <c r="H102" t="n">
        <v>0.34</v>
      </c>
      <c r="I102" t="n">
        <v>19</v>
      </c>
      <c r="J102" t="n">
        <v>180.45</v>
      </c>
      <c r="K102" t="n">
        <v>52.44</v>
      </c>
      <c r="L102" t="n">
        <v>3.5</v>
      </c>
      <c r="M102" t="n">
        <v>13</v>
      </c>
      <c r="N102" t="n">
        <v>34.51</v>
      </c>
      <c r="O102" t="n">
        <v>22489.16</v>
      </c>
      <c r="P102" t="n">
        <v>83.22</v>
      </c>
      <c r="Q102" t="n">
        <v>1361.42</v>
      </c>
      <c r="R102" t="n">
        <v>37.98</v>
      </c>
      <c r="S102" t="n">
        <v>25.13</v>
      </c>
      <c r="T102" t="n">
        <v>5764.99</v>
      </c>
      <c r="U102" t="n">
        <v>0.66</v>
      </c>
      <c r="V102" t="n">
        <v>0.88</v>
      </c>
      <c r="W102" t="n">
        <v>1.22</v>
      </c>
      <c r="X102" t="n">
        <v>0.37</v>
      </c>
      <c r="Y102" t="n">
        <v>1</v>
      </c>
      <c r="Z102" t="n">
        <v>10</v>
      </c>
    </row>
    <row r="103">
      <c r="A103" t="n">
        <v>11</v>
      </c>
      <c r="B103" t="n">
        <v>90</v>
      </c>
      <c r="C103" t="inlineStr">
        <is>
          <t xml:space="preserve">CONCLUIDO	</t>
        </is>
      </c>
      <c r="D103" t="n">
        <v>8.899699999999999</v>
      </c>
      <c r="E103" t="n">
        <v>11.24</v>
      </c>
      <c r="F103" t="n">
        <v>8.18</v>
      </c>
      <c r="G103" t="n">
        <v>27.25</v>
      </c>
      <c r="H103" t="n">
        <v>0.37</v>
      </c>
      <c r="I103" t="n">
        <v>18</v>
      </c>
      <c r="J103" t="n">
        <v>180.82</v>
      </c>
      <c r="K103" t="n">
        <v>52.44</v>
      </c>
      <c r="L103" t="n">
        <v>3.75</v>
      </c>
      <c r="M103" t="n">
        <v>10</v>
      </c>
      <c r="N103" t="n">
        <v>34.63</v>
      </c>
      <c r="O103" t="n">
        <v>22535.19</v>
      </c>
      <c r="P103" t="n">
        <v>81.59999999999999</v>
      </c>
      <c r="Q103" t="n">
        <v>1361.34</v>
      </c>
      <c r="R103" t="n">
        <v>37.6</v>
      </c>
      <c r="S103" t="n">
        <v>25.13</v>
      </c>
      <c r="T103" t="n">
        <v>5579.4</v>
      </c>
      <c r="U103" t="n">
        <v>0.67</v>
      </c>
      <c r="V103" t="n">
        <v>0.88</v>
      </c>
      <c r="W103" t="n">
        <v>1.21</v>
      </c>
      <c r="X103" t="n">
        <v>0.36</v>
      </c>
      <c r="Y103" t="n">
        <v>1</v>
      </c>
      <c r="Z103" t="n">
        <v>10</v>
      </c>
    </row>
    <row r="104">
      <c r="A104" t="n">
        <v>12</v>
      </c>
      <c r="B104" t="n">
        <v>90</v>
      </c>
      <c r="C104" t="inlineStr">
        <is>
          <t xml:space="preserve">CONCLUIDO	</t>
        </is>
      </c>
      <c r="D104" t="n">
        <v>8.9421</v>
      </c>
      <c r="E104" t="n">
        <v>11.18</v>
      </c>
      <c r="F104" t="n">
        <v>8.16</v>
      </c>
      <c r="G104" t="n">
        <v>28.79</v>
      </c>
      <c r="H104" t="n">
        <v>0.39</v>
      </c>
      <c r="I104" t="n">
        <v>17</v>
      </c>
      <c r="J104" t="n">
        <v>181.19</v>
      </c>
      <c r="K104" t="n">
        <v>52.44</v>
      </c>
      <c r="L104" t="n">
        <v>4</v>
      </c>
      <c r="M104" t="n">
        <v>3</v>
      </c>
      <c r="N104" t="n">
        <v>34.75</v>
      </c>
      <c r="O104" t="n">
        <v>22581.25</v>
      </c>
      <c r="P104" t="n">
        <v>80.53</v>
      </c>
      <c r="Q104" t="n">
        <v>1361.48</v>
      </c>
      <c r="R104" t="n">
        <v>36.75</v>
      </c>
      <c r="S104" t="n">
        <v>25.13</v>
      </c>
      <c r="T104" t="n">
        <v>5161</v>
      </c>
      <c r="U104" t="n">
        <v>0.68</v>
      </c>
      <c r="V104" t="n">
        <v>0.88</v>
      </c>
      <c r="W104" t="n">
        <v>1.22</v>
      </c>
      <c r="X104" t="n">
        <v>0.34</v>
      </c>
      <c r="Y104" t="n">
        <v>1</v>
      </c>
      <c r="Z104" t="n">
        <v>10</v>
      </c>
    </row>
    <row r="105">
      <c r="A105" t="n">
        <v>13</v>
      </c>
      <c r="B105" t="n">
        <v>90</v>
      </c>
      <c r="C105" t="inlineStr">
        <is>
          <t xml:space="preserve">CONCLUIDO	</t>
        </is>
      </c>
      <c r="D105" t="n">
        <v>8.9374</v>
      </c>
      <c r="E105" t="n">
        <v>11.19</v>
      </c>
      <c r="F105" t="n">
        <v>8.16</v>
      </c>
      <c r="G105" t="n">
        <v>28.81</v>
      </c>
      <c r="H105" t="n">
        <v>0.42</v>
      </c>
      <c r="I105" t="n">
        <v>17</v>
      </c>
      <c r="J105" t="n">
        <v>181.57</v>
      </c>
      <c r="K105" t="n">
        <v>52.44</v>
      </c>
      <c r="L105" t="n">
        <v>4.25</v>
      </c>
      <c r="M105" t="n">
        <v>0</v>
      </c>
      <c r="N105" t="n">
        <v>34.88</v>
      </c>
      <c r="O105" t="n">
        <v>22627.36</v>
      </c>
      <c r="P105" t="n">
        <v>80.05</v>
      </c>
      <c r="Q105" t="n">
        <v>1361.4</v>
      </c>
      <c r="R105" t="n">
        <v>36.74</v>
      </c>
      <c r="S105" t="n">
        <v>25.13</v>
      </c>
      <c r="T105" t="n">
        <v>5156.91</v>
      </c>
      <c r="U105" t="n">
        <v>0.68</v>
      </c>
      <c r="V105" t="n">
        <v>0.88</v>
      </c>
      <c r="W105" t="n">
        <v>1.23</v>
      </c>
      <c r="X105" t="n">
        <v>0.34</v>
      </c>
      <c r="Y105" t="n">
        <v>1</v>
      </c>
      <c r="Z105" t="n">
        <v>10</v>
      </c>
    </row>
    <row r="106">
      <c r="A106" t="n">
        <v>0</v>
      </c>
      <c r="B106" t="n">
        <v>110</v>
      </c>
      <c r="C106" t="inlineStr">
        <is>
          <t xml:space="preserve">CONCLUIDO	</t>
        </is>
      </c>
      <c r="D106" t="n">
        <v>5.9023</v>
      </c>
      <c r="E106" t="n">
        <v>16.94</v>
      </c>
      <c r="F106" t="n">
        <v>9.94</v>
      </c>
      <c r="G106" t="n">
        <v>5.73</v>
      </c>
      <c r="H106" t="n">
        <v>0.08</v>
      </c>
      <c r="I106" t="n">
        <v>104</v>
      </c>
      <c r="J106" t="n">
        <v>213.37</v>
      </c>
      <c r="K106" t="n">
        <v>56.13</v>
      </c>
      <c r="L106" t="n">
        <v>1</v>
      </c>
      <c r="M106" t="n">
        <v>102</v>
      </c>
      <c r="N106" t="n">
        <v>46.25</v>
      </c>
      <c r="O106" t="n">
        <v>26550.29</v>
      </c>
      <c r="P106" t="n">
        <v>143.1</v>
      </c>
      <c r="Q106" t="n">
        <v>1361.94</v>
      </c>
      <c r="R106" t="n">
        <v>92.59999999999999</v>
      </c>
      <c r="S106" t="n">
        <v>25.13</v>
      </c>
      <c r="T106" t="n">
        <v>32648.46</v>
      </c>
      <c r="U106" t="n">
        <v>0.27</v>
      </c>
      <c r="V106" t="n">
        <v>0.72</v>
      </c>
      <c r="W106" t="n">
        <v>1.35</v>
      </c>
      <c r="X106" t="n">
        <v>2.12</v>
      </c>
      <c r="Y106" t="n">
        <v>1</v>
      </c>
      <c r="Z106" t="n">
        <v>10</v>
      </c>
    </row>
    <row r="107">
      <c r="A107" t="n">
        <v>1</v>
      </c>
      <c r="B107" t="n">
        <v>110</v>
      </c>
      <c r="C107" t="inlineStr">
        <is>
          <t xml:space="preserve">CONCLUIDO	</t>
        </is>
      </c>
      <c r="D107" t="n">
        <v>6.5316</v>
      </c>
      <c r="E107" t="n">
        <v>15.31</v>
      </c>
      <c r="F107" t="n">
        <v>9.4</v>
      </c>
      <c r="G107" t="n">
        <v>7.23</v>
      </c>
      <c r="H107" t="n">
        <v>0.1</v>
      </c>
      <c r="I107" t="n">
        <v>78</v>
      </c>
      <c r="J107" t="n">
        <v>213.78</v>
      </c>
      <c r="K107" t="n">
        <v>56.13</v>
      </c>
      <c r="L107" t="n">
        <v>1.25</v>
      </c>
      <c r="M107" t="n">
        <v>76</v>
      </c>
      <c r="N107" t="n">
        <v>46.4</v>
      </c>
      <c r="O107" t="n">
        <v>26600.32</v>
      </c>
      <c r="P107" t="n">
        <v>133.89</v>
      </c>
      <c r="Q107" t="n">
        <v>1361.87</v>
      </c>
      <c r="R107" t="n">
        <v>75.76000000000001</v>
      </c>
      <c r="S107" t="n">
        <v>25.13</v>
      </c>
      <c r="T107" t="n">
        <v>24359.27</v>
      </c>
      <c r="U107" t="n">
        <v>0.33</v>
      </c>
      <c r="V107" t="n">
        <v>0.76</v>
      </c>
      <c r="W107" t="n">
        <v>1.31</v>
      </c>
      <c r="X107" t="n">
        <v>1.58</v>
      </c>
      <c r="Y107" t="n">
        <v>1</v>
      </c>
      <c r="Z107" t="n">
        <v>10</v>
      </c>
    </row>
    <row r="108">
      <c r="A108" t="n">
        <v>2</v>
      </c>
      <c r="B108" t="n">
        <v>110</v>
      </c>
      <c r="C108" t="inlineStr">
        <is>
          <t xml:space="preserve">CONCLUIDO	</t>
        </is>
      </c>
      <c r="D108" t="n">
        <v>6.9969</v>
      </c>
      <c r="E108" t="n">
        <v>14.29</v>
      </c>
      <c r="F108" t="n">
        <v>9.06</v>
      </c>
      <c r="G108" t="n">
        <v>8.77</v>
      </c>
      <c r="H108" t="n">
        <v>0.12</v>
      </c>
      <c r="I108" t="n">
        <v>62</v>
      </c>
      <c r="J108" t="n">
        <v>214.19</v>
      </c>
      <c r="K108" t="n">
        <v>56.13</v>
      </c>
      <c r="L108" t="n">
        <v>1.5</v>
      </c>
      <c r="M108" t="n">
        <v>60</v>
      </c>
      <c r="N108" t="n">
        <v>46.56</v>
      </c>
      <c r="O108" t="n">
        <v>26650.41</v>
      </c>
      <c r="P108" t="n">
        <v>127.49</v>
      </c>
      <c r="Q108" t="n">
        <v>1361.51</v>
      </c>
      <c r="R108" t="n">
        <v>65.37</v>
      </c>
      <c r="S108" t="n">
        <v>25.13</v>
      </c>
      <c r="T108" t="n">
        <v>19247.28</v>
      </c>
      <c r="U108" t="n">
        <v>0.38</v>
      </c>
      <c r="V108" t="n">
        <v>0.79</v>
      </c>
      <c r="W108" t="n">
        <v>1.28</v>
      </c>
      <c r="X108" t="n">
        <v>1.24</v>
      </c>
      <c r="Y108" t="n">
        <v>1</v>
      </c>
      <c r="Z108" t="n">
        <v>10</v>
      </c>
    </row>
    <row r="109">
      <c r="A109" t="n">
        <v>3</v>
      </c>
      <c r="B109" t="n">
        <v>110</v>
      </c>
      <c r="C109" t="inlineStr">
        <is>
          <t xml:space="preserve">CONCLUIDO	</t>
        </is>
      </c>
      <c r="D109" t="n">
        <v>7.3042</v>
      </c>
      <c r="E109" t="n">
        <v>13.69</v>
      </c>
      <c r="F109" t="n">
        <v>8.880000000000001</v>
      </c>
      <c r="G109" t="n">
        <v>10.25</v>
      </c>
      <c r="H109" t="n">
        <v>0.14</v>
      </c>
      <c r="I109" t="n">
        <v>52</v>
      </c>
      <c r="J109" t="n">
        <v>214.59</v>
      </c>
      <c r="K109" t="n">
        <v>56.13</v>
      </c>
      <c r="L109" t="n">
        <v>1.75</v>
      </c>
      <c r="M109" t="n">
        <v>50</v>
      </c>
      <c r="N109" t="n">
        <v>46.72</v>
      </c>
      <c r="O109" t="n">
        <v>26700.55</v>
      </c>
      <c r="P109" t="n">
        <v>123.45</v>
      </c>
      <c r="Q109" t="n">
        <v>1361.71</v>
      </c>
      <c r="R109" t="n">
        <v>59.44</v>
      </c>
      <c r="S109" t="n">
        <v>25.13</v>
      </c>
      <c r="T109" t="n">
        <v>16332.14</v>
      </c>
      <c r="U109" t="n">
        <v>0.42</v>
      </c>
      <c r="V109" t="n">
        <v>0.8100000000000001</v>
      </c>
      <c r="W109" t="n">
        <v>1.27</v>
      </c>
      <c r="X109" t="n">
        <v>1.06</v>
      </c>
      <c r="Y109" t="n">
        <v>1</v>
      </c>
      <c r="Z109" t="n">
        <v>10</v>
      </c>
    </row>
    <row r="110">
      <c r="A110" t="n">
        <v>4</v>
      </c>
      <c r="B110" t="n">
        <v>110</v>
      </c>
      <c r="C110" t="inlineStr">
        <is>
          <t xml:space="preserve">CONCLUIDO	</t>
        </is>
      </c>
      <c r="D110" t="n">
        <v>7.5965</v>
      </c>
      <c r="E110" t="n">
        <v>13.16</v>
      </c>
      <c r="F110" t="n">
        <v>8.69</v>
      </c>
      <c r="G110" t="n">
        <v>11.85</v>
      </c>
      <c r="H110" t="n">
        <v>0.17</v>
      </c>
      <c r="I110" t="n">
        <v>44</v>
      </c>
      <c r="J110" t="n">
        <v>215</v>
      </c>
      <c r="K110" t="n">
        <v>56.13</v>
      </c>
      <c r="L110" t="n">
        <v>2</v>
      </c>
      <c r="M110" t="n">
        <v>42</v>
      </c>
      <c r="N110" t="n">
        <v>46.87</v>
      </c>
      <c r="O110" t="n">
        <v>26750.75</v>
      </c>
      <c r="P110" t="n">
        <v>119.47</v>
      </c>
      <c r="Q110" t="n">
        <v>1361.59</v>
      </c>
      <c r="R110" t="n">
        <v>53.82</v>
      </c>
      <c r="S110" t="n">
        <v>25.13</v>
      </c>
      <c r="T110" t="n">
        <v>13559.66</v>
      </c>
      <c r="U110" t="n">
        <v>0.47</v>
      </c>
      <c r="V110" t="n">
        <v>0.83</v>
      </c>
      <c r="W110" t="n">
        <v>1.25</v>
      </c>
      <c r="X110" t="n">
        <v>0.87</v>
      </c>
      <c r="Y110" t="n">
        <v>1</v>
      </c>
      <c r="Z110" t="n">
        <v>10</v>
      </c>
    </row>
    <row r="111">
      <c r="A111" t="n">
        <v>5</v>
      </c>
      <c r="B111" t="n">
        <v>110</v>
      </c>
      <c r="C111" t="inlineStr">
        <is>
          <t xml:space="preserve">CONCLUIDO	</t>
        </is>
      </c>
      <c r="D111" t="n">
        <v>7.8269</v>
      </c>
      <c r="E111" t="n">
        <v>12.78</v>
      </c>
      <c r="F111" t="n">
        <v>8.56</v>
      </c>
      <c r="G111" t="n">
        <v>13.51</v>
      </c>
      <c r="H111" t="n">
        <v>0.19</v>
      </c>
      <c r="I111" t="n">
        <v>38</v>
      </c>
      <c r="J111" t="n">
        <v>215.41</v>
      </c>
      <c r="K111" t="n">
        <v>56.13</v>
      </c>
      <c r="L111" t="n">
        <v>2.25</v>
      </c>
      <c r="M111" t="n">
        <v>36</v>
      </c>
      <c r="N111" t="n">
        <v>47.03</v>
      </c>
      <c r="O111" t="n">
        <v>26801</v>
      </c>
      <c r="P111" t="n">
        <v>116.32</v>
      </c>
      <c r="Q111" t="n">
        <v>1361.42</v>
      </c>
      <c r="R111" t="n">
        <v>49.74</v>
      </c>
      <c r="S111" t="n">
        <v>25.13</v>
      </c>
      <c r="T111" t="n">
        <v>11550.99</v>
      </c>
      <c r="U111" t="n">
        <v>0.51</v>
      </c>
      <c r="V111" t="n">
        <v>0.84</v>
      </c>
      <c r="W111" t="n">
        <v>1.24</v>
      </c>
      <c r="X111" t="n">
        <v>0.74</v>
      </c>
      <c r="Y111" t="n">
        <v>1</v>
      </c>
      <c r="Z111" t="n">
        <v>10</v>
      </c>
    </row>
    <row r="112">
      <c r="A112" t="n">
        <v>6</v>
      </c>
      <c r="B112" t="n">
        <v>110</v>
      </c>
      <c r="C112" t="inlineStr">
        <is>
          <t xml:space="preserve">CONCLUIDO	</t>
        </is>
      </c>
      <c r="D112" t="n">
        <v>7.972</v>
      </c>
      <c r="E112" t="n">
        <v>12.54</v>
      </c>
      <c r="F112" t="n">
        <v>8.5</v>
      </c>
      <c r="G112" t="n">
        <v>14.99</v>
      </c>
      <c r="H112" t="n">
        <v>0.21</v>
      </c>
      <c r="I112" t="n">
        <v>34</v>
      </c>
      <c r="J112" t="n">
        <v>215.82</v>
      </c>
      <c r="K112" t="n">
        <v>56.13</v>
      </c>
      <c r="L112" t="n">
        <v>2.5</v>
      </c>
      <c r="M112" t="n">
        <v>32</v>
      </c>
      <c r="N112" t="n">
        <v>47.19</v>
      </c>
      <c r="O112" t="n">
        <v>26851.31</v>
      </c>
      <c r="P112" t="n">
        <v>113.59</v>
      </c>
      <c r="Q112" t="n">
        <v>1361.42</v>
      </c>
      <c r="R112" t="n">
        <v>47.56</v>
      </c>
      <c r="S112" t="n">
        <v>25.13</v>
      </c>
      <c r="T112" t="n">
        <v>10481.49</v>
      </c>
      <c r="U112" t="n">
        <v>0.53</v>
      </c>
      <c r="V112" t="n">
        <v>0.85</v>
      </c>
      <c r="W112" t="n">
        <v>1.24</v>
      </c>
      <c r="X112" t="n">
        <v>0.68</v>
      </c>
      <c r="Y112" t="n">
        <v>1</v>
      </c>
      <c r="Z112" t="n">
        <v>10</v>
      </c>
    </row>
    <row r="113">
      <c r="A113" t="n">
        <v>7</v>
      </c>
      <c r="B113" t="n">
        <v>110</v>
      </c>
      <c r="C113" t="inlineStr">
        <is>
          <t xml:space="preserve">CONCLUIDO	</t>
        </is>
      </c>
      <c r="D113" t="n">
        <v>8.145300000000001</v>
      </c>
      <c r="E113" t="n">
        <v>12.28</v>
      </c>
      <c r="F113" t="n">
        <v>8.4</v>
      </c>
      <c r="G113" t="n">
        <v>16.8</v>
      </c>
      <c r="H113" t="n">
        <v>0.23</v>
      </c>
      <c r="I113" t="n">
        <v>30</v>
      </c>
      <c r="J113" t="n">
        <v>216.22</v>
      </c>
      <c r="K113" t="n">
        <v>56.13</v>
      </c>
      <c r="L113" t="n">
        <v>2.75</v>
      </c>
      <c r="M113" t="n">
        <v>28</v>
      </c>
      <c r="N113" t="n">
        <v>47.35</v>
      </c>
      <c r="O113" t="n">
        <v>26901.66</v>
      </c>
      <c r="P113" t="n">
        <v>110.86</v>
      </c>
      <c r="Q113" t="n">
        <v>1361.41</v>
      </c>
      <c r="R113" t="n">
        <v>44.57</v>
      </c>
      <c r="S113" t="n">
        <v>25.13</v>
      </c>
      <c r="T113" t="n">
        <v>9007.370000000001</v>
      </c>
      <c r="U113" t="n">
        <v>0.5600000000000001</v>
      </c>
      <c r="V113" t="n">
        <v>0.86</v>
      </c>
      <c r="W113" t="n">
        <v>1.23</v>
      </c>
      <c r="X113" t="n">
        <v>0.58</v>
      </c>
      <c r="Y113" t="n">
        <v>1</v>
      </c>
      <c r="Z113" t="n">
        <v>10</v>
      </c>
    </row>
    <row r="114">
      <c r="A114" t="n">
        <v>8</v>
      </c>
      <c r="B114" t="n">
        <v>110</v>
      </c>
      <c r="C114" t="inlineStr">
        <is>
          <t xml:space="preserve">CONCLUIDO	</t>
        </is>
      </c>
      <c r="D114" t="n">
        <v>8.267099999999999</v>
      </c>
      <c r="E114" t="n">
        <v>12.1</v>
      </c>
      <c r="F114" t="n">
        <v>8.34</v>
      </c>
      <c r="G114" t="n">
        <v>18.54</v>
      </c>
      <c r="H114" t="n">
        <v>0.25</v>
      </c>
      <c r="I114" t="n">
        <v>27</v>
      </c>
      <c r="J114" t="n">
        <v>216.63</v>
      </c>
      <c r="K114" t="n">
        <v>56.13</v>
      </c>
      <c r="L114" t="n">
        <v>3</v>
      </c>
      <c r="M114" t="n">
        <v>25</v>
      </c>
      <c r="N114" t="n">
        <v>47.51</v>
      </c>
      <c r="O114" t="n">
        <v>26952.08</v>
      </c>
      <c r="P114" t="n">
        <v>108.63</v>
      </c>
      <c r="Q114" t="n">
        <v>1361.79</v>
      </c>
      <c r="R114" t="n">
        <v>42.89</v>
      </c>
      <c r="S114" t="n">
        <v>25.13</v>
      </c>
      <c r="T114" t="n">
        <v>8182.13</v>
      </c>
      <c r="U114" t="n">
        <v>0.59</v>
      </c>
      <c r="V114" t="n">
        <v>0.86</v>
      </c>
      <c r="W114" t="n">
        <v>1.23</v>
      </c>
      <c r="X114" t="n">
        <v>0.52</v>
      </c>
      <c r="Y114" t="n">
        <v>1</v>
      </c>
      <c r="Z114" t="n">
        <v>10</v>
      </c>
    </row>
    <row r="115">
      <c r="A115" t="n">
        <v>9</v>
      </c>
      <c r="B115" t="n">
        <v>110</v>
      </c>
      <c r="C115" t="inlineStr">
        <is>
          <t xml:space="preserve">CONCLUIDO	</t>
        </is>
      </c>
      <c r="D115" t="n">
        <v>8.354799999999999</v>
      </c>
      <c r="E115" t="n">
        <v>11.97</v>
      </c>
      <c r="F115" t="n">
        <v>8.300000000000001</v>
      </c>
      <c r="G115" t="n">
        <v>19.92</v>
      </c>
      <c r="H115" t="n">
        <v>0.27</v>
      </c>
      <c r="I115" t="n">
        <v>25</v>
      </c>
      <c r="J115" t="n">
        <v>217.04</v>
      </c>
      <c r="K115" t="n">
        <v>56.13</v>
      </c>
      <c r="L115" t="n">
        <v>3.25</v>
      </c>
      <c r="M115" t="n">
        <v>23</v>
      </c>
      <c r="N115" t="n">
        <v>47.66</v>
      </c>
      <c r="O115" t="n">
        <v>27002.55</v>
      </c>
      <c r="P115" t="n">
        <v>105.91</v>
      </c>
      <c r="Q115" t="n">
        <v>1361.47</v>
      </c>
      <c r="R115" t="n">
        <v>41.47</v>
      </c>
      <c r="S115" t="n">
        <v>25.13</v>
      </c>
      <c r="T115" t="n">
        <v>7481.08</v>
      </c>
      <c r="U115" t="n">
        <v>0.61</v>
      </c>
      <c r="V115" t="n">
        <v>0.87</v>
      </c>
      <c r="W115" t="n">
        <v>1.22</v>
      </c>
      <c r="X115" t="n">
        <v>0.48</v>
      </c>
      <c r="Y115" t="n">
        <v>1</v>
      </c>
      <c r="Z115" t="n">
        <v>10</v>
      </c>
    </row>
    <row r="116">
      <c r="A116" t="n">
        <v>10</v>
      </c>
      <c r="B116" t="n">
        <v>110</v>
      </c>
      <c r="C116" t="inlineStr">
        <is>
          <t xml:space="preserve">CONCLUIDO	</t>
        </is>
      </c>
      <c r="D116" t="n">
        <v>8.4307</v>
      </c>
      <c r="E116" t="n">
        <v>11.86</v>
      </c>
      <c r="F116" t="n">
        <v>8.279999999999999</v>
      </c>
      <c r="G116" t="n">
        <v>21.59</v>
      </c>
      <c r="H116" t="n">
        <v>0.29</v>
      </c>
      <c r="I116" t="n">
        <v>23</v>
      </c>
      <c r="J116" t="n">
        <v>217.45</v>
      </c>
      <c r="K116" t="n">
        <v>56.13</v>
      </c>
      <c r="L116" t="n">
        <v>3.5</v>
      </c>
      <c r="M116" t="n">
        <v>21</v>
      </c>
      <c r="N116" t="n">
        <v>47.82</v>
      </c>
      <c r="O116" t="n">
        <v>27053.07</v>
      </c>
      <c r="P116" t="n">
        <v>104.44</v>
      </c>
      <c r="Q116" t="n">
        <v>1361.4</v>
      </c>
      <c r="R116" t="n">
        <v>40.86</v>
      </c>
      <c r="S116" t="n">
        <v>25.13</v>
      </c>
      <c r="T116" t="n">
        <v>7184.05</v>
      </c>
      <c r="U116" t="n">
        <v>0.62</v>
      </c>
      <c r="V116" t="n">
        <v>0.87</v>
      </c>
      <c r="W116" t="n">
        <v>1.22</v>
      </c>
      <c r="X116" t="n">
        <v>0.46</v>
      </c>
      <c r="Y116" t="n">
        <v>1</v>
      </c>
      <c r="Z116" t="n">
        <v>10</v>
      </c>
    </row>
    <row r="117">
      <c r="A117" t="n">
        <v>11</v>
      </c>
      <c r="B117" t="n">
        <v>110</v>
      </c>
      <c r="C117" t="inlineStr">
        <is>
          <t xml:space="preserve">CONCLUIDO	</t>
        </is>
      </c>
      <c r="D117" t="n">
        <v>8.541499999999999</v>
      </c>
      <c r="E117" t="n">
        <v>11.71</v>
      </c>
      <c r="F117" t="n">
        <v>8.210000000000001</v>
      </c>
      <c r="G117" t="n">
        <v>23.45</v>
      </c>
      <c r="H117" t="n">
        <v>0.31</v>
      </c>
      <c r="I117" t="n">
        <v>21</v>
      </c>
      <c r="J117" t="n">
        <v>217.86</v>
      </c>
      <c r="K117" t="n">
        <v>56.13</v>
      </c>
      <c r="L117" t="n">
        <v>3.75</v>
      </c>
      <c r="M117" t="n">
        <v>19</v>
      </c>
      <c r="N117" t="n">
        <v>47.98</v>
      </c>
      <c r="O117" t="n">
        <v>27103.65</v>
      </c>
      <c r="P117" t="n">
        <v>102.26</v>
      </c>
      <c r="Q117" t="n">
        <v>1361.34</v>
      </c>
      <c r="R117" t="n">
        <v>38.69</v>
      </c>
      <c r="S117" t="n">
        <v>25.13</v>
      </c>
      <c r="T117" t="n">
        <v>6112.1</v>
      </c>
      <c r="U117" t="n">
        <v>0.65</v>
      </c>
      <c r="V117" t="n">
        <v>0.88</v>
      </c>
      <c r="W117" t="n">
        <v>1.21</v>
      </c>
      <c r="X117" t="n">
        <v>0.39</v>
      </c>
      <c r="Y117" t="n">
        <v>1</v>
      </c>
      <c r="Z117" t="n">
        <v>10</v>
      </c>
    </row>
    <row r="118">
      <c r="A118" t="n">
        <v>12</v>
      </c>
      <c r="B118" t="n">
        <v>110</v>
      </c>
      <c r="C118" t="inlineStr">
        <is>
          <t xml:space="preserve">CONCLUIDO	</t>
        </is>
      </c>
      <c r="D118" t="n">
        <v>8.623799999999999</v>
      </c>
      <c r="E118" t="n">
        <v>11.6</v>
      </c>
      <c r="F118" t="n">
        <v>8.18</v>
      </c>
      <c r="G118" t="n">
        <v>25.83</v>
      </c>
      <c r="H118" t="n">
        <v>0.33</v>
      </c>
      <c r="I118" t="n">
        <v>19</v>
      </c>
      <c r="J118" t="n">
        <v>218.27</v>
      </c>
      <c r="K118" t="n">
        <v>56.13</v>
      </c>
      <c r="L118" t="n">
        <v>4</v>
      </c>
      <c r="M118" t="n">
        <v>17</v>
      </c>
      <c r="N118" t="n">
        <v>48.15</v>
      </c>
      <c r="O118" t="n">
        <v>27154.29</v>
      </c>
      <c r="P118" t="n">
        <v>99.42</v>
      </c>
      <c r="Q118" t="n">
        <v>1361.37</v>
      </c>
      <c r="R118" t="n">
        <v>37.88</v>
      </c>
      <c r="S118" t="n">
        <v>25.13</v>
      </c>
      <c r="T118" t="n">
        <v>5715.18</v>
      </c>
      <c r="U118" t="n">
        <v>0.66</v>
      </c>
      <c r="V118" t="n">
        <v>0.88</v>
      </c>
      <c r="W118" t="n">
        <v>1.21</v>
      </c>
      <c r="X118" t="n">
        <v>0.36</v>
      </c>
      <c r="Y118" t="n">
        <v>1</v>
      </c>
      <c r="Z118" t="n">
        <v>10</v>
      </c>
    </row>
    <row r="119">
      <c r="A119" t="n">
        <v>13</v>
      </c>
      <c r="B119" t="n">
        <v>110</v>
      </c>
      <c r="C119" t="inlineStr">
        <is>
          <t xml:space="preserve">CONCLUIDO	</t>
        </is>
      </c>
      <c r="D119" t="n">
        <v>8.668200000000001</v>
      </c>
      <c r="E119" t="n">
        <v>11.54</v>
      </c>
      <c r="F119" t="n">
        <v>8.16</v>
      </c>
      <c r="G119" t="n">
        <v>27.21</v>
      </c>
      <c r="H119" t="n">
        <v>0.35</v>
      </c>
      <c r="I119" t="n">
        <v>18</v>
      </c>
      <c r="J119" t="n">
        <v>218.68</v>
      </c>
      <c r="K119" t="n">
        <v>56.13</v>
      </c>
      <c r="L119" t="n">
        <v>4.25</v>
      </c>
      <c r="M119" t="n">
        <v>16</v>
      </c>
      <c r="N119" t="n">
        <v>48.31</v>
      </c>
      <c r="O119" t="n">
        <v>27204.98</v>
      </c>
      <c r="P119" t="n">
        <v>97.20999999999999</v>
      </c>
      <c r="Q119" t="n">
        <v>1361.36</v>
      </c>
      <c r="R119" t="n">
        <v>37.13</v>
      </c>
      <c r="S119" t="n">
        <v>25.13</v>
      </c>
      <c r="T119" t="n">
        <v>5344.12</v>
      </c>
      <c r="U119" t="n">
        <v>0.68</v>
      </c>
      <c r="V119" t="n">
        <v>0.88</v>
      </c>
      <c r="W119" t="n">
        <v>1.21</v>
      </c>
      <c r="X119" t="n">
        <v>0.34</v>
      </c>
      <c r="Y119" t="n">
        <v>1</v>
      </c>
      <c r="Z119" t="n">
        <v>10</v>
      </c>
    </row>
    <row r="120">
      <c r="A120" t="n">
        <v>14</v>
      </c>
      <c r="B120" t="n">
        <v>110</v>
      </c>
      <c r="C120" t="inlineStr">
        <is>
          <t xml:space="preserve">CONCLUIDO	</t>
        </is>
      </c>
      <c r="D120" t="n">
        <v>8.7613</v>
      </c>
      <c r="E120" t="n">
        <v>11.41</v>
      </c>
      <c r="F120" t="n">
        <v>8.130000000000001</v>
      </c>
      <c r="G120" t="n">
        <v>30.47</v>
      </c>
      <c r="H120" t="n">
        <v>0.36</v>
      </c>
      <c r="I120" t="n">
        <v>16</v>
      </c>
      <c r="J120" t="n">
        <v>219.09</v>
      </c>
      <c r="K120" t="n">
        <v>56.13</v>
      </c>
      <c r="L120" t="n">
        <v>4.5</v>
      </c>
      <c r="M120" t="n">
        <v>13</v>
      </c>
      <c r="N120" t="n">
        <v>48.47</v>
      </c>
      <c r="O120" t="n">
        <v>27255.72</v>
      </c>
      <c r="P120" t="n">
        <v>94.25</v>
      </c>
      <c r="Q120" t="n">
        <v>1361.41</v>
      </c>
      <c r="R120" t="n">
        <v>36.22</v>
      </c>
      <c r="S120" t="n">
        <v>25.13</v>
      </c>
      <c r="T120" t="n">
        <v>4900.68</v>
      </c>
      <c r="U120" t="n">
        <v>0.6899999999999999</v>
      </c>
      <c r="V120" t="n">
        <v>0.89</v>
      </c>
      <c r="W120" t="n">
        <v>1.2</v>
      </c>
      <c r="X120" t="n">
        <v>0.3</v>
      </c>
      <c r="Y120" t="n">
        <v>1</v>
      </c>
      <c r="Z120" t="n">
        <v>10</v>
      </c>
    </row>
    <row r="121">
      <c r="A121" t="n">
        <v>15</v>
      </c>
      <c r="B121" t="n">
        <v>110</v>
      </c>
      <c r="C121" t="inlineStr">
        <is>
          <t xml:space="preserve">CONCLUIDO	</t>
        </is>
      </c>
      <c r="D121" t="n">
        <v>8.7538</v>
      </c>
      <c r="E121" t="n">
        <v>11.42</v>
      </c>
      <c r="F121" t="n">
        <v>8.140000000000001</v>
      </c>
      <c r="G121" t="n">
        <v>30.51</v>
      </c>
      <c r="H121" t="n">
        <v>0.38</v>
      </c>
      <c r="I121" t="n">
        <v>16</v>
      </c>
      <c r="J121" t="n">
        <v>219.51</v>
      </c>
      <c r="K121" t="n">
        <v>56.13</v>
      </c>
      <c r="L121" t="n">
        <v>4.75</v>
      </c>
      <c r="M121" t="n">
        <v>13</v>
      </c>
      <c r="N121" t="n">
        <v>48.63</v>
      </c>
      <c r="O121" t="n">
        <v>27306.53</v>
      </c>
      <c r="P121" t="n">
        <v>93.55</v>
      </c>
      <c r="Q121" t="n">
        <v>1361.46</v>
      </c>
      <c r="R121" t="n">
        <v>36.66</v>
      </c>
      <c r="S121" t="n">
        <v>25.13</v>
      </c>
      <c r="T121" t="n">
        <v>5118.56</v>
      </c>
      <c r="U121" t="n">
        <v>0.6899999999999999</v>
      </c>
      <c r="V121" t="n">
        <v>0.88</v>
      </c>
      <c r="W121" t="n">
        <v>1.2</v>
      </c>
      <c r="X121" t="n">
        <v>0.31</v>
      </c>
      <c r="Y121" t="n">
        <v>1</v>
      </c>
      <c r="Z121" t="n">
        <v>10</v>
      </c>
    </row>
    <row r="122">
      <c r="A122" t="n">
        <v>16</v>
      </c>
      <c r="B122" t="n">
        <v>110</v>
      </c>
      <c r="C122" t="inlineStr">
        <is>
          <t xml:space="preserve">CONCLUIDO	</t>
        </is>
      </c>
      <c r="D122" t="n">
        <v>8.8101</v>
      </c>
      <c r="E122" t="n">
        <v>11.35</v>
      </c>
      <c r="F122" t="n">
        <v>8.1</v>
      </c>
      <c r="G122" t="n">
        <v>32.42</v>
      </c>
      <c r="H122" t="n">
        <v>0.4</v>
      </c>
      <c r="I122" t="n">
        <v>15</v>
      </c>
      <c r="J122" t="n">
        <v>219.92</v>
      </c>
      <c r="K122" t="n">
        <v>56.13</v>
      </c>
      <c r="L122" t="n">
        <v>5</v>
      </c>
      <c r="M122" t="n">
        <v>9</v>
      </c>
      <c r="N122" t="n">
        <v>48.79</v>
      </c>
      <c r="O122" t="n">
        <v>27357.39</v>
      </c>
      <c r="P122" t="n">
        <v>91.79000000000001</v>
      </c>
      <c r="Q122" t="n">
        <v>1361.42</v>
      </c>
      <c r="R122" t="n">
        <v>35.46</v>
      </c>
      <c r="S122" t="n">
        <v>25.13</v>
      </c>
      <c r="T122" t="n">
        <v>4525.2</v>
      </c>
      <c r="U122" t="n">
        <v>0.71</v>
      </c>
      <c r="V122" t="n">
        <v>0.89</v>
      </c>
      <c r="W122" t="n">
        <v>1.21</v>
      </c>
      <c r="X122" t="n">
        <v>0.28</v>
      </c>
      <c r="Y122" t="n">
        <v>1</v>
      </c>
      <c r="Z122" t="n">
        <v>10</v>
      </c>
    </row>
    <row r="123">
      <c r="A123" t="n">
        <v>17</v>
      </c>
      <c r="B123" t="n">
        <v>110</v>
      </c>
      <c r="C123" t="inlineStr">
        <is>
          <t xml:space="preserve">CONCLUIDO	</t>
        </is>
      </c>
      <c r="D123" t="n">
        <v>8.843500000000001</v>
      </c>
      <c r="E123" t="n">
        <v>11.31</v>
      </c>
      <c r="F123" t="n">
        <v>8.1</v>
      </c>
      <c r="G123" t="n">
        <v>34.73</v>
      </c>
      <c r="H123" t="n">
        <v>0.42</v>
      </c>
      <c r="I123" t="n">
        <v>14</v>
      </c>
      <c r="J123" t="n">
        <v>220.33</v>
      </c>
      <c r="K123" t="n">
        <v>56.13</v>
      </c>
      <c r="L123" t="n">
        <v>5.25</v>
      </c>
      <c r="M123" t="n">
        <v>4</v>
      </c>
      <c r="N123" t="n">
        <v>48.95</v>
      </c>
      <c r="O123" t="n">
        <v>27408.3</v>
      </c>
      <c r="P123" t="n">
        <v>90.84</v>
      </c>
      <c r="Q123" t="n">
        <v>1361.53</v>
      </c>
      <c r="R123" t="n">
        <v>35.11</v>
      </c>
      <c r="S123" t="n">
        <v>25.13</v>
      </c>
      <c r="T123" t="n">
        <v>4357.45</v>
      </c>
      <c r="U123" t="n">
        <v>0.72</v>
      </c>
      <c r="V123" t="n">
        <v>0.89</v>
      </c>
      <c r="W123" t="n">
        <v>1.22</v>
      </c>
      <c r="X123" t="n">
        <v>0.28</v>
      </c>
      <c r="Y123" t="n">
        <v>1</v>
      </c>
      <c r="Z123" t="n">
        <v>10</v>
      </c>
    </row>
    <row r="124">
      <c r="A124" t="n">
        <v>18</v>
      </c>
      <c r="B124" t="n">
        <v>110</v>
      </c>
      <c r="C124" t="inlineStr">
        <is>
          <t xml:space="preserve">CONCLUIDO	</t>
        </is>
      </c>
      <c r="D124" t="n">
        <v>8.846500000000001</v>
      </c>
      <c r="E124" t="n">
        <v>11.3</v>
      </c>
      <c r="F124" t="n">
        <v>8.1</v>
      </c>
      <c r="G124" t="n">
        <v>34.71</v>
      </c>
      <c r="H124" t="n">
        <v>0.44</v>
      </c>
      <c r="I124" t="n">
        <v>14</v>
      </c>
      <c r="J124" t="n">
        <v>220.74</v>
      </c>
      <c r="K124" t="n">
        <v>56.13</v>
      </c>
      <c r="L124" t="n">
        <v>5.5</v>
      </c>
      <c r="M124" t="n">
        <v>1</v>
      </c>
      <c r="N124" t="n">
        <v>49.12</v>
      </c>
      <c r="O124" t="n">
        <v>27459.27</v>
      </c>
      <c r="P124" t="n">
        <v>90.47</v>
      </c>
      <c r="Q124" t="n">
        <v>1361.43</v>
      </c>
      <c r="R124" t="n">
        <v>34.89</v>
      </c>
      <c r="S124" t="n">
        <v>25.13</v>
      </c>
      <c r="T124" t="n">
        <v>4248.05</v>
      </c>
      <c r="U124" t="n">
        <v>0.72</v>
      </c>
      <c r="V124" t="n">
        <v>0.89</v>
      </c>
      <c r="W124" t="n">
        <v>1.22</v>
      </c>
      <c r="X124" t="n">
        <v>0.28</v>
      </c>
      <c r="Y124" t="n">
        <v>1</v>
      </c>
      <c r="Z124" t="n">
        <v>10</v>
      </c>
    </row>
    <row r="125">
      <c r="A125" t="n">
        <v>19</v>
      </c>
      <c r="B125" t="n">
        <v>110</v>
      </c>
      <c r="C125" t="inlineStr">
        <is>
          <t xml:space="preserve">CONCLUIDO	</t>
        </is>
      </c>
      <c r="D125" t="n">
        <v>8.846299999999999</v>
      </c>
      <c r="E125" t="n">
        <v>11.3</v>
      </c>
      <c r="F125" t="n">
        <v>8.1</v>
      </c>
      <c r="G125" t="n">
        <v>34.72</v>
      </c>
      <c r="H125" t="n">
        <v>0.46</v>
      </c>
      <c r="I125" t="n">
        <v>14</v>
      </c>
      <c r="J125" t="n">
        <v>221.16</v>
      </c>
      <c r="K125" t="n">
        <v>56.13</v>
      </c>
      <c r="L125" t="n">
        <v>5.75</v>
      </c>
      <c r="M125" t="n">
        <v>0</v>
      </c>
      <c r="N125" t="n">
        <v>49.28</v>
      </c>
      <c r="O125" t="n">
        <v>27510.3</v>
      </c>
      <c r="P125" t="n">
        <v>90.48</v>
      </c>
      <c r="Q125" t="n">
        <v>1361.43</v>
      </c>
      <c r="R125" t="n">
        <v>34.85</v>
      </c>
      <c r="S125" t="n">
        <v>25.13</v>
      </c>
      <c r="T125" t="n">
        <v>4224.43</v>
      </c>
      <c r="U125" t="n">
        <v>0.72</v>
      </c>
      <c r="V125" t="n">
        <v>0.89</v>
      </c>
      <c r="W125" t="n">
        <v>1.22</v>
      </c>
      <c r="X125" t="n">
        <v>0.28</v>
      </c>
      <c r="Y125" t="n">
        <v>1</v>
      </c>
      <c r="Z125" t="n">
        <v>10</v>
      </c>
    </row>
    <row r="126">
      <c r="A126" t="n">
        <v>0</v>
      </c>
      <c r="B126" t="n">
        <v>150</v>
      </c>
      <c r="C126" t="inlineStr">
        <is>
          <t xml:space="preserve">CONCLUIDO	</t>
        </is>
      </c>
      <c r="D126" t="n">
        <v>4.6709</v>
      </c>
      <c r="E126" t="n">
        <v>21.41</v>
      </c>
      <c r="F126" t="n">
        <v>10.69</v>
      </c>
      <c r="G126" t="n">
        <v>4.61</v>
      </c>
      <c r="H126" t="n">
        <v>0.06</v>
      </c>
      <c r="I126" t="n">
        <v>139</v>
      </c>
      <c r="J126" t="n">
        <v>296.65</v>
      </c>
      <c r="K126" t="n">
        <v>61.82</v>
      </c>
      <c r="L126" t="n">
        <v>1</v>
      </c>
      <c r="M126" t="n">
        <v>137</v>
      </c>
      <c r="N126" t="n">
        <v>83.83</v>
      </c>
      <c r="O126" t="n">
        <v>36821.52</v>
      </c>
      <c r="P126" t="n">
        <v>191.92</v>
      </c>
      <c r="Q126" t="n">
        <v>1362.48</v>
      </c>
      <c r="R126" t="n">
        <v>116.28</v>
      </c>
      <c r="S126" t="n">
        <v>25.13</v>
      </c>
      <c r="T126" t="n">
        <v>44315.98</v>
      </c>
      <c r="U126" t="n">
        <v>0.22</v>
      </c>
      <c r="V126" t="n">
        <v>0.67</v>
      </c>
      <c r="W126" t="n">
        <v>1.4</v>
      </c>
      <c r="X126" t="n">
        <v>2.86</v>
      </c>
      <c r="Y126" t="n">
        <v>1</v>
      </c>
      <c r="Z126" t="n">
        <v>10</v>
      </c>
    </row>
    <row r="127">
      <c r="A127" t="n">
        <v>1</v>
      </c>
      <c r="B127" t="n">
        <v>150</v>
      </c>
      <c r="C127" t="inlineStr">
        <is>
          <t xml:space="preserve">CONCLUIDO	</t>
        </is>
      </c>
      <c r="D127" t="n">
        <v>5.3603</v>
      </c>
      <c r="E127" t="n">
        <v>18.66</v>
      </c>
      <c r="F127" t="n">
        <v>9.94</v>
      </c>
      <c r="G127" t="n">
        <v>5.79</v>
      </c>
      <c r="H127" t="n">
        <v>0.07000000000000001</v>
      </c>
      <c r="I127" t="n">
        <v>103</v>
      </c>
      <c r="J127" t="n">
        <v>297.17</v>
      </c>
      <c r="K127" t="n">
        <v>61.82</v>
      </c>
      <c r="L127" t="n">
        <v>1.25</v>
      </c>
      <c r="M127" t="n">
        <v>101</v>
      </c>
      <c r="N127" t="n">
        <v>84.09999999999999</v>
      </c>
      <c r="O127" t="n">
        <v>36885.7</v>
      </c>
      <c r="P127" t="n">
        <v>177.39</v>
      </c>
      <c r="Q127" t="n">
        <v>1361.9</v>
      </c>
      <c r="R127" t="n">
        <v>92.44</v>
      </c>
      <c r="S127" t="n">
        <v>25.13</v>
      </c>
      <c r="T127" t="n">
        <v>32577.7</v>
      </c>
      <c r="U127" t="n">
        <v>0.27</v>
      </c>
      <c r="V127" t="n">
        <v>0.72</v>
      </c>
      <c r="W127" t="n">
        <v>1.35</v>
      </c>
      <c r="X127" t="n">
        <v>2.11</v>
      </c>
      <c r="Y127" t="n">
        <v>1</v>
      </c>
      <c r="Z127" t="n">
        <v>10</v>
      </c>
    </row>
    <row r="128">
      <c r="A128" t="n">
        <v>2</v>
      </c>
      <c r="B128" t="n">
        <v>150</v>
      </c>
      <c r="C128" t="inlineStr">
        <is>
          <t xml:space="preserve">CONCLUIDO	</t>
        </is>
      </c>
      <c r="D128" t="n">
        <v>5.8652</v>
      </c>
      <c r="E128" t="n">
        <v>17.05</v>
      </c>
      <c r="F128" t="n">
        <v>9.5</v>
      </c>
      <c r="G128" t="n">
        <v>6.95</v>
      </c>
      <c r="H128" t="n">
        <v>0.09</v>
      </c>
      <c r="I128" t="n">
        <v>82</v>
      </c>
      <c r="J128" t="n">
        <v>297.7</v>
      </c>
      <c r="K128" t="n">
        <v>61.82</v>
      </c>
      <c r="L128" t="n">
        <v>1.5</v>
      </c>
      <c r="M128" t="n">
        <v>80</v>
      </c>
      <c r="N128" t="n">
        <v>84.37</v>
      </c>
      <c r="O128" t="n">
        <v>36949.99</v>
      </c>
      <c r="P128" t="n">
        <v>168.5</v>
      </c>
      <c r="Q128" t="n">
        <v>1361.65</v>
      </c>
      <c r="R128" t="n">
        <v>78.59</v>
      </c>
      <c r="S128" t="n">
        <v>25.13</v>
      </c>
      <c r="T128" t="n">
        <v>25757.86</v>
      </c>
      <c r="U128" t="n">
        <v>0.32</v>
      </c>
      <c r="V128" t="n">
        <v>0.76</v>
      </c>
      <c r="W128" t="n">
        <v>1.32</v>
      </c>
      <c r="X128" t="n">
        <v>1.67</v>
      </c>
      <c r="Y128" t="n">
        <v>1</v>
      </c>
      <c r="Z128" t="n">
        <v>10</v>
      </c>
    </row>
    <row r="129">
      <c r="A129" t="n">
        <v>3</v>
      </c>
      <c r="B129" t="n">
        <v>150</v>
      </c>
      <c r="C129" t="inlineStr">
        <is>
          <t xml:space="preserve">CONCLUIDO	</t>
        </is>
      </c>
      <c r="D129" t="n">
        <v>6.2688</v>
      </c>
      <c r="E129" t="n">
        <v>15.95</v>
      </c>
      <c r="F129" t="n">
        <v>9.18</v>
      </c>
      <c r="G129" t="n">
        <v>8.1</v>
      </c>
      <c r="H129" t="n">
        <v>0.1</v>
      </c>
      <c r="I129" t="n">
        <v>68</v>
      </c>
      <c r="J129" t="n">
        <v>298.22</v>
      </c>
      <c r="K129" t="n">
        <v>61.82</v>
      </c>
      <c r="L129" t="n">
        <v>1.75</v>
      </c>
      <c r="M129" t="n">
        <v>66</v>
      </c>
      <c r="N129" t="n">
        <v>84.65000000000001</v>
      </c>
      <c r="O129" t="n">
        <v>37014.39</v>
      </c>
      <c r="P129" t="n">
        <v>161.82</v>
      </c>
      <c r="Q129" t="n">
        <v>1361.66</v>
      </c>
      <c r="R129" t="n">
        <v>69.06</v>
      </c>
      <c r="S129" t="n">
        <v>25.13</v>
      </c>
      <c r="T129" t="n">
        <v>21062.6</v>
      </c>
      <c r="U129" t="n">
        <v>0.36</v>
      </c>
      <c r="V129" t="n">
        <v>0.78</v>
      </c>
      <c r="W129" t="n">
        <v>1.29</v>
      </c>
      <c r="X129" t="n">
        <v>1.36</v>
      </c>
      <c r="Y129" t="n">
        <v>1</v>
      </c>
      <c r="Z129" t="n">
        <v>10</v>
      </c>
    </row>
    <row r="130">
      <c r="A130" t="n">
        <v>4</v>
      </c>
      <c r="B130" t="n">
        <v>150</v>
      </c>
      <c r="C130" t="inlineStr">
        <is>
          <t xml:space="preserve">CONCLUIDO	</t>
        </is>
      </c>
      <c r="D130" t="n">
        <v>6.5779</v>
      </c>
      <c r="E130" t="n">
        <v>15.2</v>
      </c>
      <c r="F130" t="n">
        <v>8.98</v>
      </c>
      <c r="G130" t="n">
        <v>9.289999999999999</v>
      </c>
      <c r="H130" t="n">
        <v>0.12</v>
      </c>
      <c r="I130" t="n">
        <v>58</v>
      </c>
      <c r="J130" t="n">
        <v>298.74</v>
      </c>
      <c r="K130" t="n">
        <v>61.82</v>
      </c>
      <c r="L130" t="n">
        <v>2</v>
      </c>
      <c r="M130" t="n">
        <v>56</v>
      </c>
      <c r="N130" t="n">
        <v>84.92</v>
      </c>
      <c r="O130" t="n">
        <v>37078.91</v>
      </c>
      <c r="P130" t="n">
        <v>157.47</v>
      </c>
      <c r="Q130" t="n">
        <v>1361.65</v>
      </c>
      <c r="R130" t="n">
        <v>63.12</v>
      </c>
      <c r="S130" t="n">
        <v>25.13</v>
      </c>
      <c r="T130" t="n">
        <v>18140.46</v>
      </c>
      <c r="U130" t="n">
        <v>0.4</v>
      </c>
      <c r="V130" t="n">
        <v>0.8</v>
      </c>
      <c r="W130" t="n">
        <v>1.27</v>
      </c>
      <c r="X130" t="n">
        <v>1.16</v>
      </c>
      <c r="Y130" t="n">
        <v>1</v>
      </c>
      <c r="Z130" t="n">
        <v>10</v>
      </c>
    </row>
    <row r="131">
      <c r="A131" t="n">
        <v>5</v>
      </c>
      <c r="B131" t="n">
        <v>150</v>
      </c>
      <c r="C131" t="inlineStr">
        <is>
          <t xml:space="preserve">CONCLUIDO	</t>
        </is>
      </c>
      <c r="D131" t="n">
        <v>6.857</v>
      </c>
      <c r="E131" t="n">
        <v>14.58</v>
      </c>
      <c r="F131" t="n">
        <v>8.81</v>
      </c>
      <c r="G131" t="n">
        <v>10.57</v>
      </c>
      <c r="H131" t="n">
        <v>0.13</v>
      </c>
      <c r="I131" t="n">
        <v>50</v>
      </c>
      <c r="J131" t="n">
        <v>299.26</v>
      </c>
      <c r="K131" t="n">
        <v>61.82</v>
      </c>
      <c r="L131" t="n">
        <v>2.25</v>
      </c>
      <c r="M131" t="n">
        <v>48</v>
      </c>
      <c r="N131" t="n">
        <v>85.19</v>
      </c>
      <c r="O131" t="n">
        <v>37143.54</v>
      </c>
      <c r="P131" t="n">
        <v>153.53</v>
      </c>
      <c r="Q131" t="n">
        <v>1361.71</v>
      </c>
      <c r="R131" t="n">
        <v>57.35</v>
      </c>
      <c r="S131" t="n">
        <v>25.13</v>
      </c>
      <c r="T131" t="n">
        <v>15298.23</v>
      </c>
      <c r="U131" t="n">
        <v>0.44</v>
      </c>
      <c r="V131" t="n">
        <v>0.82</v>
      </c>
      <c r="W131" t="n">
        <v>1.26</v>
      </c>
      <c r="X131" t="n">
        <v>0.99</v>
      </c>
      <c r="Y131" t="n">
        <v>1</v>
      </c>
      <c r="Z131" t="n">
        <v>10</v>
      </c>
    </row>
    <row r="132">
      <c r="A132" t="n">
        <v>6</v>
      </c>
      <c r="B132" t="n">
        <v>150</v>
      </c>
      <c r="C132" t="inlineStr">
        <is>
          <t xml:space="preserve">CONCLUIDO	</t>
        </is>
      </c>
      <c r="D132" t="n">
        <v>7.0374</v>
      </c>
      <c r="E132" t="n">
        <v>14.21</v>
      </c>
      <c r="F132" t="n">
        <v>8.710000000000001</v>
      </c>
      <c r="G132" t="n">
        <v>11.62</v>
      </c>
      <c r="H132" t="n">
        <v>0.15</v>
      </c>
      <c r="I132" t="n">
        <v>45</v>
      </c>
      <c r="J132" t="n">
        <v>299.79</v>
      </c>
      <c r="K132" t="n">
        <v>61.82</v>
      </c>
      <c r="L132" t="n">
        <v>2.5</v>
      </c>
      <c r="M132" t="n">
        <v>43</v>
      </c>
      <c r="N132" t="n">
        <v>85.47</v>
      </c>
      <c r="O132" t="n">
        <v>37208.42</v>
      </c>
      <c r="P132" t="n">
        <v>150.83</v>
      </c>
      <c r="Q132" t="n">
        <v>1361.53</v>
      </c>
      <c r="R132" t="n">
        <v>54.58</v>
      </c>
      <c r="S132" t="n">
        <v>25.13</v>
      </c>
      <c r="T132" t="n">
        <v>13937.18</v>
      </c>
      <c r="U132" t="n">
        <v>0.46</v>
      </c>
      <c r="V132" t="n">
        <v>0.83</v>
      </c>
      <c r="W132" t="n">
        <v>1.25</v>
      </c>
      <c r="X132" t="n">
        <v>0.89</v>
      </c>
      <c r="Y132" t="n">
        <v>1</v>
      </c>
      <c r="Z132" t="n">
        <v>10</v>
      </c>
    </row>
    <row r="133">
      <c r="A133" t="n">
        <v>7</v>
      </c>
      <c r="B133" t="n">
        <v>150</v>
      </c>
      <c r="C133" t="inlineStr">
        <is>
          <t xml:space="preserve">CONCLUIDO	</t>
        </is>
      </c>
      <c r="D133" t="n">
        <v>7.2381</v>
      </c>
      <c r="E133" t="n">
        <v>13.82</v>
      </c>
      <c r="F133" t="n">
        <v>8.6</v>
      </c>
      <c r="G133" t="n">
        <v>12.89</v>
      </c>
      <c r="H133" t="n">
        <v>0.16</v>
      </c>
      <c r="I133" t="n">
        <v>40</v>
      </c>
      <c r="J133" t="n">
        <v>300.32</v>
      </c>
      <c r="K133" t="n">
        <v>61.82</v>
      </c>
      <c r="L133" t="n">
        <v>2.75</v>
      </c>
      <c r="M133" t="n">
        <v>38</v>
      </c>
      <c r="N133" t="n">
        <v>85.73999999999999</v>
      </c>
      <c r="O133" t="n">
        <v>37273.29</v>
      </c>
      <c r="P133" t="n">
        <v>147.79</v>
      </c>
      <c r="Q133" t="n">
        <v>1361.6</v>
      </c>
      <c r="R133" t="n">
        <v>50.99</v>
      </c>
      <c r="S133" t="n">
        <v>25.13</v>
      </c>
      <c r="T133" t="n">
        <v>12164.3</v>
      </c>
      <c r="U133" t="n">
        <v>0.49</v>
      </c>
      <c r="V133" t="n">
        <v>0.84</v>
      </c>
      <c r="W133" t="n">
        <v>1.24</v>
      </c>
      <c r="X133" t="n">
        <v>0.77</v>
      </c>
      <c r="Y133" t="n">
        <v>1</v>
      </c>
      <c r="Z133" t="n">
        <v>10</v>
      </c>
    </row>
    <row r="134">
      <c r="A134" t="n">
        <v>8</v>
      </c>
      <c r="B134" t="n">
        <v>150</v>
      </c>
      <c r="C134" t="inlineStr">
        <is>
          <t xml:space="preserve">CONCLUIDO	</t>
        </is>
      </c>
      <c r="D134" t="n">
        <v>7.3955</v>
      </c>
      <c r="E134" t="n">
        <v>13.52</v>
      </c>
      <c r="F134" t="n">
        <v>8.52</v>
      </c>
      <c r="G134" t="n">
        <v>14.21</v>
      </c>
      <c r="H134" t="n">
        <v>0.18</v>
      </c>
      <c r="I134" t="n">
        <v>36</v>
      </c>
      <c r="J134" t="n">
        <v>300.84</v>
      </c>
      <c r="K134" t="n">
        <v>61.82</v>
      </c>
      <c r="L134" t="n">
        <v>3</v>
      </c>
      <c r="M134" t="n">
        <v>34</v>
      </c>
      <c r="N134" t="n">
        <v>86.02</v>
      </c>
      <c r="O134" t="n">
        <v>37338.27</v>
      </c>
      <c r="P134" t="n">
        <v>145.78</v>
      </c>
      <c r="Q134" t="n">
        <v>1361.44</v>
      </c>
      <c r="R134" t="n">
        <v>48.53</v>
      </c>
      <c r="S134" t="n">
        <v>25.13</v>
      </c>
      <c r="T134" t="n">
        <v>10955.21</v>
      </c>
      <c r="U134" t="n">
        <v>0.52</v>
      </c>
      <c r="V134" t="n">
        <v>0.84</v>
      </c>
      <c r="W134" t="n">
        <v>1.24</v>
      </c>
      <c r="X134" t="n">
        <v>0.7</v>
      </c>
      <c r="Y134" t="n">
        <v>1</v>
      </c>
      <c r="Z134" t="n">
        <v>10</v>
      </c>
    </row>
    <row r="135">
      <c r="A135" t="n">
        <v>9</v>
      </c>
      <c r="B135" t="n">
        <v>150</v>
      </c>
      <c r="C135" t="inlineStr">
        <is>
          <t xml:space="preserve">CONCLUIDO	</t>
        </is>
      </c>
      <c r="D135" t="n">
        <v>7.5223</v>
      </c>
      <c r="E135" t="n">
        <v>13.29</v>
      </c>
      <c r="F135" t="n">
        <v>8.460000000000001</v>
      </c>
      <c r="G135" t="n">
        <v>15.39</v>
      </c>
      <c r="H135" t="n">
        <v>0.19</v>
      </c>
      <c r="I135" t="n">
        <v>33</v>
      </c>
      <c r="J135" t="n">
        <v>301.37</v>
      </c>
      <c r="K135" t="n">
        <v>61.82</v>
      </c>
      <c r="L135" t="n">
        <v>3.25</v>
      </c>
      <c r="M135" t="n">
        <v>31</v>
      </c>
      <c r="N135" t="n">
        <v>86.3</v>
      </c>
      <c r="O135" t="n">
        <v>37403.38</v>
      </c>
      <c r="P135" t="n">
        <v>143.65</v>
      </c>
      <c r="Q135" t="n">
        <v>1361.38</v>
      </c>
      <c r="R135" t="n">
        <v>46.72</v>
      </c>
      <c r="S135" t="n">
        <v>25.13</v>
      </c>
      <c r="T135" t="n">
        <v>10067.9</v>
      </c>
      <c r="U135" t="n">
        <v>0.54</v>
      </c>
      <c r="V135" t="n">
        <v>0.85</v>
      </c>
      <c r="W135" t="n">
        <v>1.23</v>
      </c>
      <c r="X135" t="n">
        <v>0.64</v>
      </c>
      <c r="Y135" t="n">
        <v>1</v>
      </c>
      <c r="Z135" t="n">
        <v>10</v>
      </c>
    </row>
    <row r="136">
      <c r="A136" t="n">
        <v>10</v>
      </c>
      <c r="B136" t="n">
        <v>150</v>
      </c>
      <c r="C136" t="inlineStr">
        <is>
          <t xml:space="preserve">CONCLUIDO	</t>
        </is>
      </c>
      <c r="D136" t="n">
        <v>7.6581</v>
      </c>
      <c r="E136" t="n">
        <v>13.06</v>
      </c>
      <c r="F136" t="n">
        <v>8.390000000000001</v>
      </c>
      <c r="G136" t="n">
        <v>16.79</v>
      </c>
      <c r="H136" t="n">
        <v>0.21</v>
      </c>
      <c r="I136" t="n">
        <v>30</v>
      </c>
      <c r="J136" t="n">
        <v>301.9</v>
      </c>
      <c r="K136" t="n">
        <v>61.82</v>
      </c>
      <c r="L136" t="n">
        <v>3.5</v>
      </c>
      <c r="M136" t="n">
        <v>28</v>
      </c>
      <c r="N136" t="n">
        <v>86.58</v>
      </c>
      <c r="O136" t="n">
        <v>37468.6</v>
      </c>
      <c r="P136" t="n">
        <v>141.42</v>
      </c>
      <c r="Q136" t="n">
        <v>1361.55</v>
      </c>
      <c r="R136" t="n">
        <v>44.67</v>
      </c>
      <c r="S136" t="n">
        <v>25.13</v>
      </c>
      <c r="T136" t="n">
        <v>9057.790000000001</v>
      </c>
      <c r="U136" t="n">
        <v>0.5600000000000001</v>
      </c>
      <c r="V136" t="n">
        <v>0.86</v>
      </c>
      <c r="W136" t="n">
        <v>1.22</v>
      </c>
      <c r="X136" t="n">
        <v>0.57</v>
      </c>
      <c r="Y136" t="n">
        <v>1</v>
      </c>
      <c r="Z136" t="n">
        <v>10</v>
      </c>
    </row>
    <row r="137">
      <c r="A137" t="n">
        <v>11</v>
      </c>
      <c r="B137" t="n">
        <v>150</v>
      </c>
      <c r="C137" t="inlineStr">
        <is>
          <t xml:space="preserve">CONCLUIDO	</t>
        </is>
      </c>
      <c r="D137" t="n">
        <v>7.7378</v>
      </c>
      <c r="E137" t="n">
        <v>12.92</v>
      </c>
      <c r="F137" t="n">
        <v>8.369999999999999</v>
      </c>
      <c r="G137" t="n">
        <v>17.94</v>
      </c>
      <c r="H137" t="n">
        <v>0.22</v>
      </c>
      <c r="I137" t="n">
        <v>28</v>
      </c>
      <c r="J137" t="n">
        <v>302.43</v>
      </c>
      <c r="K137" t="n">
        <v>61.82</v>
      </c>
      <c r="L137" t="n">
        <v>3.75</v>
      </c>
      <c r="M137" t="n">
        <v>26</v>
      </c>
      <c r="N137" t="n">
        <v>86.86</v>
      </c>
      <c r="O137" t="n">
        <v>37533.94</v>
      </c>
      <c r="P137" t="n">
        <v>140.19</v>
      </c>
      <c r="Q137" t="n">
        <v>1361.56</v>
      </c>
      <c r="R137" t="n">
        <v>43.52</v>
      </c>
      <c r="S137" t="n">
        <v>25.13</v>
      </c>
      <c r="T137" t="n">
        <v>8492.65</v>
      </c>
      <c r="U137" t="n">
        <v>0.58</v>
      </c>
      <c r="V137" t="n">
        <v>0.86</v>
      </c>
      <c r="W137" t="n">
        <v>1.23</v>
      </c>
      <c r="X137" t="n">
        <v>0.55</v>
      </c>
      <c r="Y137" t="n">
        <v>1</v>
      </c>
      <c r="Z137" t="n">
        <v>10</v>
      </c>
    </row>
    <row r="138">
      <c r="A138" t="n">
        <v>12</v>
      </c>
      <c r="B138" t="n">
        <v>150</v>
      </c>
      <c r="C138" t="inlineStr">
        <is>
          <t xml:space="preserve">CONCLUIDO	</t>
        </is>
      </c>
      <c r="D138" t="n">
        <v>7.8331</v>
      </c>
      <c r="E138" t="n">
        <v>12.77</v>
      </c>
      <c r="F138" t="n">
        <v>8.32</v>
      </c>
      <c r="G138" t="n">
        <v>19.21</v>
      </c>
      <c r="H138" t="n">
        <v>0.24</v>
      </c>
      <c r="I138" t="n">
        <v>26</v>
      </c>
      <c r="J138" t="n">
        <v>302.96</v>
      </c>
      <c r="K138" t="n">
        <v>61.82</v>
      </c>
      <c r="L138" t="n">
        <v>4</v>
      </c>
      <c r="M138" t="n">
        <v>24</v>
      </c>
      <c r="N138" t="n">
        <v>87.14</v>
      </c>
      <c r="O138" t="n">
        <v>37599.4</v>
      </c>
      <c r="P138" t="n">
        <v>138.48</v>
      </c>
      <c r="Q138" t="n">
        <v>1361.44</v>
      </c>
      <c r="R138" t="n">
        <v>42.28</v>
      </c>
      <c r="S138" t="n">
        <v>25.13</v>
      </c>
      <c r="T138" t="n">
        <v>7880.44</v>
      </c>
      <c r="U138" t="n">
        <v>0.59</v>
      </c>
      <c r="V138" t="n">
        <v>0.86</v>
      </c>
      <c r="W138" t="n">
        <v>1.22</v>
      </c>
      <c r="X138" t="n">
        <v>0.5</v>
      </c>
      <c r="Y138" t="n">
        <v>1</v>
      </c>
      <c r="Z138" t="n">
        <v>10</v>
      </c>
    </row>
    <row r="139">
      <c r="A139" t="n">
        <v>13</v>
      </c>
      <c r="B139" t="n">
        <v>150</v>
      </c>
      <c r="C139" t="inlineStr">
        <is>
          <t xml:space="preserve">CONCLUIDO	</t>
        </is>
      </c>
      <c r="D139" t="n">
        <v>7.9341</v>
      </c>
      <c r="E139" t="n">
        <v>12.6</v>
      </c>
      <c r="F139" t="n">
        <v>8.27</v>
      </c>
      <c r="G139" t="n">
        <v>20.68</v>
      </c>
      <c r="H139" t="n">
        <v>0.25</v>
      </c>
      <c r="I139" t="n">
        <v>24</v>
      </c>
      <c r="J139" t="n">
        <v>303.49</v>
      </c>
      <c r="K139" t="n">
        <v>61.82</v>
      </c>
      <c r="L139" t="n">
        <v>4.25</v>
      </c>
      <c r="M139" t="n">
        <v>22</v>
      </c>
      <c r="N139" t="n">
        <v>87.42</v>
      </c>
      <c r="O139" t="n">
        <v>37664.98</v>
      </c>
      <c r="P139" t="n">
        <v>136.32</v>
      </c>
      <c r="Q139" t="n">
        <v>1361.44</v>
      </c>
      <c r="R139" t="n">
        <v>40.67</v>
      </c>
      <c r="S139" t="n">
        <v>25.13</v>
      </c>
      <c r="T139" t="n">
        <v>7084.09</v>
      </c>
      <c r="U139" t="n">
        <v>0.62</v>
      </c>
      <c r="V139" t="n">
        <v>0.87</v>
      </c>
      <c r="W139" t="n">
        <v>1.22</v>
      </c>
      <c r="X139" t="n">
        <v>0.45</v>
      </c>
      <c r="Y139" t="n">
        <v>1</v>
      </c>
      <c r="Z139" t="n">
        <v>10</v>
      </c>
    </row>
    <row r="140">
      <c r="A140" t="n">
        <v>14</v>
      </c>
      <c r="B140" t="n">
        <v>150</v>
      </c>
      <c r="C140" t="inlineStr">
        <is>
          <t xml:space="preserve">CONCLUIDO	</t>
        </is>
      </c>
      <c r="D140" t="n">
        <v>7.9699</v>
      </c>
      <c r="E140" t="n">
        <v>12.55</v>
      </c>
      <c r="F140" t="n">
        <v>8.27</v>
      </c>
      <c r="G140" t="n">
        <v>21.58</v>
      </c>
      <c r="H140" t="n">
        <v>0.26</v>
      </c>
      <c r="I140" t="n">
        <v>23</v>
      </c>
      <c r="J140" t="n">
        <v>304.03</v>
      </c>
      <c r="K140" t="n">
        <v>61.82</v>
      </c>
      <c r="L140" t="n">
        <v>4.5</v>
      </c>
      <c r="M140" t="n">
        <v>21</v>
      </c>
      <c r="N140" t="n">
        <v>87.7</v>
      </c>
      <c r="O140" t="n">
        <v>37730.68</v>
      </c>
      <c r="P140" t="n">
        <v>135.52</v>
      </c>
      <c r="Q140" t="n">
        <v>1361.4</v>
      </c>
      <c r="R140" t="n">
        <v>40.71</v>
      </c>
      <c r="S140" t="n">
        <v>25.13</v>
      </c>
      <c r="T140" t="n">
        <v>7113.15</v>
      </c>
      <c r="U140" t="n">
        <v>0.62</v>
      </c>
      <c r="V140" t="n">
        <v>0.87</v>
      </c>
      <c r="W140" t="n">
        <v>1.22</v>
      </c>
      <c r="X140" t="n">
        <v>0.45</v>
      </c>
      <c r="Y140" t="n">
        <v>1</v>
      </c>
      <c r="Z140" t="n">
        <v>10</v>
      </c>
    </row>
    <row r="141">
      <c r="A141" t="n">
        <v>15</v>
      </c>
      <c r="B141" t="n">
        <v>150</v>
      </c>
      <c r="C141" t="inlineStr">
        <is>
          <t xml:space="preserve">CONCLUIDO	</t>
        </is>
      </c>
      <c r="D141" t="n">
        <v>8.023199999999999</v>
      </c>
      <c r="E141" t="n">
        <v>12.46</v>
      </c>
      <c r="F141" t="n">
        <v>8.24</v>
      </c>
      <c r="G141" t="n">
        <v>22.48</v>
      </c>
      <c r="H141" t="n">
        <v>0.28</v>
      </c>
      <c r="I141" t="n">
        <v>22</v>
      </c>
      <c r="J141" t="n">
        <v>304.56</v>
      </c>
      <c r="K141" t="n">
        <v>61.82</v>
      </c>
      <c r="L141" t="n">
        <v>4.75</v>
      </c>
      <c r="M141" t="n">
        <v>20</v>
      </c>
      <c r="N141" t="n">
        <v>87.98999999999999</v>
      </c>
      <c r="O141" t="n">
        <v>37796.51</v>
      </c>
      <c r="P141" t="n">
        <v>133.69</v>
      </c>
      <c r="Q141" t="n">
        <v>1361.5</v>
      </c>
      <c r="R141" t="n">
        <v>39.91</v>
      </c>
      <c r="S141" t="n">
        <v>25.13</v>
      </c>
      <c r="T141" t="n">
        <v>6717.15</v>
      </c>
      <c r="U141" t="n">
        <v>0.63</v>
      </c>
      <c r="V141" t="n">
        <v>0.87</v>
      </c>
      <c r="W141" t="n">
        <v>1.21</v>
      </c>
      <c r="X141" t="n">
        <v>0.42</v>
      </c>
      <c r="Y141" t="n">
        <v>1</v>
      </c>
      <c r="Z141" t="n">
        <v>10</v>
      </c>
    </row>
    <row r="142">
      <c r="A142" t="n">
        <v>16</v>
      </c>
      <c r="B142" t="n">
        <v>150</v>
      </c>
      <c r="C142" t="inlineStr">
        <is>
          <t xml:space="preserve">CONCLUIDO	</t>
        </is>
      </c>
      <c r="D142" t="n">
        <v>8.123799999999999</v>
      </c>
      <c r="E142" t="n">
        <v>12.31</v>
      </c>
      <c r="F142" t="n">
        <v>8.199999999999999</v>
      </c>
      <c r="G142" t="n">
        <v>24.6</v>
      </c>
      <c r="H142" t="n">
        <v>0.29</v>
      </c>
      <c r="I142" t="n">
        <v>20</v>
      </c>
      <c r="J142" t="n">
        <v>305.09</v>
      </c>
      <c r="K142" t="n">
        <v>61.82</v>
      </c>
      <c r="L142" t="n">
        <v>5</v>
      </c>
      <c r="M142" t="n">
        <v>18</v>
      </c>
      <c r="N142" t="n">
        <v>88.27</v>
      </c>
      <c r="O142" t="n">
        <v>37862.45</v>
      </c>
      <c r="P142" t="n">
        <v>131.89</v>
      </c>
      <c r="Q142" t="n">
        <v>1361.48</v>
      </c>
      <c r="R142" t="n">
        <v>38.52</v>
      </c>
      <c r="S142" t="n">
        <v>25.13</v>
      </c>
      <c r="T142" t="n">
        <v>6030.36</v>
      </c>
      <c r="U142" t="n">
        <v>0.65</v>
      </c>
      <c r="V142" t="n">
        <v>0.88</v>
      </c>
      <c r="W142" t="n">
        <v>1.21</v>
      </c>
      <c r="X142" t="n">
        <v>0.38</v>
      </c>
      <c r="Y142" t="n">
        <v>1</v>
      </c>
      <c r="Z142" t="n">
        <v>10</v>
      </c>
    </row>
    <row r="143">
      <c r="A143" t="n">
        <v>17</v>
      </c>
      <c r="B143" t="n">
        <v>150</v>
      </c>
      <c r="C143" t="inlineStr">
        <is>
          <t xml:space="preserve">CONCLUIDO	</t>
        </is>
      </c>
      <c r="D143" t="n">
        <v>8.1738</v>
      </c>
      <c r="E143" t="n">
        <v>12.23</v>
      </c>
      <c r="F143" t="n">
        <v>8.18</v>
      </c>
      <c r="G143" t="n">
        <v>25.84</v>
      </c>
      <c r="H143" t="n">
        <v>0.31</v>
      </c>
      <c r="I143" t="n">
        <v>19</v>
      </c>
      <c r="J143" t="n">
        <v>305.63</v>
      </c>
      <c r="K143" t="n">
        <v>61.82</v>
      </c>
      <c r="L143" t="n">
        <v>5.25</v>
      </c>
      <c r="M143" t="n">
        <v>17</v>
      </c>
      <c r="N143" t="n">
        <v>88.56</v>
      </c>
      <c r="O143" t="n">
        <v>37928.52</v>
      </c>
      <c r="P143" t="n">
        <v>130.64</v>
      </c>
      <c r="Q143" t="n">
        <v>1361.44</v>
      </c>
      <c r="R143" t="n">
        <v>37.77</v>
      </c>
      <c r="S143" t="n">
        <v>25.13</v>
      </c>
      <c r="T143" t="n">
        <v>5662.17</v>
      </c>
      <c r="U143" t="n">
        <v>0.67</v>
      </c>
      <c r="V143" t="n">
        <v>0.88</v>
      </c>
      <c r="W143" t="n">
        <v>1.21</v>
      </c>
      <c r="X143" t="n">
        <v>0.36</v>
      </c>
      <c r="Y143" t="n">
        <v>1</v>
      </c>
      <c r="Z143" t="n">
        <v>10</v>
      </c>
    </row>
    <row r="144">
      <c r="A144" t="n">
        <v>18</v>
      </c>
      <c r="B144" t="n">
        <v>150</v>
      </c>
      <c r="C144" t="inlineStr">
        <is>
          <t xml:space="preserve">CONCLUIDO	</t>
        </is>
      </c>
      <c r="D144" t="n">
        <v>8.222200000000001</v>
      </c>
      <c r="E144" t="n">
        <v>12.16</v>
      </c>
      <c r="F144" t="n">
        <v>8.16</v>
      </c>
      <c r="G144" t="n">
        <v>27.22</v>
      </c>
      <c r="H144" t="n">
        <v>0.32</v>
      </c>
      <c r="I144" t="n">
        <v>18</v>
      </c>
      <c r="J144" t="n">
        <v>306.17</v>
      </c>
      <c r="K144" t="n">
        <v>61.82</v>
      </c>
      <c r="L144" t="n">
        <v>5.5</v>
      </c>
      <c r="M144" t="n">
        <v>16</v>
      </c>
      <c r="N144" t="n">
        <v>88.84</v>
      </c>
      <c r="O144" t="n">
        <v>37994.72</v>
      </c>
      <c r="P144" t="n">
        <v>128.66</v>
      </c>
      <c r="Q144" t="n">
        <v>1361.34</v>
      </c>
      <c r="R144" t="n">
        <v>37.38</v>
      </c>
      <c r="S144" t="n">
        <v>25.13</v>
      </c>
      <c r="T144" t="n">
        <v>5469.06</v>
      </c>
      <c r="U144" t="n">
        <v>0.67</v>
      </c>
      <c r="V144" t="n">
        <v>0.88</v>
      </c>
      <c r="W144" t="n">
        <v>1.21</v>
      </c>
      <c r="X144" t="n">
        <v>0.34</v>
      </c>
      <c r="Y144" t="n">
        <v>1</v>
      </c>
      <c r="Z144" t="n">
        <v>10</v>
      </c>
    </row>
    <row r="145">
      <c r="A145" t="n">
        <v>19</v>
      </c>
      <c r="B145" t="n">
        <v>150</v>
      </c>
      <c r="C145" t="inlineStr">
        <is>
          <t xml:space="preserve">CONCLUIDO	</t>
        </is>
      </c>
      <c r="D145" t="n">
        <v>8.271100000000001</v>
      </c>
      <c r="E145" t="n">
        <v>12.09</v>
      </c>
      <c r="F145" t="n">
        <v>8.15</v>
      </c>
      <c r="G145" t="n">
        <v>28.76</v>
      </c>
      <c r="H145" t="n">
        <v>0.33</v>
      </c>
      <c r="I145" t="n">
        <v>17</v>
      </c>
      <c r="J145" t="n">
        <v>306.7</v>
      </c>
      <c r="K145" t="n">
        <v>61.82</v>
      </c>
      <c r="L145" t="n">
        <v>5.75</v>
      </c>
      <c r="M145" t="n">
        <v>15</v>
      </c>
      <c r="N145" t="n">
        <v>89.13</v>
      </c>
      <c r="O145" t="n">
        <v>38061.04</v>
      </c>
      <c r="P145" t="n">
        <v>128.09</v>
      </c>
      <c r="Q145" t="n">
        <v>1361.36</v>
      </c>
      <c r="R145" t="n">
        <v>36.72</v>
      </c>
      <c r="S145" t="n">
        <v>25.13</v>
      </c>
      <c r="T145" t="n">
        <v>5147.27</v>
      </c>
      <c r="U145" t="n">
        <v>0.68</v>
      </c>
      <c r="V145" t="n">
        <v>0.88</v>
      </c>
      <c r="W145" t="n">
        <v>1.21</v>
      </c>
      <c r="X145" t="n">
        <v>0.33</v>
      </c>
      <c r="Y145" t="n">
        <v>1</v>
      </c>
      <c r="Z145" t="n">
        <v>10</v>
      </c>
    </row>
    <row r="146">
      <c r="A146" t="n">
        <v>20</v>
      </c>
      <c r="B146" t="n">
        <v>150</v>
      </c>
      <c r="C146" t="inlineStr">
        <is>
          <t xml:space="preserve">CONCLUIDO	</t>
        </is>
      </c>
      <c r="D146" t="n">
        <v>8.3299</v>
      </c>
      <c r="E146" t="n">
        <v>12</v>
      </c>
      <c r="F146" t="n">
        <v>8.119999999999999</v>
      </c>
      <c r="G146" t="n">
        <v>30.45</v>
      </c>
      <c r="H146" t="n">
        <v>0.35</v>
      </c>
      <c r="I146" t="n">
        <v>16</v>
      </c>
      <c r="J146" t="n">
        <v>307.24</v>
      </c>
      <c r="K146" t="n">
        <v>61.82</v>
      </c>
      <c r="L146" t="n">
        <v>6</v>
      </c>
      <c r="M146" t="n">
        <v>14</v>
      </c>
      <c r="N146" t="n">
        <v>89.42</v>
      </c>
      <c r="O146" t="n">
        <v>38127.48</v>
      </c>
      <c r="P146" t="n">
        <v>125.6</v>
      </c>
      <c r="Q146" t="n">
        <v>1361.36</v>
      </c>
      <c r="R146" t="n">
        <v>36.2</v>
      </c>
      <c r="S146" t="n">
        <v>25.13</v>
      </c>
      <c r="T146" t="n">
        <v>4892.62</v>
      </c>
      <c r="U146" t="n">
        <v>0.6899999999999999</v>
      </c>
      <c r="V146" t="n">
        <v>0.89</v>
      </c>
      <c r="W146" t="n">
        <v>1.2</v>
      </c>
      <c r="X146" t="n">
        <v>0.3</v>
      </c>
      <c r="Y146" t="n">
        <v>1</v>
      </c>
      <c r="Z146" t="n">
        <v>10</v>
      </c>
    </row>
    <row r="147">
      <c r="A147" t="n">
        <v>21</v>
      </c>
      <c r="B147" t="n">
        <v>150</v>
      </c>
      <c r="C147" t="inlineStr">
        <is>
          <t xml:space="preserve">CONCLUIDO	</t>
        </is>
      </c>
      <c r="D147" t="n">
        <v>8.3225</v>
      </c>
      <c r="E147" t="n">
        <v>12.02</v>
      </c>
      <c r="F147" t="n">
        <v>8.130000000000001</v>
      </c>
      <c r="G147" t="n">
        <v>30.49</v>
      </c>
      <c r="H147" t="n">
        <v>0.36</v>
      </c>
      <c r="I147" t="n">
        <v>16</v>
      </c>
      <c r="J147" t="n">
        <v>307.78</v>
      </c>
      <c r="K147" t="n">
        <v>61.82</v>
      </c>
      <c r="L147" t="n">
        <v>6.25</v>
      </c>
      <c r="M147" t="n">
        <v>14</v>
      </c>
      <c r="N147" t="n">
        <v>89.70999999999999</v>
      </c>
      <c r="O147" t="n">
        <v>38194.05</v>
      </c>
      <c r="P147" t="n">
        <v>125.84</v>
      </c>
      <c r="Q147" t="n">
        <v>1361.46</v>
      </c>
      <c r="R147" t="n">
        <v>36.37</v>
      </c>
      <c r="S147" t="n">
        <v>25.13</v>
      </c>
      <c r="T147" t="n">
        <v>4973.31</v>
      </c>
      <c r="U147" t="n">
        <v>0.6899999999999999</v>
      </c>
      <c r="V147" t="n">
        <v>0.88</v>
      </c>
      <c r="W147" t="n">
        <v>1.21</v>
      </c>
      <c r="X147" t="n">
        <v>0.31</v>
      </c>
      <c r="Y147" t="n">
        <v>1</v>
      </c>
      <c r="Z147" t="n">
        <v>10</v>
      </c>
    </row>
    <row r="148">
      <c r="A148" t="n">
        <v>22</v>
      </c>
      <c r="B148" t="n">
        <v>150</v>
      </c>
      <c r="C148" t="inlineStr">
        <is>
          <t xml:space="preserve">CONCLUIDO	</t>
        </is>
      </c>
      <c r="D148" t="n">
        <v>8.380100000000001</v>
      </c>
      <c r="E148" t="n">
        <v>11.93</v>
      </c>
      <c r="F148" t="n">
        <v>8.1</v>
      </c>
      <c r="G148" t="n">
        <v>32.41</v>
      </c>
      <c r="H148" t="n">
        <v>0.38</v>
      </c>
      <c r="I148" t="n">
        <v>15</v>
      </c>
      <c r="J148" t="n">
        <v>308.32</v>
      </c>
      <c r="K148" t="n">
        <v>61.82</v>
      </c>
      <c r="L148" t="n">
        <v>6.5</v>
      </c>
      <c r="M148" t="n">
        <v>13</v>
      </c>
      <c r="N148" t="n">
        <v>90</v>
      </c>
      <c r="O148" t="n">
        <v>38260.74</v>
      </c>
      <c r="P148" t="n">
        <v>124.81</v>
      </c>
      <c r="Q148" t="n">
        <v>1361.34</v>
      </c>
      <c r="R148" t="n">
        <v>35.45</v>
      </c>
      <c r="S148" t="n">
        <v>25.13</v>
      </c>
      <c r="T148" t="n">
        <v>4523.24</v>
      </c>
      <c r="U148" t="n">
        <v>0.71</v>
      </c>
      <c r="V148" t="n">
        <v>0.89</v>
      </c>
      <c r="W148" t="n">
        <v>1.21</v>
      </c>
      <c r="X148" t="n">
        <v>0.28</v>
      </c>
      <c r="Y148" t="n">
        <v>1</v>
      </c>
      <c r="Z148" t="n">
        <v>10</v>
      </c>
    </row>
    <row r="149">
      <c r="A149" t="n">
        <v>23</v>
      </c>
      <c r="B149" t="n">
        <v>150</v>
      </c>
      <c r="C149" t="inlineStr">
        <is>
          <t xml:space="preserve">CONCLUIDO	</t>
        </is>
      </c>
      <c r="D149" t="n">
        <v>8.435700000000001</v>
      </c>
      <c r="E149" t="n">
        <v>11.85</v>
      </c>
      <c r="F149" t="n">
        <v>8.08</v>
      </c>
      <c r="G149" t="n">
        <v>34.63</v>
      </c>
      <c r="H149" t="n">
        <v>0.39</v>
      </c>
      <c r="I149" t="n">
        <v>14</v>
      </c>
      <c r="J149" t="n">
        <v>308.86</v>
      </c>
      <c r="K149" t="n">
        <v>61.82</v>
      </c>
      <c r="L149" t="n">
        <v>6.75</v>
      </c>
      <c r="M149" t="n">
        <v>12</v>
      </c>
      <c r="N149" t="n">
        <v>90.29000000000001</v>
      </c>
      <c r="O149" t="n">
        <v>38327.57</v>
      </c>
      <c r="P149" t="n">
        <v>122.34</v>
      </c>
      <c r="Q149" t="n">
        <v>1361.38</v>
      </c>
      <c r="R149" t="n">
        <v>34.74</v>
      </c>
      <c r="S149" t="n">
        <v>25.13</v>
      </c>
      <c r="T149" t="n">
        <v>4170.64</v>
      </c>
      <c r="U149" t="n">
        <v>0.72</v>
      </c>
      <c r="V149" t="n">
        <v>0.89</v>
      </c>
      <c r="W149" t="n">
        <v>1.2</v>
      </c>
      <c r="X149" t="n">
        <v>0.26</v>
      </c>
      <c r="Y149" t="n">
        <v>1</v>
      </c>
      <c r="Z149" t="n">
        <v>10</v>
      </c>
    </row>
    <row r="150">
      <c r="A150" t="n">
        <v>24</v>
      </c>
      <c r="B150" t="n">
        <v>150</v>
      </c>
      <c r="C150" t="inlineStr">
        <is>
          <t xml:space="preserve">CONCLUIDO	</t>
        </is>
      </c>
      <c r="D150" t="n">
        <v>8.438599999999999</v>
      </c>
      <c r="E150" t="n">
        <v>11.85</v>
      </c>
      <c r="F150" t="n">
        <v>8.08</v>
      </c>
      <c r="G150" t="n">
        <v>34.61</v>
      </c>
      <c r="H150" t="n">
        <v>0.4</v>
      </c>
      <c r="I150" t="n">
        <v>14</v>
      </c>
      <c r="J150" t="n">
        <v>309.41</v>
      </c>
      <c r="K150" t="n">
        <v>61.82</v>
      </c>
      <c r="L150" t="n">
        <v>7</v>
      </c>
      <c r="M150" t="n">
        <v>12</v>
      </c>
      <c r="N150" t="n">
        <v>90.59</v>
      </c>
      <c r="O150" t="n">
        <v>38394.52</v>
      </c>
      <c r="P150" t="n">
        <v>122.12</v>
      </c>
      <c r="Q150" t="n">
        <v>1361.4</v>
      </c>
      <c r="R150" t="n">
        <v>34.36</v>
      </c>
      <c r="S150" t="n">
        <v>25.13</v>
      </c>
      <c r="T150" t="n">
        <v>3982.45</v>
      </c>
      <c r="U150" t="n">
        <v>0.73</v>
      </c>
      <c r="V150" t="n">
        <v>0.89</v>
      </c>
      <c r="W150" t="n">
        <v>1.21</v>
      </c>
      <c r="X150" t="n">
        <v>0.25</v>
      </c>
      <c r="Y150" t="n">
        <v>1</v>
      </c>
      <c r="Z150" t="n">
        <v>10</v>
      </c>
    </row>
    <row r="151">
      <c r="A151" t="n">
        <v>25</v>
      </c>
      <c r="B151" t="n">
        <v>150</v>
      </c>
      <c r="C151" t="inlineStr">
        <is>
          <t xml:space="preserve">CONCLUIDO	</t>
        </is>
      </c>
      <c r="D151" t="n">
        <v>8.491400000000001</v>
      </c>
      <c r="E151" t="n">
        <v>11.78</v>
      </c>
      <c r="F151" t="n">
        <v>8.06</v>
      </c>
      <c r="G151" t="n">
        <v>37.19</v>
      </c>
      <c r="H151" t="n">
        <v>0.42</v>
      </c>
      <c r="I151" t="n">
        <v>13</v>
      </c>
      <c r="J151" t="n">
        <v>309.95</v>
      </c>
      <c r="K151" t="n">
        <v>61.82</v>
      </c>
      <c r="L151" t="n">
        <v>7.25</v>
      </c>
      <c r="M151" t="n">
        <v>11</v>
      </c>
      <c r="N151" t="n">
        <v>90.88</v>
      </c>
      <c r="O151" t="n">
        <v>38461.6</v>
      </c>
      <c r="P151" t="n">
        <v>120.23</v>
      </c>
      <c r="Q151" t="n">
        <v>1361.38</v>
      </c>
      <c r="R151" t="n">
        <v>34.08</v>
      </c>
      <c r="S151" t="n">
        <v>25.13</v>
      </c>
      <c r="T151" t="n">
        <v>3845.55</v>
      </c>
      <c r="U151" t="n">
        <v>0.74</v>
      </c>
      <c r="V151" t="n">
        <v>0.89</v>
      </c>
      <c r="W151" t="n">
        <v>1.2</v>
      </c>
      <c r="X151" t="n">
        <v>0.24</v>
      </c>
      <c r="Y151" t="n">
        <v>1</v>
      </c>
      <c r="Z151" t="n">
        <v>10</v>
      </c>
    </row>
    <row r="152">
      <c r="A152" t="n">
        <v>26</v>
      </c>
      <c r="B152" t="n">
        <v>150</v>
      </c>
      <c r="C152" t="inlineStr">
        <is>
          <t xml:space="preserve">CONCLUIDO	</t>
        </is>
      </c>
      <c r="D152" t="n">
        <v>8.4908</v>
      </c>
      <c r="E152" t="n">
        <v>11.78</v>
      </c>
      <c r="F152" t="n">
        <v>8.06</v>
      </c>
      <c r="G152" t="n">
        <v>37.19</v>
      </c>
      <c r="H152" t="n">
        <v>0.43</v>
      </c>
      <c r="I152" t="n">
        <v>13</v>
      </c>
      <c r="J152" t="n">
        <v>310.5</v>
      </c>
      <c r="K152" t="n">
        <v>61.82</v>
      </c>
      <c r="L152" t="n">
        <v>7.5</v>
      </c>
      <c r="M152" t="n">
        <v>11</v>
      </c>
      <c r="N152" t="n">
        <v>91.18000000000001</v>
      </c>
      <c r="O152" t="n">
        <v>38528.81</v>
      </c>
      <c r="P152" t="n">
        <v>118.16</v>
      </c>
      <c r="Q152" t="n">
        <v>1361.49</v>
      </c>
      <c r="R152" t="n">
        <v>34.09</v>
      </c>
      <c r="S152" t="n">
        <v>25.13</v>
      </c>
      <c r="T152" t="n">
        <v>3849.46</v>
      </c>
      <c r="U152" t="n">
        <v>0.74</v>
      </c>
      <c r="V152" t="n">
        <v>0.89</v>
      </c>
      <c r="W152" t="n">
        <v>1.2</v>
      </c>
      <c r="X152" t="n">
        <v>0.24</v>
      </c>
      <c r="Y152" t="n">
        <v>1</v>
      </c>
      <c r="Z152" t="n">
        <v>10</v>
      </c>
    </row>
    <row r="153">
      <c r="A153" t="n">
        <v>27</v>
      </c>
      <c r="B153" t="n">
        <v>150</v>
      </c>
      <c r="C153" t="inlineStr">
        <is>
          <t xml:space="preserve">CONCLUIDO	</t>
        </is>
      </c>
      <c r="D153" t="n">
        <v>8.537100000000001</v>
      </c>
      <c r="E153" t="n">
        <v>11.71</v>
      </c>
      <c r="F153" t="n">
        <v>8.050000000000001</v>
      </c>
      <c r="G153" t="n">
        <v>40.25</v>
      </c>
      <c r="H153" t="n">
        <v>0.44</v>
      </c>
      <c r="I153" t="n">
        <v>12</v>
      </c>
      <c r="J153" t="n">
        <v>311.04</v>
      </c>
      <c r="K153" t="n">
        <v>61.82</v>
      </c>
      <c r="L153" t="n">
        <v>7.75</v>
      </c>
      <c r="M153" t="n">
        <v>10</v>
      </c>
      <c r="N153" t="n">
        <v>91.47</v>
      </c>
      <c r="O153" t="n">
        <v>38596.15</v>
      </c>
      <c r="P153" t="n">
        <v>117.19</v>
      </c>
      <c r="Q153" t="n">
        <v>1361.42</v>
      </c>
      <c r="R153" t="n">
        <v>33.78</v>
      </c>
      <c r="S153" t="n">
        <v>25.13</v>
      </c>
      <c r="T153" t="n">
        <v>3700.47</v>
      </c>
      <c r="U153" t="n">
        <v>0.74</v>
      </c>
      <c r="V153" t="n">
        <v>0.89</v>
      </c>
      <c r="W153" t="n">
        <v>1.2</v>
      </c>
      <c r="X153" t="n">
        <v>0.23</v>
      </c>
      <c r="Y153" t="n">
        <v>1</v>
      </c>
      <c r="Z153" t="n">
        <v>10</v>
      </c>
    </row>
    <row r="154">
      <c r="A154" t="n">
        <v>28</v>
      </c>
      <c r="B154" t="n">
        <v>150</v>
      </c>
      <c r="C154" t="inlineStr">
        <is>
          <t xml:space="preserve">CONCLUIDO	</t>
        </is>
      </c>
      <c r="D154" t="n">
        <v>8.5413</v>
      </c>
      <c r="E154" t="n">
        <v>11.71</v>
      </c>
      <c r="F154" t="n">
        <v>8.039999999999999</v>
      </c>
      <c r="G154" t="n">
        <v>40.22</v>
      </c>
      <c r="H154" t="n">
        <v>0.46</v>
      </c>
      <c r="I154" t="n">
        <v>12</v>
      </c>
      <c r="J154" t="n">
        <v>311.59</v>
      </c>
      <c r="K154" t="n">
        <v>61.82</v>
      </c>
      <c r="L154" t="n">
        <v>8</v>
      </c>
      <c r="M154" t="n">
        <v>9</v>
      </c>
      <c r="N154" t="n">
        <v>91.77</v>
      </c>
      <c r="O154" t="n">
        <v>38663.62</v>
      </c>
      <c r="P154" t="n">
        <v>115.42</v>
      </c>
      <c r="Q154" t="n">
        <v>1361.37</v>
      </c>
      <c r="R154" t="n">
        <v>33.52</v>
      </c>
      <c r="S154" t="n">
        <v>25.13</v>
      </c>
      <c r="T154" t="n">
        <v>3569.5</v>
      </c>
      <c r="U154" t="n">
        <v>0.75</v>
      </c>
      <c r="V154" t="n">
        <v>0.89</v>
      </c>
      <c r="W154" t="n">
        <v>1.2</v>
      </c>
      <c r="X154" t="n">
        <v>0.22</v>
      </c>
      <c r="Y154" t="n">
        <v>1</v>
      </c>
      <c r="Z154" t="n">
        <v>10</v>
      </c>
    </row>
    <row r="155">
      <c r="A155" t="n">
        <v>29</v>
      </c>
      <c r="B155" t="n">
        <v>150</v>
      </c>
      <c r="C155" t="inlineStr">
        <is>
          <t xml:space="preserve">CONCLUIDO	</t>
        </is>
      </c>
      <c r="D155" t="n">
        <v>8.595000000000001</v>
      </c>
      <c r="E155" t="n">
        <v>11.63</v>
      </c>
      <c r="F155" t="n">
        <v>8.029999999999999</v>
      </c>
      <c r="G155" t="n">
        <v>43.78</v>
      </c>
      <c r="H155" t="n">
        <v>0.47</v>
      </c>
      <c r="I155" t="n">
        <v>11</v>
      </c>
      <c r="J155" t="n">
        <v>312.14</v>
      </c>
      <c r="K155" t="n">
        <v>61.82</v>
      </c>
      <c r="L155" t="n">
        <v>8.25</v>
      </c>
      <c r="M155" t="n">
        <v>6</v>
      </c>
      <c r="N155" t="n">
        <v>92.06999999999999</v>
      </c>
      <c r="O155" t="n">
        <v>38731.35</v>
      </c>
      <c r="P155" t="n">
        <v>114</v>
      </c>
      <c r="Q155" t="n">
        <v>1361.35</v>
      </c>
      <c r="R155" t="n">
        <v>32.99</v>
      </c>
      <c r="S155" t="n">
        <v>25.13</v>
      </c>
      <c r="T155" t="n">
        <v>3310.02</v>
      </c>
      <c r="U155" t="n">
        <v>0.76</v>
      </c>
      <c r="V155" t="n">
        <v>0.9</v>
      </c>
      <c r="W155" t="n">
        <v>1.2</v>
      </c>
      <c r="X155" t="n">
        <v>0.21</v>
      </c>
      <c r="Y155" t="n">
        <v>1</v>
      </c>
      <c r="Z155" t="n">
        <v>10</v>
      </c>
    </row>
    <row r="156">
      <c r="A156" t="n">
        <v>30</v>
      </c>
      <c r="B156" t="n">
        <v>150</v>
      </c>
      <c r="C156" t="inlineStr">
        <is>
          <t xml:space="preserve">CONCLUIDO	</t>
        </is>
      </c>
      <c r="D156" t="n">
        <v>8.6022</v>
      </c>
      <c r="E156" t="n">
        <v>11.62</v>
      </c>
      <c r="F156" t="n">
        <v>8.02</v>
      </c>
      <c r="G156" t="n">
        <v>43.73</v>
      </c>
      <c r="H156" t="n">
        <v>0.48</v>
      </c>
      <c r="I156" t="n">
        <v>11</v>
      </c>
      <c r="J156" t="n">
        <v>312.69</v>
      </c>
      <c r="K156" t="n">
        <v>61.82</v>
      </c>
      <c r="L156" t="n">
        <v>8.5</v>
      </c>
      <c r="M156" t="n">
        <v>5</v>
      </c>
      <c r="N156" t="n">
        <v>92.37</v>
      </c>
      <c r="O156" t="n">
        <v>38799.09</v>
      </c>
      <c r="P156" t="n">
        <v>114.24</v>
      </c>
      <c r="Q156" t="n">
        <v>1361.38</v>
      </c>
      <c r="R156" t="n">
        <v>32.58</v>
      </c>
      <c r="S156" t="n">
        <v>25.13</v>
      </c>
      <c r="T156" t="n">
        <v>3103.69</v>
      </c>
      <c r="U156" t="n">
        <v>0.77</v>
      </c>
      <c r="V156" t="n">
        <v>0.9</v>
      </c>
      <c r="W156" t="n">
        <v>1.2</v>
      </c>
      <c r="X156" t="n">
        <v>0.2</v>
      </c>
      <c r="Y156" t="n">
        <v>1</v>
      </c>
      <c r="Z156" t="n">
        <v>10</v>
      </c>
    </row>
    <row r="157">
      <c r="A157" t="n">
        <v>31</v>
      </c>
      <c r="B157" t="n">
        <v>150</v>
      </c>
      <c r="C157" t="inlineStr">
        <is>
          <t xml:space="preserve">CONCLUIDO	</t>
        </is>
      </c>
      <c r="D157" t="n">
        <v>8.599299999999999</v>
      </c>
      <c r="E157" t="n">
        <v>11.63</v>
      </c>
      <c r="F157" t="n">
        <v>8.02</v>
      </c>
      <c r="G157" t="n">
        <v>43.75</v>
      </c>
      <c r="H157" t="n">
        <v>0.5</v>
      </c>
      <c r="I157" t="n">
        <v>11</v>
      </c>
      <c r="J157" t="n">
        <v>313.24</v>
      </c>
      <c r="K157" t="n">
        <v>61.82</v>
      </c>
      <c r="L157" t="n">
        <v>8.75</v>
      </c>
      <c r="M157" t="n">
        <v>3</v>
      </c>
      <c r="N157" t="n">
        <v>92.67</v>
      </c>
      <c r="O157" t="n">
        <v>38866.96</v>
      </c>
      <c r="P157" t="n">
        <v>113.5</v>
      </c>
      <c r="Q157" t="n">
        <v>1361.38</v>
      </c>
      <c r="R157" t="n">
        <v>32.78</v>
      </c>
      <c r="S157" t="n">
        <v>25.13</v>
      </c>
      <c r="T157" t="n">
        <v>3207.29</v>
      </c>
      <c r="U157" t="n">
        <v>0.77</v>
      </c>
      <c r="V157" t="n">
        <v>0.9</v>
      </c>
      <c r="W157" t="n">
        <v>1.2</v>
      </c>
      <c r="X157" t="n">
        <v>0.2</v>
      </c>
      <c r="Y157" t="n">
        <v>1</v>
      </c>
      <c r="Z157" t="n">
        <v>10</v>
      </c>
    </row>
    <row r="158">
      <c r="A158" t="n">
        <v>32</v>
      </c>
      <c r="B158" t="n">
        <v>150</v>
      </c>
      <c r="C158" t="inlineStr">
        <is>
          <t xml:space="preserve">CONCLUIDO	</t>
        </is>
      </c>
      <c r="D158" t="n">
        <v>8.598699999999999</v>
      </c>
      <c r="E158" t="n">
        <v>11.63</v>
      </c>
      <c r="F158" t="n">
        <v>8.02</v>
      </c>
      <c r="G158" t="n">
        <v>43.75</v>
      </c>
      <c r="H158" t="n">
        <v>0.51</v>
      </c>
      <c r="I158" t="n">
        <v>11</v>
      </c>
      <c r="J158" t="n">
        <v>313.79</v>
      </c>
      <c r="K158" t="n">
        <v>61.82</v>
      </c>
      <c r="L158" t="n">
        <v>9</v>
      </c>
      <c r="M158" t="n">
        <v>3</v>
      </c>
      <c r="N158" t="n">
        <v>92.97</v>
      </c>
      <c r="O158" t="n">
        <v>38934.97</v>
      </c>
      <c r="P158" t="n">
        <v>112.88</v>
      </c>
      <c r="Q158" t="n">
        <v>1361.41</v>
      </c>
      <c r="R158" t="n">
        <v>32.69</v>
      </c>
      <c r="S158" t="n">
        <v>25.13</v>
      </c>
      <c r="T158" t="n">
        <v>3159.86</v>
      </c>
      <c r="U158" t="n">
        <v>0.77</v>
      </c>
      <c r="V158" t="n">
        <v>0.9</v>
      </c>
      <c r="W158" t="n">
        <v>1.2</v>
      </c>
      <c r="X158" t="n">
        <v>0.2</v>
      </c>
      <c r="Y158" t="n">
        <v>1</v>
      </c>
      <c r="Z158" t="n">
        <v>10</v>
      </c>
    </row>
    <row r="159">
      <c r="A159" t="n">
        <v>33</v>
      </c>
      <c r="B159" t="n">
        <v>150</v>
      </c>
      <c r="C159" t="inlineStr">
        <is>
          <t xml:space="preserve">CONCLUIDO	</t>
        </is>
      </c>
      <c r="D159" t="n">
        <v>8.5997</v>
      </c>
      <c r="E159" t="n">
        <v>11.63</v>
      </c>
      <c r="F159" t="n">
        <v>8.02</v>
      </c>
      <c r="G159" t="n">
        <v>43.75</v>
      </c>
      <c r="H159" t="n">
        <v>0.52</v>
      </c>
      <c r="I159" t="n">
        <v>11</v>
      </c>
      <c r="J159" t="n">
        <v>314.34</v>
      </c>
      <c r="K159" t="n">
        <v>61.82</v>
      </c>
      <c r="L159" t="n">
        <v>9.25</v>
      </c>
      <c r="M159" t="n">
        <v>2</v>
      </c>
      <c r="N159" t="n">
        <v>93.27</v>
      </c>
      <c r="O159" t="n">
        <v>39003.11</v>
      </c>
      <c r="P159" t="n">
        <v>111.95</v>
      </c>
      <c r="Q159" t="n">
        <v>1361.38</v>
      </c>
      <c r="R159" t="n">
        <v>32.75</v>
      </c>
      <c r="S159" t="n">
        <v>25.13</v>
      </c>
      <c r="T159" t="n">
        <v>3191.46</v>
      </c>
      <c r="U159" t="n">
        <v>0.77</v>
      </c>
      <c r="V159" t="n">
        <v>0.9</v>
      </c>
      <c r="W159" t="n">
        <v>1.2</v>
      </c>
      <c r="X159" t="n">
        <v>0.2</v>
      </c>
      <c r="Y159" t="n">
        <v>1</v>
      </c>
      <c r="Z159" t="n">
        <v>10</v>
      </c>
    </row>
    <row r="160">
      <c r="A160" t="n">
        <v>34</v>
      </c>
      <c r="B160" t="n">
        <v>150</v>
      </c>
      <c r="C160" t="inlineStr">
        <is>
          <t xml:space="preserve">CONCLUIDO	</t>
        </is>
      </c>
      <c r="D160" t="n">
        <v>8.595599999999999</v>
      </c>
      <c r="E160" t="n">
        <v>11.63</v>
      </c>
      <c r="F160" t="n">
        <v>8.029999999999999</v>
      </c>
      <c r="G160" t="n">
        <v>43.78</v>
      </c>
      <c r="H160" t="n">
        <v>0.54</v>
      </c>
      <c r="I160" t="n">
        <v>11</v>
      </c>
      <c r="J160" t="n">
        <v>314.9</v>
      </c>
      <c r="K160" t="n">
        <v>61.82</v>
      </c>
      <c r="L160" t="n">
        <v>9.5</v>
      </c>
      <c r="M160" t="n">
        <v>0</v>
      </c>
      <c r="N160" t="n">
        <v>93.56999999999999</v>
      </c>
      <c r="O160" t="n">
        <v>39071.38</v>
      </c>
      <c r="P160" t="n">
        <v>112.26</v>
      </c>
      <c r="Q160" t="n">
        <v>1361.38</v>
      </c>
      <c r="R160" t="n">
        <v>32.74</v>
      </c>
      <c r="S160" t="n">
        <v>25.13</v>
      </c>
      <c r="T160" t="n">
        <v>3186.48</v>
      </c>
      <c r="U160" t="n">
        <v>0.77</v>
      </c>
      <c r="V160" t="n">
        <v>0.9</v>
      </c>
      <c r="W160" t="n">
        <v>1.21</v>
      </c>
      <c r="X160" t="n">
        <v>0.21</v>
      </c>
      <c r="Y160" t="n">
        <v>1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7.1726</v>
      </c>
      <c r="E161" t="n">
        <v>13.94</v>
      </c>
      <c r="F161" t="n">
        <v>10.77</v>
      </c>
      <c r="G161" t="n">
        <v>4.72</v>
      </c>
      <c r="H161" t="n">
        <v>0.64</v>
      </c>
      <c r="I161" t="n">
        <v>137</v>
      </c>
      <c r="J161" t="n">
        <v>26.11</v>
      </c>
      <c r="K161" t="n">
        <v>12.1</v>
      </c>
      <c r="L161" t="n">
        <v>1</v>
      </c>
      <c r="M161" t="n">
        <v>0</v>
      </c>
      <c r="N161" t="n">
        <v>3.01</v>
      </c>
      <c r="O161" t="n">
        <v>3454.41</v>
      </c>
      <c r="P161" t="n">
        <v>31.5</v>
      </c>
      <c r="Q161" t="n">
        <v>1362.82</v>
      </c>
      <c r="R161" t="n">
        <v>112.54</v>
      </c>
      <c r="S161" t="n">
        <v>25.13</v>
      </c>
      <c r="T161" t="n">
        <v>42453.84</v>
      </c>
      <c r="U161" t="n">
        <v>0.22</v>
      </c>
      <c r="V161" t="n">
        <v>0.67</v>
      </c>
      <c r="W161" t="n">
        <v>1.59</v>
      </c>
      <c r="X161" t="n">
        <v>2.95</v>
      </c>
      <c r="Y161" t="n">
        <v>1</v>
      </c>
      <c r="Z161" t="n">
        <v>10</v>
      </c>
    </row>
    <row r="162">
      <c r="A162" t="n">
        <v>0</v>
      </c>
      <c r="B162" t="n">
        <v>45</v>
      </c>
      <c r="C162" t="inlineStr">
        <is>
          <t xml:space="preserve">CONCLUIDO	</t>
        </is>
      </c>
      <c r="D162" t="n">
        <v>8.450699999999999</v>
      </c>
      <c r="E162" t="n">
        <v>11.83</v>
      </c>
      <c r="F162" t="n">
        <v>8.82</v>
      </c>
      <c r="G162" t="n">
        <v>10.58</v>
      </c>
      <c r="H162" t="n">
        <v>0.18</v>
      </c>
      <c r="I162" t="n">
        <v>50</v>
      </c>
      <c r="J162" t="n">
        <v>98.70999999999999</v>
      </c>
      <c r="K162" t="n">
        <v>39.72</v>
      </c>
      <c r="L162" t="n">
        <v>1</v>
      </c>
      <c r="M162" t="n">
        <v>47</v>
      </c>
      <c r="N162" t="n">
        <v>12.99</v>
      </c>
      <c r="O162" t="n">
        <v>12407.75</v>
      </c>
      <c r="P162" t="n">
        <v>68.3</v>
      </c>
      <c r="Q162" t="n">
        <v>1361.51</v>
      </c>
      <c r="R162" t="n">
        <v>57.49</v>
      </c>
      <c r="S162" t="n">
        <v>25.13</v>
      </c>
      <c r="T162" t="n">
        <v>15363.97</v>
      </c>
      <c r="U162" t="n">
        <v>0.44</v>
      </c>
      <c r="V162" t="n">
        <v>0.82</v>
      </c>
      <c r="W162" t="n">
        <v>1.27</v>
      </c>
      <c r="X162" t="n">
        <v>1</v>
      </c>
      <c r="Y162" t="n">
        <v>1</v>
      </c>
      <c r="Z162" t="n">
        <v>10</v>
      </c>
    </row>
    <row r="163">
      <c r="A163" t="n">
        <v>1</v>
      </c>
      <c r="B163" t="n">
        <v>45</v>
      </c>
      <c r="C163" t="inlineStr">
        <is>
          <t xml:space="preserve">CONCLUIDO	</t>
        </is>
      </c>
      <c r="D163" t="n">
        <v>8.8188</v>
      </c>
      <c r="E163" t="n">
        <v>11.34</v>
      </c>
      <c r="F163" t="n">
        <v>8.57</v>
      </c>
      <c r="G163" t="n">
        <v>13.53</v>
      </c>
      <c r="H163" t="n">
        <v>0.22</v>
      </c>
      <c r="I163" t="n">
        <v>38</v>
      </c>
      <c r="J163" t="n">
        <v>99.02</v>
      </c>
      <c r="K163" t="n">
        <v>39.72</v>
      </c>
      <c r="L163" t="n">
        <v>1.25</v>
      </c>
      <c r="M163" t="n">
        <v>32</v>
      </c>
      <c r="N163" t="n">
        <v>13.05</v>
      </c>
      <c r="O163" t="n">
        <v>12446.14</v>
      </c>
      <c r="P163" t="n">
        <v>62.42</v>
      </c>
      <c r="Q163" t="n">
        <v>1361.78</v>
      </c>
      <c r="R163" t="n">
        <v>49.83</v>
      </c>
      <c r="S163" t="n">
        <v>25.13</v>
      </c>
      <c r="T163" t="n">
        <v>11594.56</v>
      </c>
      <c r="U163" t="n">
        <v>0.5</v>
      </c>
      <c r="V163" t="n">
        <v>0.84</v>
      </c>
      <c r="W163" t="n">
        <v>1.24</v>
      </c>
      <c r="X163" t="n">
        <v>0.75</v>
      </c>
      <c r="Y163" t="n">
        <v>1</v>
      </c>
      <c r="Z163" t="n">
        <v>10</v>
      </c>
    </row>
    <row r="164">
      <c r="A164" t="n">
        <v>2</v>
      </c>
      <c r="B164" t="n">
        <v>45</v>
      </c>
      <c r="C164" t="inlineStr">
        <is>
          <t xml:space="preserve">CONCLUIDO	</t>
        </is>
      </c>
      <c r="D164" t="n">
        <v>8.956300000000001</v>
      </c>
      <c r="E164" t="n">
        <v>11.17</v>
      </c>
      <c r="F164" t="n">
        <v>8.5</v>
      </c>
      <c r="G164" t="n">
        <v>15.45</v>
      </c>
      <c r="H164" t="n">
        <v>0.27</v>
      </c>
      <c r="I164" t="n">
        <v>33</v>
      </c>
      <c r="J164" t="n">
        <v>99.33</v>
      </c>
      <c r="K164" t="n">
        <v>39.72</v>
      </c>
      <c r="L164" t="n">
        <v>1.5</v>
      </c>
      <c r="M164" t="n">
        <v>8</v>
      </c>
      <c r="N164" t="n">
        <v>13.11</v>
      </c>
      <c r="O164" t="n">
        <v>12484.55</v>
      </c>
      <c r="P164" t="n">
        <v>59.35</v>
      </c>
      <c r="Q164" t="n">
        <v>1361.41</v>
      </c>
      <c r="R164" t="n">
        <v>47.09</v>
      </c>
      <c r="S164" t="n">
        <v>25.13</v>
      </c>
      <c r="T164" t="n">
        <v>10251.83</v>
      </c>
      <c r="U164" t="n">
        <v>0.53</v>
      </c>
      <c r="V164" t="n">
        <v>0.85</v>
      </c>
      <c r="W164" t="n">
        <v>1.26</v>
      </c>
      <c r="X164" t="n">
        <v>0.68</v>
      </c>
      <c r="Y164" t="n">
        <v>1</v>
      </c>
      <c r="Z164" t="n">
        <v>10</v>
      </c>
    </row>
    <row r="165">
      <c r="A165" t="n">
        <v>3</v>
      </c>
      <c r="B165" t="n">
        <v>45</v>
      </c>
      <c r="C165" t="inlineStr">
        <is>
          <t xml:space="preserve">CONCLUIDO	</t>
        </is>
      </c>
      <c r="D165" t="n">
        <v>8.9834</v>
      </c>
      <c r="E165" t="n">
        <v>11.13</v>
      </c>
      <c r="F165" t="n">
        <v>8.49</v>
      </c>
      <c r="G165" t="n">
        <v>15.91</v>
      </c>
      <c r="H165" t="n">
        <v>0.31</v>
      </c>
      <c r="I165" t="n">
        <v>32</v>
      </c>
      <c r="J165" t="n">
        <v>99.64</v>
      </c>
      <c r="K165" t="n">
        <v>39.72</v>
      </c>
      <c r="L165" t="n">
        <v>1.75</v>
      </c>
      <c r="M165" t="n">
        <v>0</v>
      </c>
      <c r="N165" t="n">
        <v>13.18</v>
      </c>
      <c r="O165" t="n">
        <v>12522.99</v>
      </c>
      <c r="P165" t="n">
        <v>59.24</v>
      </c>
      <c r="Q165" t="n">
        <v>1361.45</v>
      </c>
      <c r="R165" t="n">
        <v>46.24</v>
      </c>
      <c r="S165" t="n">
        <v>25.13</v>
      </c>
      <c r="T165" t="n">
        <v>9828.950000000001</v>
      </c>
      <c r="U165" t="n">
        <v>0.54</v>
      </c>
      <c r="V165" t="n">
        <v>0.85</v>
      </c>
      <c r="W165" t="n">
        <v>1.27</v>
      </c>
      <c r="X165" t="n">
        <v>0.67</v>
      </c>
      <c r="Y165" t="n">
        <v>1</v>
      </c>
      <c r="Z165" t="n">
        <v>10</v>
      </c>
    </row>
    <row r="166">
      <c r="A166" t="n">
        <v>0</v>
      </c>
      <c r="B166" t="n">
        <v>105</v>
      </c>
      <c r="C166" t="inlineStr">
        <is>
          <t xml:space="preserve">CONCLUIDO	</t>
        </is>
      </c>
      <c r="D166" t="n">
        <v>6.0667</v>
      </c>
      <c r="E166" t="n">
        <v>16.48</v>
      </c>
      <c r="F166" t="n">
        <v>9.859999999999999</v>
      </c>
      <c r="G166" t="n">
        <v>5.92</v>
      </c>
      <c r="H166" t="n">
        <v>0.09</v>
      </c>
      <c r="I166" t="n">
        <v>100</v>
      </c>
      <c r="J166" t="n">
        <v>204</v>
      </c>
      <c r="K166" t="n">
        <v>55.27</v>
      </c>
      <c r="L166" t="n">
        <v>1</v>
      </c>
      <c r="M166" t="n">
        <v>98</v>
      </c>
      <c r="N166" t="n">
        <v>42.72</v>
      </c>
      <c r="O166" t="n">
        <v>25393.6</v>
      </c>
      <c r="P166" t="n">
        <v>137.64</v>
      </c>
      <c r="Q166" t="n">
        <v>1361.66</v>
      </c>
      <c r="R166" t="n">
        <v>90.41</v>
      </c>
      <c r="S166" t="n">
        <v>25.13</v>
      </c>
      <c r="T166" t="n">
        <v>31575.91</v>
      </c>
      <c r="U166" t="n">
        <v>0.28</v>
      </c>
      <c r="V166" t="n">
        <v>0.73</v>
      </c>
      <c r="W166" t="n">
        <v>1.34</v>
      </c>
      <c r="X166" t="n">
        <v>2.04</v>
      </c>
      <c r="Y166" t="n">
        <v>1</v>
      </c>
      <c r="Z166" t="n">
        <v>10</v>
      </c>
    </row>
    <row r="167">
      <c r="A167" t="n">
        <v>1</v>
      </c>
      <c r="B167" t="n">
        <v>105</v>
      </c>
      <c r="C167" t="inlineStr">
        <is>
          <t xml:space="preserve">CONCLUIDO	</t>
        </is>
      </c>
      <c r="D167" t="n">
        <v>6.6942</v>
      </c>
      <c r="E167" t="n">
        <v>14.94</v>
      </c>
      <c r="F167" t="n">
        <v>9.33</v>
      </c>
      <c r="G167" t="n">
        <v>7.47</v>
      </c>
      <c r="H167" t="n">
        <v>0.11</v>
      </c>
      <c r="I167" t="n">
        <v>75</v>
      </c>
      <c r="J167" t="n">
        <v>204.39</v>
      </c>
      <c r="K167" t="n">
        <v>55.27</v>
      </c>
      <c r="L167" t="n">
        <v>1.25</v>
      </c>
      <c r="M167" t="n">
        <v>73</v>
      </c>
      <c r="N167" t="n">
        <v>42.87</v>
      </c>
      <c r="O167" t="n">
        <v>25442.42</v>
      </c>
      <c r="P167" t="n">
        <v>128.59</v>
      </c>
      <c r="Q167" t="n">
        <v>1361.66</v>
      </c>
      <c r="R167" t="n">
        <v>73.79000000000001</v>
      </c>
      <c r="S167" t="n">
        <v>25.13</v>
      </c>
      <c r="T167" t="n">
        <v>23388.68</v>
      </c>
      <c r="U167" t="n">
        <v>0.34</v>
      </c>
      <c r="V167" t="n">
        <v>0.77</v>
      </c>
      <c r="W167" t="n">
        <v>1.3</v>
      </c>
      <c r="X167" t="n">
        <v>1.51</v>
      </c>
      <c r="Y167" t="n">
        <v>1</v>
      </c>
      <c r="Z167" t="n">
        <v>10</v>
      </c>
    </row>
    <row r="168">
      <c r="A168" t="n">
        <v>2</v>
      </c>
      <c r="B168" t="n">
        <v>105</v>
      </c>
      <c r="C168" t="inlineStr">
        <is>
          <t xml:space="preserve">CONCLUIDO	</t>
        </is>
      </c>
      <c r="D168" t="n">
        <v>7.139</v>
      </c>
      <c r="E168" t="n">
        <v>14.01</v>
      </c>
      <c r="F168" t="n">
        <v>9.01</v>
      </c>
      <c r="G168" t="n">
        <v>9.01</v>
      </c>
      <c r="H168" t="n">
        <v>0.13</v>
      </c>
      <c r="I168" t="n">
        <v>60</v>
      </c>
      <c r="J168" t="n">
        <v>204.79</v>
      </c>
      <c r="K168" t="n">
        <v>55.27</v>
      </c>
      <c r="L168" t="n">
        <v>1.5</v>
      </c>
      <c r="M168" t="n">
        <v>58</v>
      </c>
      <c r="N168" t="n">
        <v>43.02</v>
      </c>
      <c r="O168" t="n">
        <v>25491.3</v>
      </c>
      <c r="P168" t="n">
        <v>122.74</v>
      </c>
      <c r="Q168" t="n">
        <v>1361.51</v>
      </c>
      <c r="R168" t="n">
        <v>63.51</v>
      </c>
      <c r="S168" t="n">
        <v>25.13</v>
      </c>
      <c r="T168" t="n">
        <v>18325.5</v>
      </c>
      <c r="U168" t="n">
        <v>0.4</v>
      </c>
      <c r="V168" t="n">
        <v>0.8</v>
      </c>
      <c r="W168" t="n">
        <v>1.28</v>
      </c>
      <c r="X168" t="n">
        <v>1.19</v>
      </c>
      <c r="Y168" t="n">
        <v>1</v>
      </c>
      <c r="Z168" t="n">
        <v>10</v>
      </c>
    </row>
    <row r="169">
      <c r="A169" t="n">
        <v>3</v>
      </c>
      <c r="B169" t="n">
        <v>105</v>
      </c>
      <c r="C169" t="inlineStr">
        <is>
          <t xml:space="preserve">CONCLUIDO	</t>
        </is>
      </c>
      <c r="D169" t="n">
        <v>7.4619</v>
      </c>
      <c r="E169" t="n">
        <v>13.4</v>
      </c>
      <c r="F169" t="n">
        <v>8.81</v>
      </c>
      <c r="G169" t="n">
        <v>10.57</v>
      </c>
      <c r="H169" t="n">
        <v>0.15</v>
      </c>
      <c r="I169" t="n">
        <v>50</v>
      </c>
      <c r="J169" t="n">
        <v>205.18</v>
      </c>
      <c r="K169" t="n">
        <v>55.27</v>
      </c>
      <c r="L169" t="n">
        <v>1.75</v>
      </c>
      <c r="M169" t="n">
        <v>48</v>
      </c>
      <c r="N169" t="n">
        <v>43.16</v>
      </c>
      <c r="O169" t="n">
        <v>25540.22</v>
      </c>
      <c r="P169" t="n">
        <v>118.44</v>
      </c>
      <c r="Q169" t="n">
        <v>1361.44</v>
      </c>
      <c r="R169" t="n">
        <v>57.46</v>
      </c>
      <c r="S169" t="n">
        <v>25.13</v>
      </c>
      <c r="T169" t="n">
        <v>15352.56</v>
      </c>
      <c r="U169" t="n">
        <v>0.44</v>
      </c>
      <c r="V169" t="n">
        <v>0.82</v>
      </c>
      <c r="W169" t="n">
        <v>1.26</v>
      </c>
      <c r="X169" t="n">
        <v>0.99</v>
      </c>
      <c r="Y169" t="n">
        <v>1</v>
      </c>
      <c r="Z169" t="n">
        <v>10</v>
      </c>
    </row>
    <row r="170">
      <c r="A170" t="n">
        <v>4</v>
      </c>
      <c r="B170" t="n">
        <v>105</v>
      </c>
      <c r="C170" t="inlineStr">
        <is>
          <t xml:space="preserve">CONCLUIDO	</t>
        </is>
      </c>
      <c r="D170" t="n">
        <v>7.7436</v>
      </c>
      <c r="E170" t="n">
        <v>12.91</v>
      </c>
      <c r="F170" t="n">
        <v>8.65</v>
      </c>
      <c r="G170" t="n">
        <v>12.35</v>
      </c>
      <c r="H170" t="n">
        <v>0.17</v>
      </c>
      <c r="I170" t="n">
        <v>42</v>
      </c>
      <c r="J170" t="n">
        <v>205.58</v>
      </c>
      <c r="K170" t="n">
        <v>55.27</v>
      </c>
      <c r="L170" t="n">
        <v>2</v>
      </c>
      <c r="M170" t="n">
        <v>40</v>
      </c>
      <c r="N170" t="n">
        <v>43.31</v>
      </c>
      <c r="O170" t="n">
        <v>25589.2</v>
      </c>
      <c r="P170" t="n">
        <v>114.41</v>
      </c>
      <c r="Q170" t="n">
        <v>1361.6</v>
      </c>
      <c r="R170" t="n">
        <v>52.41</v>
      </c>
      <c r="S170" t="n">
        <v>25.13</v>
      </c>
      <c r="T170" t="n">
        <v>12867.42</v>
      </c>
      <c r="U170" t="n">
        <v>0.48</v>
      </c>
      <c r="V170" t="n">
        <v>0.83</v>
      </c>
      <c r="W170" t="n">
        <v>1.25</v>
      </c>
      <c r="X170" t="n">
        <v>0.82</v>
      </c>
      <c r="Y170" t="n">
        <v>1</v>
      </c>
      <c r="Z170" t="n">
        <v>10</v>
      </c>
    </row>
    <row r="171">
      <c r="A171" t="n">
        <v>5</v>
      </c>
      <c r="B171" t="n">
        <v>105</v>
      </c>
      <c r="C171" t="inlineStr">
        <is>
          <t xml:space="preserve">CONCLUIDO	</t>
        </is>
      </c>
      <c r="D171" t="n">
        <v>7.9348</v>
      </c>
      <c r="E171" t="n">
        <v>12.6</v>
      </c>
      <c r="F171" t="n">
        <v>8.539999999999999</v>
      </c>
      <c r="G171" t="n">
        <v>13.84</v>
      </c>
      <c r="H171" t="n">
        <v>0.19</v>
      </c>
      <c r="I171" t="n">
        <v>37</v>
      </c>
      <c r="J171" t="n">
        <v>205.98</v>
      </c>
      <c r="K171" t="n">
        <v>55.27</v>
      </c>
      <c r="L171" t="n">
        <v>2.25</v>
      </c>
      <c r="M171" t="n">
        <v>35</v>
      </c>
      <c r="N171" t="n">
        <v>43.46</v>
      </c>
      <c r="O171" t="n">
        <v>25638.22</v>
      </c>
      <c r="P171" t="n">
        <v>111.69</v>
      </c>
      <c r="Q171" t="n">
        <v>1361.68</v>
      </c>
      <c r="R171" t="n">
        <v>48.92</v>
      </c>
      <c r="S171" t="n">
        <v>25.13</v>
      </c>
      <c r="T171" t="n">
        <v>11147.63</v>
      </c>
      <c r="U171" t="n">
        <v>0.51</v>
      </c>
      <c r="V171" t="n">
        <v>0.84</v>
      </c>
      <c r="W171" t="n">
        <v>1.24</v>
      </c>
      <c r="X171" t="n">
        <v>0.72</v>
      </c>
      <c r="Y171" t="n">
        <v>1</v>
      </c>
      <c r="Z171" t="n">
        <v>10</v>
      </c>
    </row>
    <row r="172">
      <c r="A172" t="n">
        <v>6</v>
      </c>
      <c r="B172" t="n">
        <v>105</v>
      </c>
      <c r="C172" t="inlineStr">
        <is>
          <t xml:space="preserve">CONCLUIDO	</t>
        </is>
      </c>
      <c r="D172" t="n">
        <v>8.082800000000001</v>
      </c>
      <c r="E172" t="n">
        <v>12.37</v>
      </c>
      <c r="F172" t="n">
        <v>8.470000000000001</v>
      </c>
      <c r="G172" t="n">
        <v>15.4</v>
      </c>
      <c r="H172" t="n">
        <v>0.22</v>
      </c>
      <c r="I172" t="n">
        <v>33</v>
      </c>
      <c r="J172" t="n">
        <v>206.38</v>
      </c>
      <c r="K172" t="n">
        <v>55.27</v>
      </c>
      <c r="L172" t="n">
        <v>2.5</v>
      </c>
      <c r="M172" t="n">
        <v>31</v>
      </c>
      <c r="N172" t="n">
        <v>43.6</v>
      </c>
      <c r="O172" t="n">
        <v>25687.3</v>
      </c>
      <c r="P172" t="n">
        <v>108.85</v>
      </c>
      <c r="Q172" t="n">
        <v>1361.41</v>
      </c>
      <c r="R172" t="n">
        <v>46.69</v>
      </c>
      <c r="S172" t="n">
        <v>25.13</v>
      </c>
      <c r="T172" t="n">
        <v>10048.75</v>
      </c>
      <c r="U172" t="n">
        <v>0.54</v>
      </c>
      <c r="V172" t="n">
        <v>0.85</v>
      </c>
      <c r="W172" t="n">
        <v>1.24</v>
      </c>
      <c r="X172" t="n">
        <v>0.65</v>
      </c>
      <c r="Y172" t="n">
        <v>1</v>
      </c>
      <c r="Z172" t="n">
        <v>10</v>
      </c>
    </row>
    <row r="173">
      <c r="A173" t="n">
        <v>7</v>
      </c>
      <c r="B173" t="n">
        <v>105</v>
      </c>
      <c r="C173" t="inlineStr">
        <is>
          <t xml:space="preserve">CONCLUIDO	</t>
        </is>
      </c>
      <c r="D173" t="n">
        <v>8.244999999999999</v>
      </c>
      <c r="E173" t="n">
        <v>12.13</v>
      </c>
      <c r="F173" t="n">
        <v>8.390000000000001</v>
      </c>
      <c r="G173" t="n">
        <v>17.35</v>
      </c>
      <c r="H173" t="n">
        <v>0.24</v>
      </c>
      <c r="I173" t="n">
        <v>29</v>
      </c>
      <c r="J173" t="n">
        <v>206.78</v>
      </c>
      <c r="K173" t="n">
        <v>55.27</v>
      </c>
      <c r="L173" t="n">
        <v>2.75</v>
      </c>
      <c r="M173" t="n">
        <v>27</v>
      </c>
      <c r="N173" t="n">
        <v>43.75</v>
      </c>
      <c r="O173" t="n">
        <v>25736.42</v>
      </c>
      <c r="P173" t="n">
        <v>106.3</v>
      </c>
      <c r="Q173" t="n">
        <v>1361.56</v>
      </c>
      <c r="R173" t="n">
        <v>44.36</v>
      </c>
      <c r="S173" t="n">
        <v>25.13</v>
      </c>
      <c r="T173" t="n">
        <v>8903.370000000001</v>
      </c>
      <c r="U173" t="n">
        <v>0.57</v>
      </c>
      <c r="V173" t="n">
        <v>0.86</v>
      </c>
      <c r="W173" t="n">
        <v>1.23</v>
      </c>
      <c r="X173" t="n">
        <v>0.57</v>
      </c>
      <c r="Y173" t="n">
        <v>1</v>
      </c>
      <c r="Z173" t="n">
        <v>10</v>
      </c>
    </row>
    <row r="174">
      <c r="A174" t="n">
        <v>8</v>
      </c>
      <c r="B174" t="n">
        <v>105</v>
      </c>
      <c r="C174" t="inlineStr">
        <is>
          <t xml:space="preserve">CONCLUIDO	</t>
        </is>
      </c>
      <c r="D174" t="n">
        <v>8.3811</v>
      </c>
      <c r="E174" t="n">
        <v>11.93</v>
      </c>
      <c r="F174" t="n">
        <v>8.31</v>
      </c>
      <c r="G174" t="n">
        <v>19.18</v>
      </c>
      <c r="H174" t="n">
        <v>0.26</v>
      </c>
      <c r="I174" t="n">
        <v>26</v>
      </c>
      <c r="J174" t="n">
        <v>207.17</v>
      </c>
      <c r="K174" t="n">
        <v>55.27</v>
      </c>
      <c r="L174" t="n">
        <v>3</v>
      </c>
      <c r="M174" t="n">
        <v>24</v>
      </c>
      <c r="N174" t="n">
        <v>43.9</v>
      </c>
      <c r="O174" t="n">
        <v>25785.6</v>
      </c>
      <c r="P174" t="n">
        <v>103.77</v>
      </c>
      <c r="Q174" t="n">
        <v>1361.44</v>
      </c>
      <c r="R174" t="n">
        <v>42.01</v>
      </c>
      <c r="S174" t="n">
        <v>25.13</v>
      </c>
      <c r="T174" t="n">
        <v>7745.91</v>
      </c>
      <c r="U174" t="n">
        <v>0.6</v>
      </c>
      <c r="V174" t="n">
        <v>0.87</v>
      </c>
      <c r="W174" t="n">
        <v>1.22</v>
      </c>
      <c r="X174" t="n">
        <v>0.49</v>
      </c>
      <c r="Y174" t="n">
        <v>1</v>
      </c>
      <c r="Z174" t="n">
        <v>10</v>
      </c>
    </row>
    <row r="175">
      <c r="A175" t="n">
        <v>9</v>
      </c>
      <c r="B175" t="n">
        <v>105</v>
      </c>
      <c r="C175" t="inlineStr">
        <is>
          <t xml:space="preserve">CONCLUIDO	</t>
        </is>
      </c>
      <c r="D175" t="n">
        <v>8.452500000000001</v>
      </c>
      <c r="E175" t="n">
        <v>11.83</v>
      </c>
      <c r="F175" t="n">
        <v>8.289999999999999</v>
      </c>
      <c r="G175" t="n">
        <v>20.73</v>
      </c>
      <c r="H175" t="n">
        <v>0.28</v>
      </c>
      <c r="I175" t="n">
        <v>24</v>
      </c>
      <c r="J175" t="n">
        <v>207.57</v>
      </c>
      <c r="K175" t="n">
        <v>55.27</v>
      </c>
      <c r="L175" t="n">
        <v>3.25</v>
      </c>
      <c r="M175" t="n">
        <v>22</v>
      </c>
      <c r="N175" t="n">
        <v>44.05</v>
      </c>
      <c r="O175" t="n">
        <v>25834.83</v>
      </c>
      <c r="P175" t="n">
        <v>101.97</v>
      </c>
      <c r="Q175" t="n">
        <v>1361.58</v>
      </c>
      <c r="R175" t="n">
        <v>41.33</v>
      </c>
      <c r="S175" t="n">
        <v>25.13</v>
      </c>
      <c r="T175" t="n">
        <v>7415.46</v>
      </c>
      <c r="U175" t="n">
        <v>0.61</v>
      </c>
      <c r="V175" t="n">
        <v>0.87</v>
      </c>
      <c r="W175" t="n">
        <v>1.22</v>
      </c>
      <c r="X175" t="n">
        <v>0.47</v>
      </c>
      <c r="Y175" t="n">
        <v>1</v>
      </c>
      <c r="Z175" t="n">
        <v>10</v>
      </c>
    </row>
    <row r="176">
      <c r="A176" t="n">
        <v>10</v>
      </c>
      <c r="B176" t="n">
        <v>105</v>
      </c>
      <c r="C176" t="inlineStr">
        <is>
          <t xml:space="preserve">CONCLUIDO	</t>
        </is>
      </c>
      <c r="D176" t="n">
        <v>8.5501</v>
      </c>
      <c r="E176" t="n">
        <v>11.7</v>
      </c>
      <c r="F176" t="n">
        <v>8.24</v>
      </c>
      <c r="G176" t="n">
        <v>22.47</v>
      </c>
      <c r="H176" t="n">
        <v>0.3</v>
      </c>
      <c r="I176" t="n">
        <v>22</v>
      </c>
      <c r="J176" t="n">
        <v>207.97</v>
      </c>
      <c r="K176" t="n">
        <v>55.27</v>
      </c>
      <c r="L176" t="n">
        <v>3.5</v>
      </c>
      <c r="M176" t="n">
        <v>20</v>
      </c>
      <c r="N176" t="n">
        <v>44.2</v>
      </c>
      <c r="O176" t="n">
        <v>25884.1</v>
      </c>
      <c r="P176" t="n">
        <v>98.97</v>
      </c>
      <c r="Q176" t="n">
        <v>1361.34</v>
      </c>
      <c r="R176" t="n">
        <v>39.84</v>
      </c>
      <c r="S176" t="n">
        <v>25.13</v>
      </c>
      <c r="T176" t="n">
        <v>6683.01</v>
      </c>
      <c r="U176" t="n">
        <v>0.63</v>
      </c>
      <c r="V176" t="n">
        <v>0.87</v>
      </c>
      <c r="W176" t="n">
        <v>1.21</v>
      </c>
      <c r="X176" t="n">
        <v>0.42</v>
      </c>
      <c r="Y176" t="n">
        <v>1</v>
      </c>
      <c r="Z176" t="n">
        <v>10</v>
      </c>
    </row>
    <row r="177">
      <c r="A177" t="n">
        <v>11</v>
      </c>
      <c r="B177" t="n">
        <v>105</v>
      </c>
      <c r="C177" t="inlineStr">
        <is>
          <t xml:space="preserve">CONCLUIDO	</t>
        </is>
      </c>
      <c r="D177" t="n">
        <v>8.6416</v>
      </c>
      <c r="E177" t="n">
        <v>11.57</v>
      </c>
      <c r="F177" t="n">
        <v>8.199999999999999</v>
      </c>
      <c r="G177" t="n">
        <v>24.59</v>
      </c>
      <c r="H177" t="n">
        <v>0.32</v>
      </c>
      <c r="I177" t="n">
        <v>20</v>
      </c>
      <c r="J177" t="n">
        <v>208.37</v>
      </c>
      <c r="K177" t="n">
        <v>55.27</v>
      </c>
      <c r="L177" t="n">
        <v>3.75</v>
      </c>
      <c r="M177" t="n">
        <v>18</v>
      </c>
      <c r="N177" t="n">
        <v>44.35</v>
      </c>
      <c r="O177" t="n">
        <v>25933.43</v>
      </c>
      <c r="P177" t="n">
        <v>97.67</v>
      </c>
      <c r="Q177" t="n">
        <v>1361.41</v>
      </c>
      <c r="R177" t="n">
        <v>38.43</v>
      </c>
      <c r="S177" t="n">
        <v>25.13</v>
      </c>
      <c r="T177" t="n">
        <v>5983.6</v>
      </c>
      <c r="U177" t="n">
        <v>0.65</v>
      </c>
      <c r="V177" t="n">
        <v>0.88</v>
      </c>
      <c r="W177" t="n">
        <v>1.21</v>
      </c>
      <c r="X177" t="n">
        <v>0.38</v>
      </c>
      <c r="Y177" t="n">
        <v>1</v>
      </c>
      <c r="Z177" t="n">
        <v>10</v>
      </c>
    </row>
    <row r="178">
      <c r="A178" t="n">
        <v>12</v>
      </c>
      <c r="B178" t="n">
        <v>105</v>
      </c>
      <c r="C178" t="inlineStr">
        <is>
          <t xml:space="preserve">CONCLUIDO	</t>
        </is>
      </c>
      <c r="D178" t="n">
        <v>8.728999999999999</v>
      </c>
      <c r="E178" t="n">
        <v>11.46</v>
      </c>
      <c r="F178" t="n">
        <v>8.16</v>
      </c>
      <c r="G178" t="n">
        <v>27.2</v>
      </c>
      <c r="H178" t="n">
        <v>0.34</v>
      </c>
      <c r="I178" t="n">
        <v>18</v>
      </c>
      <c r="J178" t="n">
        <v>208.77</v>
      </c>
      <c r="K178" t="n">
        <v>55.27</v>
      </c>
      <c r="L178" t="n">
        <v>4</v>
      </c>
      <c r="M178" t="n">
        <v>16</v>
      </c>
      <c r="N178" t="n">
        <v>44.5</v>
      </c>
      <c r="O178" t="n">
        <v>25982.82</v>
      </c>
      <c r="P178" t="n">
        <v>93.40000000000001</v>
      </c>
      <c r="Q178" t="n">
        <v>1361.34</v>
      </c>
      <c r="R178" t="n">
        <v>37.33</v>
      </c>
      <c r="S178" t="n">
        <v>25.13</v>
      </c>
      <c r="T178" t="n">
        <v>5447.32</v>
      </c>
      <c r="U178" t="n">
        <v>0.67</v>
      </c>
      <c r="V178" t="n">
        <v>0.88</v>
      </c>
      <c r="W178" t="n">
        <v>1.21</v>
      </c>
      <c r="X178" t="n">
        <v>0.34</v>
      </c>
      <c r="Y178" t="n">
        <v>1</v>
      </c>
      <c r="Z178" t="n">
        <v>10</v>
      </c>
    </row>
    <row r="179">
      <c r="A179" t="n">
        <v>13</v>
      </c>
      <c r="B179" t="n">
        <v>105</v>
      </c>
      <c r="C179" t="inlineStr">
        <is>
          <t xml:space="preserve">CONCLUIDO	</t>
        </is>
      </c>
      <c r="D179" t="n">
        <v>8.7713</v>
      </c>
      <c r="E179" t="n">
        <v>11.4</v>
      </c>
      <c r="F179" t="n">
        <v>8.15</v>
      </c>
      <c r="G179" t="n">
        <v>28.75</v>
      </c>
      <c r="H179" t="n">
        <v>0.36</v>
      </c>
      <c r="I179" t="n">
        <v>17</v>
      </c>
      <c r="J179" t="n">
        <v>209.17</v>
      </c>
      <c r="K179" t="n">
        <v>55.27</v>
      </c>
      <c r="L179" t="n">
        <v>4.25</v>
      </c>
      <c r="M179" t="n">
        <v>14</v>
      </c>
      <c r="N179" t="n">
        <v>44.65</v>
      </c>
      <c r="O179" t="n">
        <v>26032.25</v>
      </c>
      <c r="P179" t="n">
        <v>91.16</v>
      </c>
      <c r="Q179" t="n">
        <v>1361.42</v>
      </c>
      <c r="R179" t="n">
        <v>36.84</v>
      </c>
      <c r="S179" t="n">
        <v>25.13</v>
      </c>
      <c r="T179" t="n">
        <v>5206.66</v>
      </c>
      <c r="U179" t="n">
        <v>0.68</v>
      </c>
      <c r="V179" t="n">
        <v>0.88</v>
      </c>
      <c r="W179" t="n">
        <v>1.21</v>
      </c>
      <c r="X179" t="n">
        <v>0.33</v>
      </c>
      <c r="Y179" t="n">
        <v>1</v>
      </c>
      <c r="Z179" t="n">
        <v>10</v>
      </c>
    </row>
    <row r="180">
      <c r="A180" t="n">
        <v>14</v>
      </c>
      <c r="B180" t="n">
        <v>105</v>
      </c>
      <c r="C180" t="inlineStr">
        <is>
          <t xml:space="preserve">CONCLUIDO	</t>
        </is>
      </c>
      <c r="D180" t="n">
        <v>8.8164</v>
      </c>
      <c r="E180" t="n">
        <v>11.34</v>
      </c>
      <c r="F180" t="n">
        <v>8.130000000000001</v>
      </c>
      <c r="G180" t="n">
        <v>30.48</v>
      </c>
      <c r="H180" t="n">
        <v>0.38</v>
      </c>
      <c r="I180" t="n">
        <v>16</v>
      </c>
      <c r="J180" t="n">
        <v>209.58</v>
      </c>
      <c r="K180" t="n">
        <v>55.27</v>
      </c>
      <c r="L180" t="n">
        <v>4.5</v>
      </c>
      <c r="M180" t="n">
        <v>13</v>
      </c>
      <c r="N180" t="n">
        <v>44.8</v>
      </c>
      <c r="O180" t="n">
        <v>26081.73</v>
      </c>
      <c r="P180" t="n">
        <v>90.48999999999999</v>
      </c>
      <c r="Q180" t="n">
        <v>1361.41</v>
      </c>
      <c r="R180" t="n">
        <v>36.41</v>
      </c>
      <c r="S180" t="n">
        <v>25.13</v>
      </c>
      <c r="T180" t="n">
        <v>4995.55</v>
      </c>
      <c r="U180" t="n">
        <v>0.6899999999999999</v>
      </c>
      <c r="V180" t="n">
        <v>0.88</v>
      </c>
      <c r="W180" t="n">
        <v>1.2</v>
      </c>
      <c r="X180" t="n">
        <v>0.31</v>
      </c>
      <c r="Y180" t="n">
        <v>1</v>
      </c>
      <c r="Z180" t="n">
        <v>10</v>
      </c>
    </row>
    <row r="181">
      <c r="A181" t="n">
        <v>15</v>
      </c>
      <c r="B181" t="n">
        <v>105</v>
      </c>
      <c r="C181" t="inlineStr">
        <is>
          <t xml:space="preserve">CONCLUIDO	</t>
        </is>
      </c>
      <c r="D181" t="n">
        <v>8.859999999999999</v>
      </c>
      <c r="E181" t="n">
        <v>11.29</v>
      </c>
      <c r="F181" t="n">
        <v>8.109999999999999</v>
      </c>
      <c r="G181" t="n">
        <v>32.45</v>
      </c>
      <c r="H181" t="n">
        <v>0.4</v>
      </c>
      <c r="I181" t="n">
        <v>15</v>
      </c>
      <c r="J181" t="n">
        <v>209.98</v>
      </c>
      <c r="K181" t="n">
        <v>55.27</v>
      </c>
      <c r="L181" t="n">
        <v>4.75</v>
      </c>
      <c r="M181" t="n">
        <v>6</v>
      </c>
      <c r="N181" t="n">
        <v>44.95</v>
      </c>
      <c r="O181" t="n">
        <v>26131.27</v>
      </c>
      <c r="P181" t="n">
        <v>89.38</v>
      </c>
      <c r="Q181" t="n">
        <v>1361.46</v>
      </c>
      <c r="R181" t="n">
        <v>35.5</v>
      </c>
      <c r="S181" t="n">
        <v>25.13</v>
      </c>
      <c r="T181" t="n">
        <v>4546.29</v>
      </c>
      <c r="U181" t="n">
        <v>0.71</v>
      </c>
      <c r="V181" t="n">
        <v>0.89</v>
      </c>
      <c r="W181" t="n">
        <v>1.21</v>
      </c>
      <c r="X181" t="n">
        <v>0.29</v>
      </c>
      <c r="Y181" t="n">
        <v>1</v>
      </c>
      <c r="Z181" t="n">
        <v>10</v>
      </c>
    </row>
    <row r="182">
      <c r="A182" t="n">
        <v>16</v>
      </c>
      <c r="B182" t="n">
        <v>105</v>
      </c>
      <c r="C182" t="inlineStr">
        <is>
          <t xml:space="preserve">CONCLUIDO	</t>
        </is>
      </c>
      <c r="D182" t="n">
        <v>8.8637</v>
      </c>
      <c r="E182" t="n">
        <v>11.28</v>
      </c>
      <c r="F182" t="n">
        <v>8.109999999999999</v>
      </c>
      <c r="G182" t="n">
        <v>32.44</v>
      </c>
      <c r="H182" t="n">
        <v>0.42</v>
      </c>
      <c r="I182" t="n">
        <v>15</v>
      </c>
      <c r="J182" t="n">
        <v>210.38</v>
      </c>
      <c r="K182" t="n">
        <v>55.27</v>
      </c>
      <c r="L182" t="n">
        <v>5</v>
      </c>
      <c r="M182" t="n">
        <v>3</v>
      </c>
      <c r="N182" t="n">
        <v>45.11</v>
      </c>
      <c r="O182" t="n">
        <v>26180.86</v>
      </c>
      <c r="P182" t="n">
        <v>88.43000000000001</v>
      </c>
      <c r="Q182" t="n">
        <v>1361.48</v>
      </c>
      <c r="R182" t="n">
        <v>35.3</v>
      </c>
      <c r="S182" t="n">
        <v>25.13</v>
      </c>
      <c r="T182" t="n">
        <v>4444.14</v>
      </c>
      <c r="U182" t="n">
        <v>0.71</v>
      </c>
      <c r="V182" t="n">
        <v>0.89</v>
      </c>
      <c r="W182" t="n">
        <v>1.21</v>
      </c>
      <c r="X182" t="n">
        <v>0.29</v>
      </c>
      <c r="Y182" t="n">
        <v>1</v>
      </c>
      <c r="Z182" t="n">
        <v>10</v>
      </c>
    </row>
    <row r="183">
      <c r="A183" t="n">
        <v>17</v>
      </c>
      <c r="B183" t="n">
        <v>105</v>
      </c>
      <c r="C183" t="inlineStr">
        <is>
          <t xml:space="preserve">CONCLUIDO	</t>
        </is>
      </c>
      <c r="D183" t="n">
        <v>8.908899999999999</v>
      </c>
      <c r="E183" t="n">
        <v>11.22</v>
      </c>
      <c r="F183" t="n">
        <v>8.09</v>
      </c>
      <c r="G183" t="n">
        <v>34.68</v>
      </c>
      <c r="H183" t="n">
        <v>0.44</v>
      </c>
      <c r="I183" t="n">
        <v>14</v>
      </c>
      <c r="J183" t="n">
        <v>210.78</v>
      </c>
      <c r="K183" t="n">
        <v>55.27</v>
      </c>
      <c r="L183" t="n">
        <v>5.25</v>
      </c>
      <c r="M183" t="n">
        <v>1</v>
      </c>
      <c r="N183" t="n">
        <v>45.26</v>
      </c>
      <c r="O183" t="n">
        <v>26230.5</v>
      </c>
      <c r="P183" t="n">
        <v>87.26000000000001</v>
      </c>
      <c r="Q183" t="n">
        <v>1361.42</v>
      </c>
      <c r="R183" t="n">
        <v>34.68</v>
      </c>
      <c r="S183" t="n">
        <v>25.13</v>
      </c>
      <c r="T183" t="n">
        <v>4141</v>
      </c>
      <c r="U183" t="n">
        <v>0.72</v>
      </c>
      <c r="V183" t="n">
        <v>0.89</v>
      </c>
      <c r="W183" t="n">
        <v>1.22</v>
      </c>
      <c r="X183" t="n">
        <v>0.27</v>
      </c>
      <c r="Y183" t="n">
        <v>1</v>
      </c>
      <c r="Z183" t="n">
        <v>10</v>
      </c>
    </row>
    <row r="184">
      <c r="A184" t="n">
        <v>18</v>
      </c>
      <c r="B184" t="n">
        <v>105</v>
      </c>
      <c r="C184" t="inlineStr">
        <is>
          <t xml:space="preserve">CONCLUIDO	</t>
        </is>
      </c>
      <c r="D184" t="n">
        <v>8.9091</v>
      </c>
      <c r="E184" t="n">
        <v>11.22</v>
      </c>
      <c r="F184" t="n">
        <v>8.09</v>
      </c>
      <c r="G184" t="n">
        <v>34.68</v>
      </c>
      <c r="H184" t="n">
        <v>0.46</v>
      </c>
      <c r="I184" t="n">
        <v>14</v>
      </c>
      <c r="J184" t="n">
        <v>211.18</v>
      </c>
      <c r="K184" t="n">
        <v>55.27</v>
      </c>
      <c r="L184" t="n">
        <v>5.5</v>
      </c>
      <c r="M184" t="n">
        <v>0</v>
      </c>
      <c r="N184" t="n">
        <v>45.41</v>
      </c>
      <c r="O184" t="n">
        <v>26280.2</v>
      </c>
      <c r="P184" t="n">
        <v>87.39</v>
      </c>
      <c r="Q184" t="n">
        <v>1361.42</v>
      </c>
      <c r="R184" t="n">
        <v>34.65</v>
      </c>
      <c r="S184" t="n">
        <v>25.13</v>
      </c>
      <c r="T184" t="n">
        <v>4127.01</v>
      </c>
      <c r="U184" t="n">
        <v>0.73</v>
      </c>
      <c r="V184" t="n">
        <v>0.89</v>
      </c>
      <c r="W184" t="n">
        <v>1.22</v>
      </c>
      <c r="X184" t="n">
        <v>0.27</v>
      </c>
      <c r="Y184" t="n">
        <v>1</v>
      </c>
      <c r="Z184" t="n">
        <v>10</v>
      </c>
    </row>
    <row r="185">
      <c r="A185" t="n">
        <v>0</v>
      </c>
      <c r="B185" t="n">
        <v>60</v>
      </c>
      <c r="C185" t="inlineStr">
        <is>
          <t xml:space="preserve">CONCLUIDO	</t>
        </is>
      </c>
      <c r="D185" t="n">
        <v>7.7724</v>
      </c>
      <c r="E185" t="n">
        <v>12.87</v>
      </c>
      <c r="F185" t="n">
        <v>9.1</v>
      </c>
      <c r="G185" t="n">
        <v>8.529999999999999</v>
      </c>
      <c r="H185" t="n">
        <v>0.14</v>
      </c>
      <c r="I185" t="n">
        <v>64</v>
      </c>
      <c r="J185" t="n">
        <v>124.63</v>
      </c>
      <c r="K185" t="n">
        <v>45</v>
      </c>
      <c r="L185" t="n">
        <v>1</v>
      </c>
      <c r="M185" t="n">
        <v>62</v>
      </c>
      <c r="N185" t="n">
        <v>18.64</v>
      </c>
      <c r="O185" t="n">
        <v>15605.44</v>
      </c>
      <c r="P185" t="n">
        <v>87.20999999999999</v>
      </c>
      <c r="Q185" t="n">
        <v>1361.7</v>
      </c>
      <c r="R185" t="n">
        <v>66.45</v>
      </c>
      <c r="S185" t="n">
        <v>25.13</v>
      </c>
      <c r="T185" t="n">
        <v>19776.5</v>
      </c>
      <c r="U185" t="n">
        <v>0.38</v>
      </c>
      <c r="V185" t="n">
        <v>0.79</v>
      </c>
      <c r="W185" t="n">
        <v>1.28</v>
      </c>
      <c r="X185" t="n">
        <v>1.28</v>
      </c>
      <c r="Y185" t="n">
        <v>1</v>
      </c>
      <c r="Z185" t="n">
        <v>10</v>
      </c>
    </row>
    <row r="186">
      <c r="A186" t="n">
        <v>1</v>
      </c>
      <c r="B186" t="n">
        <v>60</v>
      </c>
      <c r="C186" t="inlineStr">
        <is>
          <t xml:space="preserve">CONCLUIDO	</t>
        </is>
      </c>
      <c r="D186" t="n">
        <v>8.2402</v>
      </c>
      <c r="E186" t="n">
        <v>12.14</v>
      </c>
      <c r="F186" t="n">
        <v>8.779999999999999</v>
      </c>
      <c r="G186" t="n">
        <v>10.97</v>
      </c>
      <c r="H186" t="n">
        <v>0.18</v>
      </c>
      <c r="I186" t="n">
        <v>48</v>
      </c>
      <c r="J186" t="n">
        <v>124.96</v>
      </c>
      <c r="K186" t="n">
        <v>45</v>
      </c>
      <c r="L186" t="n">
        <v>1.25</v>
      </c>
      <c r="M186" t="n">
        <v>46</v>
      </c>
      <c r="N186" t="n">
        <v>18.71</v>
      </c>
      <c r="O186" t="n">
        <v>15645.96</v>
      </c>
      <c r="P186" t="n">
        <v>81.47</v>
      </c>
      <c r="Q186" t="n">
        <v>1361.63</v>
      </c>
      <c r="R186" t="n">
        <v>56.23</v>
      </c>
      <c r="S186" t="n">
        <v>25.13</v>
      </c>
      <c r="T186" t="n">
        <v>14744.19</v>
      </c>
      <c r="U186" t="n">
        <v>0.45</v>
      </c>
      <c r="V186" t="n">
        <v>0.82</v>
      </c>
      <c r="W186" t="n">
        <v>1.26</v>
      </c>
      <c r="X186" t="n">
        <v>0.96</v>
      </c>
      <c r="Y186" t="n">
        <v>1</v>
      </c>
      <c r="Z186" t="n">
        <v>10</v>
      </c>
    </row>
    <row r="187">
      <c r="A187" t="n">
        <v>2</v>
      </c>
      <c r="B187" t="n">
        <v>60</v>
      </c>
      <c r="C187" t="inlineStr">
        <is>
          <t xml:space="preserve">CONCLUIDO	</t>
        </is>
      </c>
      <c r="D187" t="n">
        <v>8.567299999999999</v>
      </c>
      <c r="E187" t="n">
        <v>11.67</v>
      </c>
      <c r="F187" t="n">
        <v>8.57</v>
      </c>
      <c r="G187" t="n">
        <v>13.53</v>
      </c>
      <c r="H187" t="n">
        <v>0.21</v>
      </c>
      <c r="I187" t="n">
        <v>38</v>
      </c>
      <c r="J187" t="n">
        <v>125.29</v>
      </c>
      <c r="K187" t="n">
        <v>45</v>
      </c>
      <c r="L187" t="n">
        <v>1.5</v>
      </c>
      <c r="M187" t="n">
        <v>36</v>
      </c>
      <c r="N187" t="n">
        <v>18.79</v>
      </c>
      <c r="O187" t="n">
        <v>15686.51</v>
      </c>
      <c r="P187" t="n">
        <v>76.31999999999999</v>
      </c>
      <c r="Q187" t="n">
        <v>1361.43</v>
      </c>
      <c r="R187" t="n">
        <v>49.7</v>
      </c>
      <c r="S187" t="n">
        <v>25.13</v>
      </c>
      <c r="T187" t="n">
        <v>11532.4</v>
      </c>
      <c r="U187" t="n">
        <v>0.51</v>
      </c>
      <c r="V187" t="n">
        <v>0.84</v>
      </c>
      <c r="W187" t="n">
        <v>1.25</v>
      </c>
      <c r="X187" t="n">
        <v>0.75</v>
      </c>
      <c r="Y187" t="n">
        <v>1</v>
      </c>
      <c r="Z187" t="n">
        <v>10</v>
      </c>
    </row>
    <row r="188">
      <c r="A188" t="n">
        <v>3</v>
      </c>
      <c r="B188" t="n">
        <v>60</v>
      </c>
      <c r="C188" t="inlineStr">
        <is>
          <t xml:space="preserve">CONCLUIDO	</t>
        </is>
      </c>
      <c r="D188" t="n">
        <v>8.807600000000001</v>
      </c>
      <c r="E188" t="n">
        <v>11.35</v>
      </c>
      <c r="F188" t="n">
        <v>8.43</v>
      </c>
      <c r="G188" t="n">
        <v>16.32</v>
      </c>
      <c r="H188" t="n">
        <v>0.25</v>
      </c>
      <c r="I188" t="n">
        <v>31</v>
      </c>
      <c r="J188" t="n">
        <v>125.62</v>
      </c>
      <c r="K188" t="n">
        <v>45</v>
      </c>
      <c r="L188" t="n">
        <v>1.75</v>
      </c>
      <c r="M188" t="n">
        <v>28</v>
      </c>
      <c r="N188" t="n">
        <v>18.87</v>
      </c>
      <c r="O188" t="n">
        <v>15727.09</v>
      </c>
      <c r="P188" t="n">
        <v>71.67</v>
      </c>
      <c r="Q188" t="n">
        <v>1361.46</v>
      </c>
      <c r="R188" t="n">
        <v>45.51</v>
      </c>
      <c r="S188" t="n">
        <v>25.13</v>
      </c>
      <c r="T188" t="n">
        <v>9468.91</v>
      </c>
      <c r="U188" t="n">
        <v>0.55</v>
      </c>
      <c r="V188" t="n">
        <v>0.85</v>
      </c>
      <c r="W188" t="n">
        <v>1.23</v>
      </c>
      <c r="X188" t="n">
        <v>0.61</v>
      </c>
      <c r="Y188" t="n">
        <v>1</v>
      </c>
      <c r="Z188" t="n">
        <v>10</v>
      </c>
    </row>
    <row r="189">
      <c r="A189" t="n">
        <v>4</v>
      </c>
      <c r="B189" t="n">
        <v>60</v>
      </c>
      <c r="C189" t="inlineStr">
        <is>
          <t xml:space="preserve">CONCLUIDO	</t>
        </is>
      </c>
      <c r="D189" t="n">
        <v>8.945</v>
      </c>
      <c r="E189" t="n">
        <v>11.18</v>
      </c>
      <c r="F189" t="n">
        <v>8.359999999999999</v>
      </c>
      <c r="G189" t="n">
        <v>18.57</v>
      </c>
      <c r="H189" t="n">
        <v>0.28</v>
      </c>
      <c r="I189" t="n">
        <v>27</v>
      </c>
      <c r="J189" t="n">
        <v>125.95</v>
      </c>
      <c r="K189" t="n">
        <v>45</v>
      </c>
      <c r="L189" t="n">
        <v>2</v>
      </c>
      <c r="M189" t="n">
        <v>17</v>
      </c>
      <c r="N189" t="n">
        <v>18.95</v>
      </c>
      <c r="O189" t="n">
        <v>15767.7</v>
      </c>
      <c r="P189" t="n">
        <v>68.47</v>
      </c>
      <c r="Q189" t="n">
        <v>1361.45</v>
      </c>
      <c r="R189" t="n">
        <v>43.09</v>
      </c>
      <c r="S189" t="n">
        <v>25.13</v>
      </c>
      <c r="T189" t="n">
        <v>8281.129999999999</v>
      </c>
      <c r="U189" t="n">
        <v>0.58</v>
      </c>
      <c r="V189" t="n">
        <v>0.86</v>
      </c>
      <c r="W189" t="n">
        <v>1.23</v>
      </c>
      <c r="X189" t="n">
        <v>0.54</v>
      </c>
      <c r="Y189" t="n">
        <v>1</v>
      </c>
      <c r="Z189" t="n">
        <v>10</v>
      </c>
    </row>
    <row r="190">
      <c r="A190" t="n">
        <v>5</v>
      </c>
      <c r="B190" t="n">
        <v>60</v>
      </c>
      <c r="C190" t="inlineStr">
        <is>
          <t xml:space="preserve">CONCLUIDO	</t>
        </is>
      </c>
      <c r="D190" t="n">
        <v>9.043200000000001</v>
      </c>
      <c r="E190" t="n">
        <v>11.06</v>
      </c>
      <c r="F190" t="n">
        <v>8.31</v>
      </c>
      <c r="G190" t="n">
        <v>20.78</v>
      </c>
      <c r="H190" t="n">
        <v>0.31</v>
      </c>
      <c r="I190" t="n">
        <v>24</v>
      </c>
      <c r="J190" t="n">
        <v>126.28</v>
      </c>
      <c r="K190" t="n">
        <v>45</v>
      </c>
      <c r="L190" t="n">
        <v>2.25</v>
      </c>
      <c r="M190" t="n">
        <v>3</v>
      </c>
      <c r="N190" t="n">
        <v>19.03</v>
      </c>
      <c r="O190" t="n">
        <v>15808.34</v>
      </c>
      <c r="P190" t="n">
        <v>66.27</v>
      </c>
      <c r="Q190" t="n">
        <v>1361.64</v>
      </c>
      <c r="R190" t="n">
        <v>41.2</v>
      </c>
      <c r="S190" t="n">
        <v>25.13</v>
      </c>
      <c r="T190" t="n">
        <v>7349.89</v>
      </c>
      <c r="U190" t="n">
        <v>0.61</v>
      </c>
      <c r="V190" t="n">
        <v>0.87</v>
      </c>
      <c r="W190" t="n">
        <v>1.24</v>
      </c>
      <c r="X190" t="n">
        <v>0.49</v>
      </c>
      <c r="Y190" t="n">
        <v>1</v>
      </c>
      <c r="Z190" t="n">
        <v>10</v>
      </c>
    </row>
    <row r="191">
      <c r="A191" t="n">
        <v>6</v>
      </c>
      <c r="B191" t="n">
        <v>60</v>
      </c>
      <c r="C191" t="inlineStr">
        <is>
          <t xml:space="preserve">CONCLUIDO	</t>
        </is>
      </c>
      <c r="D191" t="n">
        <v>9.044499999999999</v>
      </c>
      <c r="E191" t="n">
        <v>11.06</v>
      </c>
      <c r="F191" t="n">
        <v>8.31</v>
      </c>
      <c r="G191" t="n">
        <v>20.78</v>
      </c>
      <c r="H191" t="n">
        <v>0.35</v>
      </c>
      <c r="I191" t="n">
        <v>24</v>
      </c>
      <c r="J191" t="n">
        <v>126.61</v>
      </c>
      <c r="K191" t="n">
        <v>45</v>
      </c>
      <c r="L191" t="n">
        <v>2.5</v>
      </c>
      <c r="M191" t="n">
        <v>0</v>
      </c>
      <c r="N191" t="n">
        <v>19.11</v>
      </c>
      <c r="O191" t="n">
        <v>15849</v>
      </c>
      <c r="P191" t="n">
        <v>66.31999999999999</v>
      </c>
      <c r="Q191" t="n">
        <v>1361.44</v>
      </c>
      <c r="R191" t="n">
        <v>40.98</v>
      </c>
      <c r="S191" t="n">
        <v>25.13</v>
      </c>
      <c r="T191" t="n">
        <v>7238.93</v>
      </c>
      <c r="U191" t="n">
        <v>0.61</v>
      </c>
      <c r="V191" t="n">
        <v>0.87</v>
      </c>
      <c r="W191" t="n">
        <v>1.25</v>
      </c>
      <c r="X191" t="n">
        <v>0.49</v>
      </c>
      <c r="Y191" t="n">
        <v>1</v>
      </c>
      <c r="Z191" t="n">
        <v>10</v>
      </c>
    </row>
    <row r="192">
      <c r="A192" t="n">
        <v>0</v>
      </c>
      <c r="B192" t="n">
        <v>135</v>
      </c>
      <c r="C192" t="inlineStr">
        <is>
          <t xml:space="preserve">CONCLUIDO	</t>
        </is>
      </c>
      <c r="D192" t="n">
        <v>5.1076</v>
      </c>
      <c r="E192" t="n">
        <v>19.58</v>
      </c>
      <c r="F192" t="n">
        <v>10.41</v>
      </c>
      <c r="G192" t="n">
        <v>4.99</v>
      </c>
      <c r="H192" t="n">
        <v>0.07000000000000001</v>
      </c>
      <c r="I192" t="n">
        <v>125</v>
      </c>
      <c r="J192" t="n">
        <v>263.32</v>
      </c>
      <c r="K192" t="n">
        <v>59.89</v>
      </c>
      <c r="L192" t="n">
        <v>1</v>
      </c>
      <c r="M192" t="n">
        <v>123</v>
      </c>
      <c r="N192" t="n">
        <v>67.43000000000001</v>
      </c>
      <c r="O192" t="n">
        <v>32710.1</v>
      </c>
      <c r="P192" t="n">
        <v>172.75</v>
      </c>
      <c r="Q192" t="n">
        <v>1362.25</v>
      </c>
      <c r="R192" t="n">
        <v>107.09</v>
      </c>
      <c r="S192" t="n">
        <v>25.13</v>
      </c>
      <c r="T192" t="n">
        <v>39792.4</v>
      </c>
      <c r="U192" t="n">
        <v>0.23</v>
      </c>
      <c r="V192" t="n">
        <v>0.6899999999999999</v>
      </c>
      <c r="W192" t="n">
        <v>1.39</v>
      </c>
      <c r="X192" t="n">
        <v>2.58</v>
      </c>
      <c r="Y192" t="n">
        <v>1</v>
      </c>
      <c r="Z192" t="n">
        <v>10</v>
      </c>
    </row>
    <row r="193">
      <c r="A193" t="n">
        <v>1</v>
      </c>
      <c r="B193" t="n">
        <v>135</v>
      </c>
      <c r="C193" t="inlineStr">
        <is>
          <t xml:space="preserve">CONCLUIDO	</t>
        </is>
      </c>
      <c r="D193" t="n">
        <v>5.7934</v>
      </c>
      <c r="E193" t="n">
        <v>17.26</v>
      </c>
      <c r="F193" t="n">
        <v>9.710000000000001</v>
      </c>
      <c r="G193" t="n">
        <v>6.26</v>
      </c>
      <c r="H193" t="n">
        <v>0.08</v>
      </c>
      <c r="I193" t="n">
        <v>93</v>
      </c>
      <c r="J193" t="n">
        <v>263.79</v>
      </c>
      <c r="K193" t="n">
        <v>59.89</v>
      </c>
      <c r="L193" t="n">
        <v>1.25</v>
      </c>
      <c r="M193" t="n">
        <v>91</v>
      </c>
      <c r="N193" t="n">
        <v>67.65000000000001</v>
      </c>
      <c r="O193" t="n">
        <v>32767.75</v>
      </c>
      <c r="P193" t="n">
        <v>159.93</v>
      </c>
      <c r="Q193" t="n">
        <v>1361.8</v>
      </c>
      <c r="R193" t="n">
        <v>85.34</v>
      </c>
      <c r="S193" t="n">
        <v>25.13</v>
      </c>
      <c r="T193" t="n">
        <v>29076.52</v>
      </c>
      <c r="U193" t="n">
        <v>0.29</v>
      </c>
      <c r="V193" t="n">
        <v>0.74</v>
      </c>
      <c r="W193" t="n">
        <v>1.33</v>
      </c>
      <c r="X193" t="n">
        <v>1.88</v>
      </c>
      <c r="Y193" t="n">
        <v>1</v>
      </c>
      <c r="Z193" t="n">
        <v>10</v>
      </c>
    </row>
    <row r="194">
      <c r="A194" t="n">
        <v>2</v>
      </c>
      <c r="B194" t="n">
        <v>135</v>
      </c>
      <c r="C194" t="inlineStr">
        <is>
          <t xml:space="preserve">CONCLUIDO	</t>
        </is>
      </c>
      <c r="D194" t="n">
        <v>6.2816</v>
      </c>
      <c r="E194" t="n">
        <v>15.92</v>
      </c>
      <c r="F194" t="n">
        <v>9.33</v>
      </c>
      <c r="G194" t="n">
        <v>7.56</v>
      </c>
      <c r="H194" t="n">
        <v>0.1</v>
      </c>
      <c r="I194" t="n">
        <v>74</v>
      </c>
      <c r="J194" t="n">
        <v>264.25</v>
      </c>
      <c r="K194" t="n">
        <v>59.89</v>
      </c>
      <c r="L194" t="n">
        <v>1.5</v>
      </c>
      <c r="M194" t="n">
        <v>72</v>
      </c>
      <c r="N194" t="n">
        <v>67.87</v>
      </c>
      <c r="O194" t="n">
        <v>32825.49</v>
      </c>
      <c r="P194" t="n">
        <v>152.43</v>
      </c>
      <c r="Q194" t="n">
        <v>1361.96</v>
      </c>
      <c r="R194" t="n">
        <v>73.34999999999999</v>
      </c>
      <c r="S194" t="n">
        <v>25.13</v>
      </c>
      <c r="T194" t="n">
        <v>23176.78</v>
      </c>
      <c r="U194" t="n">
        <v>0.34</v>
      </c>
      <c r="V194" t="n">
        <v>0.77</v>
      </c>
      <c r="W194" t="n">
        <v>1.31</v>
      </c>
      <c r="X194" t="n">
        <v>1.5</v>
      </c>
      <c r="Y194" t="n">
        <v>1</v>
      </c>
      <c r="Z194" t="n">
        <v>10</v>
      </c>
    </row>
    <row r="195">
      <c r="A195" t="n">
        <v>3</v>
      </c>
      <c r="B195" t="n">
        <v>135</v>
      </c>
      <c r="C195" t="inlineStr">
        <is>
          <t xml:space="preserve">CONCLUIDO	</t>
        </is>
      </c>
      <c r="D195" t="n">
        <v>6.6887</v>
      </c>
      <c r="E195" t="n">
        <v>14.95</v>
      </c>
      <c r="F195" t="n">
        <v>9.01</v>
      </c>
      <c r="G195" t="n">
        <v>8.869999999999999</v>
      </c>
      <c r="H195" t="n">
        <v>0.12</v>
      </c>
      <c r="I195" t="n">
        <v>61</v>
      </c>
      <c r="J195" t="n">
        <v>264.72</v>
      </c>
      <c r="K195" t="n">
        <v>59.89</v>
      </c>
      <c r="L195" t="n">
        <v>1.75</v>
      </c>
      <c r="M195" t="n">
        <v>59</v>
      </c>
      <c r="N195" t="n">
        <v>68.09</v>
      </c>
      <c r="O195" t="n">
        <v>32883.31</v>
      </c>
      <c r="P195" t="n">
        <v>146.25</v>
      </c>
      <c r="Q195" t="n">
        <v>1361.65</v>
      </c>
      <c r="R195" t="n">
        <v>63.83</v>
      </c>
      <c r="S195" t="n">
        <v>25.13</v>
      </c>
      <c r="T195" t="n">
        <v>18480.38</v>
      </c>
      <c r="U195" t="n">
        <v>0.39</v>
      </c>
      <c r="V195" t="n">
        <v>0.8</v>
      </c>
      <c r="W195" t="n">
        <v>1.27</v>
      </c>
      <c r="X195" t="n">
        <v>1.19</v>
      </c>
      <c r="Y195" t="n">
        <v>1</v>
      </c>
      <c r="Z195" t="n">
        <v>10</v>
      </c>
    </row>
    <row r="196">
      <c r="A196" t="n">
        <v>4</v>
      </c>
      <c r="B196" t="n">
        <v>135</v>
      </c>
      <c r="C196" t="inlineStr">
        <is>
          <t xml:space="preserve">CONCLUIDO	</t>
        </is>
      </c>
      <c r="D196" t="n">
        <v>6.9727</v>
      </c>
      <c r="E196" t="n">
        <v>14.34</v>
      </c>
      <c r="F196" t="n">
        <v>8.859999999999999</v>
      </c>
      <c r="G196" t="n">
        <v>10.22</v>
      </c>
      <c r="H196" t="n">
        <v>0.13</v>
      </c>
      <c r="I196" t="n">
        <v>52</v>
      </c>
      <c r="J196" t="n">
        <v>265.19</v>
      </c>
      <c r="K196" t="n">
        <v>59.89</v>
      </c>
      <c r="L196" t="n">
        <v>2</v>
      </c>
      <c r="M196" t="n">
        <v>50</v>
      </c>
      <c r="N196" t="n">
        <v>68.31</v>
      </c>
      <c r="O196" t="n">
        <v>32941.21</v>
      </c>
      <c r="P196" t="n">
        <v>142.6</v>
      </c>
      <c r="Q196" t="n">
        <v>1361.61</v>
      </c>
      <c r="R196" t="n">
        <v>58.78</v>
      </c>
      <c r="S196" t="n">
        <v>25.13</v>
      </c>
      <c r="T196" t="n">
        <v>15999.94</v>
      </c>
      <c r="U196" t="n">
        <v>0.43</v>
      </c>
      <c r="V196" t="n">
        <v>0.8100000000000001</v>
      </c>
      <c r="W196" t="n">
        <v>1.27</v>
      </c>
      <c r="X196" t="n">
        <v>1.04</v>
      </c>
      <c r="Y196" t="n">
        <v>1</v>
      </c>
      <c r="Z196" t="n">
        <v>10</v>
      </c>
    </row>
    <row r="197">
      <c r="A197" t="n">
        <v>5</v>
      </c>
      <c r="B197" t="n">
        <v>135</v>
      </c>
      <c r="C197" t="inlineStr">
        <is>
          <t xml:space="preserve">CONCLUIDO	</t>
        </is>
      </c>
      <c r="D197" t="n">
        <v>7.1879</v>
      </c>
      <c r="E197" t="n">
        <v>13.91</v>
      </c>
      <c r="F197" t="n">
        <v>8.73</v>
      </c>
      <c r="G197" t="n">
        <v>11.39</v>
      </c>
      <c r="H197" t="n">
        <v>0.15</v>
      </c>
      <c r="I197" t="n">
        <v>46</v>
      </c>
      <c r="J197" t="n">
        <v>265.66</v>
      </c>
      <c r="K197" t="n">
        <v>59.89</v>
      </c>
      <c r="L197" t="n">
        <v>2.25</v>
      </c>
      <c r="M197" t="n">
        <v>44</v>
      </c>
      <c r="N197" t="n">
        <v>68.53</v>
      </c>
      <c r="O197" t="n">
        <v>32999.19</v>
      </c>
      <c r="P197" t="n">
        <v>139.54</v>
      </c>
      <c r="Q197" t="n">
        <v>1361.46</v>
      </c>
      <c r="R197" t="n">
        <v>55.43</v>
      </c>
      <c r="S197" t="n">
        <v>25.13</v>
      </c>
      <c r="T197" t="n">
        <v>14355.81</v>
      </c>
      <c r="U197" t="n">
        <v>0.45</v>
      </c>
      <c r="V197" t="n">
        <v>0.82</v>
      </c>
      <c r="W197" t="n">
        <v>1.25</v>
      </c>
      <c r="X197" t="n">
        <v>0.91</v>
      </c>
      <c r="Y197" t="n">
        <v>1</v>
      </c>
      <c r="Z197" t="n">
        <v>10</v>
      </c>
    </row>
    <row r="198">
      <c r="A198" t="n">
        <v>6</v>
      </c>
      <c r="B198" t="n">
        <v>135</v>
      </c>
      <c r="C198" t="inlineStr">
        <is>
          <t xml:space="preserve">CONCLUIDO	</t>
        </is>
      </c>
      <c r="D198" t="n">
        <v>7.4182</v>
      </c>
      <c r="E198" t="n">
        <v>13.48</v>
      </c>
      <c r="F198" t="n">
        <v>8.609999999999999</v>
      </c>
      <c r="G198" t="n">
        <v>12.91</v>
      </c>
      <c r="H198" t="n">
        <v>0.17</v>
      </c>
      <c r="I198" t="n">
        <v>40</v>
      </c>
      <c r="J198" t="n">
        <v>266.13</v>
      </c>
      <c r="K198" t="n">
        <v>59.89</v>
      </c>
      <c r="L198" t="n">
        <v>2.5</v>
      </c>
      <c r="M198" t="n">
        <v>38</v>
      </c>
      <c r="N198" t="n">
        <v>68.75</v>
      </c>
      <c r="O198" t="n">
        <v>33057.26</v>
      </c>
      <c r="P198" t="n">
        <v>136.15</v>
      </c>
      <c r="Q198" t="n">
        <v>1361.44</v>
      </c>
      <c r="R198" t="n">
        <v>51.1</v>
      </c>
      <c r="S198" t="n">
        <v>25.13</v>
      </c>
      <c r="T198" t="n">
        <v>12222.37</v>
      </c>
      <c r="U198" t="n">
        <v>0.49</v>
      </c>
      <c r="V198" t="n">
        <v>0.84</v>
      </c>
      <c r="W198" t="n">
        <v>1.24</v>
      </c>
      <c r="X198" t="n">
        <v>0.78</v>
      </c>
      <c r="Y198" t="n">
        <v>1</v>
      </c>
      <c r="Z198" t="n">
        <v>10</v>
      </c>
    </row>
    <row r="199">
      <c r="A199" t="n">
        <v>7</v>
      </c>
      <c r="B199" t="n">
        <v>135</v>
      </c>
      <c r="C199" t="inlineStr">
        <is>
          <t xml:space="preserve">CONCLUIDO	</t>
        </is>
      </c>
      <c r="D199" t="n">
        <v>7.5767</v>
      </c>
      <c r="E199" t="n">
        <v>13.2</v>
      </c>
      <c r="F199" t="n">
        <v>8.529999999999999</v>
      </c>
      <c r="G199" t="n">
        <v>14.21</v>
      </c>
      <c r="H199" t="n">
        <v>0.18</v>
      </c>
      <c r="I199" t="n">
        <v>36</v>
      </c>
      <c r="J199" t="n">
        <v>266.6</v>
      </c>
      <c r="K199" t="n">
        <v>59.89</v>
      </c>
      <c r="L199" t="n">
        <v>2.75</v>
      </c>
      <c r="M199" t="n">
        <v>34</v>
      </c>
      <c r="N199" t="n">
        <v>68.97</v>
      </c>
      <c r="O199" t="n">
        <v>33115.41</v>
      </c>
      <c r="P199" t="n">
        <v>134.09</v>
      </c>
      <c r="Q199" t="n">
        <v>1361.5</v>
      </c>
      <c r="R199" t="n">
        <v>48.41</v>
      </c>
      <c r="S199" t="n">
        <v>25.13</v>
      </c>
      <c r="T199" t="n">
        <v>10896.36</v>
      </c>
      <c r="U199" t="n">
        <v>0.52</v>
      </c>
      <c r="V199" t="n">
        <v>0.84</v>
      </c>
      <c r="W199" t="n">
        <v>1.24</v>
      </c>
      <c r="X199" t="n">
        <v>0.7</v>
      </c>
      <c r="Y199" t="n">
        <v>1</v>
      </c>
      <c r="Z199" t="n">
        <v>10</v>
      </c>
    </row>
    <row r="200">
      <c r="A200" t="n">
        <v>8</v>
      </c>
      <c r="B200" t="n">
        <v>135</v>
      </c>
      <c r="C200" t="inlineStr">
        <is>
          <t xml:space="preserve">CONCLUIDO	</t>
        </is>
      </c>
      <c r="D200" t="n">
        <v>7.6956</v>
      </c>
      <c r="E200" t="n">
        <v>12.99</v>
      </c>
      <c r="F200" t="n">
        <v>8.470000000000001</v>
      </c>
      <c r="G200" t="n">
        <v>15.41</v>
      </c>
      <c r="H200" t="n">
        <v>0.2</v>
      </c>
      <c r="I200" t="n">
        <v>33</v>
      </c>
      <c r="J200" t="n">
        <v>267.08</v>
      </c>
      <c r="K200" t="n">
        <v>59.89</v>
      </c>
      <c r="L200" t="n">
        <v>3</v>
      </c>
      <c r="M200" t="n">
        <v>31</v>
      </c>
      <c r="N200" t="n">
        <v>69.19</v>
      </c>
      <c r="O200" t="n">
        <v>33173.65</v>
      </c>
      <c r="P200" t="n">
        <v>131.88</v>
      </c>
      <c r="Q200" t="n">
        <v>1361.43</v>
      </c>
      <c r="R200" t="n">
        <v>46.89</v>
      </c>
      <c r="S200" t="n">
        <v>25.13</v>
      </c>
      <c r="T200" t="n">
        <v>10152.02</v>
      </c>
      <c r="U200" t="n">
        <v>0.54</v>
      </c>
      <c r="V200" t="n">
        <v>0.85</v>
      </c>
      <c r="W200" t="n">
        <v>1.24</v>
      </c>
      <c r="X200" t="n">
        <v>0.65</v>
      </c>
      <c r="Y200" t="n">
        <v>1</v>
      </c>
      <c r="Z200" t="n">
        <v>10</v>
      </c>
    </row>
    <row r="201">
      <c r="A201" t="n">
        <v>9</v>
      </c>
      <c r="B201" t="n">
        <v>135</v>
      </c>
      <c r="C201" t="inlineStr">
        <is>
          <t xml:space="preserve">CONCLUIDO	</t>
        </is>
      </c>
      <c r="D201" t="n">
        <v>7.8336</v>
      </c>
      <c r="E201" t="n">
        <v>12.77</v>
      </c>
      <c r="F201" t="n">
        <v>8.4</v>
      </c>
      <c r="G201" t="n">
        <v>16.79</v>
      </c>
      <c r="H201" t="n">
        <v>0.22</v>
      </c>
      <c r="I201" t="n">
        <v>30</v>
      </c>
      <c r="J201" t="n">
        <v>267.55</v>
      </c>
      <c r="K201" t="n">
        <v>59.89</v>
      </c>
      <c r="L201" t="n">
        <v>3.25</v>
      </c>
      <c r="M201" t="n">
        <v>28</v>
      </c>
      <c r="N201" t="n">
        <v>69.41</v>
      </c>
      <c r="O201" t="n">
        <v>33231.97</v>
      </c>
      <c r="P201" t="n">
        <v>129.92</v>
      </c>
      <c r="Q201" t="n">
        <v>1361.43</v>
      </c>
      <c r="R201" t="n">
        <v>44.43</v>
      </c>
      <c r="S201" t="n">
        <v>25.13</v>
      </c>
      <c r="T201" t="n">
        <v>8933.559999999999</v>
      </c>
      <c r="U201" t="n">
        <v>0.57</v>
      </c>
      <c r="V201" t="n">
        <v>0.86</v>
      </c>
      <c r="W201" t="n">
        <v>1.23</v>
      </c>
      <c r="X201" t="n">
        <v>0.57</v>
      </c>
      <c r="Y201" t="n">
        <v>1</v>
      </c>
      <c r="Z201" t="n">
        <v>10</v>
      </c>
    </row>
    <row r="202">
      <c r="A202" t="n">
        <v>10</v>
      </c>
      <c r="B202" t="n">
        <v>135</v>
      </c>
      <c r="C202" t="inlineStr">
        <is>
          <t xml:space="preserve">CONCLUIDO	</t>
        </is>
      </c>
      <c r="D202" t="n">
        <v>7.9194</v>
      </c>
      <c r="E202" t="n">
        <v>12.63</v>
      </c>
      <c r="F202" t="n">
        <v>8.359999999999999</v>
      </c>
      <c r="G202" t="n">
        <v>17.91</v>
      </c>
      <c r="H202" t="n">
        <v>0.23</v>
      </c>
      <c r="I202" t="n">
        <v>28</v>
      </c>
      <c r="J202" t="n">
        <v>268.02</v>
      </c>
      <c r="K202" t="n">
        <v>59.89</v>
      </c>
      <c r="L202" t="n">
        <v>3.5</v>
      </c>
      <c r="M202" t="n">
        <v>26</v>
      </c>
      <c r="N202" t="n">
        <v>69.64</v>
      </c>
      <c r="O202" t="n">
        <v>33290.38</v>
      </c>
      <c r="P202" t="n">
        <v>127.9</v>
      </c>
      <c r="Q202" t="n">
        <v>1361.58</v>
      </c>
      <c r="R202" t="n">
        <v>43.36</v>
      </c>
      <c r="S202" t="n">
        <v>25.13</v>
      </c>
      <c r="T202" t="n">
        <v>8411.84</v>
      </c>
      <c r="U202" t="n">
        <v>0.58</v>
      </c>
      <c r="V202" t="n">
        <v>0.86</v>
      </c>
      <c r="W202" t="n">
        <v>1.22</v>
      </c>
      <c r="X202" t="n">
        <v>0.54</v>
      </c>
      <c r="Y202" t="n">
        <v>1</v>
      </c>
      <c r="Z202" t="n">
        <v>10</v>
      </c>
    </row>
    <row r="203">
      <c r="A203" t="n">
        <v>11</v>
      </c>
      <c r="B203" t="n">
        <v>135</v>
      </c>
      <c r="C203" t="inlineStr">
        <is>
          <t xml:space="preserve">CONCLUIDO	</t>
        </is>
      </c>
      <c r="D203" t="n">
        <v>8.0494</v>
      </c>
      <c r="E203" t="n">
        <v>12.42</v>
      </c>
      <c r="F203" t="n">
        <v>8.31</v>
      </c>
      <c r="G203" t="n">
        <v>19.94</v>
      </c>
      <c r="H203" t="n">
        <v>0.25</v>
      </c>
      <c r="I203" t="n">
        <v>25</v>
      </c>
      <c r="J203" t="n">
        <v>268.5</v>
      </c>
      <c r="K203" t="n">
        <v>59.89</v>
      </c>
      <c r="L203" t="n">
        <v>3.75</v>
      </c>
      <c r="M203" t="n">
        <v>23</v>
      </c>
      <c r="N203" t="n">
        <v>69.86</v>
      </c>
      <c r="O203" t="n">
        <v>33348.87</v>
      </c>
      <c r="P203" t="n">
        <v>125.53</v>
      </c>
      <c r="Q203" t="n">
        <v>1361.41</v>
      </c>
      <c r="R203" t="n">
        <v>41.85</v>
      </c>
      <c r="S203" t="n">
        <v>25.13</v>
      </c>
      <c r="T203" t="n">
        <v>7670.11</v>
      </c>
      <c r="U203" t="n">
        <v>0.6</v>
      </c>
      <c r="V203" t="n">
        <v>0.87</v>
      </c>
      <c r="W203" t="n">
        <v>1.22</v>
      </c>
      <c r="X203" t="n">
        <v>0.49</v>
      </c>
      <c r="Y203" t="n">
        <v>1</v>
      </c>
      <c r="Z203" t="n">
        <v>10</v>
      </c>
    </row>
    <row r="204">
      <c r="A204" t="n">
        <v>12</v>
      </c>
      <c r="B204" t="n">
        <v>135</v>
      </c>
      <c r="C204" t="inlineStr">
        <is>
          <t xml:space="preserve">CONCLUIDO	</t>
        </is>
      </c>
      <c r="D204" t="n">
        <v>8.088100000000001</v>
      </c>
      <c r="E204" t="n">
        <v>12.36</v>
      </c>
      <c r="F204" t="n">
        <v>8.300000000000001</v>
      </c>
      <c r="G204" t="n">
        <v>20.74</v>
      </c>
      <c r="H204" t="n">
        <v>0.26</v>
      </c>
      <c r="I204" t="n">
        <v>24</v>
      </c>
      <c r="J204" t="n">
        <v>268.97</v>
      </c>
      <c r="K204" t="n">
        <v>59.89</v>
      </c>
      <c r="L204" t="n">
        <v>4</v>
      </c>
      <c r="M204" t="n">
        <v>22</v>
      </c>
      <c r="N204" t="n">
        <v>70.09</v>
      </c>
      <c r="O204" t="n">
        <v>33407.45</v>
      </c>
      <c r="P204" t="n">
        <v>124.72</v>
      </c>
      <c r="Q204" t="n">
        <v>1361.53</v>
      </c>
      <c r="R204" t="n">
        <v>41.42</v>
      </c>
      <c r="S204" t="n">
        <v>25.13</v>
      </c>
      <c r="T204" t="n">
        <v>7460.12</v>
      </c>
      <c r="U204" t="n">
        <v>0.61</v>
      </c>
      <c r="V204" t="n">
        <v>0.87</v>
      </c>
      <c r="W204" t="n">
        <v>1.22</v>
      </c>
      <c r="X204" t="n">
        <v>0.48</v>
      </c>
      <c r="Y204" t="n">
        <v>1</v>
      </c>
      <c r="Z204" t="n">
        <v>10</v>
      </c>
    </row>
    <row r="205">
      <c r="A205" t="n">
        <v>13</v>
      </c>
      <c r="B205" t="n">
        <v>135</v>
      </c>
      <c r="C205" t="inlineStr">
        <is>
          <t xml:space="preserve">CONCLUIDO	</t>
        </is>
      </c>
      <c r="D205" t="n">
        <v>8.197800000000001</v>
      </c>
      <c r="E205" t="n">
        <v>12.2</v>
      </c>
      <c r="F205" t="n">
        <v>8.23</v>
      </c>
      <c r="G205" t="n">
        <v>22.45</v>
      </c>
      <c r="H205" t="n">
        <v>0.28</v>
      </c>
      <c r="I205" t="n">
        <v>22</v>
      </c>
      <c r="J205" t="n">
        <v>269.45</v>
      </c>
      <c r="K205" t="n">
        <v>59.89</v>
      </c>
      <c r="L205" t="n">
        <v>4.25</v>
      </c>
      <c r="M205" t="n">
        <v>20</v>
      </c>
      <c r="N205" t="n">
        <v>70.31</v>
      </c>
      <c r="O205" t="n">
        <v>33466.11</v>
      </c>
      <c r="P205" t="n">
        <v>122.44</v>
      </c>
      <c r="Q205" t="n">
        <v>1361.48</v>
      </c>
      <c r="R205" t="n">
        <v>39.24</v>
      </c>
      <c r="S205" t="n">
        <v>25.13</v>
      </c>
      <c r="T205" t="n">
        <v>6382.45</v>
      </c>
      <c r="U205" t="n">
        <v>0.64</v>
      </c>
      <c r="V205" t="n">
        <v>0.87</v>
      </c>
      <c r="W205" t="n">
        <v>1.22</v>
      </c>
      <c r="X205" t="n">
        <v>0.41</v>
      </c>
      <c r="Y205" t="n">
        <v>1</v>
      </c>
      <c r="Z205" t="n">
        <v>10</v>
      </c>
    </row>
    <row r="206">
      <c r="A206" t="n">
        <v>14</v>
      </c>
      <c r="B206" t="n">
        <v>135</v>
      </c>
      <c r="C206" t="inlineStr">
        <is>
          <t xml:space="preserve">CONCLUIDO	</t>
        </is>
      </c>
      <c r="D206" t="n">
        <v>8.244999999999999</v>
      </c>
      <c r="E206" t="n">
        <v>12.13</v>
      </c>
      <c r="F206" t="n">
        <v>8.210000000000001</v>
      </c>
      <c r="G206" t="n">
        <v>23.47</v>
      </c>
      <c r="H206" t="n">
        <v>0.3</v>
      </c>
      <c r="I206" t="n">
        <v>21</v>
      </c>
      <c r="J206" t="n">
        <v>269.92</v>
      </c>
      <c r="K206" t="n">
        <v>59.89</v>
      </c>
      <c r="L206" t="n">
        <v>4.5</v>
      </c>
      <c r="M206" t="n">
        <v>19</v>
      </c>
      <c r="N206" t="n">
        <v>70.54000000000001</v>
      </c>
      <c r="O206" t="n">
        <v>33524.86</v>
      </c>
      <c r="P206" t="n">
        <v>120.3</v>
      </c>
      <c r="Q206" t="n">
        <v>1361.36</v>
      </c>
      <c r="R206" t="n">
        <v>38.86</v>
      </c>
      <c r="S206" t="n">
        <v>25.13</v>
      </c>
      <c r="T206" t="n">
        <v>6194.34</v>
      </c>
      <c r="U206" t="n">
        <v>0.65</v>
      </c>
      <c r="V206" t="n">
        <v>0.88</v>
      </c>
      <c r="W206" t="n">
        <v>1.21</v>
      </c>
      <c r="X206" t="n">
        <v>0.39</v>
      </c>
      <c r="Y206" t="n">
        <v>1</v>
      </c>
      <c r="Z206" t="n">
        <v>10</v>
      </c>
    </row>
    <row r="207">
      <c r="A207" t="n">
        <v>15</v>
      </c>
      <c r="B207" t="n">
        <v>135</v>
      </c>
      <c r="C207" t="inlineStr">
        <is>
          <t xml:space="preserve">CONCLUIDO	</t>
        </is>
      </c>
      <c r="D207" t="n">
        <v>8.3436</v>
      </c>
      <c r="E207" t="n">
        <v>11.99</v>
      </c>
      <c r="F207" t="n">
        <v>8.17</v>
      </c>
      <c r="G207" t="n">
        <v>25.81</v>
      </c>
      <c r="H207" t="n">
        <v>0.31</v>
      </c>
      <c r="I207" t="n">
        <v>19</v>
      </c>
      <c r="J207" t="n">
        <v>270.4</v>
      </c>
      <c r="K207" t="n">
        <v>59.89</v>
      </c>
      <c r="L207" t="n">
        <v>4.75</v>
      </c>
      <c r="M207" t="n">
        <v>17</v>
      </c>
      <c r="N207" t="n">
        <v>70.76000000000001</v>
      </c>
      <c r="O207" t="n">
        <v>33583.7</v>
      </c>
      <c r="P207" t="n">
        <v>118.67</v>
      </c>
      <c r="Q207" t="n">
        <v>1361.34</v>
      </c>
      <c r="R207" t="n">
        <v>37.51</v>
      </c>
      <c r="S207" t="n">
        <v>25.13</v>
      </c>
      <c r="T207" t="n">
        <v>5529.75</v>
      </c>
      <c r="U207" t="n">
        <v>0.67</v>
      </c>
      <c r="V207" t="n">
        <v>0.88</v>
      </c>
      <c r="W207" t="n">
        <v>1.21</v>
      </c>
      <c r="X207" t="n">
        <v>0.35</v>
      </c>
      <c r="Y207" t="n">
        <v>1</v>
      </c>
      <c r="Z207" t="n">
        <v>10</v>
      </c>
    </row>
    <row r="208">
      <c r="A208" t="n">
        <v>16</v>
      </c>
      <c r="B208" t="n">
        <v>135</v>
      </c>
      <c r="C208" t="inlineStr">
        <is>
          <t xml:space="preserve">CONCLUIDO	</t>
        </is>
      </c>
      <c r="D208" t="n">
        <v>8.3848</v>
      </c>
      <c r="E208" t="n">
        <v>11.93</v>
      </c>
      <c r="F208" t="n">
        <v>8.16</v>
      </c>
      <c r="G208" t="n">
        <v>27.21</v>
      </c>
      <c r="H208" t="n">
        <v>0.33</v>
      </c>
      <c r="I208" t="n">
        <v>18</v>
      </c>
      <c r="J208" t="n">
        <v>270.88</v>
      </c>
      <c r="K208" t="n">
        <v>59.89</v>
      </c>
      <c r="L208" t="n">
        <v>5</v>
      </c>
      <c r="M208" t="n">
        <v>16</v>
      </c>
      <c r="N208" t="n">
        <v>70.98999999999999</v>
      </c>
      <c r="O208" t="n">
        <v>33642.62</v>
      </c>
      <c r="P208" t="n">
        <v>116.56</v>
      </c>
      <c r="Q208" t="n">
        <v>1361.55</v>
      </c>
      <c r="R208" t="n">
        <v>37.45</v>
      </c>
      <c r="S208" t="n">
        <v>25.13</v>
      </c>
      <c r="T208" t="n">
        <v>5506.36</v>
      </c>
      <c r="U208" t="n">
        <v>0.67</v>
      </c>
      <c r="V208" t="n">
        <v>0.88</v>
      </c>
      <c r="W208" t="n">
        <v>1.21</v>
      </c>
      <c r="X208" t="n">
        <v>0.34</v>
      </c>
      <c r="Y208" t="n">
        <v>1</v>
      </c>
      <c r="Z208" t="n">
        <v>10</v>
      </c>
    </row>
    <row r="209">
      <c r="A209" t="n">
        <v>17</v>
      </c>
      <c r="B209" t="n">
        <v>135</v>
      </c>
      <c r="C209" t="inlineStr">
        <is>
          <t xml:space="preserve">CONCLUIDO	</t>
        </is>
      </c>
      <c r="D209" t="n">
        <v>8.441000000000001</v>
      </c>
      <c r="E209" t="n">
        <v>11.85</v>
      </c>
      <c r="F209" t="n">
        <v>8.130000000000001</v>
      </c>
      <c r="G209" t="n">
        <v>28.71</v>
      </c>
      <c r="H209" t="n">
        <v>0.34</v>
      </c>
      <c r="I209" t="n">
        <v>17</v>
      </c>
      <c r="J209" t="n">
        <v>271.36</v>
      </c>
      <c r="K209" t="n">
        <v>59.89</v>
      </c>
      <c r="L209" t="n">
        <v>5.25</v>
      </c>
      <c r="M209" t="n">
        <v>15</v>
      </c>
      <c r="N209" t="n">
        <v>71.22</v>
      </c>
      <c r="O209" t="n">
        <v>33701.64</v>
      </c>
      <c r="P209" t="n">
        <v>114.98</v>
      </c>
      <c r="Q209" t="n">
        <v>1361.38</v>
      </c>
      <c r="R209" t="n">
        <v>36.43</v>
      </c>
      <c r="S209" t="n">
        <v>25.13</v>
      </c>
      <c r="T209" t="n">
        <v>4998.6</v>
      </c>
      <c r="U209" t="n">
        <v>0.6899999999999999</v>
      </c>
      <c r="V209" t="n">
        <v>0.88</v>
      </c>
      <c r="W209" t="n">
        <v>1.21</v>
      </c>
      <c r="X209" t="n">
        <v>0.31</v>
      </c>
      <c r="Y209" t="n">
        <v>1</v>
      </c>
      <c r="Z209" t="n">
        <v>10</v>
      </c>
    </row>
    <row r="210">
      <c r="A210" t="n">
        <v>18</v>
      </c>
      <c r="B210" t="n">
        <v>135</v>
      </c>
      <c r="C210" t="inlineStr">
        <is>
          <t xml:space="preserve">CONCLUIDO	</t>
        </is>
      </c>
      <c r="D210" t="n">
        <v>8.4886</v>
      </c>
      <c r="E210" t="n">
        <v>11.78</v>
      </c>
      <c r="F210" t="n">
        <v>8.119999999999999</v>
      </c>
      <c r="G210" t="n">
        <v>30.44</v>
      </c>
      <c r="H210" t="n">
        <v>0.36</v>
      </c>
      <c r="I210" t="n">
        <v>16</v>
      </c>
      <c r="J210" t="n">
        <v>271.84</v>
      </c>
      <c r="K210" t="n">
        <v>59.89</v>
      </c>
      <c r="L210" t="n">
        <v>5.5</v>
      </c>
      <c r="M210" t="n">
        <v>14</v>
      </c>
      <c r="N210" t="n">
        <v>71.45</v>
      </c>
      <c r="O210" t="n">
        <v>33760.74</v>
      </c>
      <c r="P210" t="n">
        <v>113.57</v>
      </c>
      <c r="Q210" t="n">
        <v>1361.45</v>
      </c>
      <c r="R210" t="n">
        <v>36.01</v>
      </c>
      <c r="S210" t="n">
        <v>25.13</v>
      </c>
      <c r="T210" t="n">
        <v>4796.41</v>
      </c>
      <c r="U210" t="n">
        <v>0.7</v>
      </c>
      <c r="V210" t="n">
        <v>0.89</v>
      </c>
      <c r="W210" t="n">
        <v>1.2</v>
      </c>
      <c r="X210" t="n">
        <v>0.3</v>
      </c>
      <c r="Y210" t="n">
        <v>1</v>
      </c>
      <c r="Z210" t="n">
        <v>10</v>
      </c>
    </row>
    <row r="211">
      <c r="A211" t="n">
        <v>19</v>
      </c>
      <c r="B211" t="n">
        <v>135</v>
      </c>
      <c r="C211" t="inlineStr">
        <is>
          <t xml:space="preserve">CONCLUIDO	</t>
        </is>
      </c>
      <c r="D211" t="n">
        <v>8.472200000000001</v>
      </c>
      <c r="E211" t="n">
        <v>11.8</v>
      </c>
      <c r="F211" t="n">
        <v>8.140000000000001</v>
      </c>
      <c r="G211" t="n">
        <v>30.53</v>
      </c>
      <c r="H211" t="n">
        <v>0.38</v>
      </c>
      <c r="I211" t="n">
        <v>16</v>
      </c>
      <c r="J211" t="n">
        <v>272.32</v>
      </c>
      <c r="K211" t="n">
        <v>59.89</v>
      </c>
      <c r="L211" t="n">
        <v>5.75</v>
      </c>
      <c r="M211" t="n">
        <v>14</v>
      </c>
      <c r="N211" t="n">
        <v>71.68000000000001</v>
      </c>
      <c r="O211" t="n">
        <v>33820.05</v>
      </c>
      <c r="P211" t="n">
        <v>113.06</v>
      </c>
      <c r="Q211" t="n">
        <v>1361.42</v>
      </c>
      <c r="R211" t="n">
        <v>36.76</v>
      </c>
      <c r="S211" t="n">
        <v>25.13</v>
      </c>
      <c r="T211" t="n">
        <v>5168.8</v>
      </c>
      <c r="U211" t="n">
        <v>0.68</v>
      </c>
      <c r="V211" t="n">
        <v>0.88</v>
      </c>
      <c r="W211" t="n">
        <v>1.2</v>
      </c>
      <c r="X211" t="n">
        <v>0.32</v>
      </c>
      <c r="Y211" t="n">
        <v>1</v>
      </c>
      <c r="Z211" t="n">
        <v>10</v>
      </c>
    </row>
    <row r="212">
      <c r="A212" t="n">
        <v>20</v>
      </c>
      <c r="B212" t="n">
        <v>135</v>
      </c>
      <c r="C212" t="inlineStr">
        <is>
          <t xml:space="preserve">CONCLUIDO	</t>
        </is>
      </c>
      <c r="D212" t="n">
        <v>8.533200000000001</v>
      </c>
      <c r="E212" t="n">
        <v>11.72</v>
      </c>
      <c r="F212" t="n">
        <v>8.109999999999999</v>
      </c>
      <c r="G212" t="n">
        <v>32.43</v>
      </c>
      <c r="H212" t="n">
        <v>0.39</v>
      </c>
      <c r="I212" t="n">
        <v>15</v>
      </c>
      <c r="J212" t="n">
        <v>272.8</v>
      </c>
      <c r="K212" t="n">
        <v>59.89</v>
      </c>
      <c r="L212" t="n">
        <v>6</v>
      </c>
      <c r="M212" t="n">
        <v>13</v>
      </c>
      <c r="N212" t="n">
        <v>71.91</v>
      </c>
      <c r="O212" t="n">
        <v>33879.33</v>
      </c>
      <c r="P212" t="n">
        <v>111.84</v>
      </c>
      <c r="Q212" t="n">
        <v>1361.42</v>
      </c>
      <c r="R212" t="n">
        <v>35.5</v>
      </c>
      <c r="S212" t="n">
        <v>25.13</v>
      </c>
      <c r="T212" t="n">
        <v>4545.13</v>
      </c>
      <c r="U212" t="n">
        <v>0.71</v>
      </c>
      <c r="V212" t="n">
        <v>0.89</v>
      </c>
      <c r="W212" t="n">
        <v>1.21</v>
      </c>
      <c r="X212" t="n">
        <v>0.29</v>
      </c>
      <c r="Y212" t="n">
        <v>1</v>
      </c>
      <c r="Z212" t="n">
        <v>10</v>
      </c>
    </row>
    <row r="213">
      <c r="A213" t="n">
        <v>21</v>
      </c>
      <c r="B213" t="n">
        <v>135</v>
      </c>
      <c r="C213" t="inlineStr">
        <is>
          <t xml:space="preserve">CONCLUIDO	</t>
        </is>
      </c>
      <c r="D213" t="n">
        <v>8.595800000000001</v>
      </c>
      <c r="E213" t="n">
        <v>11.63</v>
      </c>
      <c r="F213" t="n">
        <v>8.07</v>
      </c>
      <c r="G213" t="n">
        <v>34.6</v>
      </c>
      <c r="H213" t="n">
        <v>0.41</v>
      </c>
      <c r="I213" t="n">
        <v>14</v>
      </c>
      <c r="J213" t="n">
        <v>273.28</v>
      </c>
      <c r="K213" t="n">
        <v>59.89</v>
      </c>
      <c r="L213" t="n">
        <v>6.25</v>
      </c>
      <c r="M213" t="n">
        <v>12</v>
      </c>
      <c r="N213" t="n">
        <v>72.14</v>
      </c>
      <c r="O213" t="n">
        <v>33938.7</v>
      </c>
      <c r="P213" t="n">
        <v>109.73</v>
      </c>
      <c r="Q213" t="n">
        <v>1361.39</v>
      </c>
      <c r="R213" t="n">
        <v>34.58</v>
      </c>
      <c r="S213" t="n">
        <v>25.13</v>
      </c>
      <c r="T213" t="n">
        <v>4091.9</v>
      </c>
      <c r="U213" t="n">
        <v>0.73</v>
      </c>
      <c r="V213" t="n">
        <v>0.89</v>
      </c>
      <c r="W213" t="n">
        <v>1.2</v>
      </c>
      <c r="X213" t="n">
        <v>0.25</v>
      </c>
      <c r="Y213" t="n">
        <v>1</v>
      </c>
      <c r="Z213" t="n">
        <v>10</v>
      </c>
    </row>
    <row r="214">
      <c r="A214" t="n">
        <v>22</v>
      </c>
      <c r="B214" t="n">
        <v>135</v>
      </c>
      <c r="C214" t="inlineStr">
        <is>
          <t xml:space="preserve">CONCLUIDO	</t>
        </is>
      </c>
      <c r="D214" t="n">
        <v>8.6401</v>
      </c>
      <c r="E214" t="n">
        <v>11.57</v>
      </c>
      <c r="F214" t="n">
        <v>8.06</v>
      </c>
      <c r="G214" t="n">
        <v>37.22</v>
      </c>
      <c r="H214" t="n">
        <v>0.42</v>
      </c>
      <c r="I214" t="n">
        <v>13</v>
      </c>
      <c r="J214" t="n">
        <v>273.76</v>
      </c>
      <c r="K214" t="n">
        <v>59.89</v>
      </c>
      <c r="L214" t="n">
        <v>6.5</v>
      </c>
      <c r="M214" t="n">
        <v>11</v>
      </c>
      <c r="N214" t="n">
        <v>72.37</v>
      </c>
      <c r="O214" t="n">
        <v>33998.16</v>
      </c>
      <c r="P214" t="n">
        <v>107.97</v>
      </c>
      <c r="Q214" t="n">
        <v>1361.4</v>
      </c>
      <c r="R214" t="n">
        <v>34.1</v>
      </c>
      <c r="S214" t="n">
        <v>25.13</v>
      </c>
      <c r="T214" t="n">
        <v>3853.91</v>
      </c>
      <c r="U214" t="n">
        <v>0.74</v>
      </c>
      <c r="V214" t="n">
        <v>0.89</v>
      </c>
      <c r="W214" t="n">
        <v>1.21</v>
      </c>
      <c r="X214" t="n">
        <v>0.24</v>
      </c>
      <c r="Y214" t="n">
        <v>1</v>
      </c>
      <c r="Z214" t="n">
        <v>10</v>
      </c>
    </row>
    <row r="215">
      <c r="A215" t="n">
        <v>23</v>
      </c>
      <c r="B215" t="n">
        <v>135</v>
      </c>
      <c r="C215" t="inlineStr">
        <is>
          <t xml:space="preserve">CONCLUIDO	</t>
        </is>
      </c>
      <c r="D215" t="n">
        <v>8.635999999999999</v>
      </c>
      <c r="E215" t="n">
        <v>11.58</v>
      </c>
      <c r="F215" t="n">
        <v>8.07</v>
      </c>
      <c r="G215" t="n">
        <v>37.24</v>
      </c>
      <c r="H215" t="n">
        <v>0.44</v>
      </c>
      <c r="I215" t="n">
        <v>13</v>
      </c>
      <c r="J215" t="n">
        <v>274.24</v>
      </c>
      <c r="K215" t="n">
        <v>59.89</v>
      </c>
      <c r="L215" t="n">
        <v>6.75</v>
      </c>
      <c r="M215" t="n">
        <v>9</v>
      </c>
      <c r="N215" t="n">
        <v>72.61</v>
      </c>
      <c r="O215" t="n">
        <v>34057.71</v>
      </c>
      <c r="P215" t="n">
        <v>105.91</v>
      </c>
      <c r="Q215" t="n">
        <v>1361.46</v>
      </c>
      <c r="R215" t="n">
        <v>34.23</v>
      </c>
      <c r="S215" t="n">
        <v>25.13</v>
      </c>
      <c r="T215" t="n">
        <v>3918.68</v>
      </c>
      <c r="U215" t="n">
        <v>0.73</v>
      </c>
      <c r="V215" t="n">
        <v>0.89</v>
      </c>
      <c r="W215" t="n">
        <v>1.21</v>
      </c>
      <c r="X215" t="n">
        <v>0.25</v>
      </c>
      <c r="Y215" t="n">
        <v>1</v>
      </c>
      <c r="Z215" t="n">
        <v>10</v>
      </c>
    </row>
    <row r="216">
      <c r="A216" t="n">
        <v>24</v>
      </c>
      <c r="B216" t="n">
        <v>135</v>
      </c>
      <c r="C216" t="inlineStr">
        <is>
          <t xml:space="preserve">CONCLUIDO	</t>
        </is>
      </c>
      <c r="D216" t="n">
        <v>8.6783</v>
      </c>
      <c r="E216" t="n">
        <v>11.52</v>
      </c>
      <c r="F216" t="n">
        <v>8.06</v>
      </c>
      <c r="G216" t="n">
        <v>40.32</v>
      </c>
      <c r="H216" t="n">
        <v>0.45</v>
      </c>
      <c r="I216" t="n">
        <v>12</v>
      </c>
      <c r="J216" t="n">
        <v>274.73</v>
      </c>
      <c r="K216" t="n">
        <v>59.89</v>
      </c>
      <c r="L216" t="n">
        <v>7</v>
      </c>
      <c r="M216" t="n">
        <v>6</v>
      </c>
      <c r="N216" t="n">
        <v>72.84</v>
      </c>
      <c r="O216" t="n">
        <v>34117.35</v>
      </c>
      <c r="P216" t="n">
        <v>104.84</v>
      </c>
      <c r="Q216" t="n">
        <v>1361.4</v>
      </c>
      <c r="R216" t="n">
        <v>34.11</v>
      </c>
      <c r="S216" t="n">
        <v>25.13</v>
      </c>
      <c r="T216" t="n">
        <v>3863.73</v>
      </c>
      <c r="U216" t="n">
        <v>0.74</v>
      </c>
      <c r="V216" t="n">
        <v>0.89</v>
      </c>
      <c r="W216" t="n">
        <v>1.21</v>
      </c>
      <c r="X216" t="n">
        <v>0.24</v>
      </c>
      <c r="Y216" t="n">
        <v>1</v>
      </c>
      <c r="Z216" t="n">
        <v>10</v>
      </c>
    </row>
    <row r="217">
      <c r="A217" t="n">
        <v>25</v>
      </c>
      <c r="B217" t="n">
        <v>135</v>
      </c>
      <c r="C217" t="inlineStr">
        <is>
          <t xml:space="preserve">CONCLUIDO	</t>
        </is>
      </c>
      <c r="D217" t="n">
        <v>8.685600000000001</v>
      </c>
      <c r="E217" t="n">
        <v>11.51</v>
      </c>
      <c r="F217" t="n">
        <v>8.050000000000001</v>
      </c>
      <c r="G217" t="n">
        <v>40.27</v>
      </c>
      <c r="H217" t="n">
        <v>0.47</v>
      </c>
      <c r="I217" t="n">
        <v>12</v>
      </c>
      <c r="J217" t="n">
        <v>275.21</v>
      </c>
      <c r="K217" t="n">
        <v>59.89</v>
      </c>
      <c r="L217" t="n">
        <v>7.25</v>
      </c>
      <c r="M217" t="n">
        <v>6</v>
      </c>
      <c r="N217" t="n">
        <v>73.08</v>
      </c>
      <c r="O217" t="n">
        <v>34177.09</v>
      </c>
      <c r="P217" t="n">
        <v>103.87</v>
      </c>
      <c r="Q217" t="n">
        <v>1361.36</v>
      </c>
      <c r="R217" t="n">
        <v>33.79</v>
      </c>
      <c r="S217" t="n">
        <v>25.13</v>
      </c>
      <c r="T217" t="n">
        <v>3705.91</v>
      </c>
      <c r="U217" t="n">
        <v>0.74</v>
      </c>
      <c r="V217" t="n">
        <v>0.89</v>
      </c>
      <c r="W217" t="n">
        <v>1.2</v>
      </c>
      <c r="X217" t="n">
        <v>0.23</v>
      </c>
      <c r="Y217" t="n">
        <v>1</v>
      </c>
      <c r="Z217" t="n">
        <v>10</v>
      </c>
    </row>
    <row r="218">
      <c r="A218" t="n">
        <v>26</v>
      </c>
      <c r="B218" t="n">
        <v>135</v>
      </c>
      <c r="C218" t="inlineStr">
        <is>
          <t xml:space="preserve">CONCLUIDO	</t>
        </is>
      </c>
      <c r="D218" t="n">
        <v>8.685</v>
      </c>
      <c r="E218" t="n">
        <v>11.51</v>
      </c>
      <c r="F218" t="n">
        <v>8.050000000000001</v>
      </c>
      <c r="G218" t="n">
        <v>40.27</v>
      </c>
      <c r="H218" t="n">
        <v>0.48</v>
      </c>
      <c r="I218" t="n">
        <v>12</v>
      </c>
      <c r="J218" t="n">
        <v>275.7</v>
      </c>
      <c r="K218" t="n">
        <v>59.89</v>
      </c>
      <c r="L218" t="n">
        <v>7.5</v>
      </c>
      <c r="M218" t="n">
        <v>2</v>
      </c>
      <c r="N218" t="n">
        <v>73.31</v>
      </c>
      <c r="O218" t="n">
        <v>34236.91</v>
      </c>
      <c r="P218" t="n">
        <v>103.05</v>
      </c>
      <c r="Q218" t="n">
        <v>1361.43</v>
      </c>
      <c r="R218" t="n">
        <v>33.65</v>
      </c>
      <c r="S218" t="n">
        <v>25.13</v>
      </c>
      <c r="T218" t="n">
        <v>3636.17</v>
      </c>
      <c r="U218" t="n">
        <v>0.75</v>
      </c>
      <c r="V218" t="n">
        <v>0.89</v>
      </c>
      <c r="W218" t="n">
        <v>1.21</v>
      </c>
      <c r="X218" t="n">
        <v>0.23</v>
      </c>
      <c r="Y218" t="n">
        <v>1</v>
      </c>
      <c r="Z218" t="n">
        <v>10</v>
      </c>
    </row>
    <row r="219">
      <c r="A219" t="n">
        <v>27</v>
      </c>
      <c r="B219" t="n">
        <v>135</v>
      </c>
      <c r="C219" t="inlineStr">
        <is>
          <t xml:space="preserve">CONCLUIDO	</t>
        </is>
      </c>
      <c r="D219" t="n">
        <v>8.684100000000001</v>
      </c>
      <c r="E219" t="n">
        <v>11.52</v>
      </c>
      <c r="F219" t="n">
        <v>8.06</v>
      </c>
      <c r="G219" t="n">
        <v>40.28</v>
      </c>
      <c r="H219" t="n">
        <v>0.5</v>
      </c>
      <c r="I219" t="n">
        <v>12</v>
      </c>
      <c r="J219" t="n">
        <v>276.18</v>
      </c>
      <c r="K219" t="n">
        <v>59.89</v>
      </c>
      <c r="L219" t="n">
        <v>7.75</v>
      </c>
      <c r="M219" t="n">
        <v>1</v>
      </c>
      <c r="N219" t="n">
        <v>73.55</v>
      </c>
      <c r="O219" t="n">
        <v>34296.82</v>
      </c>
      <c r="P219" t="n">
        <v>102.76</v>
      </c>
      <c r="Q219" t="n">
        <v>1361.5</v>
      </c>
      <c r="R219" t="n">
        <v>33.7</v>
      </c>
      <c r="S219" t="n">
        <v>25.13</v>
      </c>
      <c r="T219" t="n">
        <v>3663.14</v>
      </c>
      <c r="U219" t="n">
        <v>0.75</v>
      </c>
      <c r="V219" t="n">
        <v>0.89</v>
      </c>
      <c r="W219" t="n">
        <v>1.21</v>
      </c>
      <c r="X219" t="n">
        <v>0.23</v>
      </c>
      <c r="Y219" t="n">
        <v>1</v>
      </c>
      <c r="Z219" t="n">
        <v>10</v>
      </c>
    </row>
    <row r="220">
      <c r="A220" t="n">
        <v>28</v>
      </c>
      <c r="B220" t="n">
        <v>135</v>
      </c>
      <c r="C220" t="inlineStr">
        <is>
          <t xml:space="preserve">CONCLUIDO	</t>
        </is>
      </c>
      <c r="D220" t="n">
        <v>8.6843</v>
      </c>
      <c r="E220" t="n">
        <v>11.52</v>
      </c>
      <c r="F220" t="n">
        <v>8.06</v>
      </c>
      <c r="G220" t="n">
        <v>40.28</v>
      </c>
      <c r="H220" t="n">
        <v>0.51</v>
      </c>
      <c r="I220" t="n">
        <v>12</v>
      </c>
      <c r="J220" t="n">
        <v>276.67</v>
      </c>
      <c r="K220" t="n">
        <v>59.89</v>
      </c>
      <c r="L220" t="n">
        <v>8</v>
      </c>
      <c r="M220" t="n">
        <v>1</v>
      </c>
      <c r="N220" t="n">
        <v>73.78</v>
      </c>
      <c r="O220" t="n">
        <v>34356.83</v>
      </c>
      <c r="P220" t="n">
        <v>102.6</v>
      </c>
      <c r="Q220" t="n">
        <v>1361.5</v>
      </c>
      <c r="R220" t="n">
        <v>33.69</v>
      </c>
      <c r="S220" t="n">
        <v>25.13</v>
      </c>
      <c r="T220" t="n">
        <v>3654.43</v>
      </c>
      <c r="U220" t="n">
        <v>0.75</v>
      </c>
      <c r="V220" t="n">
        <v>0.89</v>
      </c>
      <c r="W220" t="n">
        <v>1.21</v>
      </c>
      <c r="X220" t="n">
        <v>0.23</v>
      </c>
      <c r="Y220" t="n">
        <v>1</v>
      </c>
      <c r="Z220" t="n">
        <v>10</v>
      </c>
    </row>
    <row r="221">
      <c r="A221" t="n">
        <v>29</v>
      </c>
      <c r="B221" t="n">
        <v>135</v>
      </c>
      <c r="C221" t="inlineStr">
        <is>
          <t xml:space="preserve">CONCLUIDO	</t>
        </is>
      </c>
      <c r="D221" t="n">
        <v>8.682399999999999</v>
      </c>
      <c r="E221" t="n">
        <v>11.52</v>
      </c>
      <c r="F221" t="n">
        <v>8.06</v>
      </c>
      <c r="G221" t="n">
        <v>40.29</v>
      </c>
      <c r="H221" t="n">
        <v>0.53</v>
      </c>
      <c r="I221" t="n">
        <v>12</v>
      </c>
      <c r="J221" t="n">
        <v>277.16</v>
      </c>
      <c r="K221" t="n">
        <v>59.89</v>
      </c>
      <c r="L221" t="n">
        <v>8.25</v>
      </c>
      <c r="M221" t="n">
        <v>0</v>
      </c>
      <c r="N221" t="n">
        <v>74.02</v>
      </c>
      <c r="O221" t="n">
        <v>34416.93</v>
      </c>
      <c r="P221" t="n">
        <v>102.71</v>
      </c>
      <c r="Q221" t="n">
        <v>1361.5</v>
      </c>
      <c r="R221" t="n">
        <v>33.71</v>
      </c>
      <c r="S221" t="n">
        <v>25.13</v>
      </c>
      <c r="T221" t="n">
        <v>3667.33</v>
      </c>
      <c r="U221" t="n">
        <v>0.75</v>
      </c>
      <c r="V221" t="n">
        <v>0.89</v>
      </c>
      <c r="W221" t="n">
        <v>1.21</v>
      </c>
      <c r="X221" t="n">
        <v>0.24</v>
      </c>
      <c r="Y221" t="n">
        <v>1</v>
      </c>
      <c r="Z221" t="n">
        <v>10</v>
      </c>
    </row>
    <row r="222">
      <c r="A222" t="n">
        <v>0</v>
      </c>
      <c r="B222" t="n">
        <v>80</v>
      </c>
      <c r="C222" t="inlineStr">
        <is>
          <t xml:space="preserve">CONCLUIDO	</t>
        </is>
      </c>
      <c r="D222" t="n">
        <v>6.9641</v>
      </c>
      <c r="E222" t="n">
        <v>14.36</v>
      </c>
      <c r="F222" t="n">
        <v>9.460000000000001</v>
      </c>
      <c r="G222" t="n">
        <v>7.09</v>
      </c>
      <c r="H222" t="n">
        <v>0.11</v>
      </c>
      <c r="I222" t="n">
        <v>80</v>
      </c>
      <c r="J222" t="n">
        <v>159.12</v>
      </c>
      <c r="K222" t="n">
        <v>50.28</v>
      </c>
      <c r="L222" t="n">
        <v>1</v>
      </c>
      <c r="M222" t="n">
        <v>78</v>
      </c>
      <c r="N222" t="n">
        <v>27.84</v>
      </c>
      <c r="O222" t="n">
        <v>19859.16</v>
      </c>
      <c r="P222" t="n">
        <v>110.26</v>
      </c>
      <c r="Q222" t="n">
        <v>1361.58</v>
      </c>
      <c r="R222" t="n">
        <v>77.39</v>
      </c>
      <c r="S222" t="n">
        <v>25.13</v>
      </c>
      <c r="T222" t="n">
        <v>25165.41</v>
      </c>
      <c r="U222" t="n">
        <v>0.32</v>
      </c>
      <c r="V222" t="n">
        <v>0.76</v>
      </c>
      <c r="W222" t="n">
        <v>1.32</v>
      </c>
      <c r="X222" t="n">
        <v>1.64</v>
      </c>
      <c r="Y222" t="n">
        <v>1</v>
      </c>
      <c r="Z222" t="n">
        <v>10</v>
      </c>
    </row>
    <row r="223">
      <c r="A223" t="n">
        <v>1</v>
      </c>
      <c r="B223" t="n">
        <v>80</v>
      </c>
      <c r="C223" t="inlineStr">
        <is>
          <t xml:space="preserve">CONCLUIDO	</t>
        </is>
      </c>
      <c r="D223" t="n">
        <v>7.5385</v>
      </c>
      <c r="E223" t="n">
        <v>13.27</v>
      </c>
      <c r="F223" t="n">
        <v>9.01</v>
      </c>
      <c r="G223" t="n">
        <v>9.01</v>
      </c>
      <c r="H223" t="n">
        <v>0.14</v>
      </c>
      <c r="I223" t="n">
        <v>60</v>
      </c>
      <c r="J223" t="n">
        <v>159.48</v>
      </c>
      <c r="K223" t="n">
        <v>50.28</v>
      </c>
      <c r="L223" t="n">
        <v>1.25</v>
      </c>
      <c r="M223" t="n">
        <v>58</v>
      </c>
      <c r="N223" t="n">
        <v>27.95</v>
      </c>
      <c r="O223" t="n">
        <v>19902.91</v>
      </c>
      <c r="P223" t="n">
        <v>102.79</v>
      </c>
      <c r="Q223" t="n">
        <v>1361.49</v>
      </c>
      <c r="R223" t="n">
        <v>63.34</v>
      </c>
      <c r="S223" t="n">
        <v>25.13</v>
      </c>
      <c r="T223" t="n">
        <v>18243</v>
      </c>
      <c r="U223" t="n">
        <v>0.4</v>
      </c>
      <c r="V223" t="n">
        <v>0.8</v>
      </c>
      <c r="W223" t="n">
        <v>1.28</v>
      </c>
      <c r="X223" t="n">
        <v>1.19</v>
      </c>
      <c r="Y223" t="n">
        <v>1</v>
      </c>
      <c r="Z223" t="n">
        <v>10</v>
      </c>
    </row>
    <row r="224">
      <c r="A224" t="n">
        <v>2</v>
      </c>
      <c r="B224" t="n">
        <v>80</v>
      </c>
      <c r="C224" t="inlineStr">
        <is>
          <t xml:space="preserve">CONCLUIDO	</t>
        </is>
      </c>
      <c r="D224" t="n">
        <v>7.9039</v>
      </c>
      <c r="E224" t="n">
        <v>12.65</v>
      </c>
      <c r="F224" t="n">
        <v>8.779999999999999</v>
      </c>
      <c r="G224" t="n">
        <v>10.98</v>
      </c>
      <c r="H224" t="n">
        <v>0.17</v>
      </c>
      <c r="I224" t="n">
        <v>48</v>
      </c>
      <c r="J224" t="n">
        <v>159.83</v>
      </c>
      <c r="K224" t="n">
        <v>50.28</v>
      </c>
      <c r="L224" t="n">
        <v>1.5</v>
      </c>
      <c r="M224" t="n">
        <v>46</v>
      </c>
      <c r="N224" t="n">
        <v>28.05</v>
      </c>
      <c r="O224" t="n">
        <v>19946.71</v>
      </c>
      <c r="P224" t="n">
        <v>98.09</v>
      </c>
      <c r="Q224" t="n">
        <v>1361.74</v>
      </c>
      <c r="R224" t="n">
        <v>56.34</v>
      </c>
      <c r="S224" t="n">
        <v>25.13</v>
      </c>
      <c r="T224" t="n">
        <v>14801.51</v>
      </c>
      <c r="U224" t="n">
        <v>0.45</v>
      </c>
      <c r="V224" t="n">
        <v>0.82</v>
      </c>
      <c r="W224" t="n">
        <v>1.26</v>
      </c>
      <c r="X224" t="n">
        <v>0.96</v>
      </c>
      <c r="Y224" t="n">
        <v>1</v>
      </c>
      <c r="Z224" t="n">
        <v>10</v>
      </c>
    </row>
    <row r="225">
      <c r="A225" t="n">
        <v>3</v>
      </c>
      <c r="B225" t="n">
        <v>80</v>
      </c>
      <c r="C225" t="inlineStr">
        <is>
          <t xml:space="preserve">CONCLUIDO	</t>
        </is>
      </c>
      <c r="D225" t="n">
        <v>8.1738</v>
      </c>
      <c r="E225" t="n">
        <v>12.23</v>
      </c>
      <c r="F225" t="n">
        <v>8.619999999999999</v>
      </c>
      <c r="G225" t="n">
        <v>12.93</v>
      </c>
      <c r="H225" t="n">
        <v>0.19</v>
      </c>
      <c r="I225" t="n">
        <v>40</v>
      </c>
      <c r="J225" t="n">
        <v>160.19</v>
      </c>
      <c r="K225" t="n">
        <v>50.28</v>
      </c>
      <c r="L225" t="n">
        <v>1.75</v>
      </c>
      <c r="M225" t="n">
        <v>38</v>
      </c>
      <c r="N225" t="n">
        <v>28.16</v>
      </c>
      <c r="O225" t="n">
        <v>19990.53</v>
      </c>
      <c r="P225" t="n">
        <v>94.19</v>
      </c>
      <c r="Q225" t="n">
        <v>1361.44</v>
      </c>
      <c r="R225" t="n">
        <v>51.23</v>
      </c>
      <c r="S225" t="n">
        <v>25.13</v>
      </c>
      <c r="T225" t="n">
        <v>12286.61</v>
      </c>
      <c r="U225" t="n">
        <v>0.49</v>
      </c>
      <c r="V225" t="n">
        <v>0.83</v>
      </c>
      <c r="W225" t="n">
        <v>1.26</v>
      </c>
      <c r="X225" t="n">
        <v>0.8</v>
      </c>
      <c r="Y225" t="n">
        <v>1</v>
      </c>
      <c r="Z225" t="n">
        <v>10</v>
      </c>
    </row>
    <row r="226">
      <c r="A226" t="n">
        <v>4</v>
      </c>
      <c r="B226" t="n">
        <v>80</v>
      </c>
      <c r="C226" t="inlineStr">
        <is>
          <t xml:space="preserve">CONCLUIDO	</t>
        </is>
      </c>
      <c r="D226" t="n">
        <v>8.393800000000001</v>
      </c>
      <c r="E226" t="n">
        <v>11.91</v>
      </c>
      <c r="F226" t="n">
        <v>8.49</v>
      </c>
      <c r="G226" t="n">
        <v>14.99</v>
      </c>
      <c r="H226" t="n">
        <v>0.22</v>
      </c>
      <c r="I226" t="n">
        <v>34</v>
      </c>
      <c r="J226" t="n">
        <v>160.54</v>
      </c>
      <c r="K226" t="n">
        <v>50.28</v>
      </c>
      <c r="L226" t="n">
        <v>2</v>
      </c>
      <c r="M226" t="n">
        <v>32</v>
      </c>
      <c r="N226" t="n">
        <v>28.26</v>
      </c>
      <c r="O226" t="n">
        <v>20034.4</v>
      </c>
      <c r="P226" t="n">
        <v>90.47</v>
      </c>
      <c r="Q226" t="n">
        <v>1361.52</v>
      </c>
      <c r="R226" t="n">
        <v>47.48</v>
      </c>
      <c r="S226" t="n">
        <v>25.13</v>
      </c>
      <c r="T226" t="n">
        <v>10439.5</v>
      </c>
      <c r="U226" t="n">
        <v>0.53</v>
      </c>
      <c r="V226" t="n">
        <v>0.85</v>
      </c>
      <c r="W226" t="n">
        <v>1.24</v>
      </c>
      <c r="X226" t="n">
        <v>0.67</v>
      </c>
      <c r="Y226" t="n">
        <v>1</v>
      </c>
      <c r="Z226" t="n">
        <v>10</v>
      </c>
    </row>
    <row r="227">
      <c r="A227" t="n">
        <v>5</v>
      </c>
      <c r="B227" t="n">
        <v>80</v>
      </c>
      <c r="C227" t="inlineStr">
        <is>
          <t xml:space="preserve">CONCLUIDO	</t>
        </is>
      </c>
      <c r="D227" t="n">
        <v>8.5814</v>
      </c>
      <c r="E227" t="n">
        <v>11.65</v>
      </c>
      <c r="F227" t="n">
        <v>8.390000000000001</v>
      </c>
      <c r="G227" t="n">
        <v>17.37</v>
      </c>
      <c r="H227" t="n">
        <v>0.25</v>
      </c>
      <c r="I227" t="n">
        <v>29</v>
      </c>
      <c r="J227" t="n">
        <v>160.9</v>
      </c>
      <c r="K227" t="n">
        <v>50.28</v>
      </c>
      <c r="L227" t="n">
        <v>2.25</v>
      </c>
      <c r="M227" t="n">
        <v>27</v>
      </c>
      <c r="N227" t="n">
        <v>28.37</v>
      </c>
      <c r="O227" t="n">
        <v>20078.3</v>
      </c>
      <c r="P227" t="n">
        <v>87.09</v>
      </c>
      <c r="Q227" t="n">
        <v>1361.34</v>
      </c>
      <c r="R227" t="n">
        <v>44.57</v>
      </c>
      <c r="S227" t="n">
        <v>25.13</v>
      </c>
      <c r="T227" t="n">
        <v>9009.540000000001</v>
      </c>
      <c r="U227" t="n">
        <v>0.5600000000000001</v>
      </c>
      <c r="V227" t="n">
        <v>0.86</v>
      </c>
      <c r="W227" t="n">
        <v>1.23</v>
      </c>
      <c r="X227" t="n">
        <v>0.57</v>
      </c>
      <c r="Y227" t="n">
        <v>1</v>
      </c>
      <c r="Z227" t="n">
        <v>10</v>
      </c>
    </row>
    <row r="228">
      <c r="A228" t="n">
        <v>6</v>
      </c>
      <c r="B228" t="n">
        <v>80</v>
      </c>
      <c r="C228" t="inlineStr">
        <is>
          <t xml:space="preserve">CONCLUIDO	</t>
        </is>
      </c>
      <c r="D228" t="n">
        <v>8.7544</v>
      </c>
      <c r="E228" t="n">
        <v>11.42</v>
      </c>
      <c r="F228" t="n">
        <v>8.289999999999999</v>
      </c>
      <c r="G228" t="n">
        <v>19.9</v>
      </c>
      <c r="H228" t="n">
        <v>0.27</v>
      </c>
      <c r="I228" t="n">
        <v>25</v>
      </c>
      <c r="J228" t="n">
        <v>161.26</v>
      </c>
      <c r="K228" t="n">
        <v>50.28</v>
      </c>
      <c r="L228" t="n">
        <v>2.5</v>
      </c>
      <c r="M228" t="n">
        <v>23</v>
      </c>
      <c r="N228" t="n">
        <v>28.48</v>
      </c>
      <c r="O228" t="n">
        <v>20122.23</v>
      </c>
      <c r="P228" t="n">
        <v>83.48</v>
      </c>
      <c r="Q228" t="n">
        <v>1361.41</v>
      </c>
      <c r="R228" t="n">
        <v>41.41</v>
      </c>
      <c r="S228" t="n">
        <v>25.13</v>
      </c>
      <c r="T228" t="n">
        <v>7448.92</v>
      </c>
      <c r="U228" t="n">
        <v>0.61</v>
      </c>
      <c r="V228" t="n">
        <v>0.87</v>
      </c>
      <c r="W228" t="n">
        <v>1.22</v>
      </c>
      <c r="X228" t="n">
        <v>0.47</v>
      </c>
      <c r="Y228" t="n">
        <v>1</v>
      </c>
      <c r="Z228" t="n">
        <v>10</v>
      </c>
    </row>
    <row r="229">
      <c r="A229" t="n">
        <v>7</v>
      </c>
      <c r="B229" t="n">
        <v>80</v>
      </c>
      <c r="C229" t="inlineStr">
        <is>
          <t xml:space="preserve">CONCLUIDO	</t>
        </is>
      </c>
      <c r="D229" t="n">
        <v>8.819000000000001</v>
      </c>
      <c r="E229" t="n">
        <v>11.34</v>
      </c>
      <c r="F229" t="n">
        <v>8.27</v>
      </c>
      <c r="G229" t="n">
        <v>21.58</v>
      </c>
      <c r="H229" t="n">
        <v>0.3</v>
      </c>
      <c r="I229" t="n">
        <v>23</v>
      </c>
      <c r="J229" t="n">
        <v>161.61</v>
      </c>
      <c r="K229" t="n">
        <v>50.28</v>
      </c>
      <c r="L229" t="n">
        <v>2.75</v>
      </c>
      <c r="M229" t="n">
        <v>20</v>
      </c>
      <c r="N229" t="n">
        <v>28.58</v>
      </c>
      <c r="O229" t="n">
        <v>20166.2</v>
      </c>
      <c r="P229" t="n">
        <v>81.23</v>
      </c>
      <c r="Q229" t="n">
        <v>1361.46</v>
      </c>
      <c r="R229" t="n">
        <v>40.55</v>
      </c>
      <c r="S229" t="n">
        <v>25.13</v>
      </c>
      <c r="T229" t="n">
        <v>7028.73</v>
      </c>
      <c r="U229" t="n">
        <v>0.62</v>
      </c>
      <c r="V229" t="n">
        <v>0.87</v>
      </c>
      <c r="W229" t="n">
        <v>1.22</v>
      </c>
      <c r="X229" t="n">
        <v>0.45</v>
      </c>
      <c r="Y229" t="n">
        <v>1</v>
      </c>
      <c r="Z229" t="n">
        <v>10</v>
      </c>
    </row>
    <row r="230">
      <c r="A230" t="n">
        <v>8</v>
      </c>
      <c r="B230" t="n">
        <v>80</v>
      </c>
      <c r="C230" t="inlineStr">
        <is>
          <t xml:space="preserve">CONCLUIDO	</t>
        </is>
      </c>
      <c r="D230" t="n">
        <v>8.9543</v>
      </c>
      <c r="E230" t="n">
        <v>11.17</v>
      </c>
      <c r="F230" t="n">
        <v>8.199999999999999</v>
      </c>
      <c r="G230" t="n">
        <v>24.6</v>
      </c>
      <c r="H230" t="n">
        <v>0.33</v>
      </c>
      <c r="I230" t="n">
        <v>20</v>
      </c>
      <c r="J230" t="n">
        <v>161.97</v>
      </c>
      <c r="K230" t="n">
        <v>50.28</v>
      </c>
      <c r="L230" t="n">
        <v>3</v>
      </c>
      <c r="M230" t="n">
        <v>13</v>
      </c>
      <c r="N230" t="n">
        <v>28.69</v>
      </c>
      <c r="O230" t="n">
        <v>20210.21</v>
      </c>
      <c r="P230" t="n">
        <v>77.95999999999999</v>
      </c>
      <c r="Q230" t="n">
        <v>1361.54</v>
      </c>
      <c r="R230" t="n">
        <v>38.3</v>
      </c>
      <c r="S230" t="n">
        <v>25.13</v>
      </c>
      <c r="T230" t="n">
        <v>5921.61</v>
      </c>
      <c r="U230" t="n">
        <v>0.66</v>
      </c>
      <c r="V230" t="n">
        <v>0.88</v>
      </c>
      <c r="W230" t="n">
        <v>1.22</v>
      </c>
      <c r="X230" t="n">
        <v>0.38</v>
      </c>
      <c r="Y230" t="n">
        <v>1</v>
      </c>
      <c r="Z230" t="n">
        <v>10</v>
      </c>
    </row>
    <row r="231">
      <c r="A231" t="n">
        <v>9</v>
      </c>
      <c r="B231" t="n">
        <v>80</v>
      </c>
      <c r="C231" t="inlineStr">
        <is>
          <t xml:space="preserve">CONCLUIDO	</t>
        </is>
      </c>
      <c r="D231" t="n">
        <v>8.975300000000001</v>
      </c>
      <c r="E231" t="n">
        <v>11.14</v>
      </c>
      <c r="F231" t="n">
        <v>8.210000000000001</v>
      </c>
      <c r="G231" t="n">
        <v>25.91</v>
      </c>
      <c r="H231" t="n">
        <v>0.35</v>
      </c>
      <c r="I231" t="n">
        <v>19</v>
      </c>
      <c r="J231" t="n">
        <v>162.33</v>
      </c>
      <c r="K231" t="n">
        <v>50.28</v>
      </c>
      <c r="L231" t="n">
        <v>3.25</v>
      </c>
      <c r="M231" t="n">
        <v>6</v>
      </c>
      <c r="N231" t="n">
        <v>28.8</v>
      </c>
      <c r="O231" t="n">
        <v>20254.26</v>
      </c>
      <c r="P231" t="n">
        <v>76.70999999999999</v>
      </c>
      <c r="Q231" t="n">
        <v>1361.38</v>
      </c>
      <c r="R231" t="n">
        <v>38.02</v>
      </c>
      <c r="S231" t="n">
        <v>25.13</v>
      </c>
      <c r="T231" t="n">
        <v>5783.82</v>
      </c>
      <c r="U231" t="n">
        <v>0.66</v>
      </c>
      <c r="V231" t="n">
        <v>0.88</v>
      </c>
      <c r="W231" t="n">
        <v>1.23</v>
      </c>
      <c r="X231" t="n">
        <v>0.38</v>
      </c>
      <c r="Y231" t="n">
        <v>1</v>
      </c>
      <c r="Z231" t="n">
        <v>10</v>
      </c>
    </row>
    <row r="232">
      <c r="A232" t="n">
        <v>10</v>
      </c>
      <c r="B232" t="n">
        <v>80</v>
      </c>
      <c r="C232" t="inlineStr">
        <is>
          <t xml:space="preserve">CONCLUIDO	</t>
        </is>
      </c>
      <c r="D232" t="n">
        <v>8.979799999999999</v>
      </c>
      <c r="E232" t="n">
        <v>11.14</v>
      </c>
      <c r="F232" t="n">
        <v>8.199999999999999</v>
      </c>
      <c r="G232" t="n">
        <v>25.89</v>
      </c>
      <c r="H232" t="n">
        <v>0.38</v>
      </c>
      <c r="I232" t="n">
        <v>19</v>
      </c>
      <c r="J232" t="n">
        <v>162.68</v>
      </c>
      <c r="K232" t="n">
        <v>50.28</v>
      </c>
      <c r="L232" t="n">
        <v>3.5</v>
      </c>
      <c r="M232" t="n">
        <v>1</v>
      </c>
      <c r="N232" t="n">
        <v>28.9</v>
      </c>
      <c r="O232" t="n">
        <v>20298.34</v>
      </c>
      <c r="P232" t="n">
        <v>76.25</v>
      </c>
      <c r="Q232" t="n">
        <v>1361.34</v>
      </c>
      <c r="R232" t="n">
        <v>37.71</v>
      </c>
      <c r="S232" t="n">
        <v>25.13</v>
      </c>
      <c r="T232" t="n">
        <v>5628.45</v>
      </c>
      <c r="U232" t="n">
        <v>0.67</v>
      </c>
      <c r="V232" t="n">
        <v>0.88</v>
      </c>
      <c r="W232" t="n">
        <v>1.23</v>
      </c>
      <c r="X232" t="n">
        <v>0.38</v>
      </c>
      <c r="Y232" t="n">
        <v>1</v>
      </c>
      <c r="Z232" t="n">
        <v>10</v>
      </c>
    </row>
    <row r="233">
      <c r="A233" t="n">
        <v>11</v>
      </c>
      <c r="B233" t="n">
        <v>80</v>
      </c>
      <c r="C233" t="inlineStr">
        <is>
          <t xml:space="preserve">CONCLUIDO	</t>
        </is>
      </c>
      <c r="D233" t="n">
        <v>8.979100000000001</v>
      </c>
      <c r="E233" t="n">
        <v>11.14</v>
      </c>
      <c r="F233" t="n">
        <v>8.199999999999999</v>
      </c>
      <c r="G233" t="n">
        <v>25.9</v>
      </c>
      <c r="H233" t="n">
        <v>0.41</v>
      </c>
      <c r="I233" t="n">
        <v>19</v>
      </c>
      <c r="J233" t="n">
        <v>163.04</v>
      </c>
      <c r="K233" t="n">
        <v>50.28</v>
      </c>
      <c r="L233" t="n">
        <v>3.75</v>
      </c>
      <c r="M233" t="n">
        <v>0</v>
      </c>
      <c r="N233" t="n">
        <v>29.01</v>
      </c>
      <c r="O233" t="n">
        <v>20342.46</v>
      </c>
      <c r="P233" t="n">
        <v>76.26000000000001</v>
      </c>
      <c r="Q233" t="n">
        <v>1361.34</v>
      </c>
      <c r="R233" t="n">
        <v>37.72</v>
      </c>
      <c r="S233" t="n">
        <v>25.13</v>
      </c>
      <c r="T233" t="n">
        <v>5635.14</v>
      </c>
      <c r="U233" t="n">
        <v>0.67</v>
      </c>
      <c r="V233" t="n">
        <v>0.88</v>
      </c>
      <c r="W233" t="n">
        <v>1.23</v>
      </c>
      <c r="X233" t="n">
        <v>0.38</v>
      </c>
      <c r="Y233" t="n">
        <v>1</v>
      </c>
      <c r="Z233" t="n">
        <v>10</v>
      </c>
    </row>
    <row r="234">
      <c r="A234" t="n">
        <v>0</v>
      </c>
      <c r="B234" t="n">
        <v>115</v>
      </c>
      <c r="C234" t="inlineStr">
        <is>
          <t xml:space="preserve">CONCLUIDO	</t>
        </is>
      </c>
      <c r="D234" t="n">
        <v>5.7354</v>
      </c>
      <c r="E234" t="n">
        <v>17.44</v>
      </c>
      <c r="F234" t="n">
        <v>10.03</v>
      </c>
      <c r="G234" t="n">
        <v>5.57</v>
      </c>
      <c r="H234" t="n">
        <v>0.08</v>
      </c>
      <c r="I234" t="n">
        <v>108</v>
      </c>
      <c r="J234" t="n">
        <v>222.93</v>
      </c>
      <c r="K234" t="n">
        <v>56.94</v>
      </c>
      <c r="L234" t="n">
        <v>1</v>
      </c>
      <c r="M234" t="n">
        <v>106</v>
      </c>
      <c r="N234" t="n">
        <v>49.99</v>
      </c>
      <c r="O234" t="n">
        <v>27728.69</v>
      </c>
      <c r="P234" t="n">
        <v>148.86</v>
      </c>
      <c r="Q234" t="n">
        <v>1361.78</v>
      </c>
      <c r="R234" t="n">
        <v>95.59</v>
      </c>
      <c r="S234" t="n">
        <v>25.13</v>
      </c>
      <c r="T234" t="n">
        <v>34127.44</v>
      </c>
      <c r="U234" t="n">
        <v>0.26</v>
      </c>
      <c r="V234" t="n">
        <v>0.72</v>
      </c>
      <c r="W234" t="n">
        <v>1.36</v>
      </c>
      <c r="X234" t="n">
        <v>2.21</v>
      </c>
      <c r="Y234" t="n">
        <v>1</v>
      </c>
      <c r="Z234" t="n">
        <v>10</v>
      </c>
    </row>
    <row r="235">
      <c r="A235" t="n">
        <v>1</v>
      </c>
      <c r="B235" t="n">
        <v>115</v>
      </c>
      <c r="C235" t="inlineStr">
        <is>
          <t xml:space="preserve">CONCLUIDO	</t>
        </is>
      </c>
      <c r="D235" t="n">
        <v>6.3804</v>
      </c>
      <c r="E235" t="n">
        <v>15.67</v>
      </c>
      <c r="F235" t="n">
        <v>9.460000000000001</v>
      </c>
      <c r="G235" t="n">
        <v>7.01</v>
      </c>
      <c r="H235" t="n">
        <v>0.1</v>
      </c>
      <c r="I235" t="n">
        <v>81</v>
      </c>
      <c r="J235" t="n">
        <v>223.35</v>
      </c>
      <c r="K235" t="n">
        <v>56.94</v>
      </c>
      <c r="L235" t="n">
        <v>1.25</v>
      </c>
      <c r="M235" t="n">
        <v>79</v>
      </c>
      <c r="N235" t="n">
        <v>50.15</v>
      </c>
      <c r="O235" t="n">
        <v>27780.03</v>
      </c>
      <c r="P235" t="n">
        <v>138.86</v>
      </c>
      <c r="Q235" t="n">
        <v>1361.95</v>
      </c>
      <c r="R235" t="n">
        <v>77.55</v>
      </c>
      <c r="S235" t="n">
        <v>25.13</v>
      </c>
      <c r="T235" t="n">
        <v>25242.9</v>
      </c>
      <c r="U235" t="n">
        <v>0.32</v>
      </c>
      <c r="V235" t="n">
        <v>0.76</v>
      </c>
      <c r="W235" t="n">
        <v>1.32</v>
      </c>
      <c r="X235" t="n">
        <v>1.63</v>
      </c>
      <c r="Y235" t="n">
        <v>1</v>
      </c>
      <c r="Z235" t="n">
        <v>10</v>
      </c>
    </row>
    <row r="236">
      <c r="A236" t="n">
        <v>2</v>
      </c>
      <c r="B236" t="n">
        <v>115</v>
      </c>
      <c r="C236" t="inlineStr">
        <is>
          <t xml:space="preserve">CONCLUIDO	</t>
        </is>
      </c>
      <c r="D236" t="n">
        <v>6.8341</v>
      </c>
      <c r="E236" t="n">
        <v>14.63</v>
      </c>
      <c r="F236" t="n">
        <v>9.119999999999999</v>
      </c>
      <c r="G236" t="n">
        <v>8.42</v>
      </c>
      <c r="H236" t="n">
        <v>0.12</v>
      </c>
      <c r="I236" t="n">
        <v>65</v>
      </c>
      <c r="J236" t="n">
        <v>223.76</v>
      </c>
      <c r="K236" t="n">
        <v>56.94</v>
      </c>
      <c r="L236" t="n">
        <v>1.5</v>
      </c>
      <c r="M236" t="n">
        <v>63</v>
      </c>
      <c r="N236" t="n">
        <v>50.32</v>
      </c>
      <c r="O236" t="n">
        <v>27831.42</v>
      </c>
      <c r="P236" t="n">
        <v>132.4</v>
      </c>
      <c r="Q236" t="n">
        <v>1361.59</v>
      </c>
      <c r="R236" t="n">
        <v>67.16</v>
      </c>
      <c r="S236" t="n">
        <v>25.13</v>
      </c>
      <c r="T236" t="n">
        <v>20123.92</v>
      </c>
      <c r="U236" t="n">
        <v>0.37</v>
      </c>
      <c r="V236" t="n">
        <v>0.79</v>
      </c>
      <c r="W236" t="n">
        <v>1.28</v>
      </c>
      <c r="X236" t="n">
        <v>1.3</v>
      </c>
      <c r="Y236" t="n">
        <v>1</v>
      </c>
      <c r="Z236" t="n">
        <v>10</v>
      </c>
    </row>
    <row r="237">
      <c r="A237" t="n">
        <v>3</v>
      </c>
      <c r="B237" t="n">
        <v>115</v>
      </c>
      <c r="C237" t="inlineStr">
        <is>
          <t xml:space="preserve">CONCLUIDO	</t>
        </is>
      </c>
      <c r="D237" t="n">
        <v>7.175</v>
      </c>
      <c r="E237" t="n">
        <v>13.94</v>
      </c>
      <c r="F237" t="n">
        <v>8.91</v>
      </c>
      <c r="G237" t="n">
        <v>9.9</v>
      </c>
      <c r="H237" t="n">
        <v>0.14</v>
      </c>
      <c r="I237" t="n">
        <v>54</v>
      </c>
      <c r="J237" t="n">
        <v>224.18</v>
      </c>
      <c r="K237" t="n">
        <v>56.94</v>
      </c>
      <c r="L237" t="n">
        <v>1.75</v>
      </c>
      <c r="M237" t="n">
        <v>52</v>
      </c>
      <c r="N237" t="n">
        <v>50.49</v>
      </c>
      <c r="O237" t="n">
        <v>27882.87</v>
      </c>
      <c r="P237" t="n">
        <v>127.99</v>
      </c>
      <c r="Q237" t="n">
        <v>1361.62</v>
      </c>
      <c r="R237" t="n">
        <v>60.38</v>
      </c>
      <c r="S237" t="n">
        <v>25.13</v>
      </c>
      <c r="T237" t="n">
        <v>16791.46</v>
      </c>
      <c r="U237" t="n">
        <v>0.42</v>
      </c>
      <c r="V237" t="n">
        <v>0.8100000000000001</v>
      </c>
      <c r="W237" t="n">
        <v>1.27</v>
      </c>
      <c r="X237" t="n">
        <v>1.08</v>
      </c>
      <c r="Y237" t="n">
        <v>1</v>
      </c>
      <c r="Z237" t="n">
        <v>10</v>
      </c>
    </row>
    <row r="238">
      <c r="A238" t="n">
        <v>4</v>
      </c>
      <c r="B238" t="n">
        <v>115</v>
      </c>
      <c r="C238" t="inlineStr">
        <is>
          <t xml:space="preserve">CONCLUIDO	</t>
        </is>
      </c>
      <c r="D238" t="n">
        <v>7.4539</v>
      </c>
      <c r="E238" t="n">
        <v>13.42</v>
      </c>
      <c r="F238" t="n">
        <v>8.74</v>
      </c>
      <c r="G238" t="n">
        <v>11.39</v>
      </c>
      <c r="H238" t="n">
        <v>0.16</v>
      </c>
      <c r="I238" t="n">
        <v>46</v>
      </c>
      <c r="J238" t="n">
        <v>224.6</v>
      </c>
      <c r="K238" t="n">
        <v>56.94</v>
      </c>
      <c r="L238" t="n">
        <v>2</v>
      </c>
      <c r="M238" t="n">
        <v>44</v>
      </c>
      <c r="N238" t="n">
        <v>50.65</v>
      </c>
      <c r="O238" t="n">
        <v>27934.37</v>
      </c>
      <c r="P238" t="n">
        <v>124.2</v>
      </c>
      <c r="Q238" t="n">
        <v>1361.58</v>
      </c>
      <c r="R238" t="n">
        <v>55.37</v>
      </c>
      <c r="S238" t="n">
        <v>25.13</v>
      </c>
      <c r="T238" t="n">
        <v>14325.14</v>
      </c>
      <c r="U238" t="n">
        <v>0.45</v>
      </c>
      <c r="V238" t="n">
        <v>0.82</v>
      </c>
      <c r="W238" t="n">
        <v>1.25</v>
      </c>
      <c r="X238" t="n">
        <v>0.92</v>
      </c>
      <c r="Y238" t="n">
        <v>1</v>
      </c>
      <c r="Z238" t="n">
        <v>10</v>
      </c>
    </row>
    <row r="239">
      <c r="A239" t="n">
        <v>5</v>
      </c>
      <c r="B239" t="n">
        <v>115</v>
      </c>
      <c r="C239" t="inlineStr">
        <is>
          <t xml:space="preserve">CONCLUIDO	</t>
        </is>
      </c>
      <c r="D239" t="n">
        <v>7.6774</v>
      </c>
      <c r="E239" t="n">
        <v>13.03</v>
      </c>
      <c r="F239" t="n">
        <v>8.609999999999999</v>
      </c>
      <c r="G239" t="n">
        <v>12.91</v>
      </c>
      <c r="H239" t="n">
        <v>0.18</v>
      </c>
      <c r="I239" t="n">
        <v>40</v>
      </c>
      <c r="J239" t="n">
        <v>225.01</v>
      </c>
      <c r="K239" t="n">
        <v>56.94</v>
      </c>
      <c r="L239" t="n">
        <v>2.25</v>
      </c>
      <c r="M239" t="n">
        <v>38</v>
      </c>
      <c r="N239" t="n">
        <v>50.82</v>
      </c>
      <c r="O239" t="n">
        <v>27985.94</v>
      </c>
      <c r="P239" t="n">
        <v>120.95</v>
      </c>
      <c r="Q239" t="n">
        <v>1361.54</v>
      </c>
      <c r="R239" t="n">
        <v>51.06</v>
      </c>
      <c r="S239" t="n">
        <v>25.13</v>
      </c>
      <c r="T239" t="n">
        <v>12198.76</v>
      </c>
      <c r="U239" t="n">
        <v>0.49</v>
      </c>
      <c r="V239" t="n">
        <v>0.84</v>
      </c>
      <c r="W239" t="n">
        <v>1.25</v>
      </c>
      <c r="X239" t="n">
        <v>0.79</v>
      </c>
      <c r="Y239" t="n">
        <v>1</v>
      </c>
      <c r="Z239" t="n">
        <v>10</v>
      </c>
    </row>
    <row r="240">
      <c r="A240" t="n">
        <v>6</v>
      </c>
      <c r="B240" t="n">
        <v>115</v>
      </c>
      <c r="C240" t="inlineStr">
        <is>
          <t xml:space="preserve">CONCLUIDO	</t>
        </is>
      </c>
      <c r="D240" t="n">
        <v>7.8608</v>
      </c>
      <c r="E240" t="n">
        <v>12.72</v>
      </c>
      <c r="F240" t="n">
        <v>8.52</v>
      </c>
      <c r="G240" t="n">
        <v>14.61</v>
      </c>
      <c r="H240" t="n">
        <v>0.2</v>
      </c>
      <c r="I240" t="n">
        <v>35</v>
      </c>
      <c r="J240" t="n">
        <v>225.43</v>
      </c>
      <c r="K240" t="n">
        <v>56.94</v>
      </c>
      <c r="L240" t="n">
        <v>2.5</v>
      </c>
      <c r="M240" t="n">
        <v>33</v>
      </c>
      <c r="N240" t="n">
        <v>50.99</v>
      </c>
      <c r="O240" t="n">
        <v>28037.57</v>
      </c>
      <c r="P240" t="n">
        <v>118.4</v>
      </c>
      <c r="Q240" t="n">
        <v>1361.36</v>
      </c>
      <c r="R240" t="n">
        <v>48.43</v>
      </c>
      <c r="S240" t="n">
        <v>25.13</v>
      </c>
      <c r="T240" t="n">
        <v>10909.11</v>
      </c>
      <c r="U240" t="n">
        <v>0.52</v>
      </c>
      <c r="V240" t="n">
        <v>0.84</v>
      </c>
      <c r="W240" t="n">
        <v>1.24</v>
      </c>
      <c r="X240" t="n">
        <v>0.7</v>
      </c>
      <c r="Y240" t="n">
        <v>1</v>
      </c>
      <c r="Z240" t="n">
        <v>10</v>
      </c>
    </row>
    <row r="241">
      <c r="A241" t="n">
        <v>7</v>
      </c>
      <c r="B241" t="n">
        <v>115</v>
      </c>
      <c r="C241" t="inlineStr">
        <is>
          <t xml:space="preserve">CONCLUIDO	</t>
        </is>
      </c>
      <c r="D241" t="n">
        <v>7.9807</v>
      </c>
      <c r="E241" t="n">
        <v>12.53</v>
      </c>
      <c r="F241" t="n">
        <v>8.460000000000001</v>
      </c>
      <c r="G241" t="n">
        <v>15.87</v>
      </c>
      <c r="H241" t="n">
        <v>0.22</v>
      </c>
      <c r="I241" t="n">
        <v>32</v>
      </c>
      <c r="J241" t="n">
        <v>225.85</v>
      </c>
      <c r="K241" t="n">
        <v>56.94</v>
      </c>
      <c r="L241" t="n">
        <v>2.75</v>
      </c>
      <c r="M241" t="n">
        <v>30</v>
      </c>
      <c r="N241" t="n">
        <v>51.16</v>
      </c>
      <c r="O241" t="n">
        <v>28089.25</v>
      </c>
      <c r="P241" t="n">
        <v>116.02</v>
      </c>
      <c r="Q241" t="n">
        <v>1361.51</v>
      </c>
      <c r="R241" t="n">
        <v>46.69</v>
      </c>
      <c r="S241" t="n">
        <v>25.13</v>
      </c>
      <c r="T241" t="n">
        <v>10057.79</v>
      </c>
      <c r="U241" t="n">
        <v>0.54</v>
      </c>
      <c r="V241" t="n">
        <v>0.85</v>
      </c>
      <c r="W241" t="n">
        <v>1.23</v>
      </c>
      <c r="X241" t="n">
        <v>0.64</v>
      </c>
      <c r="Y241" t="n">
        <v>1</v>
      </c>
      <c r="Z241" t="n">
        <v>10</v>
      </c>
    </row>
    <row r="242">
      <c r="A242" t="n">
        <v>8</v>
      </c>
      <c r="B242" t="n">
        <v>115</v>
      </c>
      <c r="C242" t="inlineStr">
        <is>
          <t xml:space="preserve">CONCLUIDO	</t>
        </is>
      </c>
      <c r="D242" t="n">
        <v>8.171200000000001</v>
      </c>
      <c r="E242" t="n">
        <v>12.24</v>
      </c>
      <c r="F242" t="n">
        <v>8.35</v>
      </c>
      <c r="G242" t="n">
        <v>17.89</v>
      </c>
      <c r="H242" t="n">
        <v>0.24</v>
      </c>
      <c r="I242" t="n">
        <v>28</v>
      </c>
      <c r="J242" t="n">
        <v>226.27</v>
      </c>
      <c r="K242" t="n">
        <v>56.94</v>
      </c>
      <c r="L242" t="n">
        <v>3</v>
      </c>
      <c r="M242" t="n">
        <v>26</v>
      </c>
      <c r="N242" t="n">
        <v>51.33</v>
      </c>
      <c r="O242" t="n">
        <v>28140.99</v>
      </c>
      <c r="P242" t="n">
        <v>112.97</v>
      </c>
      <c r="Q242" t="n">
        <v>1361.45</v>
      </c>
      <c r="R242" t="n">
        <v>43.11</v>
      </c>
      <c r="S242" t="n">
        <v>25.13</v>
      </c>
      <c r="T242" t="n">
        <v>8284.360000000001</v>
      </c>
      <c r="U242" t="n">
        <v>0.58</v>
      </c>
      <c r="V242" t="n">
        <v>0.86</v>
      </c>
      <c r="W242" t="n">
        <v>1.22</v>
      </c>
      <c r="X242" t="n">
        <v>0.53</v>
      </c>
      <c r="Y242" t="n">
        <v>1</v>
      </c>
      <c r="Z242" t="n">
        <v>10</v>
      </c>
    </row>
    <row r="243">
      <c r="A243" t="n">
        <v>9</v>
      </c>
      <c r="B243" t="n">
        <v>115</v>
      </c>
      <c r="C243" t="inlineStr">
        <is>
          <t xml:space="preserve">CONCLUIDO	</t>
        </is>
      </c>
      <c r="D243" t="n">
        <v>8.244199999999999</v>
      </c>
      <c r="E243" t="n">
        <v>12.13</v>
      </c>
      <c r="F243" t="n">
        <v>8.33</v>
      </c>
      <c r="G243" t="n">
        <v>19.22</v>
      </c>
      <c r="H243" t="n">
        <v>0.25</v>
      </c>
      <c r="I243" t="n">
        <v>26</v>
      </c>
      <c r="J243" t="n">
        <v>226.69</v>
      </c>
      <c r="K243" t="n">
        <v>56.94</v>
      </c>
      <c r="L243" t="n">
        <v>3.25</v>
      </c>
      <c r="M243" t="n">
        <v>24</v>
      </c>
      <c r="N243" t="n">
        <v>51.5</v>
      </c>
      <c r="O243" t="n">
        <v>28192.8</v>
      </c>
      <c r="P243" t="n">
        <v>111.11</v>
      </c>
      <c r="Q243" t="n">
        <v>1361.43</v>
      </c>
      <c r="R243" t="n">
        <v>42.38</v>
      </c>
      <c r="S243" t="n">
        <v>25.13</v>
      </c>
      <c r="T243" t="n">
        <v>7931.39</v>
      </c>
      <c r="U243" t="n">
        <v>0.59</v>
      </c>
      <c r="V243" t="n">
        <v>0.86</v>
      </c>
      <c r="W243" t="n">
        <v>1.22</v>
      </c>
      <c r="X243" t="n">
        <v>0.51</v>
      </c>
      <c r="Y243" t="n">
        <v>1</v>
      </c>
      <c r="Z243" t="n">
        <v>10</v>
      </c>
    </row>
    <row r="244">
      <c r="A244" t="n">
        <v>10</v>
      </c>
      <c r="B244" t="n">
        <v>115</v>
      </c>
      <c r="C244" t="inlineStr">
        <is>
          <t xml:space="preserve">CONCLUIDO	</t>
        </is>
      </c>
      <c r="D244" t="n">
        <v>8.332599999999999</v>
      </c>
      <c r="E244" t="n">
        <v>12</v>
      </c>
      <c r="F244" t="n">
        <v>8.289999999999999</v>
      </c>
      <c r="G244" t="n">
        <v>20.72</v>
      </c>
      <c r="H244" t="n">
        <v>0.27</v>
      </c>
      <c r="I244" t="n">
        <v>24</v>
      </c>
      <c r="J244" t="n">
        <v>227.11</v>
      </c>
      <c r="K244" t="n">
        <v>56.94</v>
      </c>
      <c r="L244" t="n">
        <v>3.5</v>
      </c>
      <c r="M244" t="n">
        <v>22</v>
      </c>
      <c r="N244" t="n">
        <v>51.67</v>
      </c>
      <c r="O244" t="n">
        <v>28244.66</v>
      </c>
      <c r="P244" t="n">
        <v>109.37</v>
      </c>
      <c r="Q244" t="n">
        <v>1361.42</v>
      </c>
      <c r="R244" t="n">
        <v>41.33</v>
      </c>
      <c r="S244" t="n">
        <v>25.13</v>
      </c>
      <c r="T244" t="n">
        <v>7414.69</v>
      </c>
      <c r="U244" t="n">
        <v>0.61</v>
      </c>
      <c r="V244" t="n">
        <v>0.87</v>
      </c>
      <c r="W244" t="n">
        <v>1.22</v>
      </c>
      <c r="X244" t="n">
        <v>0.47</v>
      </c>
      <c r="Y244" t="n">
        <v>1</v>
      </c>
      <c r="Z244" t="n">
        <v>10</v>
      </c>
    </row>
    <row r="245">
      <c r="A245" t="n">
        <v>11</v>
      </c>
      <c r="B245" t="n">
        <v>115</v>
      </c>
      <c r="C245" t="inlineStr">
        <is>
          <t xml:space="preserve">CONCLUIDO	</t>
        </is>
      </c>
      <c r="D245" t="n">
        <v>8.4337</v>
      </c>
      <c r="E245" t="n">
        <v>11.86</v>
      </c>
      <c r="F245" t="n">
        <v>8.23</v>
      </c>
      <c r="G245" t="n">
        <v>22.45</v>
      </c>
      <c r="H245" t="n">
        <v>0.29</v>
      </c>
      <c r="I245" t="n">
        <v>22</v>
      </c>
      <c r="J245" t="n">
        <v>227.53</v>
      </c>
      <c r="K245" t="n">
        <v>56.94</v>
      </c>
      <c r="L245" t="n">
        <v>3.75</v>
      </c>
      <c r="M245" t="n">
        <v>20</v>
      </c>
      <c r="N245" t="n">
        <v>51.84</v>
      </c>
      <c r="O245" t="n">
        <v>28296.58</v>
      </c>
      <c r="P245" t="n">
        <v>106.63</v>
      </c>
      <c r="Q245" t="n">
        <v>1361.34</v>
      </c>
      <c r="R245" t="n">
        <v>39.46</v>
      </c>
      <c r="S245" t="n">
        <v>25.13</v>
      </c>
      <c r="T245" t="n">
        <v>6490.98</v>
      </c>
      <c r="U245" t="n">
        <v>0.64</v>
      </c>
      <c r="V245" t="n">
        <v>0.87</v>
      </c>
      <c r="W245" t="n">
        <v>1.21</v>
      </c>
      <c r="X245" t="n">
        <v>0.41</v>
      </c>
      <c r="Y245" t="n">
        <v>1</v>
      </c>
      <c r="Z245" t="n">
        <v>10</v>
      </c>
    </row>
    <row r="246">
      <c r="A246" t="n">
        <v>12</v>
      </c>
      <c r="B246" t="n">
        <v>115</v>
      </c>
      <c r="C246" t="inlineStr">
        <is>
          <t xml:space="preserve">CONCLUIDO	</t>
        </is>
      </c>
      <c r="D246" t="n">
        <v>8.514699999999999</v>
      </c>
      <c r="E246" t="n">
        <v>11.74</v>
      </c>
      <c r="F246" t="n">
        <v>8.210000000000001</v>
      </c>
      <c r="G246" t="n">
        <v>24.62</v>
      </c>
      <c r="H246" t="n">
        <v>0.31</v>
      </c>
      <c r="I246" t="n">
        <v>20</v>
      </c>
      <c r="J246" t="n">
        <v>227.95</v>
      </c>
      <c r="K246" t="n">
        <v>56.94</v>
      </c>
      <c r="L246" t="n">
        <v>4</v>
      </c>
      <c r="M246" t="n">
        <v>18</v>
      </c>
      <c r="N246" t="n">
        <v>52.01</v>
      </c>
      <c r="O246" t="n">
        <v>28348.56</v>
      </c>
      <c r="P246" t="n">
        <v>104.94</v>
      </c>
      <c r="Q246" t="n">
        <v>1361.38</v>
      </c>
      <c r="R246" t="n">
        <v>38.47</v>
      </c>
      <c r="S246" t="n">
        <v>25.13</v>
      </c>
      <c r="T246" t="n">
        <v>6006.19</v>
      </c>
      <c r="U246" t="n">
        <v>0.65</v>
      </c>
      <c r="V246" t="n">
        <v>0.88</v>
      </c>
      <c r="W246" t="n">
        <v>1.22</v>
      </c>
      <c r="X246" t="n">
        <v>0.39</v>
      </c>
      <c r="Y246" t="n">
        <v>1</v>
      </c>
      <c r="Z246" t="n">
        <v>10</v>
      </c>
    </row>
    <row r="247">
      <c r="A247" t="n">
        <v>13</v>
      </c>
      <c r="B247" t="n">
        <v>115</v>
      </c>
      <c r="C247" t="inlineStr">
        <is>
          <t xml:space="preserve">CONCLUIDO	</t>
        </is>
      </c>
      <c r="D247" t="n">
        <v>8.568199999999999</v>
      </c>
      <c r="E247" t="n">
        <v>11.67</v>
      </c>
      <c r="F247" t="n">
        <v>8.18</v>
      </c>
      <c r="G247" t="n">
        <v>25.82</v>
      </c>
      <c r="H247" t="n">
        <v>0.33</v>
      </c>
      <c r="I247" t="n">
        <v>19</v>
      </c>
      <c r="J247" t="n">
        <v>228.38</v>
      </c>
      <c r="K247" t="n">
        <v>56.94</v>
      </c>
      <c r="L247" t="n">
        <v>4.25</v>
      </c>
      <c r="M247" t="n">
        <v>17</v>
      </c>
      <c r="N247" t="n">
        <v>52.18</v>
      </c>
      <c r="O247" t="n">
        <v>28400.61</v>
      </c>
      <c r="P247" t="n">
        <v>102.94</v>
      </c>
      <c r="Q247" t="n">
        <v>1361.4</v>
      </c>
      <c r="R247" t="n">
        <v>37.73</v>
      </c>
      <c r="S247" t="n">
        <v>25.13</v>
      </c>
      <c r="T247" t="n">
        <v>5640.32</v>
      </c>
      <c r="U247" t="n">
        <v>0.67</v>
      </c>
      <c r="V247" t="n">
        <v>0.88</v>
      </c>
      <c r="W247" t="n">
        <v>1.21</v>
      </c>
      <c r="X247" t="n">
        <v>0.36</v>
      </c>
      <c r="Y247" t="n">
        <v>1</v>
      </c>
      <c r="Z247" t="n">
        <v>10</v>
      </c>
    </row>
    <row r="248">
      <c r="A248" t="n">
        <v>14</v>
      </c>
      <c r="B248" t="n">
        <v>115</v>
      </c>
      <c r="C248" t="inlineStr">
        <is>
          <t xml:space="preserve">CONCLUIDO	</t>
        </is>
      </c>
      <c r="D248" t="n">
        <v>8.658799999999999</v>
      </c>
      <c r="E248" t="n">
        <v>11.55</v>
      </c>
      <c r="F248" t="n">
        <v>8.140000000000001</v>
      </c>
      <c r="G248" t="n">
        <v>28.74</v>
      </c>
      <c r="H248" t="n">
        <v>0.35</v>
      </c>
      <c r="I248" t="n">
        <v>17</v>
      </c>
      <c r="J248" t="n">
        <v>228.8</v>
      </c>
      <c r="K248" t="n">
        <v>56.94</v>
      </c>
      <c r="L248" t="n">
        <v>4.5</v>
      </c>
      <c r="M248" t="n">
        <v>15</v>
      </c>
      <c r="N248" t="n">
        <v>52.36</v>
      </c>
      <c r="O248" t="n">
        <v>28452.71</v>
      </c>
      <c r="P248" t="n">
        <v>100.48</v>
      </c>
      <c r="Q248" t="n">
        <v>1361.45</v>
      </c>
      <c r="R248" t="n">
        <v>36.6</v>
      </c>
      <c r="S248" t="n">
        <v>25.13</v>
      </c>
      <c r="T248" t="n">
        <v>5085.59</v>
      </c>
      <c r="U248" t="n">
        <v>0.6899999999999999</v>
      </c>
      <c r="V248" t="n">
        <v>0.88</v>
      </c>
      <c r="W248" t="n">
        <v>1.21</v>
      </c>
      <c r="X248" t="n">
        <v>0.32</v>
      </c>
      <c r="Y248" t="n">
        <v>1</v>
      </c>
      <c r="Z248" t="n">
        <v>10</v>
      </c>
    </row>
    <row r="249">
      <c r="A249" t="n">
        <v>15</v>
      </c>
      <c r="B249" t="n">
        <v>115</v>
      </c>
      <c r="C249" t="inlineStr">
        <is>
          <t xml:space="preserve">CONCLUIDO	</t>
        </is>
      </c>
      <c r="D249" t="n">
        <v>8.706</v>
      </c>
      <c r="E249" t="n">
        <v>11.49</v>
      </c>
      <c r="F249" t="n">
        <v>8.119999999999999</v>
      </c>
      <c r="G249" t="n">
        <v>30.46</v>
      </c>
      <c r="H249" t="n">
        <v>0.37</v>
      </c>
      <c r="I249" t="n">
        <v>16</v>
      </c>
      <c r="J249" t="n">
        <v>229.22</v>
      </c>
      <c r="K249" t="n">
        <v>56.94</v>
      </c>
      <c r="L249" t="n">
        <v>4.75</v>
      </c>
      <c r="M249" t="n">
        <v>14</v>
      </c>
      <c r="N249" t="n">
        <v>52.53</v>
      </c>
      <c r="O249" t="n">
        <v>28504.87</v>
      </c>
      <c r="P249" t="n">
        <v>98.27</v>
      </c>
      <c r="Q249" t="n">
        <v>1361.49</v>
      </c>
      <c r="R249" t="n">
        <v>36.06</v>
      </c>
      <c r="S249" t="n">
        <v>25.13</v>
      </c>
      <c r="T249" t="n">
        <v>4819.3</v>
      </c>
      <c r="U249" t="n">
        <v>0.7</v>
      </c>
      <c r="V249" t="n">
        <v>0.89</v>
      </c>
      <c r="W249" t="n">
        <v>1.21</v>
      </c>
      <c r="X249" t="n">
        <v>0.3</v>
      </c>
      <c r="Y249" t="n">
        <v>1</v>
      </c>
      <c r="Z249" t="n">
        <v>10</v>
      </c>
    </row>
    <row r="250">
      <c r="A250" t="n">
        <v>16</v>
      </c>
      <c r="B250" t="n">
        <v>115</v>
      </c>
      <c r="C250" t="inlineStr">
        <is>
          <t xml:space="preserve">CONCLUIDO	</t>
        </is>
      </c>
      <c r="D250" t="n">
        <v>8.7461</v>
      </c>
      <c r="E250" t="n">
        <v>11.43</v>
      </c>
      <c r="F250" t="n">
        <v>8.109999999999999</v>
      </c>
      <c r="G250" t="n">
        <v>32.46</v>
      </c>
      <c r="H250" t="n">
        <v>0.39</v>
      </c>
      <c r="I250" t="n">
        <v>15</v>
      </c>
      <c r="J250" t="n">
        <v>229.65</v>
      </c>
      <c r="K250" t="n">
        <v>56.94</v>
      </c>
      <c r="L250" t="n">
        <v>5</v>
      </c>
      <c r="M250" t="n">
        <v>13</v>
      </c>
      <c r="N250" t="n">
        <v>52.7</v>
      </c>
      <c r="O250" t="n">
        <v>28557.1</v>
      </c>
      <c r="P250" t="n">
        <v>96.81999999999999</v>
      </c>
      <c r="Q250" t="n">
        <v>1361.34</v>
      </c>
      <c r="R250" t="n">
        <v>35.83</v>
      </c>
      <c r="S250" t="n">
        <v>25.13</v>
      </c>
      <c r="T250" t="n">
        <v>4713.22</v>
      </c>
      <c r="U250" t="n">
        <v>0.7</v>
      </c>
      <c r="V250" t="n">
        <v>0.89</v>
      </c>
      <c r="W250" t="n">
        <v>1.21</v>
      </c>
      <c r="X250" t="n">
        <v>0.29</v>
      </c>
      <c r="Y250" t="n">
        <v>1</v>
      </c>
      <c r="Z250" t="n">
        <v>10</v>
      </c>
    </row>
    <row r="251">
      <c r="A251" t="n">
        <v>17</v>
      </c>
      <c r="B251" t="n">
        <v>115</v>
      </c>
      <c r="C251" t="inlineStr">
        <is>
          <t xml:space="preserve">CONCLUIDO	</t>
        </is>
      </c>
      <c r="D251" t="n">
        <v>8.7996</v>
      </c>
      <c r="E251" t="n">
        <v>11.36</v>
      </c>
      <c r="F251" t="n">
        <v>8.09</v>
      </c>
      <c r="G251" t="n">
        <v>34.67</v>
      </c>
      <c r="H251" t="n">
        <v>0.41</v>
      </c>
      <c r="I251" t="n">
        <v>14</v>
      </c>
      <c r="J251" t="n">
        <v>230.07</v>
      </c>
      <c r="K251" t="n">
        <v>56.94</v>
      </c>
      <c r="L251" t="n">
        <v>5.25</v>
      </c>
      <c r="M251" t="n">
        <v>10</v>
      </c>
      <c r="N251" t="n">
        <v>52.88</v>
      </c>
      <c r="O251" t="n">
        <v>28609.38</v>
      </c>
      <c r="P251" t="n">
        <v>94.72</v>
      </c>
      <c r="Q251" t="n">
        <v>1361.34</v>
      </c>
      <c r="R251" t="n">
        <v>34.84</v>
      </c>
      <c r="S251" t="n">
        <v>25.13</v>
      </c>
      <c r="T251" t="n">
        <v>4221.72</v>
      </c>
      <c r="U251" t="n">
        <v>0.72</v>
      </c>
      <c r="V251" t="n">
        <v>0.89</v>
      </c>
      <c r="W251" t="n">
        <v>1.21</v>
      </c>
      <c r="X251" t="n">
        <v>0.27</v>
      </c>
      <c r="Y251" t="n">
        <v>1</v>
      </c>
      <c r="Z251" t="n">
        <v>10</v>
      </c>
    </row>
    <row r="252">
      <c r="A252" t="n">
        <v>18</v>
      </c>
      <c r="B252" t="n">
        <v>115</v>
      </c>
      <c r="C252" t="inlineStr">
        <is>
          <t xml:space="preserve">CONCLUIDO	</t>
        </is>
      </c>
      <c r="D252" t="n">
        <v>8.797700000000001</v>
      </c>
      <c r="E252" t="n">
        <v>11.37</v>
      </c>
      <c r="F252" t="n">
        <v>8.09</v>
      </c>
      <c r="G252" t="n">
        <v>34.68</v>
      </c>
      <c r="H252" t="n">
        <v>0.42</v>
      </c>
      <c r="I252" t="n">
        <v>14</v>
      </c>
      <c r="J252" t="n">
        <v>230.49</v>
      </c>
      <c r="K252" t="n">
        <v>56.94</v>
      </c>
      <c r="L252" t="n">
        <v>5.5</v>
      </c>
      <c r="M252" t="n">
        <v>6</v>
      </c>
      <c r="N252" t="n">
        <v>53.05</v>
      </c>
      <c r="O252" t="n">
        <v>28661.73</v>
      </c>
      <c r="P252" t="n">
        <v>94.17</v>
      </c>
      <c r="Q252" t="n">
        <v>1361.39</v>
      </c>
      <c r="R252" t="n">
        <v>34.73</v>
      </c>
      <c r="S252" t="n">
        <v>25.13</v>
      </c>
      <c r="T252" t="n">
        <v>4164.02</v>
      </c>
      <c r="U252" t="n">
        <v>0.72</v>
      </c>
      <c r="V252" t="n">
        <v>0.89</v>
      </c>
      <c r="W252" t="n">
        <v>1.21</v>
      </c>
      <c r="X252" t="n">
        <v>0.27</v>
      </c>
      <c r="Y252" t="n">
        <v>1</v>
      </c>
      <c r="Z252" t="n">
        <v>10</v>
      </c>
    </row>
    <row r="253">
      <c r="A253" t="n">
        <v>19</v>
      </c>
      <c r="B253" t="n">
        <v>115</v>
      </c>
      <c r="C253" t="inlineStr">
        <is>
          <t xml:space="preserve">CONCLUIDO	</t>
        </is>
      </c>
      <c r="D253" t="n">
        <v>8.7919</v>
      </c>
      <c r="E253" t="n">
        <v>11.37</v>
      </c>
      <c r="F253" t="n">
        <v>8.1</v>
      </c>
      <c r="G253" t="n">
        <v>34.71</v>
      </c>
      <c r="H253" t="n">
        <v>0.44</v>
      </c>
      <c r="I253" t="n">
        <v>14</v>
      </c>
      <c r="J253" t="n">
        <v>230.92</v>
      </c>
      <c r="K253" t="n">
        <v>56.94</v>
      </c>
      <c r="L253" t="n">
        <v>5.75</v>
      </c>
      <c r="M253" t="n">
        <v>3</v>
      </c>
      <c r="N253" t="n">
        <v>53.23</v>
      </c>
      <c r="O253" t="n">
        <v>28714.14</v>
      </c>
      <c r="P253" t="n">
        <v>93.63</v>
      </c>
      <c r="Q253" t="n">
        <v>1361.51</v>
      </c>
      <c r="R253" t="n">
        <v>34.97</v>
      </c>
      <c r="S253" t="n">
        <v>25.13</v>
      </c>
      <c r="T253" t="n">
        <v>4287.1</v>
      </c>
      <c r="U253" t="n">
        <v>0.72</v>
      </c>
      <c r="V253" t="n">
        <v>0.89</v>
      </c>
      <c r="W253" t="n">
        <v>1.21</v>
      </c>
      <c r="X253" t="n">
        <v>0.28</v>
      </c>
      <c r="Y253" t="n">
        <v>1</v>
      </c>
      <c r="Z253" t="n">
        <v>10</v>
      </c>
    </row>
    <row r="254">
      <c r="A254" t="n">
        <v>20</v>
      </c>
      <c r="B254" t="n">
        <v>115</v>
      </c>
      <c r="C254" t="inlineStr">
        <is>
          <t xml:space="preserve">CONCLUIDO	</t>
        </is>
      </c>
      <c r="D254" t="n">
        <v>8.8443</v>
      </c>
      <c r="E254" t="n">
        <v>11.31</v>
      </c>
      <c r="F254" t="n">
        <v>8.08</v>
      </c>
      <c r="G254" t="n">
        <v>37.27</v>
      </c>
      <c r="H254" t="n">
        <v>0.46</v>
      </c>
      <c r="I254" t="n">
        <v>13</v>
      </c>
      <c r="J254" t="n">
        <v>231.34</v>
      </c>
      <c r="K254" t="n">
        <v>56.94</v>
      </c>
      <c r="L254" t="n">
        <v>6</v>
      </c>
      <c r="M254" t="n">
        <v>1</v>
      </c>
      <c r="N254" t="n">
        <v>53.4</v>
      </c>
      <c r="O254" t="n">
        <v>28766.61</v>
      </c>
      <c r="P254" t="n">
        <v>93.09999999999999</v>
      </c>
      <c r="Q254" t="n">
        <v>1361.39</v>
      </c>
      <c r="R254" t="n">
        <v>34.24</v>
      </c>
      <c r="S254" t="n">
        <v>25.13</v>
      </c>
      <c r="T254" t="n">
        <v>3923.46</v>
      </c>
      <c r="U254" t="n">
        <v>0.73</v>
      </c>
      <c r="V254" t="n">
        <v>0.89</v>
      </c>
      <c r="W254" t="n">
        <v>1.21</v>
      </c>
      <c r="X254" t="n">
        <v>0.26</v>
      </c>
      <c r="Y254" t="n">
        <v>1</v>
      </c>
      <c r="Z254" t="n">
        <v>10</v>
      </c>
    </row>
    <row r="255">
      <c r="A255" t="n">
        <v>21</v>
      </c>
      <c r="B255" t="n">
        <v>115</v>
      </c>
      <c r="C255" t="inlineStr">
        <is>
          <t xml:space="preserve">CONCLUIDO	</t>
        </is>
      </c>
      <c r="D255" t="n">
        <v>8.843299999999999</v>
      </c>
      <c r="E255" t="n">
        <v>11.31</v>
      </c>
      <c r="F255" t="n">
        <v>8.08</v>
      </c>
      <c r="G255" t="n">
        <v>37.28</v>
      </c>
      <c r="H255" t="n">
        <v>0.48</v>
      </c>
      <c r="I255" t="n">
        <v>13</v>
      </c>
      <c r="J255" t="n">
        <v>231.77</v>
      </c>
      <c r="K255" t="n">
        <v>56.94</v>
      </c>
      <c r="L255" t="n">
        <v>6.25</v>
      </c>
      <c r="M255" t="n">
        <v>0</v>
      </c>
      <c r="N255" t="n">
        <v>53.58</v>
      </c>
      <c r="O255" t="n">
        <v>28819.14</v>
      </c>
      <c r="P255" t="n">
        <v>93.29000000000001</v>
      </c>
      <c r="Q255" t="n">
        <v>1361.39</v>
      </c>
      <c r="R255" t="n">
        <v>34.24</v>
      </c>
      <c r="S255" t="n">
        <v>25.13</v>
      </c>
      <c r="T255" t="n">
        <v>3923.38</v>
      </c>
      <c r="U255" t="n">
        <v>0.73</v>
      </c>
      <c r="V255" t="n">
        <v>0.89</v>
      </c>
      <c r="W255" t="n">
        <v>1.21</v>
      </c>
      <c r="X255" t="n">
        <v>0.26</v>
      </c>
      <c r="Y255" t="n">
        <v>1</v>
      </c>
      <c r="Z255" t="n">
        <v>10</v>
      </c>
    </row>
    <row r="256">
      <c r="A256" t="n">
        <v>0</v>
      </c>
      <c r="B256" t="n">
        <v>35</v>
      </c>
      <c r="C256" t="inlineStr">
        <is>
          <t xml:space="preserve">CONCLUIDO	</t>
        </is>
      </c>
      <c r="D256" t="n">
        <v>8.817500000000001</v>
      </c>
      <c r="E256" t="n">
        <v>11.34</v>
      </c>
      <c r="F256" t="n">
        <v>8.710000000000001</v>
      </c>
      <c r="G256" t="n">
        <v>12.15</v>
      </c>
      <c r="H256" t="n">
        <v>0.22</v>
      </c>
      <c r="I256" t="n">
        <v>43</v>
      </c>
      <c r="J256" t="n">
        <v>80.84</v>
      </c>
      <c r="K256" t="n">
        <v>35.1</v>
      </c>
      <c r="L256" t="n">
        <v>1</v>
      </c>
      <c r="M256" t="n">
        <v>18</v>
      </c>
      <c r="N256" t="n">
        <v>9.74</v>
      </c>
      <c r="O256" t="n">
        <v>10204.21</v>
      </c>
      <c r="P256" t="n">
        <v>54.74</v>
      </c>
      <c r="Q256" t="n">
        <v>1361.67</v>
      </c>
      <c r="R256" t="n">
        <v>53.25</v>
      </c>
      <c r="S256" t="n">
        <v>25.13</v>
      </c>
      <c r="T256" t="n">
        <v>13278.65</v>
      </c>
      <c r="U256" t="n">
        <v>0.47</v>
      </c>
      <c r="V256" t="n">
        <v>0.83</v>
      </c>
      <c r="W256" t="n">
        <v>1.28</v>
      </c>
      <c r="X256" t="n">
        <v>0.89</v>
      </c>
      <c r="Y256" t="n">
        <v>1</v>
      </c>
      <c r="Z256" t="n">
        <v>10</v>
      </c>
    </row>
    <row r="257">
      <c r="A257" t="n">
        <v>1</v>
      </c>
      <c r="B257" t="n">
        <v>35</v>
      </c>
      <c r="C257" t="inlineStr">
        <is>
          <t xml:space="preserve">CONCLUIDO	</t>
        </is>
      </c>
      <c r="D257" t="n">
        <v>8.903600000000001</v>
      </c>
      <c r="E257" t="n">
        <v>11.23</v>
      </c>
      <c r="F257" t="n">
        <v>8.65</v>
      </c>
      <c r="G257" t="n">
        <v>12.98</v>
      </c>
      <c r="H257" t="n">
        <v>0.27</v>
      </c>
      <c r="I257" t="n">
        <v>40</v>
      </c>
      <c r="J257" t="n">
        <v>81.14</v>
      </c>
      <c r="K257" t="n">
        <v>35.1</v>
      </c>
      <c r="L257" t="n">
        <v>1.25</v>
      </c>
      <c r="M257" t="n">
        <v>0</v>
      </c>
      <c r="N257" t="n">
        <v>9.789999999999999</v>
      </c>
      <c r="O257" t="n">
        <v>10241.25</v>
      </c>
      <c r="P257" t="n">
        <v>53.64</v>
      </c>
      <c r="Q257" t="n">
        <v>1361.46</v>
      </c>
      <c r="R257" t="n">
        <v>50.78</v>
      </c>
      <c r="S257" t="n">
        <v>25.13</v>
      </c>
      <c r="T257" t="n">
        <v>12060.95</v>
      </c>
      <c r="U257" t="n">
        <v>0.49</v>
      </c>
      <c r="V257" t="n">
        <v>0.83</v>
      </c>
      <c r="W257" t="n">
        <v>1.3</v>
      </c>
      <c r="X257" t="n">
        <v>0.83</v>
      </c>
      <c r="Y257" t="n">
        <v>1</v>
      </c>
      <c r="Z257" t="n">
        <v>10</v>
      </c>
    </row>
    <row r="258">
      <c r="A258" t="n">
        <v>0</v>
      </c>
      <c r="B258" t="n">
        <v>50</v>
      </c>
      <c r="C258" t="inlineStr">
        <is>
          <t xml:space="preserve">CONCLUIDO	</t>
        </is>
      </c>
      <c r="D258" t="n">
        <v>8.2156</v>
      </c>
      <c r="E258" t="n">
        <v>12.17</v>
      </c>
      <c r="F258" t="n">
        <v>8.91</v>
      </c>
      <c r="G258" t="n">
        <v>9.720000000000001</v>
      </c>
      <c r="H258" t="n">
        <v>0.16</v>
      </c>
      <c r="I258" t="n">
        <v>55</v>
      </c>
      <c r="J258" t="n">
        <v>107.41</v>
      </c>
      <c r="K258" t="n">
        <v>41.65</v>
      </c>
      <c r="L258" t="n">
        <v>1</v>
      </c>
      <c r="M258" t="n">
        <v>53</v>
      </c>
      <c r="N258" t="n">
        <v>14.77</v>
      </c>
      <c r="O258" t="n">
        <v>13481.73</v>
      </c>
      <c r="P258" t="n">
        <v>74.70999999999999</v>
      </c>
      <c r="Q258" t="n">
        <v>1361.56</v>
      </c>
      <c r="R258" t="n">
        <v>60.88</v>
      </c>
      <c r="S258" t="n">
        <v>25.13</v>
      </c>
      <c r="T258" t="n">
        <v>17033.92</v>
      </c>
      <c r="U258" t="n">
        <v>0.41</v>
      </c>
      <c r="V258" t="n">
        <v>0.8100000000000001</v>
      </c>
      <c r="W258" t="n">
        <v>1.26</v>
      </c>
      <c r="X258" t="n">
        <v>1.09</v>
      </c>
      <c r="Y258" t="n">
        <v>1</v>
      </c>
      <c r="Z258" t="n">
        <v>10</v>
      </c>
    </row>
    <row r="259">
      <c r="A259" t="n">
        <v>1</v>
      </c>
      <c r="B259" t="n">
        <v>50</v>
      </c>
      <c r="C259" t="inlineStr">
        <is>
          <t xml:space="preserve">CONCLUIDO	</t>
        </is>
      </c>
      <c r="D259" t="n">
        <v>8.629799999999999</v>
      </c>
      <c r="E259" t="n">
        <v>11.59</v>
      </c>
      <c r="F259" t="n">
        <v>8.640000000000001</v>
      </c>
      <c r="G259" t="n">
        <v>12.64</v>
      </c>
      <c r="H259" t="n">
        <v>0.2</v>
      </c>
      <c r="I259" t="n">
        <v>41</v>
      </c>
      <c r="J259" t="n">
        <v>107.73</v>
      </c>
      <c r="K259" t="n">
        <v>41.65</v>
      </c>
      <c r="L259" t="n">
        <v>1.25</v>
      </c>
      <c r="M259" t="n">
        <v>38</v>
      </c>
      <c r="N259" t="n">
        <v>14.83</v>
      </c>
      <c r="O259" t="n">
        <v>13520.81</v>
      </c>
      <c r="P259" t="n">
        <v>68.88</v>
      </c>
      <c r="Q259" t="n">
        <v>1361.57</v>
      </c>
      <c r="R259" t="n">
        <v>52.03</v>
      </c>
      <c r="S259" t="n">
        <v>25.13</v>
      </c>
      <c r="T259" t="n">
        <v>12680.1</v>
      </c>
      <c r="U259" t="n">
        <v>0.48</v>
      </c>
      <c r="V259" t="n">
        <v>0.83</v>
      </c>
      <c r="W259" t="n">
        <v>1.25</v>
      </c>
      <c r="X259" t="n">
        <v>0.82</v>
      </c>
      <c r="Y259" t="n">
        <v>1</v>
      </c>
      <c r="Z259" t="n">
        <v>10</v>
      </c>
    </row>
    <row r="260">
      <c r="A260" t="n">
        <v>2</v>
      </c>
      <c r="B260" t="n">
        <v>50</v>
      </c>
      <c r="C260" t="inlineStr">
        <is>
          <t xml:space="preserve">CONCLUIDO	</t>
        </is>
      </c>
      <c r="D260" t="n">
        <v>8.916399999999999</v>
      </c>
      <c r="E260" t="n">
        <v>11.22</v>
      </c>
      <c r="F260" t="n">
        <v>8.470000000000001</v>
      </c>
      <c r="G260" t="n">
        <v>15.88</v>
      </c>
      <c r="H260" t="n">
        <v>0.24</v>
      </c>
      <c r="I260" t="n">
        <v>32</v>
      </c>
      <c r="J260" t="n">
        <v>108.05</v>
      </c>
      <c r="K260" t="n">
        <v>41.65</v>
      </c>
      <c r="L260" t="n">
        <v>1.5</v>
      </c>
      <c r="M260" t="n">
        <v>23</v>
      </c>
      <c r="N260" t="n">
        <v>14.9</v>
      </c>
      <c r="O260" t="n">
        <v>13559.91</v>
      </c>
      <c r="P260" t="n">
        <v>63.74</v>
      </c>
      <c r="Q260" t="n">
        <v>1361.49</v>
      </c>
      <c r="R260" t="n">
        <v>46.54</v>
      </c>
      <c r="S260" t="n">
        <v>25.13</v>
      </c>
      <c r="T260" t="n">
        <v>9982.860000000001</v>
      </c>
      <c r="U260" t="n">
        <v>0.54</v>
      </c>
      <c r="V260" t="n">
        <v>0.85</v>
      </c>
      <c r="W260" t="n">
        <v>1.24</v>
      </c>
      <c r="X260" t="n">
        <v>0.65</v>
      </c>
      <c r="Y260" t="n">
        <v>1</v>
      </c>
      <c r="Z260" t="n">
        <v>10</v>
      </c>
    </row>
    <row r="261">
      <c r="A261" t="n">
        <v>3</v>
      </c>
      <c r="B261" t="n">
        <v>50</v>
      </c>
      <c r="C261" t="inlineStr">
        <is>
          <t xml:space="preserve">CONCLUIDO	</t>
        </is>
      </c>
      <c r="D261" t="n">
        <v>9.0045</v>
      </c>
      <c r="E261" t="n">
        <v>11.11</v>
      </c>
      <c r="F261" t="n">
        <v>8.43</v>
      </c>
      <c r="G261" t="n">
        <v>17.43</v>
      </c>
      <c r="H261" t="n">
        <v>0.28</v>
      </c>
      <c r="I261" t="n">
        <v>29</v>
      </c>
      <c r="J261" t="n">
        <v>108.37</v>
      </c>
      <c r="K261" t="n">
        <v>41.65</v>
      </c>
      <c r="L261" t="n">
        <v>1.75</v>
      </c>
      <c r="M261" t="n">
        <v>6</v>
      </c>
      <c r="N261" t="n">
        <v>14.97</v>
      </c>
      <c r="O261" t="n">
        <v>13599.17</v>
      </c>
      <c r="P261" t="n">
        <v>62.04</v>
      </c>
      <c r="Q261" t="n">
        <v>1361.58</v>
      </c>
      <c r="R261" t="n">
        <v>44.64</v>
      </c>
      <c r="S261" t="n">
        <v>25.13</v>
      </c>
      <c r="T261" t="n">
        <v>9045.629999999999</v>
      </c>
      <c r="U261" t="n">
        <v>0.5600000000000001</v>
      </c>
      <c r="V261" t="n">
        <v>0.85</v>
      </c>
      <c r="W261" t="n">
        <v>1.25</v>
      </c>
      <c r="X261" t="n">
        <v>0.6</v>
      </c>
      <c r="Y261" t="n">
        <v>1</v>
      </c>
      <c r="Z261" t="n">
        <v>10</v>
      </c>
    </row>
    <row r="262">
      <c r="A262" t="n">
        <v>4</v>
      </c>
      <c r="B262" t="n">
        <v>50</v>
      </c>
      <c r="C262" t="inlineStr">
        <is>
          <t xml:space="preserve">CONCLUIDO	</t>
        </is>
      </c>
      <c r="D262" t="n">
        <v>9.009</v>
      </c>
      <c r="E262" t="n">
        <v>11.1</v>
      </c>
      <c r="F262" t="n">
        <v>8.42</v>
      </c>
      <c r="G262" t="n">
        <v>17.42</v>
      </c>
      <c r="H262" t="n">
        <v>0.32</v>
      </c>
      <c r="I262" t="n">
        <v>29</v>
      </c>
      <c r="J262" t="n">
        <v>108.68</v>
      </c>
      <c r="K262" t="n">
        <v>41.65</v>
      </c>
      <c r="L262" t="n">
        <v>2</v>
      </c>
      <c r="M262" t="n">
        <v>0</v>
      </c>
      <c r="N262" t="n">
        <v>15.03</v>
      </c>
      <c r="O262" t="n">
        <v>13638.32</v>
      </c>
      <c r="P262" t="n">
        <v>61.8</v>
      </c>
      <c r="Q262" t="n">
        <v>1361.42</v>
      </c>
      <c r="R262" t="n">
        <v>44.33</v>
      </c>
      <c r="S262" t="n">
        <v>25.13</v>
      </c>
      <c r="T262" t="n">
        <v>8892.889999999999</v>
      </c>
      <c r="U262" t="n">
        <v>0.57</v>
      </c>
      <c r="V262" t="n">
        <v>0.85</v>
      </c>
      <c r="W262" t="n">
        <v>1.26</v>
      </c>
      <c r="X262" t="n">
        <v>0.6</v>
      </c>
      <c r="Y262" t="n">
        <v>1</v>
      </c>
      <c r="Z262" t="n">
        <v>10</v>
      </c>
    </row>
    <row r="263">
      <c r="A263" t="n">
        <v>0</v>
      </c>
      <c r="B263" t="n">
        <v>25</v>
      </c>
      <c r="C263" t="inlineStr">
        <is>
          <t xml:space="preserve">CONCLUIDO	</t>
        </is>
      </c>
      <c r="D263" t="n">
        <v>8.641400000000001</v>
      </c>
      <c r="E263" t="n">
        <v>11.57</v>
      </c>
      <c r="F263" t="n">
        <v>9</v>
      </c>
      <c r="G263" t="n">
        <v>9.640000000000001</v>
      </c>
      <c r="H263" t="n">
        <v>0.28</v>
      </c>
      <c r="I263" t="n">
        <v>56</v>
      </c>
      <c r="J263" t="n">
        <v>61.76</v>
      </c>
      <c r="K263" t="n">
        <v>28.92</v>
      </c>
      <c r="L263" t="n">
        <v>1</v>
      </c>
      <c r="M263" t="n">
        <v>0</v>
      </c>
      <c r="N263" t="n">
        <v>6.84</v>
      </c>
      <c r="O263" t="n">
        <v>7851.41</v>
      </c>
      <c r="P263" t="n">
        <v>47.47</v>
      </c>
      <c r="Q263" t="n">
        <v>1361.71</v>
      </c>
      <c r="R263" t="n">
        <v>61.07</v>
      </c>
      <c r="S263" t="n">
        <v>25.13</v>
      </c>
      <c r="T263" t="n">
        <v>17127.7</v>
      </c>
      <c r="U263" t="n">
        <v>0.41</v>
      </c>
      <c r="V263" t="n">
        <v>0.8</v>
      </c>
      <c r="W263" t="n">
        <v>1.34</v>
      </c>
      <c r="X263" t="n">
        <v>1.18</v>
      </c>
      <c r="Y263" t="n">
        <v>1</v>
      </c>
      <c r="Z263" t="n">
        <v>10</v>
      </c>
    </row>
    <row r="264">
      <c r="A264" t="n">
        <v>0</v>
      </c>
      <c r="B264" t="n">
        <v>85</v>
      </c>
      <c r="C264" t="inlineStr">
        <is>
          <t xml:space="preserve">CONCLUIDO	</t>
        </is>
      </c>
      <c r="D264" t="n">
        <v>6.7868</v>
      </c>
      <c r="E264" t="n">
        <v>14.73</v>
      </c>
      <c r="F264" t="n">
        <v>9.52</v>
      </c>
      <c r="G264" t="n">
        <v>6.8</v>
      </c>
      <c r="H264" t="n">
        <v>0.11</v>
      </c>
      <c r="I264" t="n">
        <v>84</v>
      </c>
      <c r="J264" t="n">
        <v>167.88</v>
      </c>
      <c r="K264" t="n">
        <v>51.39</v>
      </c>
      <c r="L264" t="n">
        <v>1</v>
      </c>
      <c r="M264" t="n">
        <v>82</v>
      </c>
      <c r="N264" t="n">
        <v>30.49</v>
      </c>
      <c r="O264" t="n">
        <v>20939.59</v>
      </c>
      <c r="P264" t="n">
        <v>115.42</v>
      </c>
      <c r="Q264" t="n">
        <v>1361.84</v>
      </c>
      <c r="R264" t="n">
        <v>79.34999999999999</v>
      </c>
      <c r="S264" t="n">
        <v>25.13</v>
      </c>
      <c r="T264" t="n">
        <v>26126.68</v>
      </c>
      <c r="U264" t="n">
        <v>0.32</v>
      </c>
      <c r="V264" t="n">
        <v>0.76</v>
      </c>
      <c r="W264" t="n">
        <v>1.32</v>
      </c>
      <c r="X264" t="n">
        <v>1.69</v>
      </c>
      <c r="Y264" t="n">
        <v>1</v>
      </c>
      <c r="Z264" t="n">
        <v>10</v>
      </c>
    </row>
    <row r="265">
      <c r="A265" t="n">
        <v>1</v>
      </c>
      <c r="B265" t="n">
        <v>85</v>
      </c>
      <c r="C265" t="inlineStr">
        <is>
          <t xml:space="preserve">CONCLUIDO	</t>
        </is>
      </c>
      <c r="D265" t="n">
        <v>7.3576</v>
      </c>
      <c r="E265" t="n">
        <v>13.59</v>
      </c>
      <c r="F265" t="n">
        <v>9.08</v>
      </c>
      <c r="G265" t="n">
        <v>8.65</v>
      </c>
      <c r="H265" t="n">
        <v>0.13</v>
      </c>
      <c r="I265" t="n">
        <v>63</v>
      </c>
      <c r="J265" t="n">
        <v>168.25</v>
      </c>
      <c r="K265" t="n">
        <v>51.39</v>
      </c>
      <c r="L265" t="n">
        <v>1.25</v>
      </c>
      <c r="M265" t="n">
        <v>61</v>
      </c>
      <c r="N265" t="n">
        <v>30.6</v>
      </c>
      <c r="O265" t="n">
        <v>20984.25</v>
      </c>
      <c r="P265" t="n">
        <v>108.16</v>
      </c>
      <c r="Q265" t="n">
        <v>1361.83</v>
      </c>
      <c r="R265" t="n">
        <v>65.93000000000001</v>
      </c>
      <c r="S265" t="n">
        <v>25.13</v>
      </c>
      <c r="T265" t="n">
        <v>19518.55</v>
      </c>
      <c r="U265" t="n">
        <v>0.38</v>
      </c>
      <c r="V265" t="n">
        <v>0.79</v>
      </c>
      <c r="W265" t="n">
        <v>1.28</v>
      </c>
      <c r="X265" t="n">
        <v>1.26</v>
      </c>
      <c r="Y265" t="n">
        <v>1</v>
      </c>
      <c r="Z265" t="n">
        <v>10</v>
      </c>
    </row>
    <row r="266">
      <c r="A266" t="n">
        <v>2</v>
      </c>
      <c r="B266" t="n">
        <v>85</v>
      </c>
      <c r="C266" t="inlineStr">
        <is>
          <t xml:space="preserve">CONCLUIDO	</t>
        </is>
      </c>
      <c r="D266" t="n">
        <v>7.7223</v>
      </c>
      <c r="E266" t="n">
        <v>12.95</v>
      </c>
      <c r="F266" t="n">
        <v>8.85</v>
      </c>
      <c r="G266" t="n">
        <v>10.41</v>
      </c>
      <c r="H266" t="n">
        <v>0.16</v>
      </c>
      <c r="I266" t="n">
        <v>51</v>
      </c>
      <c r="J266" t="n">
        <v>168.61</v>
      </c>
      <c r="K266" t="n">
        <v>51.39</v>
      </c>
      <c r="L266" t="n">
        <v>1.5</v>
      </c>
      <c r="M266" t="n">
        <v>49</v>
      </c>
      <c r="N266" t="n">
        <v>30.71</v>
      </c>
      <c r="O266" t="n">
        <v>21028.94</v>
      </c>
      <c r="P266" t="n">
        <v>103.34</v>
      </c>
      <c r="Q266" t="n">
        <v>1361.66</v>
      </c>
      <c r="R266" t="n">
        <v>58.4</v>
      </c>
      <c r="S266" t="n">
        <v>25.13</v>
      </c>
      <c r="T266" t="n">
        <v>15814.07</v>
      </c>
      <c r="U266" t="n">
        <v>0.43</v>
      </c>
      <c r="V266" t="n">
        <v>0.8100000000000001</v>
      </c>
      <c r="W266" t="n">
        <v>1.27</v>
      </c>
      <c r="X266" t="n">
        <v>1.03</v>
      </c>
      <c r="Y266" t="n">
        <v>1</v>
      </c>
      <c r="Z266" t="n">
        <v>10</v>
      </c>
    </row>
    <row r="267">
      <c r="A267" t="n">
        <v>3</v>
      </c>
      <c r="B267" t="n">
        <v>85</v>
      </c>
      <c r="C267" t="inlineStr">
        <is>
          <t xml:space="preserve">CONCLUIDO	</t>
        </is>
      </c>
      <c r="D267" t="n">
        <v>8.036300000000001</v>
      </c>
      <c r="E267" t="n">
        <v>12.44</v>
      </c>
      <c r="F267" t="n">
        <v>8.65</v>
      </c>
      <c r="G267" t="n">
        <v>12.35</v>
      </c>
      <c r="H267" t="n">
        <v>0.18</v>
      </c>
      <c r="I267" t="n">
        <v>42</v>
      </c>
      <c r="J267" t="n">
        <v>168.97</v>
      </c>
      <c r="K267" t="n">
        <v>51.39</v>
      </c>
      <c r="L267" t="n">
        <v>1.75</v>
      </c>
      <c r="M267" t="n">
        <v>40</v>
      </c>
      <c r="N267" t="n">
        <v>30.83</v>
      </c>
      <c r="O267" t="n">
        <v>21073.68</v>
      </c>
      <c r="P267" t="n">
        <v>99.09999999999999</v>
      </c>
      <c r="Q267" t="n">
        <v>1361.67</v>
      </c>
      <c r="R267" t="n">
        <v>52.44</v>
      </c>
      <c r="S267" t="n">
        <v>25.13</v>
      </c>
      <c r="T267" t="n">
        <v>12880.59</v>
      </c>
      <c r="U267" t="n">
        <v>0.48</v>
      </c>
      <c r="V267" t="n">
        <v>0.83</v>
      </c>
      <c r="W267" t="n">
        <v>1.25</v>
      </c>
      <c r="X267" t="n">
        <v>0.83</v>
      </c>
      <c r="Y267" t="n">
        <v>1</v>
      </c>
      <c r="Z267" t="n">
        <v>10</v>
      </c>
    </row>
    <row r="268">
      <c r="A268" t="n">
        <v>4</v>
      </c>
      <c r="B268" t="n">
        <v>85</v>
      </c>
      <c r="C268" t="inlineStr">
        <is>
          <t xml:space="preserve">CONCLUIDO	</t>
        </is>
      </c>
      <c r="D268" t="n">
        <v>8.242100000000001</v>
      </c>
      <c r="E268" t="n">
        <v>12.13</v>
      </c>
      <c r="F268" t="n">
        <v>8.539999999999999</v>
      </c>
      <c r="G268" t="n">
        <v>14.23</v>
      </c>
      <c r="H268" t="n">
        <v>0.21</v>
      </c>
      <c r="I268" t="n">
        <v>36</v>
      </c>
      <c r="J268" t="n">
        <v>169.33</v>
      </c>
      <c r="K268" t="n">
        <v>51.39</v>
      </c>
      <c r="L268" t="n">
        <v>2</v>
      </c>
      <c r="M268" t="n">
        <v>34</v>
      </c>
      <c r="N268" t="n">
        <v>30.94</v>
      </c>
      <c r="O268" t="n">
        <v>21118.46</v>
      </c>
      <c r="P268" t="n">
        <v>95.44</v>
      </c>
      <c r="Q268" t="n">
        <v>1361.52</v>
      </c>
      <c r="R268" t="n">
        <v>48.9</v>
      </c>
      <c r="S268" t="n">
        <v>25.13</v>
      </c>
      <c r="T268" t="n">
        <v>11141.04</v>
      </c>
      <c r="U268" t="n">
        <v>0.51</v>
      </c>
      <c r="V268" t="n">
        <v>0.84</v>
      </c>
      <c r="W268" t="n">
        <v>1.24</v>
      </c>
      <c r="X268" t="n">
        <v>0.72</v>
      </c>
      <c r="Y268" t="n">
        <v>1</v>
      </c>
      <c r="Z268" t="n">
        <v>10</v>
      </c>
    </row>
    <row r="269">
      <c r="A269" t="n">
        <v>5</v>
      </c>
      <c r="B269" t="n">
        <v>85</v>
      </c>
      <c r="C269" t="inlineStr">
        <is>
          <t xml:space="preserve">CONCLUIDO	</t>
        </is>
      </c>
      <c r="D269" t="n">
        <v>8.442600000000001</v>
      </c>
      <c r="E269" t="n">
        <v>11.84</v>
      </c>
      <c r="F269" t="n">
        <v>8.42</v>
      </c>
      <c r="G269" t="n">
        <v>16.3</v>
      </c>
      <c r="H269" t="n">
        <v>0.24</v>
      </c>
      <c r="I269" t="n">
        <v>31</v>
      </c>
      <c r="J269" t="n">
        <v>169.7</v>
      </c>
      <c r="K269" t="n">
        <v>51.39</v>
      </c>
      <c r="L269" t="n">
        <v>2.25</v>
      </c>
      <c r="M269" t="n">
        <v>29</v>
      </c>
      <c r="N269" t="n">
        <v>31.05</v>
      </c>
      <c r="O269" t="n">
        <v>21163.27</v>
      </c>
      <c r="P269" t="n">
        <v>92.22</v>
      </c>
      <c r="Q269" t="n">
        <v>1361.43</v>
      </c>
      <c r="R269" t="n">
        <v>45.47</v>
      </c>
      <c r="S269" t="n">
        <v>25.13</v>
      </c>
      <c r="T269" t="n">
        <v>9450.84</v>
      </c>
      <c r="U269" t="n">
        <v>0.55</v>
      </c>
      <c r="V269" t="n">
        <v>0.85</v>
      </c>
      <c r="W269" t="n">
        <v>1.23</v>
      </c>
      <c r="X269" t="n">
        <v>0.6</v>
      </c>
      <c r="Y269" t="n">
        <v>1</v>
      </c>
      <c r="Z269" t="n">
        <v>10</v>
      </c>
    </row>
    <row r="270">
      <c r="A270" t="n">
        <v>6</v>
      </c>
      <c r="B270" t="n">
        <v>85</v>
      </c>
      <c r="C270" t="inlineStr">
        <is>
          <t xml:space="preserve">CONCLUIDO	</t>
        </is>
      </c>
      <c r="D270" t="n">
        <v>8.587400000000001</v>
      </c>
      <c r="E270" t="n">
        <v>11.64</v>
      </c>
      <c r="F270" t="n">
        <v>8.359999999999999</v>
      </c>
      <c r="G270" t="n">
        <v>18.57</v>
      </c>
      <c r="H270" t="n">
        <v>0.26</v>
      </c>
      <c r="I270" t="n">
        <v>27</v>
      </c>
      <c r="J270" t="n">
        <v>170.06</v>
      </c>
      <c r="K270" t="n">
        <v>51.39</v>
      </c>
      <c r="L270" t="n">
        <v>2.5</v>
      </c>
      <c r="M270" t="n">
        <v>25</v>
      </c>
      <c r="N270" t="n">
        <v>31.17</v>
      </c>
      <c r="O270" t="n">
        <v>21208.12</v>
      </c>
      <c r="P270" t="n">
        <v>89.78</v>
      </c>
      <c r="Q270" t="n">
        <v>1361.43</v>
      </c>
      <c r="R270" t="n">
        <v>43.45</v>
      </c>
      <c r="S270" t="n">
        <v>25.13</v>
      </c>
      <c r="T270" t="n">
        <v>8462.379999999999</v>
      </c>
      <c r="U270" t="n">
        <v>0.58</v>
      </c>
      <c r="V270" t="n">
        <v>0.86</v>
      </c>
      <c r="W270" t="n">
        <v>1.22</v>
      </c>
      <c r="X270" t="n">
        <v>0.54</v>
      </c>
      <c r="Y270" t="n">
        <v>1</v>
      </c>
      <c r="Z270" t="n">
        <v>10</v>
      </c>
    </row>
    <row r="271">
      <c r="A271" t="n">
        <v>7</v>
      </c>
      <c r="B271" t="n">
        <v>85</v>
      </c>
      <c r="C271" t="inlineStr">
        <is>
          <t xml:space="preserve">CONCLUIDO	</t>
        </is>
      </c>
      <c r="D271" t="n">
        <v>8.7133</v>
      </c>
      <c r="E271" t="n">
        <v>11.48</v>
      </c>
      <c r="F271" t="n">
        <v>8.289999999999999</v>
      </c>
      <c r="G271" t="n">
        <v>20.73</v>
      </c>
      <c r="H271" t="n">
        <v>0.29</v>
      </c>
      <c r="I271" t="n">
        <v>24</v>
      </c>
      <c r="J271" t="n">
        <v>170.42</v>
      </c>
      <c r="K271" t="n">
        <v>51.39</v>
      </c>
      <c r="L271" t="n">
        <v>2.75</v>
      </c>
      <c r="M271" t="n">
        <v>22</v>
      </c>
      <c r="N271" t="n">
        <v>31.28</v>
      </c>
      <c r="O271" t="n">
        <v>21253.01</v>
      </c>
      <c r="P271" t="n">
        <v>86.55</v>
      </c>
      <c r="Q271" t="n">
        <v>1361.53</v>
      </c>
      <c r="R271" t="n">
        <v>41.44</v>
      </c>
      <c r="S271" t="n">
        <v>25.13</v>
      </c>
      <c r="T271" t="n">
        <v>7469.8</v>
      </c>
      <c r="U271" t="n">
        <v>0.61</v>
      </c>
      <c r="V271" t="n">
        <v>0.87</v>
      </c>
      <c r="W271" t="n">
        <v>1.22</v>
      </c>
      <c r="X271" t="n">
        <v>0.47</v>
      </c>
      <c r="Y271" t="n">
        <v>1</v>
      </c>
      <c r="Z271" t="n">
        <v>10</v>
      </c>
    </row>
    <row r="272">
      <c r="A272" t="n">
        <v>8</v>
      </c>
      <c r="B272" t="n">
        <v>85</v>
      </c>
      <c r="C272" t="inlineStr">
        <is>
          <t xml:space="preserve">CONCLUIDO	</t>
        </is>
      </c>
      <c r="D272" t="n">
        <v>8.847200000000001</v>
      </c>
      <c r="E272" t="n">
        <v>11.3</v>
      </c>
      <c r="F272" t="n">
        <v>8.220000000000001</v>
      </c>
      <c r="G272" t="n">
        <v>23.48</v>
      </c>
      <c r="H272" t="n">
        <v>0.31</v>
      </c>
      <c r="I272" t="n">
        <v>21</v>
      </c>
      <c r="J272" t="n">
        <v>170.79</v>
      </c>
      <c r="K272" t="n">
        <v>51.39</v>
      </c>
      <c r="L272" t="n">
        <v>3</v>
      </c>
      <c r="M272" t="n">
        <v>18</v>
      </c>
      <c r="N272" t="n">
        <v>31.4</v>
      </c>
      <c r="O272" t="n">
        <v>21297.94</v>
      </c>
      <c r="P272" t="n">
        <v>83.33</v>
      </c>
      <c r="Q272" t="n">
        <v>1361.52</v>
      </c>
      <c r="R272" t="n">
        <v>39.07</v>
      </c>
      <c r="S272" t="n">
        <v>25.13</v>
      </c>
      <c r="T272" t="n">
        <v>6299.35</v>
      </c>
      <c r="U272" t="n">
        <v>0.64</v>
      </c>
      <c r="V272" t="n">
        <v>0.88</v>
      </c>
      <c r="W272" t="n">
        <v>1.21</v>
      </c>
      <c r="X272" t="n">
        <v>0.4</v>
      </c>
      <c r="Y272" t="n">
        <v>1</v>
      </c>
      <c r="Z272" t="n">
        <v>10</v>
      </c>
    </row>
    <row r="273">
      <c r="A273" t="n">
        <v>9</v>
      </c>
      <c r="B273" t="n">
        <v>85</v>
      </c>
      <c r="C273" t="inlineStr">
        <is>
          <t xml:space="preserve">CONCLUIDO	</t>
        </is>
      </c>
      <c r="D273" t="n">
        <v>8.923500000000001</v>
      </c>
      <c r="E273" t="n">
        <v>11.21</v>
      </c>
      <c r="F273" t="n">
        <v>8.19</v>
      </c>
      <c r="G273" t="n">
        <v>25.86</v>
      </c>
      <c r="H273" t="n">
        <v>0.34</v>
      </c>
      <c r="I273" t="n">
        <v>19</v>
      </c>
      <c r="J273" t="n">
        <v>171.15</v>
      </c>
      <c r="K273" t="n">
        <v>51.39</v>
      </c>
      <c r="L273" t="n">
        <v>3.25</v>
      </c>
      <c r="M273" t="n">
        <v>15</v>
      </c>
      <c r="N273" t="n">
        <v>31.51</v>
      </c>
      <c r="O273" t="n">
        <v>21342.91</v>
      </c>
      <c r="P273" t="n">
        <v>80</v>
      </c>
      <c r="Q273" t="n">
        <v>1361.34</v>
      </c>
      <c r="R273" t="n">
        <v>38.08</v>
      </c>
      <c r="S273" t="n">
        <v>25.13</v>
      </c>
      <c r="T273" t="n">
        <v>5813.46</v>
      </c>
      <c r="U273" t="n">
        <v>0.66</v>
      </c>
      <c r="V273" t="n">
        <v>0.88</v>
      </c>
      <c r="W273" t="n">
        <v>1.21</v>
      </c>
      <c r="X273" t="n">
        <v>0.37</v>
      </c>
      <c r="Y273" t="n">
        <v>1</v>
      </c>
      <c r="Z273" t="n">
        <v>10</v>
      </c>
    </row>
    <row r="274">
      <c r="A274" t="n">
        <v>10</v>
      </c>
      <c r="B274" t="n">
        <v>85</v>
      </c>
      <c r="C274" t="inlineStr">
        <is>
          <t xml:space="preserve">CONCLUIDO	</t>
        </is>
      </c>
      <c r="D274" t="n">
        <v>8.9633</v>
      </c>
      <c r="E274" t="n">
        <v>11.16</v>
      </c>
      <c r="F274" t="n">
        <v>8.17</v>
      </c>
      <c r="G274" t="n">
        <v>27.25</v>
      </c>
      <c r="H274" t="n">
        <v>0.36</v>
      </c>
      <c r="I274" t="n">
        <v>18</v>
      </c>
      <c r="J274" t="n">
        <v>171.52</v>
      </c>
      <c r="K274" t="n">
        <v>51.39</v>
      </c>
      <c r="L274" t="n">
        <v>3.5</v>
      </c>
      <c r="M274" t="n">
        <v>6</v>
      </c>
      <c r="N274" t="n">
        <v>31.63</v>
      </c>
      <c r="O274" t="n">
        <v>21387.92</v>
      </c>
      <c r="P274" t="n">
        <v>78.58</v>
      </c>
      <c r="Q274" t="n">
        <v>1361.4</v>
      </c>
      <c r="R274" t="n">
        <v>37.26</v>
      </c>
      <c r="S274" t="n">
        <v>25.13</v>
      </c>
      <c r="T274" t="n">
        <v>5410.47</v>
      </c>
      <c r="U274" t="n">
        <v>0.67</v>
      </c>
      <c r="V274" t="n">
        <v>0.88</v>
      </c>
      <c r="W274" t="n">
        <v>1.22</v>
      </c>
      <c r="X274" t="n">
        <v>0.35</v>
      </c>
      <c r="Y274" t="n">
        <v>1</v>
      </c>
      <c r="Z274" t="n">
        <v>10</v>
      </c>
    </row>
    <row r="275">
      <c r="A275" t="n">
        <v>11</v>
      </c>
      <c r="B275" t="n">
        <v>85</v>
      </c>
      <c r="C275" t="inlineStr">
        <is>
          <t xml:space="preserve">CONCLUIDO	</t>
        </is>
      </c>
      <c r="D275" t="n">
        <v>8.9552</v>
      </c>
      <c r="E275" t="n">
        <v>11.17</v>
      </c>
      <c r="F275" t="n">
        <v>8.18</v>
      </c>
      <c r="G275" t="n">
        <v>27.28</v>
      </c>
      <c r="H275" t="n">
        <v>0.39</v>
      </c>
      <c r="I275" t="n">
        <v>18</v>
      </c>
      <c r="J275" t="n">
        <v>171.88</v>
      </c>
      <c r="K275" t="n">
        <v>51.39</v>
      </c>
      <c r="L275" t="n">
        <v>3.75</v>
      </c>
      <c r="M275" t="n">
        <v>3</v>
      </c>
      <c r="N275" t="n">
        <v>31.74</v>
      </c>
      <c r="O275" t="n">
        <v>21432.96</v>
      </c>
      <c r="P275" t="n">
        <v>78.14</v>
      </c>
      <c r="Q275" t="n">
        <v>1361.4</v>
      </c>
      <c r="R275" t="n">
        <v>37.49</v>
      </c>
      <c r="S275" t="n">
        <v>25.13</v>
      </c>
      <c r="T275" t="n">
        <v>5523.87</v>
      </c>
      <c r="U275" t="n">
        <v>0.67</v>
      </c>
      <c r="V275" t="n">
        <v>0.88</v>
      </c>
      <c r="W275" t="n">
        <v>1.23</v>
      </c>
      <c r="X275" t="n">
        <v>0.36</v>
      </c>
      <c r="Y275" t="n">
        <v>1</v>
      </c>
      <c r="Z275" t="n">
        <v>10</v>
      </c>
    </row>
    <row r="276">
      <c r="A276" t="n">
        <v>12</v>
      </c>
      <c r="B276" t="n">
        <v>85</v>
      </c>
      <c r="C276" t="inlineStr">
        <is>
          <t xml:space="preserve">CONCLUIDO	</t>
        </is>
      </c>
      <c r="D276" t="n">
        <v>8.9457</v>
      </c>
      <c r="E276" t="n">
        <v>11.18</v>
      </c>
      <c r="F276" t="n">
        <v>8.199999999999999</v>
      </c>
      <c r="G276" t="n">
        <v>27.32</v>
      </c>
      <c r="H276" t="n">
        <v>0.41</v>
      </c>
      <c r="I276" t="n">
        <v>18</v>
      </c>
      <c r="J276" t="n">
        <v>172.25</v>
      </c>
      <c r="K276" t="n">
        <v>51.39</v>
      </c>
      <c r="L276" t="n">
        <v>4</v>
      </c>
      <c r="M276" t="n">
        <v>0</v>
      </c>
      <c r="N276" t="n">
        <v>31.86</v>
      </c>
      <c r="O276" t="n">
        <v>21478.05</v>
      </c>
      <c r="P276" t="n">
        <v>78.14</v>
      </c>
      <c r="Q276" t="n">
        <v>1361.53</v>
      </c>
      <c r="R276" t="n">
        <v>37.68</v>
      </c>
      <c r="S276" t="n">
        <v>25.13</v>
      </c>
      <c r="T276" t="n">
        <v>5622.23</v>
      </c>
      <c r="U276" t="n">
        <v>0.67</v>
      </c>
      <c r="V276" t="n">
        <v>0.88</v>
      </c>
      <c r="W276" t="n">
        <v>1.23</v>
      </c>
      <c r="X276" t="n">
        <v>0.38</v>
      </c>
      <c r="Y276" t="n">
        <v>1</v>
      </c>
      <c r="Z276" t="n">
        <v>10</v>
      </c>
    </row>
    <row r="277">
      <c r="A277" t="n">
        <v>0</v>
      </c>
      <c r="B277" t="n">
        <v>20</v>
      </c>
      <c r="C277" t="inlineStr">
        <is>
          <t xml:space="preserve">CONCLUIDO	</t>
        </is>
      </c>
      <c r="D277" t="n">
        <v>8.4252</v>
      </c>
      <c r="E277" t="n">
        <v>11.87</v>
      </c>
      <c r="F277" t="n">
        <v>9.279999999999999</v>
      </c>
      <c r="G277" t="n">
        <v>8.07</v>
      </c>
      <c r="H277" t="n">
        <v>0.34</v>
      </c>
      <c r="I277" t="n">
        <v>69</v>
      </c>
      <c r="J277" t="n">
        <v>51.33</v>
      </c>
      <c r="K277" t="n">
        <v>24.83</v>
      </c>
      <c r="L277" t="n">
        <v>1</v>
      </c>
      <c r="M277" t="n">
        <v>0</v>
      </c>
      <c r="N277" t="n">
        <v>5.51</v>
      </c>
      <c r="O277" t="n">
        <v>6564.78</v>
      </c>
      <c r="P277" t="n">
        <v>43.5</v>
      </c>
      <c r="Q277" t="n">
        <v>1361.35</v>
      </c>
      <c r="R277" t="n">
        <v>69.18000000000001</v>
      </c>
      <c r="S277" t="n">
        <v>25.13</v>
      </c>
      <c r="T277" t="n">
        <v>21113.58</v>
      </c>
      <c r="U277" t="n">
        <v>0.36</v>
      </c>
      <c r="V277" t="n">
        <v>0.78</v>
      </c>
      <c r="W277" t="n">
        <v>1.38</v>
      </c>
      <c r="X277" t="n">
        <v>1.46</v>
      </c>
      <c r="Y277" t="n">
        <v>1</v>
      </c>
      <c r="Z277" t="n">
        <v>10</v>
      </c>
    </row>
    <row r="278">
      <c r="A278" t="n">
        <v>0</v>
      </c>
      <c r="B278" t="n">
        <v>120</v>
      </c>
      <c r="C278" t="inlineStr">
        <is>
          <t xml:space="preserve">CONCLUIDO	</t>
        </is>
      </c>
      <c r="D278" t="n">
        <v>5.5782</v>
      </c>
      <c r="E278" t="n">
        <v>17.93</v>
      </c>
      <c r="F278" t="n">
        <v>10.12</v>
      </c>
      <c r="G278" t="n">
        <v>5.42</v>
      </c>
      <c r="H278" t="n">
        <v>0.08</v>
      </c>
      <c r="I278" t="n">
        <v>112</v>
      </c>
      <c r="J278" t="n">
        <v>232.68</v>
      </c>
      <c r="K278" t="n">
        <v>57.72</v>
      </c>
      <c r="L278" t="n">
        <v>1</v>
      </c>
      <c r="M278" t="n">
        <v>110</v>
      </c>
      <c r="N278" t="n">
        <v>53.95</v>
      </c>
      <c r="O278" t="n">
        <v>28931.02</v>
      </c>
      <c r="P278" t="n">
        <v>154.55</v>
      </c>
      <c r="Q278" t="n">
        <v>1361.65</v>
      </c>
      <c r="R278" t="n">
        <v>98.27</v>
      </c>
      <c r="S278" t="n">
        <v>25.13</v>
      </c>
      <c r="T278" t="n">
        <v>35445.62</v>
      </c>
      <c r="U278" t="n">
        <v>0.26</v>
      </c>
      <c r="V278" t="n">
        <v>0.71</v>
      </c>
      <c r="W278" t="n">
        <v>1.37</v>
      </c>
      <c r="X278" t="n">
        <v>2.29</v>
      </c>
      <c r="Y278" t="n">
        <v>1</v>
      </c>
      <c r="Z278" t="n">
        <v>10</v>
      </c>
    </row>
    <row r="279">
      <c r="A279" t="n">
        <v>1</v>
      </c>
      <c r="B279" t="n">
        <v>120</v>
      </c>
      <c r="C279" t="inlineStr">
        <is>
          <t xml:space="preserve">CONCLUIDO	</t>
        </is>
      </c>
      <c r="D279" t="n">
        <v>6.2283</v>
      </c>
      <c r="E279" t="n">
        <v>16.06</v>
      </c>
      <c r="F279" t="n">
        <v>9.52</v>
      </c>
      <c r="G279" t="n">
        <v>6.8</v>
      </c>
      <c r="H279" t="n">
        <v>0.1</v>
      </c>
      <c r="I279" t="n">
        <v>84</v>
      </c>
      <c r="J279" t="n">
        <v>233.1</v>
      </c>
      <c r="K279" t="n">
        <v>57.72</v>
      </c>
      <c r="L279" t="n">
        <v>1.25</v>
      </c>
      <c r="M279" t="n">
        <v>82</v>
      </c>
      <c r="N279" t="n">
        <v>54.13</v>
      </c>
      <c r="O279" t="n">
        <v>28983.75</v>
      </c>
      <c r="P279" t="n">
        <v>144.12</v>
      </c>
      <c r="Q279" t="n">
        <v>1361.69</v>
      </c>
      <c r="R279" t="n">
        <v>79.54000000000001</v>
      </c>
      <c r="S279" t="n">
        <v>25.13</v>
      </c>
      <c r="T279" t="n">
        <v>26221.99</v>
      </c>
      <c r="U279" t="n">
        <v>0.32</v>
      </c>
      <c r="V279" t="n">
        <v>0.76</v>
      </c>
      <c r="W279" t="n">
        <v>1.32</v>
      </c>
      <c r="X279" t="n">
        <v>1.7</v>
      </c>
      <c r="Y279" t="n">
        <v>1</v>
      </c>
      <c r="Z279" t="n">
        <v>10</v>
      </c>
    </row>
    <row r="280">
      <c r="A280" t="n">
        <v>2</v>
      </c>
      <c r="B280" t="n">
        <v>120</v>
      </c>
      <c r="C280" t="inlineStr">
        <is>
          <t xml:space="preserve">CONCLUIDO	</t>
        </is>
      </c>
      <c r="D280" t="n">
        <v>6.7014</v>
      </c>
      <c r="E280" t="n">
        <v>14.92</v>
      </c>
      <c r="F280" t="n">
        <v>9.16</v>
      </c>
      <c r="G280" t="n">
        <v>8.199999999999999</v>
      </c>
      <c r="H280" t="n">
        <v>0.11</v>
      </c>
      <c r="I280" t="n">
        <v>67</v>
      </c>
      <c r="J280" t="n">
        <v>233.53</v>
      </c>
      <c r="K280" t="n">
        <v>57.72</v>
      </c>
      <c r="L280" t="n">
        <v>1.5</v>
      </c>
      <c r="M280" t="n">
        <v>65</v>
      </c>
      <c r="N280" t="n">
        <v>54.31</v>
      </c>
      <c r="O280" t="n">
        <v>29036.54</v>
      </c>
      <c r="P280" t="n">
        <v>137.4</v>
      </c>
      <c r="Q280" t="n">
        <v>1361.63</v>
      </c>
      <c r="R280" t="n">
        <v>68.28</v>
      </c>
      <c r="S280" t="n">
        <v>25.13</v>
      </c>
      <c r="T280" t="n">
        <v>20673.46</v>
      </c>
      <c r="U280" t="n">
        <v>0.37</v>
      </c>
      <c r="V280" t="n">
        <v>0.79</v>
      </c>
      <c r="W280" t="n">
        <v>1.29</v>
      </c>
      <c r="X280" t="n">
        <v>1.34</v>
      </c>
      <c r="Y280" t="n">
        <v>1</v>
      </c>
      <c r="Z280" t="n">
        <v>10</v>
      </c>
    </row>
    <row r="281">
      <c r="A281" t="n">
        <v>3</v>
      </c>
      <c r="B281" t="n">
        <v>120</v>
      </c>
      <c r="C281" t="inlineStr">
        <is>
          <t xml:space="preserve">CONCLUIDO	</t>
        </is>
      </c>
      <c r="D281" t="n">
        <v>7.0398</v>
      </c>
      <c r="E281" t="n">
        <v>14.2</v>
      </c>
      <c r="F281" t="n">
        <v>8.949999999999999</v>
      </c>
      <c r="G281" t="n">
        <v>9.58</v>
      </c>
      <c r="H281" t="n">
        <v>0.13</v>
      </c>
      <c r="I281" t="n">
        <v>56</v>
      </c>
      <c r="J281" t="n">
        <v>233.96</v>
      </c>
      <c r="K281" t="n">
        <v>57.72</v>
      </c>
      <c r="L281" t="n">
        <v>1.75</v>
      </c>
      <c r="M281" t="n">
        <v>54</v>
      </c>
      <c r="N281" t="n">
        <v>54.49</v>
      </c>
      <c r="O281" t="n">
        <v>29089.39</v>
      </c>
      <c r="P281" t="n">
        <v>132.76</v>
      </c>
      <c r="Q281" t="n">
        <v>1361.72</v>
      </c>
      <c r="R281" t="n">
        <v>61.65</v>
      </c>
      <c r="S281" t="n">
        <v>25.13</v>
      </c>
      <c r="T281" t="n">
        <v>17416.93</v>
      </c>
      <c r="U281" t="n">
        <v>0.41</v>
      </c>
      <c r="V281" t="n">
        <v>0.8</v>
      </c>
      <c r="W281" t="n">
        <v>1.27</v>
      </c>
      <c r="X281" t="n">
        <v>1.12</v>
      </c>
      <c r="Y281" t="n">
        <v>1</v>
      </c>
      <c r="Z281" t="n">
        <v>10</v>
      </c>
    </row>
    <row r="282">
      <c r="A282" t="n">
        <v>4</v>
      </c>
      <c r="B282" t="n">
        <v>120</v>
      </c>
      <c r="C282" t="inlineStr">
        <is>
          <t xml:space="preserve">CONCLUIDO	</t>
        </is>
      </c>
      <c r="D282" t="n">
        <v>7.3543</v>
      </c>
      <c r="E282" t="n">
        <v>13.6</v>
      </c>
      <c r="F282" t="n">
        <v>8.75</v>
      </c>
      <c r="G282" t="n">
        <v>11.17</v>
      </c>
      <c r="H282" t="n">
        <v>0.15</v>
      </c>
      <c r="I282" t="n">
        <v>47</v>
      </c>
      <c r="J282" t="n">
        <v>234.39</v>
      </c>
      <c r="K282" t="n">
        <v>57.72</v>
      </c>
      <c r="L282" t="n">
        <v>2</v>
      </c>
      <c r="M282" t="n">
        <v>45</v>
      </c>
      <c r="N282" t="n">
        <v>54.67</v>
      </c>
      <c r="O282" t="n">
        <v>29142.31</v>
      </c>
      <c r="P282" t="n">
        <v>128.44</v>
      </c>
      <c r="Q282" t="n">
        <v>1361.34</v>
      </c>
      <c r="R282" t="n">
        <v>55.13</v>
      </c>
      <c r="S282" t="n">
        <v>25.13</v>
      </c>
      <c r="T282" t="n">
        <v>14200.88</v>
      </c>
      <c r="U282" t="n">
        <v>0.46</v>
      </c>
      <c r="V282" t="n">
        <v>0.82</v>
      </c>
      <c r="W282" t="n">
        <v>1.27</v>
      </c>
      <c r="X282" t="n">
        <v>0.93</v>
      </c>
      <c r="Y282" t="n">
        <v>1</v>
      </c>
      <c r="Z282" t="n">
        <v>10</v>
      </c>
    </row>
    <row r="283">
      <c r="A283" t="n">
        <v>5</v>
      </c>
      <c r="B283" t="n">
        <v>120</v>
      </c>
      <c r="C283" t="inlineStr">
        <is>
          <t xml:space="preserve">CONCLUIDO	</t>
        </is>
      </c>
      <c r="D283" t="n">
        <v>7.566</v>
      </c>
      <c r="E283" t="n">
        <v>13.22</v>
      </c>
      <c r="F283" t="n">
        <v>8.640000000000001</v>
      </c>
      <c r="G283" t="n">
        <v>12.64</v>
      </c>
      <c r="H283" t="n">
        <v>0.17</v>
      </c>
      <c r="I283" t="n">
        <v>41</v>
      </c>
      <c r="J283" t="n">
        <v>234.82</v>
      </c>
      <c r="K283" t="n">
        <v>57.72</v>
      </c>
      <c r="L283" t="n">
        <v>2.25</v>
      </c>
      <c r="M283" t="n">
        <v>39</v>
      </c>
      <c r="N283" t="n">
        <v>54.85</v>
      </c>
      <c r="O283" t="n">
        <v>29195.29</v>
      </c>
      <c r="P283" t="n">
        <v>125.69</v>
      </c>
      <c r="Q283" t="n">
        <v>1361.53</v>
      </c>
      <c r="R283" t="n">
        <v>52.05</v>
      </c>
      <c r="S283" t="n">
        <v>25.13</v>
      </c>
      <c r="T283" t="n">
        <v>12690.03</v>
      </c>
      <c r="U283" t="n">
        <v>0.48</v>
      </c>
      <c r="V283" t="n">
        <v>0.83</v>
      </c>
      <c r="W283" t="n">
        <v>1.25</v>
      </c>
      <c r="X283" t="n">
        <v>0.82</v>
      </c>
      <c r="Y283" t="n">
        <v>1</v>
      </c>
      <c r="Z283" t="n">
        <v>10</v>
      </c>
    </row>
    <row r="284">
      <c r="A284" t="n">
        <v>6</v>
      </c>
      <c r="B284" t="n">
        <v>120</v>
      </c>
      <c r="C284" t="inlineStr">
        <is>
          <t xml:space="preserve">CONCLUIDO	</t>
        </is>
      </c>
      <c r="D284" t="n">
        <v>7.7353</v>
      </c>
      <c r="E284" t="n">
        <v>12.93</v>
      </c>
      <c r="F284" t="n">
        <v>8.529999999999999</v>
      </c>
      <c r="G284" t="n">
        <v>13.84</v>
      </c>
      <c r="H284" t="n">
        <v>0.19</v>
      </c>
      <c r="I284" t="n">
        <v>37</v>
      </c>
      <c r="J284" t="n">
        <v>235.25</v>
      </c>
      <c r="K284" t="n">
        <v>57.72</v>
      </c>
      <c r="L284" t="n">
        <v>2.5</v>
      </c>
      <c r="M284" t="n">
        <v>35</v>
      </c>
      <c r="N284" t="n">
        <v>55.03</v>
      </c>
      <c r="O284" t="n">
        <v>29248.33</v>
      </c>
      <c r="P284" t="n">
        <v>122.74</v>
      </c>
      <c r="Q284" t="n">
        <v>1361.34</v>
      </c>
      <c r="R284" t="n">
        <v>48.82</v>
      </c>
      <c r="S284" t="n">
        <v>25.13</v>
      </c>
      <c r="T284" t="n">
        <v>11098.17</v>
      </c>
      <c r="U284" t="n">
        <v>0.51</v>
      </c>
      <c r="V284" t="n">
        <v>0.84</v>
      </c>
      <c r="W284" t="n">
        <v>1.24</v>
      </c>
      <c r="X284" t="n">
        <v>0.71</v>
      </c>
      <c r="Y284" t="n">
        <v>1</v>
      </c>
      <c r="Z284" t="n">
        <v>10</v>
      </c>
    </row>
    <row r="285">
      <c r="A285" t="n">
        <v>7</v>
      </c>
      <c r="B285" t="n">
        <v>120</v>
      </c>
      <c r="C285" t="inlineStr">
        <is>
          <t xml:space="preserve">CONCLUIDO	</t>
        </is>
      </c>
      <c r="D285" t="n">
        <v>7.8837</v>
      </c>
      <c r="E285" t="n">
        <v>12.68</v>
      </c>
      <c r="F285" t="n">
        <v>8.470000000000001</v>
      </c>
      <c r="G285" t="n">
        <v>15.4</v>
      </c>
      <c r="H285" t="n">
        <v>0.21</v>
      </c>
      <c r="I285" t="n">
        <v>33</v>
      </c>
      <c r="J285" t="n">
        <v>235.68</v>
      </c>
      <c r="K285" t="n">
        <v>57.72</v>
      </c>
      <c r="L285" t="n">
        <v>2.75</v>
      </c>
      <c r="M285" t="n">
        <v>31</v>
      </c>
      <c r="N285" t="n">
        <v>55.21</v>
      </c>
      <c r="O285" t="n">
        <v>29301.44</v>
      </c>
      <c r="P285" t="n">
        <v>120.3</v>
      </c>
      <c r="Q285" t="n">
        <v>1361.44</v>
      </c>
      <c r="R285" t="n">
        <v>46.89</v>
      </c>
      <c r="S285" t="n">
        <v>25.13</v>
      </c>
      <c r="T285" t="n">
        <v>10150.36</v>
      </c>
      <c r="U285" t="n">
        <v>0.54</v>
      </c>
      <c r="V285" t="n">
        <v>0.85</v>
      </c>
      <c r="W285" t="n">
        <v>1.24</v>
      </c>
      <c r="X285" t="n">
        <v>0.65</v>
      </c>
      <c r="Y285" t="n">
        <v>1</v>
      </c>
      <c r="Z285" t="n">
        <v>10</v>
      </c>
    </row>
    <row r="286">
      <c r="A286" t="n">
        <v>8</v>
      </c>
      <c r="B286" t="n">
        <v>120</v>
      </c>
      <c r="C286" t="inlineStr">
        <is>
          <t xml:space="preserve">CONCLUIDO	</t>
        </is>
      </c>
      <c r="D286" t="n">
        <v>8.0052</v>
      </c>
      <c r="E286" t="n">
        <v>12.49</v>
      </c>
      <c r="F286" t="n">
        <v>8.42</v>
      </c>
      <c r="G286" t="n">
        <v>16.83</v>
      </c>
      <c r="H286" t="n">
        <v>0.23</v>
      </c>
      <c r="I286" t="n">
        <v>30</v>
      </c>
      <c r="J286" t="n">
        <v>236.11</v>
      </c>
      <c r="K286" t="n">
        <v>57.72</v>
      </c>
      <c r="L286" t="n">
        <v>3</v>
      </c>
      <c r="M286" t="n">
        <v>28</v>
      </c>
      <c r="N286" t="n">
        <v>55.39</v>
      </c>
      <c r="O286" t="n">
        <v>29354.61</v>
      </c>
      <c r="P286" t="n">
        <v>118.08</v>
      </c>
      <c r="Q286" t="n">
        <v>1361.37</v>
      </c>
      <c r="R286" t="n">
        <v>45.11</v>
      </c>
      <c r="S286" t="n">
        <v>25.13</v>
      </c>
      <c r="T286" t="n">
        <v>9273.68</v>
      </c>
      <c r="U286" t="n">
        <v>0.5600000000000001</v>
      </c>
      <c r="V286" t="n">
        <v>0.85</v>
      </c>
      <c r="W286" t="n">
        <v>1.23</v>
      </c>
      <c r="X286" t="n">
        <v>0.6</v>
      </c>
      <c r="Y286" t="n">
        <v>1</v>
      </c>
      <c r="Z286" t="n">
        <v>10</v>
      </c>
    </row>
    <row r="287">
      <c r="A287" t="n">
        <v>9</v>
      </c>
      <c r="B287" t="n">
        <v>120</v>
      </c>
      <c r="C287" t="inlineStr">
        <is>
          <t xml:space="preserve">CONCLUIDO	</t>
        </is>
      </c>
      <c r="D287" t="n">
        <v>8.135199999999999</v>
      </c>
      <c r="E287" t="n">
        <v>12.29</v>
      </c>
      <c r="F287" t="n">
        <v>8.35</v>
      </c>
      <c r="G287" t="n">
        <v>18.56</v>
      </c>
      <c r="H287" t="n">
        <v>0.24</v>
      </c>
      <c r="I287" t="n">
        <v>27</v>
      </c>
      <c r="J287" t="n">
        <v>236.54</v>
      </c>
      <c r="K287" t="n">
        <v>57.72</v>
      </c>
      <c r="L287" t="n">
        <v>3.25</v>
      </c>
      <c r="M287" t="n">
        <v>25</v>
      </c>
      <c r="N287" t="n">
        <v>55.57</v>
      </c>
      <c r="O287" t="n">
        <v>29407.85</v>
      </c>
      <c r="P287" t="n">
        <v>116.24</v>
      </c>
      <c r="Q287" t="n">
        <v>1361.34</v>
      </c>
      <c r="R287" t="n">
        <v>43.32</v>
      </c>
      <c r="S287" t="n">
        <v>25.13</v>
      </c>
      <c r="T287" t="n">
        <v>8393.35</v>
      </c>
      <c r="U287" t="n">
        <v>0.58</v>
      </c>
      <c r="V287" t="n">
        <v>0.86</v>
      </c>
      <c r="W287" t="n">
        <v>1.22</v>
      </c>
      <c r="X287" t="n">
        <v>0.53</v>
      </c>
      <c r="Y287" t="n">
        <v>1</v>
      </c>
      <c r="Z287" t="n">
        <v>10</v>
      </c>
    </row>
    <row r="288">
      <c r="A288" t="n">
        <v>10</v>
      </c>
      <c r="B288" t="n">
        <v>120</v>
      </c>
      <c r="C288" t="inlineStr">
        <is>
          <t xml:space="preserve">CONCLUIDO	</t>
        </is>
      </c>
      <c r="D288" t="n">
        <v>8.2325</v>
      </c>
      <c r="E288" t="n">
        <v>12.15</v>
      </c>
      <c r="F288" t="n">
        <v>8.300000000000001</v>
      </c>
      <c r="G288" t="n">
        <v>19.92</v>
      </c>
      <c r="H288" t="n">
        <v>0.26</v>
      </c>
      <c r="I288" t="n">
        <v>25</v>
      </c>
      <c r="J288" t="n">
        <v>236.98</v>
      </c>
      <c r="K288" t="n">
        <v>57.72</v>
      </c>
      <c r="L288" t="n">
        <v>3.5</v>
      </c>
      <c r="M288" t="n">
        <v>23</v>
      </c>
      <c r="N288" t="n">
        <v>55.75</v>
      </c>
      <c r="O288" t="n">
        <v>29461.15</v>
      </c>
      <c r="P288" t="n">
        <v>113.38</v>
      </c>
      <c r="Q288" t="n">
        <v>1361.48</v>
      </c>
      <c r="R288" t="n">
        <v>41.57</v>
      </c>
      <c r="S288" t="n">
        <v>25.13</v>
      </c>
      <c r="T288" t="n">
        <v>7529.26</v>
      </c>
      <c r="U288" t="n">
        <v>0.6</v>
      </c>
      <c r="V288" t="n">
        <v>0.87</v>
      </c>
      <c r="W288" t="n">
        <v>1.22</v>
      </c>
      <c r="X288" t="n">
        <v>0.48</v>
      </c>
      <c r="Y288" t="n">
        <v>1</v>
      </c>
      <c r="Z288" t="n">
        <v>10</v>
      </c>
    </row>
    <row r="289">
      <c r="A289" t="n">
        <v>11</v>
      </c>
      <c r="B289" t="n">
        <v>120</v>
      </c>
      <c r="C289" t="inlineStr">
        <is>
          <t xml:space="preserve">CONCLUIDO	</t>
        </is>
      </c>
      <c r="D289" t="n">
        <v>8.3085</v>
      </c>
      <c r="E289" t="n">
        <v>12.04</v>
      </c>
      <c r="F289" t="n">
        <v>8.279999999999999</v>
      </c>
      <c r="G289" t="n">
        <v>21.6</v>
      </c>
      <c r="H289" t="n">
        <v>0.28</v>
      </c>
      <c r="I289" t="n">
        <v>23</v>
      </c>
      <c r="J289" t="n">
        <v>237.41</v>
      </c>
      <c r="K289" t="n">
        <v>57.72</v>
      </c>
      <c r="L289" t="n">
        <v>3.75</v>
      </c>
      <c r="M289" t="n">
        <v>21</v>
      </c>
      <c r="N289" t="n">
        <v>55.93</v>
      </c>
      <c r="O289" t="n">
        <v>29514.51</v>
      </c>
      <c r="P289" t="n">
        <v>112.09</v>
      </c>
      <c r="Q289" t="n">
        <v>1361.48</v>
      </c>
      <c r="R289" t="n">
        <v>40.85</v>
      </c>
      <c r="S289" t="n">
        <v>25.13</v>
      </c>
      <c r="T289" t="n">
        <v>7178.99</v>
      </c>
      <c r="U289" t="n">
        <v>0.62</v>
      </c>
      <c r="V289" t="n">
        <v>0.87</v>
      </c>
      <c r="W289" t="n">
        <v>1.22</v>
      </c>
      <c r="X289" t="n">
        <v>0.46</v>
      </c>
      <c r="Y289" t="n">
        <v>1</v>
      </c>
      <c r="Z289" t="n">
        <v>10</v>
      </c>
    </row>
    <row r="290">
      <c r="A290" t="n">
        <v>12</v>
      </c>
      <c r="B290" t="n">
        <v>120</v>
      </c>
      <c r="C290" t="inlineStr">
        <is>
          <t xml:space="preserve">CONCLUIDO	</t>
        </is>
      </c>
      <c r="D290" t="n">
        <v>8.4175</v>
      </c>
      <c r="E290" t="n">
        <v>11.88</v>
      </c>
      <c r="F290" t="n">
        <v>8.210000000000001</v>
      </c>
      <c r="G290" t="n">
        <v>23.47</v>
      </c>
      <c r="H290" t="n">
        <v>0.3</v>
      </c>
      <c r="I290" t="n">
        <v>21</v>
      </c>
      <c r="J290" t="n">
        <v>237.84</v>
      </c>
      <c r="K290" t="n">
        <v>57.72</v>
      </c>
      <c r="L290" t="n">
        <v>4</v>
      </c>
      <c r="M290" t="n">
        <v>19</v>
      </c>
      <c r="N290" t="n">
        <v>56.12</v>
      </c>
      <c r="O290" t="n">
        <v>29567.95</v>
      </c>
      <c r="P290" t="n">
        <v>110.01</v>
      </c>
      <c r="Q290" t="n">
        <v>1361.45</v>
      </c>
      <c r="R290" t="n">
        <v>38.94</v>
      </c>
      <c r="S290" t="n">
        <v>25.13</v>
      </c>
      <c r="T290" t="n">
        <v>6237.3</v>
      </c>
      <c r="U290" t="n">
        <v>0.65</v>
      </c>
      <c r="V290" t="n">
        <v>0.88</v>
      </c>
      <c r="W290" t="n">
        <v>1.21</v>
      </c>
      <c r="X290" t="n">
        <v>0.39</v>
      </c>
      <c r="Y290" t="n">
        <v>1</v>
      </c>
      <c r="Z290" t="n">
        <v>10</v>
      </c>
    </row>
    <row r="291">
      <c r="A291" t="n">
        <v>13</v>
      </c>
      <c r="B291" t="n">
        <v>120</v>
      </c>
      <c r="C291" t="inlineStr">
        <is>
          <t xml:space="preserve">CONCLUIDO	</t>
        </is>
      </c>
      <c r="D291" t="n">
        <v>8.466200000000001</v>
      </c>
      <c r="E291" t="n">
        <v>11.81</v>
      </c>
      <c r="F291" t="n">
        <v>8.19</v>
      </c>
      <c r="G291" t="n">
        <v>24.57</v>
      </c>
      <c r="H291" t="n">
        <v>0.32</v>
      </c>
      <c r="I291" t="n">
        <v>20</v>
      </c>
      <c r="J291" t="n">
        <v>238.28</v>
      </c>
      <c r="K291" t="n">
        <v>57.72</v>
      </c>
      <c r="L291" t="n">
        <v>4.25</v>
      </c>
      <c r="M291" t="n">
        <v>18</v>
      </c>
      <c r="N291" t="n">
        <v>56.3</v>
      </c>
      <c r="O291" t="n">
        <v>29621.44</v>
      </c>
      <c r="P291" t="n">
        <v>108.03</v>
      </c>
      <c r="Q291" t="n">
        <v>1361.43</v>
      </c>
      <c r="R291" t="n">
        <v>38.16</v>
      </c>
      <c r="S291" t="n">
        <v>25.13</v>
      </c>
      <c r="T291" t="n">
        <v>5852.32</v>
      </c>
      <c r="U291" t="n">
        <v>0.66</v>
      </c>
      <c r="V291" t="n">
        <v>0.88</v>
      </c>
      <c r="W291" t="n">
        <v>1.21</v>
      </c>
      <c r="X291" t="n">
        <v>0.37</v>
      </c>
      <c r="Y291" t="n">
        <v>1</v>
      </c>
      <c r="Z291" t="n">
        <v>10</v>
      </c>
    </row>
    <row r="292">
      <c r="A292" t="n">
        <v>14</v>
      </c>
      <c r="B292" t="n">
        <v>120</v>
      </c>
      <c r="C292" t="inlineStr">
        <is>
          <t xml:space="preserve">CONCLUIDO	</t>
        </is>
      </c>
      <c r="D292" t="n">
        <v>8.5557</v>
      </c>
      <c r="E292" t="n">
        <v>11.69</v>
      </c>
      <c r="F292" t="n">
        <v>8.16</v>
      </c>
      <c r="G292" t="n">
        <v>27.2</v>
      </c>
      <c r="H292" t="n">
        <v>0.34</v>
      </c>
      <c r="I292" t="n">
        <v>18</v>
      </c>
      <c r="J292" t="n">
        <v>238.71</v>
      </c>
      <c r="K292" t="n">
        <v>57.72</v>
      </c>
      <c r="L292" t="n">
        <v>4.5</v>
      </c>
      <c r="M292" t="n">
        <v>16</v>
      </c>
      <c r="N292" t="n">
        <v>56.49</v>
      </c>
      <c r="O292" t="n">
        <v>29675.01</v>
      </c>
      <c r="P292" t="n">
        <v>104.91</v>
      </c>
      <c r="Q292" t="n">
        <v>1361.34</v>
      </c>
      <c r="R292" t="n">
        <v>37.35</v>
      </c>
      <c r="S292" t="n">
        <v>25.13</v>
      </c>
      <c r="T292" t="n">
        <v>5453.97</v>
      </c>
      <c r="U292" t="n">
        <v>0.67</v>
      </c>
      <c r="V292" t="n">
        <v>0.88</v>
      </c>
      <c r="W292" t="n">
        <v>1.21</v>
      </c>
      <c r="X292" t="n">
        <v>0.34</v>
      </c>
      <c r="Y292" t="n">
        <v>1</v>
      </c>
      <c r="Z292" t="n">
        <v>10</v>
      </c>
    </row>
    <row r="293">
      <c r="A293" t="n">
        <v>15</v>
      </c>
      <c r="B293" t="n">
        <v>120</v>
      </c>
      <c r="C293" t="inlineStr">
        <is>
          <t xml:space="preserve">CONCLUIDO	</t>
        </is>
      </c>
      <c r="D293" t="n">
        <v>8.5985</v>
      </c>
      <c r="E293" t="n">
        <v>11.63</v>
      </c>
      <c r="F293" t="n">
        <v>8.15</v>
      </c>
      <c r="G293" t="n">
        <v>28.75</v>
      </c>
      <c r="H293" t="n">
        <v>0.35</v>
      </c>
      <c r="I293" t="n">
        <v>17</v>
      </c>
      <c r="J293" t="n">
        <v>239.14</v>
      </c>
      <c r="K293" t="n">
        <v>57.72</v>
      </c>
      <c r="L293" t="n">
        <v>4.75</v>
      </c>
      <c r="M293" t="n">
        <v>15</v>
      </c>
      <c r="N293" t="n">
        <v>56.67</v>
      </c>
      <c r="O293" t="n">
        <v>29728.63</v>
      </c>
      <c r="P293" t="n">
        <v>103.13</v>
      </c>
      <c r="Q293" t="n">
        <v>1361.49</v>
      </c>
      <c r="R293" t="n">
        <v>36.76</v>
      </c>
      <c r="S293" t="n">
        <v>25.13</v>
      </c>
      <c r="T293" t="n">
        <v>5165.59</v>
      </c>
      <c r="U293" t="n">
        <v>0.68</v>
      </c>
      <c r="V293" t="n">
        <v>0.88</v>
      </c>
      <c r="W293" t="n">
        <v>1.21</v>
      </c>
      <c r="X293" t="n">
        <v>0.33</v>
      </c>
      <c r="Y293" t="n">
        <v>1</v>
      </c>
      <c r="Z293" t="n">
        <v>10</v>
      </c>
    </row>
    <row r="294">
      <c r="A294" t="n">
        <v>16</v>
      </c>
      <c r="B294" t="n">
        <v>120</v>
      </c>
      <c r="C294" t="inlineStr">
        <is>
          <t xml:space="preserve">CONCLUIDO	</t>
        </is>
      </c>
      <c r="D294" t="n">
        <v>8.645300000000001</v>
      </c>
      <c r="E294" t="n">
        <v>11.57</v>
      </c>
      <c r="F294" t="n">
        <v>8.130000000000001</v>
      </c>
      <c r="G294" t="n">
        <v>30.48</v>
      </c>
      <c r="H294" t="n">
        <v>0.37</v>
      </c>
      <c r="I294" t="n">
        <v>16</v>
      </c>
      <c r="J294" t="n">
        <v>239.58</v>
      </c>
      <c r="K294" t="n">
        <v>57.72</v>
      </c>
      <c r="L294" t="n">
        <v>5</v>
      </c>
      <c r="M294" t="n">
        <v>13</v>
      </c>
      <c r="N294" t="n">
        <v>56.86</v>
      </c>
      <c r="O294" t="n">
        <v>29782.33</v>
      </c>
      <c r="P294" t="n">
        <v>101.75</v>
      </c>
      <c r="Q294" t="n">
        <v>1361.34</v>
      </c>
      <c r="R294" t="n">
        <v>36.3</v>
      </c>
      <c r="S294" t="n">
        <v>25.13</v>
      </c>
      <c r="T294" t="n">
        <v>4941.16</v>
      </c>
      <c r="U294" t="n">
        <v>0.6899999999999999</v>
      </c>
      <c r="V294" t="n">
        <v>0.88</v>
      </c>
      <c r="W294" t="n">
        <v>1.21</v>
      </c>
      <c r="X294" t="n">
        <v>0.31</v>
      </c>
      <c r="Y294" t="n">
        <v>1</v>
      </c>
      <c r="Z294" t="n">
        <v>10</v>
      </c>
    </row>
    <row r="295">
      <c r="A295" t="n">
        <v>17</v>
      </c>
      <c r="B295" t="n">
        <v>120</v>
      </c>
      <c r="C295" t="inlineStr">
        <is>
          <t xml:space="preserve">CONCLUIDO	</t>
        </is>
      </c>
      <c r="D295" t="n">
        <v>8.702</v>
      </c>
      <c r="E295" t="n">
        <v>11.49</v>
      </c>
      <c r="F295" t="n">
        <v>8.1</v>
      </c>
      <c r="G295" t="n">
        <v>32.4</v>
      </c>
      <c r="H295" t="n">
        <v>0.39</v>
      </c>
      <c r="I295" t="n">
        <v>15</v>
      </c>
      <c r="J295" t="n">
        <v>240.02</v>
      </c>
      <c r="K295" t="n">
        <v>57.72</v>
      </c>
      <c r="L295" t="n">
        <v>5.25</v>
      </c>
      <c r="M295" t="n">
        <v>13</v>
      </c>
      <c r="N295" t="n">
        <v>57.04</v>
      </c>
      <c r="O295" t="n">
        <v>29836.09</v>
      </c>
      <c r="P295" t="n">
        <v>100.64</v>
      </c>
      <c r="Q295" t="n">
        <v>1361.34</v>
      </c>
      <c r="R295" t="n">
        <v>35.39</v>
      </c>
      <c r="S295" t="n">
        <v>25.13</v>
      </c>
      <c r="T295" t="n">
        <v>4490.59</v>
      </c>
      <c r="U295" t="n">
        <v>0.71</v>
      </c>
      <c r="V295" t="n">
        <v>0.89</v>
      </c>
      <c r="W295" t="n">
        <v>1.2</v>
      </c>
      <c r="X295" t="n">
        <v>0.28</v>
      </c>
      <c r="Y295" t="n">
        <v>1</v>
      </c>
      <c r="Z295" t="n">
        <v>10</v>
      </c>
    </row>
    <row r="296">
      <c r="A296" t="n">
        <v>18</v>
      </c>
      <c r="B296" t="n">
        <v>120</v>
      </c>
      <c r="C296" t="inlineStr">
        <is>
          <t xml:space="preserve">CONCLUIDO	</t>
        </is>
      </c>
      <c r="D296" t="n">
        <v>8.7464</v>
      </c>
      <c r="E296" t="n">
        <v>11.43</v>
      </c>
      <c r="F296" t="n">
        <v>8.09</v>
      </c>
      <c r="G296" t="n">
        <v>34.66</v>
      </c>
      <c r="H296" t="n">
        <v>0.41</v>
      </c>
      <c r="I296" t="n">
        <v>14</v>
      </c>
      <c r="J296" t="n">
        <v>240.45</v>
      </c>
      <c r="K296" t="n">
        <v>57.72</v>
      </c>
      <c r="L296" t="n">
        <v>5.5</v>
      </c>
      <c r="M296" t="n">
        <v>11</v>
      </c>
      <c r="N296" t="n">
        <v>57.23</v>
      </c>
      <c r="O296" t="n">
        <v>29890.04</v>
      </c>
      <c r="P296" t="n">
        <v>98.54000000000001</v>
      </c>
      <c r="Q296" t="n">
        <v>1361.34</v>
      </c>
      <c r="R296" t="n">
        <v>35.05</v>
      </c>
      <c r="S296" t="n">
        <v>25.13</v>
      </c>
      <c r="T296" t="n">
        <v>4323.64</v>
      </c>
      <c r="U296" t="n">
        <v>0.72</v>
      </c>
      <c r="V296" t="n">
        <v>0.89</v>
      </c>
      <c r="W296" t="n">
        <v>1.2</v>
      </c>
      <c r="X296" t="n">
        <v>0.27</v>
      </c>
      <c r="Y296" t="n">
        <v>1</v>
      </c>
      <c r="Z296" t="n">
        <v>10</v>
      </c>
    </row>
    <row r="297">
      <c r="A297" t="n">
        <v>19</v>
      </c>
      <c r="B297" t="n">
        <v>120</v>
      </c>
      <c r="C297" t="inlineStr">
        <is>
          <t xml:space="preserve">CONCLUIDO	</t>
        </is>
      </c>
      <c r="D297" t="n">
        <v>8.752700000000001</v>
      </c>
      <c r="E297" t="n">
        <v>11.42</v>
      </c>
      <c r="F297" t="n">
        <v>8.08</v>
      </c>
      <c r="G297" t="n">
        <v>34.62</v>
      </c>
      <c r="H297" t="n">
        <v>0.42</v>
      </c>
      <c r="I297" t="n">
        <v>14</v>
      </c>
      <c r="J297" t="n">
        <v>240.89</v>
      </c>
      <c r="K297" t="n">
        <v>57.72</v>
      </c>
      <c r="L297" t="n">
        <v>5.75</v>
      </c>
      <c r="M297" t="n">
        <v>7</v>
      </c>
      <c r="N297" t="n">
        <v>57.42</v>
      </c>
      <c r="O297" t="n">
        <v>29943.94</v>
      </c>
      <c r="P297" t="n">
        <v>97.90000000000001</v>
      </c>
      <c r="Q297" t="n">
        <v>1361.37</v>
      </c>
      <c r="R297" t="n">
        <v>34.59</v>
      </c>
      <c r="S297" t="n">
        <v>25.13</v>
      </c>
      <c r="T297" t="n">
        <v>4093.43</v>
      </c>
      <c r="U297" t="n">
        <v>0.73</v>
      </c>
      <c r="V297" t="n">
        <v>0.89</v>
      </c>
      <c r="W297" t="n">
        <v>1.21</v>
      </c>
      <c r="X297" t="n">
        <v>0.26</v>
      </c>
      <c r="Y297" t="n">
        <v>1</v>
      </c>
      <c r="Z297" t="n">
        <v>10</v>
      </c>
    </row>
    <row r="298">
      <c r="A298" t="n">
        <v>20</v>
      </c>
      <c r="B298" t="n">
        <v>120</v>
      </c>
      <c r="C298" t="inlineStr">
        <is>
          <t xml:space="preserve">CONCLUIDO	</t>
        </is>
      </c>
      <c r="D298" t="n">
        <v>8.789899999999999</v>
      </c>
      <c r="E298" t="n">
        <v>11.38</v>
      </c>
      <c r="F298" t="n">
        <v>8.08</v>
      </c>
      <c r="G298" t="n">
        <v>37.27</v>
      </c>
      <c r="H298" t="n">
        <v>0.44</v>
      </c>
      <c r="I298" t="n">
        <v>13</v>
      </c>
      <c r="J298" t="n">
        <v>241.33</v>
      </c>
      <c r="K298" t="n">
        <v>57.72</v>
      </c>
      <c r="L298" t="n">
        <v>6</v>
      </c>
      <c r="M298" t="n">
        <v>5</v>
      </c>
      <c r="N298" t="n">
        <v>57.6</v>
      </c>
      <c r="O298" t="n">
        <v>29997.9</v>
      </c>
      <c r="P298" t="n">
        <v>96.64</v>
      </c>
      <c r="Q298" t="n">
        <v>1361.42</v>
      </c>
      <c r="R298" t="n">
        <v>34.37</v>
      </c>
      <c r="S298" t="n">
        <v>25.13</v>
      </c>
      <c r="T298" t="n">
        <v>3988.27</v>
      </c>
      <c r="U298" t="n">
        <v>0.73</v>
      </c>
      <c r="V298" t="n">
        <v>0.89</v>
      </c>
      <c r="W298" t="n">
        <v>1.21</v>
      </c>
      <c r="X298" t="n">
        <v>0.26</v>
      </c>
      <c r="Y298" t="n">
        <v>1</v>
      </c>
      <c r="Z298" t="n">
        <v>10</v>
      </c>
    </row>
    <row r="299">
      <c r="A299" t="n">
        <v>21</v>
      </c>
      <c r="B299" t="n">
        <v>120</v>
      </c>
      <c r="C299" t="inlineStr">
        <is>
          <t xml:space="preserve">CONCLUIDO	</t>
        </is>
      </c>
      <c r="D299" t="n">
        <v>8.794600000000001</v>
      </c>
      <c r="E299" t="n">
        <v>11.37</v>
      </c>
      <c r="F299" t="n">
        <v>8.07</v>
      </c>
      <c r="G299" t="n">
        <v>37.24</v>
      </c>
      <c r="H299" t="n">
        <v>0.46</v>
      </c>
      <c r="I299" t="n">
        <v>13</v>
      </c>
      <c r="J299" t="n">
        <v>241.77</v>
      </c>
      <c r="K299" t="n">
        <v>57.72</v>
      </c>
      <c r="L299" t="n">
        <v>6.25</v>
      </c>
      <c r="M299" t="n">
        <v>2</v>
      </c>
      <c r="N299" t="n">
        <v>57.79</v>
      </c>
      <c r="O299" t="n">
        <v>30051.93</v>
      </c>
      <c r="P299" t="n">
        <v>95.54000000000001</v>
      </c>
      <c r="Q299" t="n">
        <v>1361.37</v>
      </c>
      <c r="R299" t="n">
        <v>34.11</v>
      </c>
      <c r="S299" t="n">
        <v>25.13</v>
      </c>
      <c r="T299" t="n">
        <v>3860.56</v>
      </c>
      <c r="U299" t="n">
        <v>0.74</v>
      </c>
      <c r="V299" t="n">
        <v>0.89</v>
      </c>
      <c r="W299" t="n">
        <v>1.21</v>
      </c>
      <c r="X299" t="n">
        <v>0.25</v>
      </c>
      <c r="Y299" t="n">
        <v>1</v>
      </c>
      <c r="Z299" t="n">
        <v>10</v>
      </c>
    </row>
    <row r="300">
      <c r="A300" t="n">
        <v>22</v>
      </c>
      <c r="B300" t="n">
        <v>120</v>
      </c>
      <c r="C300" t="inlineStr">
        <is>
          <t xml:space="preserve">CONCLUIDO	</t>
        </is>
      </c>
      <c r="D300" t="n">
        <v>8.791600000000001</v>
      </c>
      <c r="E300" t="n">
        <v>11.37</v>
      </c>
      <c r="F300" t="n">
        <v>8.07</v>
      </c>
      <c r="G300" t="n">
        <v>37.26</v>
      </c>
      <c r="H300" t="n">
        <v>0.48</v>
      </c>
      <c r="I300" t="n">
        <v>13</v>
      </c>
      <c r="J300" t="n">
        <v>242.2</v>
      </c>
      <c r="K300" t="n">
        <v>57.72</v>
      </c>
      <c r="L300" t="n">
        <v>6.5</v>
      </c>
      <c r="M300" t="n">
        <v>0</v>
      </c>
      <c r="N300" t="n">
        <v>57.98</v>
      </c>
      <c r="O300" t="n">
        <v>30106.03</v>
      </c>
      <c r="P300" t="n">
        <v>95.08</v>
      </c>
      <c r="Q300" t="n">
        <v>1361.43</v>
      </c>
      <c r="R300" t="n">
        <v>34.08</v>
      </c>
      <c r="S300" t="n">
        <v>25.13</v>
      </c>
      <c r="T300" t="n">
        <v>3843.32</v>
      </c>
      <c r="U300" t="n">
        <v>0.74</v>
      </c>
      <c r="V300" t="n">
        <v>0.89</v>
      </c>
      <c r="W300" t="n">
        <v>1.22</v>
      </c>
      <c r="X300" t="n">
        <v>0.25</v>
      </c>
      <c r="Y300" t="n">
        <v>1</v>
      </c>
      <c r="Z300" t="n">
        <v>10</v>
      </c>
    </row>
    <row r="301">
      <c r="A301" t="n">
        <v>0</v>
      </c>
      <c r="B301" t="n">
        <v>145</v>
      </c>
      <c r="C301" t="inlineStr">
        <is>
          <t xml:space="preserve">CONCLUIDO	</t>
        </is>
      </c>
      <c r="D301" t="n">
        <v>4.8192</v>
      </c>
      <c r="E301" t="n">
        <v>20.75</v>
      </c>
      <c r="F301" t="n">
        <v>10.58</v>
      </c>
      <c r="G301" t="n">
        <v>4.74</v>
      </c>
      <c r="H301" t="n">
        <v>0.06</v>
      </c>
      <c r="I301" t="n">
        <v>134</v>
      </c>
      <c r="J301" t="n">
        <v>285.18</v>
      </c>
      <c r="K301" t="n">
        <v>61.2</v>
      </c>
      <c r="L301" t="n">
        <v>1</v>
      </c>
      <c r="M301" t="n">
        <v>132</v>
      </c>
      <c r="N301" t="n">
        <v>77.98</v>
      </c>
      <c r="O301" t="n">
        <v>35406.83</v>
      </c>
      <c r="P301" t="n">
        <v>185.15</v>
      </c>
      <c r="Q301" t="n">
        <v>1361.77</v>
      </c>
      <c r="R301" t="n">
        <v>112.88</v>
      </c>
      <c r="S301" t="n">
        <v>25.13</v>
      </c>
      <c r="T301" t="n">
        <v>42638.4</v>
      </c>
      <c r="U301" t="n">
        <v>0.22</v>
      </c>
      <c r="V301" t="n">
        <v>0.68</v>
      </c>
      <c r="W301" t="n">
        <v>1.4</v>
      </c>
      <c r="X301" t="n">
        <v>2.76</v>
      </c>
      <c r="Y301" t="n">
        <v>1</v>
      </c>
      <c r="Z301" t="n">
        <v>10</v>
      </c>
    </row>
    <row r="302">
      <c r="A302" t="n">
        <v>1</v>
      </c>
      <c r="B302" t="n">
        <v>145</v>
      </c>
      <c r="C302" t="inlineStr">
        <is>
          <t xml:space="preserve">CONCLUIDO	</t>
        </is>
      </c>
      <c r="D302" t="n">
        <v>5.4948</v>
      </c>
      <c r="E302" t="n">
        <v>18.2</v>
      </c>
      <c r="F302" t="n">
        <v>9.859999999999999</v>
      </c>
      <c r="G302" t="n">
        <v>5.92</v>
      </c>
      <c r="H302" t="n">
        <v>0.08</v>
      </c>
      <c r="I302" t="n">
        <v>100</v>
      </c>
      <c r="J302" t="n">
        <v>285.68</v>
      </c>
      <c r="K302" t="n">
        <v>61.2</v>
      </c>
      <c r="L302" t="n">
        <v>1.25</v>
      </c>
      <c r="M302" t="n">
        <v>98</v>
      </c>
      <c r="N302" t="n">
        <v>78.23999999999999</v>
      </c>
      <c r="O302" t="n">
        <v>35468.6</v>
      </c>
      <c r="P302" t="n">
        <v>171.53</v>
      </c>
      <c r="Q302" t="n">
        <v>1361.92</v>
      </c>
      <c r="R302" t="n">
        <v>90.39</v>
      </c>
      <c r="S302" t="n">
        <v>25.13</v>
      </c>
      <c r="T302" t="n">
        <v>31564.35</v>
      </c>
      <c r="U302" t="n">
        <v>0.28</v>
      </c>
      <c r="V302" t="n">
        <v>0.73</v>
      </c>
      <c r="W302" t="n">
        <v>1.34</v>
      </c>
      <c r="X302" t="n">
        <v>2.04</v>
      </c>
      <c r="Y302" t="n">
        <v>1</v>
      </c>
      <c r="Z302" t="n">
        <v>10</v>
      </c>
    </row>
    <row r="303">
      <c r="A303" t="n">
        <v>2</v>
      </c>
      <c r="B303" t="n">
        <v>145</v>
      </c>
      <c r="C303" t="inlineStr">
        <is>
          <t xml:space="preserve">CONCLUIDO	</t>
        </is>
      </c>
      <c r="D303" t="n">
        <v>6.0134</v>
      </c>
      <c r="E303" t="n">
        <v>16.63</v>
      </c>
      <c r="F303" t="n">
        <v>9.42</v>
      </c>
      <c r="G303" t="n">
        <v>7.16</v>
      </c>
      <c r="H303" t="n">
        <v>0.09</v>
      </c>
      <c r="I303" t="n">
        <v>79</v>
      </c>
      <c r="J303" t="n">
        <v>286.19</v>
      </c>
      <c r="K303" t="n">
        <v>61.2</v>
      </c>
      <c r="L303" t="n">
        <v>1.5</v>
      </c>
      <c r="M303" t="n">
        <v>77</v>
      </c>
      <c r="N303" t="n">
        <v>78.48999999999999</v>
      </c>
      <c r="O303" t="n">
        <v>35530.47</v>
      </c>
      <c r="P303" t="n">
        <v>162.84</v>
      </c>
      <c r="Q303" t="n">
        <v>1361.65</v>
      </c>
      <c r="R303" t="n">
        <v>76.29000000000001</v>
      </c>
      <c r="S303" t="n">
        <v>25.13</v>
      </c>
      <c r="T303" t="n">
        <v>24621.4</v>
      </c>
      <c r="U303" t="n">
        <v>0.33</v>
      </c>
      <c r="V303" t="n">
        <v>0.76</v>
      </c>
      <c r="W303" t="n">
        <v>1.32</v>
      </c>
      <c r="X303" t="n">
        <v>1.6</v>
      </c>
      <c r="Y303" t="n">
        <v>1</v>
      </c>
      <c r="Z303" t="n">
        <v>10</v>
      </c>
    </row>
    <row r="304">
      <c r="A304" t="n">
        <v>3</v>
      </c>
      <c r="B304" t="n">
        <v>145</v>
      </c>
      <c r="C304" t="inlineStr">
        <is>
          <t xml:space="preserve">CONCLUIDO	</t>
        </is>
      </c>
      <c r="D304" t="n">
        <v>6.3868</v>
      </c>
      <c r="E304" t="n">
        <v>15.66</v>
      </c>
      <c r="F304" t="n">
        <v>9.15</v>
      </c>
      <c r="G304" t="n">
        <v>8.32</v>
      </c>
      <c r="H304" t="n">
        <v>0.11</v>
      </c>
      <c r="I304" t="n">
        <v>66</v>
      </c>
      <c r="J304" t="n">
        <v>286.69</v>
      </c>
      <c r="K304" t="n">
        <v>61.2</v>
      </c>
      <c r="L304" t="n">
        <v>1.75</v>
      </c>
      <c r="M304" t="n">
        <v>64</v>
      </c>
      <c r="N304" t="n">
        <v>78.73999999999999</v>
      </c>
      <c r="O304" t="n">
        <v>35592.57</v>
      </c>
      <c r="P304" t="n">
        <v>157.15</v>
      </c>
      <c r="Q304" t="n">
        <v>1361.76</v>
      </c>
      <c r="R304" t="n">
        <v>68.27</v>
      </c>
      <c r="S304" t="n">
        <v>25.13</v>
      </c>
      <c r="T304" t="n">
        <v>20677.01</v>
      </c>
      <c r="U304" t="n">
        <v>0.37</v>
      </c>
      <c r="V304" t="n">
        <v>0.79</v>
      </c>
      <c r="W304" t="n">
        <v>1.28</v>
      </c>
      <c r="X304" t="n">
        <v>1.33</v>
      </c>
      <c r="Y304" t="n">
        <v>1</v>
      </c>
      <c r="Z304" t="n">
        <v>10</v>
      </c>
    </row>
    <row r="305">
      <c r="A305" t="n">
        <v>4</v>
      </c>
      <c r="B305" t="n">
        <v>145</v>
      </c>
      <c r="C305" t="inlineStr">
        <is>
          <t xml:space="preserve">CONCLUIDO	</t>
        </is>
      </c>
      <c r="D305" t="n">
        <v>6.7108</v>
      </c>
      <c r="E305" t="n">
        <v>14.9</v>
      </c>
      <c r="F305" t="n">
        <v>8.93</v>
      </c>
      <c r="G305" t="n">
        <v>9.57</v>
      </c>
      <c r="H305" t="n">
        <v>0.12</v>
      </c>
      <c r="I305" t="n">
        <v>56</v>
      </c>
      <c r="J305" t="n">
        <v>287.19</v>
      </c>
      <c r="K305" t="n">
        <v>61.2</v>
      </c>
      <c r="L305" t="n">
        <v>2</v>
      </c>
      <c r="M305" t="n">
        <v>54</v>
      </c>
      <c r="N305" t="n">
        <v>78.98999999999999</v>
      </c>
      <c r="O305" t="n">
        <v>35654.65</v>
      </c>
      <c r="P305" t="n">
        <v>152.21</v>
      </c>
      <c r="Q305" t="n">
        <v>1361.54</v>
      </c>
      <c r="R305" t="n">
        <v>61.5</v>
      </c>
      <c r="S305" t="n">
        <v>25.13</v>
      </c>
      <c r="T305" t="n">
        <v>17343</v>
      </c>
      <c r="U305" t="n">
        <v>0.41</v>
      </c>
      <c r="V305" t="n">
        <v>0.8</v>
      </c>
      <c r="W305" t="n">
        <v>1.27</v>
      </c>
      <c r="X305" t="n">
        <v>1.11</v>
      </c>
      <c r="Y305" t="n">
        <v>1</v>
      </c>
      <c r="Z305" t="n">
        <v>10</v>
      </c>
    </row>
    <row r="306">
      <c r="A306" t="n">
        <v>5</v>
      </c>
      <c r="B306" t="n">
        <v>145</v>
      </c>
      <c r="C306" t="inlineStr">
        <is>
          <t xml:space="preserve">CONCLUIDO	</t>
        </is>
      </c>
      <c r="D306" t="n">
        <v>6.9542</v>
      </c>
      <c r="E306" t="n">
        <v>14.38</v>
      </c>
      <c r="F306" t="n">
        <v>8.789999999999999</v>
      </c>
      <c r="G306" t="n">
        <v>10.76</v>
      </c>
      <c r="H306" t="n">
        <v>0.14</v>
      </c>
      <c r="I306" t="n">
        <v>49</v>
      </c>
      <c r="J306" t="n">
        <v>287.7</v>
      </c>
      <c r="K306" t="n">
        <v>61.2</v>
      </c>
      <c r="L306" t="n">
        <v>2.25</v>
      </c>
      <c r="M306" t="n">
        <v>47</v>
      </c>
      <c r="N306" t="n">
        <v>79.25</v>
      </c>
      <c r="O306" t="n">
        <v>35716.83</v>
      </c>
      <c r="P306" t="n">
        <v>148.72</v>
      </c>
      <c r="Q306" t="n">
        <v>1361.9</v>
      </c>
      <c r="R306" t="n">
        <v>56.85</v>
      </c>
      <c r="S306" t="n">
        <v>25.13</v>
      </c>
      <c r="T306" t="n">
        <v>15049.43</v>
      </c>
      <c r="U306" t="n">
        <v>0.44</v>
      </c>
      <c r="V306" t="n">
        <v>0.82</v>
      </c>
      <c r="W306" t="n">
        <v>1.26</v>
      </c>
      <c r="X306" t="n">
        <v>0.97</v>
      </c>
      <c r="Y306" t="n">
        <v>1</v>
      </c>
      <c r="Z306" t="n">
        <v>10</v>
      </c>
    </row>
    <row r="307">
      <c r="A307" t="n">
        <v>6</v>
      </c>
      <c r="B307" t="n">
        <v>145</v>
      </c>
      <c r="C307" t="inlineStr">
        <is>
          <t xml:space="preserve">CONCLUIDO	</t>
        </is>
      </c>
      <c r="D307" t="n">
        <v>7.1825</v>
      </c>
      <c r="E307" t="n">
        <v>13.92</v>
      </c>
      <c r="F307" t="n">
        <v>8.66</v>
      </c>
      <c r="G307" t="n">
        <v>12.08</v>
      </c>
      <c r="H307" t="n">
        <v>0.15</v>
      </c>
      <c r="I307" t="n">
        <v>43</v>
      </c>
      <c r="J307" t="n">
        <v>288.2</v>
      </c>
      <c r="K307" t="n">
        <v>61.2</v>
      </c>
      <c r="L307" t="n">
        <v>2.5</v>
      </c>
      <c r="M307" t="n">
        <v>41</v>
      </c>
      <c r="N307" t="n">
        <v>79.5</v>
      </c>
      <c r="O307" t="n">
        <v>35779.11</v>
      </c>
      <c r="P307" t="n">
        <v>145.45</v>
      </c>
      <c r="Q307" t="n">
        <v>1361.36</v>
      </c>
      <c r="R307" t="n">
        <v>52.74</v>
      </c>
      <c r="S307" t="n">
        <v>25.13</v>
      </c>
      <c r="T307" t="n">
        <v>13026.08</v>
      </c>
      <c r="U307" t="n">
        <v>0.48</v>
      </c>
      <c r="V307" t="n">
        <v>0.83</v>
      </c>
      <c r="W307" t="n">
        <v>1.25</v>
      </c>
      <c r="X307" t="n">
        <v>0.84</v>
      </c>
      <c r="Y307" t="n">
        <v>1</v>
      </c>
      <c r="Z307" t="n">
        <v>10</v>
      </c>
    </row>
    <row r="308">
      <c r="A308" t="n">
        <v>7</v>
      </c>
      <c r="B308" t="n">
        <v>145</v>
      </c>
      <c r="C308" t="inlineStr">
        <is>
          <t xml:space="preserve">CONCLUIDO	</t>
        </is>
      </c>
      <c r="D308" t="n">
        <v>7.3312</v>
      </c>
      <c r="E308" t="n">
        <v>13.64</v>
      </c>
      <c r="F308" t="n">
        <v>8.59</v>
      </c>
      <c r="G308" t="n">
        <v>13.21</v>
      </c>
      <c r="H308" t="n">
        <v>0.17</v>
      </c>
      <c r="I308" t="n">
        <v>39</v>
      </c>
      <c r="J308" t="n">
        <v>288.71</v>
      </c>
      <c r="K308" t="n">
        <v>61.2</v>
      </c>
      <c r="L308" t="n">
        <v>2.75</v>
      </c>
      <c r="M308" t="n">
        <v>37</v>
      </c>
      <c r="N308" t="n">
        <v>79.76000000000001</v>
      </c>
      <c r="O308" t="n">
        <v>35841.5</v>
      </c>
      <c r="P308" t="n">
        <v>143.73</v>
      </c>
      <c r="Q308" t="n">
        <v>1361.57</v>
      </c>
      <c r="R308" t="n">
        <v>50.61</v>
      </c>
      <c r="S308" t="n">
        <v>25.13</v>
      </c>
      <c r="T308" t="n">
        <v>11978.7</v>
      </c>
      <c r="U308" t="n">
        <v>0.5</v>
      </c>
      <c r="V308" t="n">
        <v>0.84</v>
      </c>
      <c r="W308" t="n">
        <v>1.24</v>
      </c>
      <c r="X308" t="n">
        <v>0.77</v>
      </c>
      <c r="Y308" t="n">
        <v>1</v>
      </c>
      <c r="Z308" t="n">
        <v>10</v>
      </c>
    </row>
    <row r="309">
      <c r="A309" t="n">
        <v>8</v>
      </c>
      <c r="B309" t="n">
        <v>145</v>
      </c>
      <c r="C309" t="inlineStr">
        <is>
          <t xml:space="preserve">CONCLUIDO	</t>
        </is>
      </c>
      <c r="D309" t="n">
        <v>7.4928</v>
      </c>
      <c r="E309" t="n">
        <v>13.35</v>
      </c>
      <c r="F309" t="n">
        <v>8.51</v>
      </c>
      <c r="G309" t="n">
        <v>14.59</v>
      </c>
      <c r="H309" t="n">
        <v>0.18</v>
      </c>
      <c r="I309" t="n">
        <v>35</v>
      </c>
      <c r="J309" t="n">
        <v>289.21</v>
      </c>
      <c r="K309" t="n">
        <v>61.2</v>
      </c>
      <c r="L309" t="n">
        <v>3</v>
      </c>
      <c r="M309" t="n">
        <v>33</v>
      </c>
      <c r="N309" t="n">
        <v>80.02</v>
      </c>
      <c r="O309" t="n">
        <v>35903.99</v>
      </c>
      <c r="P309" t="n">
        <v>141.09</v>
      </c>
      <c r="Q309" t="n">
        <v>1361.48</v>
      </c>
      <c r="R309" t="n">
        <v>48.21</v>
      </c>
      <c r="S309" t="n">
        <v>25.13</v>
      </c>
      <c r="T309" t="n">
        <v>10801.15</v>
      </c>
      <c r="U309" t="n">
        <v>0.52</v>
      </c>
      <c r="V309" t="n">
        <v>0.85</v>
      </c>
      <c r="W309" t="n">
        <v>1.24</v>
      </c>
      <c r="X309" t="n">
        <v>0.6899999999999999</v>
      </c>
      <c r="Y309" t="n">
        <v>1</v>
      </c>
      <c r="Z309" t="n">
        <v>10</v>
      </c>
    </row>
    <row r="310">
      <c r="A310" t="n">
        <v>9</v>
      </c>
      <c r="B310" t="n">
        <v>145</v>
      </c>
      <c r="C310" t="inlineStr">
        <is>
          <t xml:space="preserve">CONCLUIDO	</t>
        </is>
      </c>
      <c r="D310" t="n">
        <v>7.6165</v>
      </c>
      <c r="E310" t="n">
        <v>13.13</v>
      </c>
      <c r="F310" t="n">
        <v>8.460000000000001</v>
      </c>
      <c r="G310" t="n">
        <v>15.85</v>
      </c>
      <c r="H310" t="n">
        <v>0.2</v>
      </c>
      <c r="I310" t="n">
        <v>32</v>
      </c>
      <c r="J310" t="n">
        <v>289.72</v>
      </c>
      <c r="K310" t="n">
        <v>61.2</v>
      </c>
      <c r="L310" t="n">
        <v>3.25</v>
      </c>
      <c r="M310" t="n">
        <v>30</v>
      </c>
      <c r="N310" t="n">
        <v>80.27</v>
      </c>
      <c r="O310" t="n">
        <v>35966.59</v>
      </c>
      <c r="P310" t="n">
        <v>139.17</v>
      </c>
      <c r="Q310" t="n">
        <v>1361.53</v>
      </c>
      <c r="R310" t="n">
        <v>46.61</v>
      </c>
      <c r="S310" t="n">
        <v>25.13</v>
      </c>
      <c r="T310" t="n">
        <v>10014.03</v>
      </c>
      <c r="U310" t="n">
        <v>0.54</v>
      </c>
      <c r="V310" t="n">
        <v>0.85</v>
      </c>
      <c r="W310" t="n">
        <v>1.23</v>
      </c>
      <c r="X310" t="n">
        <v>0.64</v>
      </c>
      <c r="Y310" t="n">
        <v>1</v>
      </c>
      <c r="Z310" t="n">
        <v>10</v>
      </c>
    </row>
    <row r="311">
      <c r="A311" t="n">
        <v>10</v>
      </c>
      <c r="B311" t="n">
        <v>145</v>
      </c>
      <c r="C311" t="inlineStr">
        <is>
          <t xml:space="preserve">CONCLUIDO	</t>
        </is>
      </c>
      <c r="D311" t="n">
        <v>7.7439</v>
      </c>
      <c r="E311" t="n">
        <v>12.91</v>
      </c>
      <c r="F311" t="n">
        <v>8.4</v>
      </c>
      <c r="G311" t="n">
        <v>17.38</v>
      </c>
      <c r="H311" t="n">
        <v>0.21</v>
      </c>
      <c r="I311" t="n">
        <v>29</v>
      </c>
      <c r="J311" t="n">
        <v>290.23</v>
      </c>
      <c r="K311" t="n">
        <v>61.2</v>
      </c>
      <c r="L311" t="n">
        <v>3.5</v>
      </c>
      <c r="M311" t="n">
        <v>27</v>
      </c>
      <c r="N311" t="n">
        <v>80.53</v>
      </c>
      <c r="O311" t="n">
        <v>36029.29</v>
      </c>
      <c r="P311" t="n">
        <v>136.96</v>
      </c>
      <c r="Q311" t="n">
        <v>1361.54</v>
      </c>
      <c r="R311" t="n">
        <v>44.64</v>
      </c>
      <c r="S311" t="n">
        <v>25.13</v>
      </c>
      <c r="T311" t="n">
        <v>9047.559999999999</v>
      </c>
      <c r="U311" t="n">
        <v>0.5600000000000001</v>
      </c>
      <c r="V311" t="n">
        <v>0.86</v>
      </c>
      <c r="W311" t="n">
        <v>1.23</v>
      </c>
      <c r="X311" t="n">
        <v>0.58</v>
      </c>
      <c r="Y311" t="n">
        <v>1</v>
      </c>
      <c r="Z311" t="n">
        <v>10</v>
      </c>
    </row>
    <row r="312">
      <c r="A312" t="n">
        <v>11</v>
      </c>
      <c r="B312" t="n">
        <v>145</v>
      </c>
      <c r="C312" t="inlineStr">
        <is>
          <t xml:space="preserve">CONCLUIDO	</t>
        </is>
      </c>
      <c r="D312" t="n">
        <v>7.8402</v>
      </c>
      <c r="E312" t="n">
        <v>12.75</v>
      </c>
      <c r="F312" t="n">
        <v>8.35</v>
      </c>
      <c r="G312" t="n">
        <v>18.56</v>
      </c>
      <c r="H312" t="n">
        <v>0.23</v>
      </c>
      <c r="I312" t="n">
        <v>27</v>
      </c>
      <c r="J312" t="n">
        <v>290.74</v>
      </c>
      <c r="K312" t="n">
        <v>61.2</v>
      </c>
      <c r="L312" t="n">
        <v>3.75</v>
      </c>
      <c r="M312" t="n">
        <v>25</v>
      </c>
      <c r="N312" t="n">
        <v>80.79000000000001</v>
      </c>
      <c r="O312" t="n">
        <v>36092.1</v>
      </c>
      <c r="P312" t="n">
        <v>135.42</v>
      </c>
      <c r="Q312" t="n">
        <v>1361.48</v>
      </c>
      <c r="R312" t="n">
        <v>43.11</v>
      </c>
      <c r="S312" t="n">
        <v>25.13</v>
      </c>
      <c r="T312" t="n">
        <v>8291.23</v>
      </c>
      <c r="U312" t="n">
        <v>0.58</v>
      </c>
      <c r="V312" t="n">
        <v>0.86</v>
      </c>
      <c r="W312" t="n">
        <v>1.22</v>
      </c>
      <c r="X312" t="n">
        <v>0.53</v>
      </c>
      <c r="Y312" t="n">
        <v>1</v>
      </c>
      <c r="Z312" t="n">
        <v>10</v>
      </c>
    </row>
    <row r="313">
      <c r="A313" t="n">
        <v>12</v>
      </c>
      <c r="B313" t="n">
        <v>145</v>
      </c>
      <c r="C313" t="inlineStr">
        <is>
          <t xml:space="preserve">CONCLUIDO	</t>
        </is>
      </c>
      <c r="D313" t="n">
        <v>7.9355</v>
      </c>
      <c r="E313" t="n">
        <v>12.6</v>
      </c>
      <c r="F313" t="n">
        <v>8.31</v>
      </c>
      <c r="G313" t="n">
        <v>19.93</v>
      </c>
      <c r="H313" t="n">
        <v>0.24</v>
      </c>
      <c r="I313" t="n">
        <v>25</v>
      </c>
      <c r="J313" t="n">
        <v>291.25</v>
      </c>
      <c r="K313" t="n">
        <v>61.2</v>
      </c>
      <c r="L313" t="n">
        <v>4</v>
      </c>
      <c r="M313" t="n">
        <v>23</v>
      </c>
      <c r="N313" t="n">
        <v>81.05</v>
      </c>
      <c r="O313" t="n">
        <v>36155.02</v>
      </c>
      <c r="P313" t="n">
        <v>133.44</v>
      </c>
      <c r="Q313" t="n">
        <v>1361.48</v>
      </c>
      <c r="R313" t="n">
        <v>41.79</v>
      </c>
      <c r="S313" t="n">
        <v>25.13</v>
      </c>
      <c r="T313" t="n">
        <v>7639.93</v>
      </c>
      <c r="U313" t="n">
        <v>0.6</v>
      </c>
      <c r="V313" t="n">
        <v>0.87</v>
      </c>
      <c r="W313" t="n">
        <v>1.22</v>
      </c>
      <c r="X313" t="n">
        <v>0.48</v>
      </c>
      <c r="Y313" t="n">
        <v>1</v>
      </c>
      <c r="Z313" t="n">
        <v>10</v>
      </c>
    </row>
    <row r="314">
      <c r="A314" t="n">
        <v>13</v>
      </c>
      <c r="B314" t="n">
        <v>145</v>
      </c>
      <c r="C314" t="inlineStr">
        <is>
          <t xml:space="preserve">CONCLUIDO	</t>
        </is>
      </c>
      <c r="D314" t="n">
        <v>7.978</v>
      </c>
      <c r="E314" t="n">
        <v>12.53</v>
      </c>
      <c r="F314" t="n">
        <v>8.289999999999999</v>
      </c>
      <c r="G314" t="n">
        <v>20.73</v>
      </c>
      <c r="H314" t="n">
        <v>0.26</v>
      </c>
      <c r="I314" t="n">
        <v>24</v>
      </c>
      <c r="J314" t="n">
        <v>291.76</v>
      </c>
      <c r="K314" t="n">
        <v>61.2</v>
      </c>
      <c r="L314" t="n">
        <v>4.25</v>
      </c>
      <c r="M314" t="n">
        <v>22</v>
      </c>
      <c r="N314" t="n">
        <v>81.31</v>
      </c>
      <c r="O314" t="n">
        <v>36218.04</v>
      </c>
      <c r="P314" t="n">
        <v>132.41</v>
      </c>
      <c r="Q314" t="n">
        <v>1361.52</v>
      </c>
      <c r="R314" t="n">
        <v>41.37</v>
      </c>
      <c r="S314" t="n">
        <v>25.13</v>
      </c>
      <c r="T314" t="n">
        <v>7433.55</v>
      </c>
      <c r="U314" t="n">
        <v>0.61</v>
      </c>
      <c r="V314" t="n">
        <v>0.87</v>
      </c>
      <c r="W314" t="n">
        <v>1.22</v>
      </c>
      <c r="X314" t="n">
        <v>0.47</v>
      </c>
      <c r="Y314" t="n">
        <v>1</v>
      </c>
      <c r="Z314" t="n">
        <v>10</v>
      </c>
    </row>
    <row r="315">
      <c r="A315" t="n">
        <v>14</v>
      </c>
      <c r="B315" t="n">
        <v>145</v>
      </c>
      <c r="C315" t="inlineStr">
        <is>
          <t xml:space="preserve">CONCLUIDO	</t>
        </is>
      </c>
      <c r="D315" t="n">
        <v>8.089700000000001</v>
      </c>
      <c r="E315" t="n">
        <v>12.36</v>
      </c>
      <c r="F315" t="n">
        <v>8.23</v>
      </c>
      <c r="G315" t="n">
        <v>22.44</v>
      </c>
      <c r="H315" t="n">
        <v>0.27</v>
      </c>
      <c r="I315" t="n">
        <v>22</v>
      </c>
      <c r="J315" t="n">
        <v>292.27</v>
      </c>
      <c r="K315" t="n">
        <v>61.2</v>
      </c>
      <c r="L315" t="n">
        <v>4.5</v>
      </c>
      <c r="M315" t="n">
        <v>20</v>
      </c>
      <c r="N315" t="n">
        <v>81.56999999999999</v>
      </c>
      <c r="O315" t="n">
        <v>36281.16</v>
      </c>
      <c r="P315" t="n">
        <v>130.27</v>
      </c>
      <c r="Q315" t="n">
        <v>1361.68</v>
      </c>
      <c r="R315" t="n">
        <v>39.17</v>
      </c>
      <c r="S315" t="n">
        <v>25.13</v>
      </c>
      <c r="T315" t="n">
        <v>6347.44</v>
      </c>
      <c r="U315" t="n">
        <v>0.64</v>
      </c>
      <c r="V315" t="n">
        <v>0.87</v>
      </c>
      <c r="W315" t="n">
        <v>1.22</v>
      </c>
      <c r="X315" t="n">
        <v>0.41</v>
      </c>
      <c r="Y315" t="n">
        <v>1</v>
      </c>
      <c r="Z315" t="n">
        <v>10</v>
      </c>
    </row>
    <row r="316">
      <c r="A316" t="n">
        <v>15</v>
      </c>
      <c r="B316" t="n">
        <v>145</v>
      </c>
      <c r="C316" t="inlineStr">
        <is>
          <t xml:space="preserve">CONCLUIDO	</t>
        </is>
      </c>
      <c r="D316" t="n">
        <v>8.1378</v>
      </c>
      <c r="E316" t="n">
        <v>12.29</v>
      </c>
      <c r="F316" t="n">
        <v>8.210000000000001</v>
      </c>
      <c r="G316" t="n">
        <v>23.45</v>
      </c>
      <c r="H316" t="n">
        <v>0.29</v>
      </c>
      <c r="I316" t="n">
        <v>21</v>
      </c>
      <c r="J316" t="n">
        <v>292.79</v>
      </c>
      <c r="K316" t="n">
        <v>61.2</v>
      </c>
      <c r="L316" t="n">
        <v>4.75</v>
      </c>
      <c r="M316" t="n">
        <v>19</v>
      </c>
      <c r="N316" t="n">
        <v>81.84</v>
      </c>
      <c r="O316" t="n">
        <v>36344.4</v>
      </c>
      <c r="P316" t="n">
        <v>129.04</v>
      </c>
      <c r="Q316" t="n">
        <v>1361.34</v>
      </c>
      <c r="R316" t="n">
        <v>38.7</v>
      </c>
      <c r="S316" t="n">
        <v>25.13</v>
      </c>
      <c r="T316" t="n">
        <v>6116.52</v>
      </c>
      <c r="U316" t="n">
        <v>0.65</v>
      </c>
      <c r="V316" t="n">
        <v>0.88</v>
      </c>
      <c r="W316" t="n">
        <v>1.21</v>
      </c>
      <c r="X316" t="n">
        <v>0.39</v>
      </c>
      <c r="Y316" t="n">
        <v>1</v>
      </c>
      <c r="Z316" t="n">
        <v>10</v>
      </c>
    </row>
    <row r="317">
      <c r="A317" t="n">
        <v>16</v>
      </c>
      <c r="B317" t="n">
        <v>145</v>
      </c>
      <c r="C317" t="inlineStr">
        <is>
          <t xml:space="preserve">CONCLUIDO	</t>
        </is>
      </c>
      <c r="D317" t="n">
        <v>8.1852</v>
      </c>
      <c r="E317" t="n">
        <v>12.22</v>
      </c>
      <c r="F317" t="n">
        <v>8.19</v>
      </c>
      <c r="G317" t="n">
        <v>24.57</v>
      </c>
      <c r="H317" t="n">
        <v>0.3</v>
      </c>
      <c r="I317" t="n">
        <v>20</v>
      </c>
      <c r="J317" t="n">
        <v>293.3</v>
      </c>
      <c r="K317" t="n">
        <v>61.2</v>
      </c>
      <c r="L317" t="n">
        <v>5</v>
      </c>
      <c r="M317" t="n">
        <v>18</v>
      </c>
      <c r="N317" t="n">
        <v>82.09999999999999</v>
      </c>
      <c r="O317" t="n">
        <v>36407.75</v>
      </c>
      <c r="P317" t="n">
        <v>127.98</v>
      </c>
      <c r="Q317" t="n">
        <v>1361.39</v>
      </c>
      <c r="R317" t="n">
        <v>38.07</v>
      </c>
      <c r="S317" t="n">
        <v>25.13</v>
      </c>
      <c r="T317" t="n">
        <v>5804.98</v>
      </c>
      <c r="U317" t="n">
        <v>0.66</v>
      </c>
      <c r="V317" t="n">
        <v>0.88</v>
      </c>
      <c r="W317" t="n">
        <v>1.21</v>
      </c>
      <c r="X317" t="n">
        <v>0.37</v>
      </c>
      <c r="Y317" t="n">
        <v>1</v>
      </c>
      <c r="Z317" t="n">
        <v>10</v>
      </c>
    </row>
    <row r="318">
      <c r="A318" t="n">
        <v>17</v>
      </c>
      <c r="B318" t="n">
        <v>145</v>
      </c>
      <c r="C318" t="inlineStr">
        <is>
          <t xml:space="preserve">CONCLUIDO	</t>
        </is>
      </c>
      <c r="D318" t="n">
        <v>8.2325</v>
      </c>
      <c r="E318" t="n">
        <v>12.15</v>
      </c>
      <c r="F318" t="n">
        <v>8.17</v>
      </c>
      <c r="G318" t="n">
        <v>25.81</v>
      </c>
      <c r="H318" t="n">
        <v>0.32</v>
      </c>
      <c r="I318" t="n">
        <v>19</v>
      </c>
      <c r="J318" t="n">
        <v>293.81</v>
      </c>
      <c r="K318" t="n">
        <v>61.2</v>
      </c>
      <c r="L318" t="n">
        <v>5.25</v>
      </c>
      <c r="M318" t="n">
        <v>17</v>
      </c>
      <c r="N318" t="n">
        <v>82.36</v>
      </c>
      <c r="O318" t="n">
        <v>36471.2</v>
      </c>
      <c r="P318" t="n">
        <v>125.96</v>
      </c>
      <c r="Q318" t="n">
        <v>1361.36</v>
      </c>
      <c r="R318" t="n">
        <v>37.76</v>
      </c>
      <c r="S318" t="n">
        <v>25.13</v>
      </c>
      <c r="T318" t="n">
        <v>5653.71</v>
      </c>
      <c r="U318" t="n">
        <v>0.67</v>
      </c>
      <c r="V318" t="n">
        <v>0.88</v>
      </c>
      <c r="W318" t="n">
        <v>1.21</v>
      </c>
      <c r="X318" t="n">
        <v>0.35</v>
      </c>
      <c r="Y318" t="n">
        <v>1</v>
      </c>
      <c r="Z318" t="n">
        <v>10</v>
      </c>
    </row>
    <row r="319">
      <c r="A319" t="n">
        <v>18</v>
      </c>
      <c r="B319" t="n">
        <v>145</v>
      </c>
      <c r="C319" t="inlineStr">
        <is>
          <t xml:space="preserve">CONCLUIDO	</t>
        </is>
      </c>
      <c r="D319" t="n">
        <v>8.2743</v>
      </c>
      <c r="E319" t="n">
        <v>12.09</v>
      </c>
      <c r="F319" t="n">
        <v>8.17</v>
      </c>
      <c r="G319" t="n">
        <v>27.22</v>
      </c>
      <c r="H319" t="n">
        <v>0.33</v>
      </c>
      <c r="I319" t="n">
        <v>18</v>
      </c>
      <c r="J319" t="n">
        <v>294.33</v>
      </c>
      <c r="K319" t="n">
        <v>61.2</v>
      </c>
      <c r="L319" t="n">
        <v>5.5</v>
      </c>
      <c r="M319" t="n">
        <v>16</v>
      </c>
      <c r="N319" t="n">
        <v>82.63</v>
      </c>
      <c r="O319" t="n">
        <v>36534.76</v>
      </c>
      <c r="P319" t="n">
        <v>124.32</v>
      </c>
      <c r="Q319" t="n">
        <v>1361.34</v>
      </c>
      <c r="R319" t="n">
        <v>37.27</v>
      </c>
      <c r="S319" t="n">
        <v>25.13</v>
      </c>
      <c r="T319" t="n">
        <v>5415.45</v>
      </c>
      <c r="U319" t="n">
        <v>0.67</v>
      </c>
      <c r="V319" t="n">
        <v>0.88</v>
      </c>
      <c r="W319" t="n">
        <v>1.21</v>
      </c>
      <c r="X319" t="n">
        <v>0.35</v>
      </c>
      <c r="Y319" t="n">
        <v>1</v>
      </c>
      <c r="Z319" t="n">
        <v>10</v>
      </c>
    </row>
    <row r="320">
      <c r="A320" t="n">
        <v>19</v>
      </c>
      <c r="B320" t="n">
        <v>145</v>
      </c>
      <c r="C320" t="inlineStr">
        <is>
          <t xml:space="preserve">CONCLUIDO	</t>
        </is>
      </c>
      <c r="D320" t="n">
        <v>8.3239</v>
      </c>
      <c r="E320" t="n">
        <v>12.01</v>
      </c>
      <c r="F320" t="n">
        <v>8.15</v>
      </c>
      <c r="G320" t="n">
        <v>28.76</v>
      </c>
      <c r="H320" t="n">
        <v>0.35</v>
      </c>
      <c r="I320" t="n">
        <v>17</v>
      </c>
      <c r="J320" t="n">
        <v>294.84</v>
      </c>
      <c r="K320" t="n">
        <v>61.2</v>
      </c>
      <c r="L320" t="n">
        <v>5.75</v>
      </c>
      <c r="M320" t="n">
        <v>15</v>
      </c>
      <c r="N320" t="n">
        <v>82.90000000000001</v>
      </c>
      <c r="O320" t="n">
        <v>36598.44</v>
      </c>
      <c r="P320" t="n">
        <v>122.49</v>
      </c>
      <c r="Q320" t="n">
        <v>1361.35</v>
      </c>
      <c r="R320" t="n">
        <v>36.87</v>
      </c>
      <c r="S320" t="n">
        <v>25.13</v>
      </c>
      <c r="T320" t="n">
        <v>5218.54</v>
      </c>
      <c r="U320" t="n">
        <v>0.68</v>
      </c>
      <c r="V320" t="n">
        <v>0.88</v>
      </c>
      <c r="W320" t="n">
        <v>1.21</v>
      </c>
      <c r="X320" t="n">
        <v>0.33</v>
      </c>
      <c r="Y320" t="n">
        <v>1</v>
      </c>
      <c r="Z320" t="n">
        <v>10</v>
      </c>
    </row>
    <row r="321">
      <c r="A321" t="n">
        <v>20</v>
      </c>
      <c r="B321" t="n">
        <v>145</v>
      </c>
      <c r="C321" t="inlineStr">
        <is>
          <t xml:space="preserve">CONCLUIDO	</t>
        </is>
      </c>
      <c r="D321" t="n">
        <v>8.373799999999999</v>
      </c>
      <c r="E321" t="n">
        <v>11.94</v>
      </c>
      <c r="F321" t="n">
        <v>8.130000000000001</v>
      </c>
      <c r="G321" t="n">
        <v>30.49</v>
      </c>
      <c r="H321" t="n">
        <v>0.36</v>
      </c>
      <c r="I321" t="n">
        <v>16</v>
      </c>
      <c r="J321" t="n">
        <v>295.36</v>
      </c>
      <c r="K321" t="n">
        <v>61.2</v>
      </c>
      <c r="L321" t="n">
        <v>6</v>
      </c>
      <c r="M321" t="n">
        <v>14</v>
      </c>
      <c r="N321" t="n">
        <v>83.16</v>
      </c>
      <c r="O321" t="n">
        <v>36662.22</v>
      </c>
      <c r="P321" t="n">
        <v>121.53</v>
      </c>
      <c r="Q321" t="n">
        <v>1361.34</v>
      </c>
      <c r="R321" t="n">
        <v>36.36</v>
      </c>
      <c r="S321" t="n">
        <v>25.13</v>
      </c>
      <c r="T321" t="n">
        <v>4969.66</v>
      </c>
      <c r="U321" t="n">
        <v>0.6899999999999999</v>
      </c>
      <c r="V321" t="n">
        <v>0.88</v>
      </c>
      <c r="W321" t="n">
        <v>1.21</v>
      </c>
      <c r="X321" t="n">
        <v>0.31</v>
      </c>
      <c r="Y321" t="n">
        <v>1</v>
      </c>
      <c r="Z321" t="n">
        <v>10</v>
      </c>
    </row>
    <row r="322">
      <c r="A322" t="n">
        <v>21</v>
      </c>
      <c r="B322" t="n">
        <v>145</v>
      </c>
      <c r="C322" t="inlineStr">
        <is>
          <t xml:space="preserve">CONCLUIDO	</t>
        </is>
      </c>
      <c r="D322" t="n">
        <v>8.428900000000001</v>
      </c>
      <c r="E322" t="n">
        <v>11.86</v>
      </c>
      <c r="F322" t="n">
        <v>8.109999999999999</v>
      </c>
      <c r="G322" t="n">
        <v>32.43</v>
      </c>
      <c r="H322" t="n">
        <v>0.38</v>
      </c>
      <c r="I322" t="n">
        <v>15</v>
      </c>
      <c r="J322" t="n">
        <v>295.88</v>
      </c>
      <c r="K322" t="n">
        <v>61.2</v>
      </c>
      <c r="L322" t="n">
        <v>6.25</v>
      </c>
      <c r="M322" t="n">
        <v>13</v>
      </c>
      <c r="N322" t="n">
        <v>83.43000000000001</v>
      </c>
      <c r="O322" t="n">
        <v>36726.12</v>
      </c>
      <c r="P322" t="n">
        <v>120.59</v>
      </c>
      <c r="Q322" t="n">
        <v>1361.37</v>
      </c>
      <c r="R322" t="n">
        <v>35.66</v>
      </c>
      <c r="S322" t="n">
        <v>25.13</v>
      </c>
      <c r="T322" t="n">
        <v>4627.57</v>
      </c>
      <c r="U322" t="n">
        <v>0.7</v>
      </c>
      <c r="V322" t="n">
        <v>0.89</v>
      </c>
      <c r="W322" t="n">
        <v>1.2</v>
      </c>
      <c r="X322" t="n">
        <v>0.29</v>
      </c>
      <c r="Y322" t="n">
        <v>1</v>
      </c>
      <c r="Z322" t="n">
        <v>10</v>
      </c>
    </row>
    <row r="323">
      <c r="A323" t="n">
        <v>22</v>
      </c>
      <c r="B323" t="n">
        <v>145</v>
      </c>
      <c r="C323" t="inlineStr">
        <is>
          <t xml:space="preserve">CONCLUIDO	</t>
        </is>
      </c>
      <c r="D323" t="n">
        <v>8.4339</v>
      </c>
      <c r="E323" t="n">
        <v>11.86</v>
      </c>
      <c r="F323" t="n">
        <v>8.1</v>
      </c>
      <c r="G323" t="n">
        <v>32.4</v>
      </c>
      <c r="H323" t="n">
        <v>0.39</v>
      </c>
      <c r="I323" t="n">
        <v>15</v>
      </c>
      <c r="J323" t="n">
        <v>296.4</v>
      </c>
      <c r="K323" t="n">
        <v>61.2</v>
      </c>
      <c r="L323" t="n">
        <v>6.5</v>
      </c>
      <c r="M323" t="n">
        <v>13</v>
      </c>
      <c r="N323" t="n">
        <v>83.7</v>
      </c>
      <c r="O323" t="n">
        <v>36790.13</v>
      </c>
      <c r="P323" t="n">
        <v>118.63</v>
      </c>
      <c r="Q323" t="n">
        <v>1361.34</v>
      </c>
      <c r="R323" t="n">
        <v>35.43</v>
      </c>
      <c r="S323" t="n">
        <v>25.13</v>
      </c>
      <c r="T323" t="n">
        <v>4508.89</v>
      </c>
      <c r="U323" t="n">
        <v>0.71</v>
      </c>
      <c r="V323" t="n">
        <v>0.89</v>
      </c>
      <c r="W323" t="n">
        <v>1.2</v>
      </c>
      <c r="X323" t="n">
        <v>0.28</v>
      </c>
      <c r="Y323" t="n">
        <v>1</v>
      </c>
      <c r="Z323" t="n">
        <v>10</v>
      </c>
    </row>
    <row r="324">
      <c r="A324" t="n">
        <v>23</v>
      </c>
      <c r="B324" t="n">
        <v>145</v>
      </c>
      <c r="C324" t="inlineStr">
        <is>
          <t xml:space="preserve">CONCLUIDO	</t>
        </is>
      </c>
      <c r="D324" t="n">
        <v>8.491400000000001</v>
      </c>
      <c r="E324" t="n">
        <v>11.78</v>
      </c>
      <c r="F324" t="n">
        <v>8.07</v>
      </c>
      <c r="G324" t="n">
        <v>34.6</v>
      </c>
      <c r="H324" t="n">
        <v>0.4</v>
      </c>
      <c r="I324" t="n">
        <v>14</v>
      </c>
      <c r="J324" t="n">
        <v>296.92</v>
      </c>
      <c r="K324" t="n">
        <v>61.2</v>
      </c>
      <c r="L324" t="n">
        <v>6.75</v>
      </c>
      <c r="M324" t="n">
        <v>12</v>
      </c>
      <c r="N324" t="n">
        <v>83.97</v>
      </c>
      <c r="O324" t="n">
        <v>36854.25</v>
      </c>
      <c r="P324" t="n">
        <v>118.05</v>
      </c>
      <c r="Q324" t="n">
        <v>1361.38</v>
      </c>
      <c r="R324" t="n">
        <v>34.45</v>
      </c>
      <c r="S324" t="n">
        <v>25.13</v>
      </c>
      <c r="T324" t="n">
        <v>4023.31</v>
      </c>
      <c r="U324" t="n">
        <v>0.73</v>
      </c>
      <c r="V324" t="n">
        <v>0.89</v>
      </c>
      <c r="W324" t="n">
        <v>1.2</v>
      </c>
      <c r="X324" t="n">
        <v>0.25</v>
      </c>
      <c r="Y324" t="n">
        <v>1</v>
      </c>
      <c r="Z324" t="n">
        <v>10</v>
      </c>
    </row>
    <row r="325">
      <c r="A325" t="n">
        <v>24</v>
      </c>
      <c r="B325" t="n">
        <v>145</v>
      </c>
      <c r="C325" t="inlineStr">
        <is>
          <t xml:space="preserve">CONCLUIDO	</t>
        </is>
      </c>
      <c r="D325" t="n">
        <v>8.540699999999999</v>
      </c>
      <c r="E325" t="n">
        <v>11.71</v>
      </c>
      <c r="F325" t="n">
        <v>8.06</v>
      </c>
      <c r="G325" t="n">
        <v>37.19</v>
      </c>
      <c r="H325" t="n">
        <v>0.42</v>
      </c>
      <c r="I325" t="n">
        <v>13</v>
      </c>
      <c r="J325" t="n">
        <v>297.44</v>
      </c>
      <c r="K325" t="n">
        <v>61.2</v>
      </c>
      <c r="L325" t="n">
        <v>7</v>
      </c>
      <c r="M325" t="n">
        <v>11</v>
      </c>
      <c r="N325" t="n">
        <v>84.23999999999999</v>
      </c>
      <c r="O325" t="n">
        <v>36918.48</v>
      </c>
      <c r="P325" t="n">
        <v>116.02</v>
      </c>
      <c r="Q325" t="n">
        <v>1361.44</v>
      </c>
      <c r="R325" t="n">
        <v>34.02</v>
      </c>
      <c r="S325" t="n">
        <v>25.13</v>
      </c>
      <c r="T325" t="n">
        <v>3813.71</v>
      </c>
      <c r="U325" t="n">
        <v>0.74</v>
      </c>
      <c r="V325" t="n">
        <v>0.89</v>
      </c>
      <c r="W325" t="n">
        <v>1.2</v>
      </c>
      <c r="X325" t="n">
        <v>0.24</v>
      </c>
      <c r="Y325" t="n">
        <v>1</v>
      </c>
      <c r="Z325" t="n">
        <v>10</v>
      </c>
    </row>
    <row r="326">
      <c r="A326" t="n">
        <v>25</v>
      </c>
      <c r="B326" t="n">
        <v>145</v>
      </c>
      <c r="C326" t="inlineStr">
        <is>
          <t xml:space="preserve">CONCLUIDO	</t>
        </is>
      </c>
      <c r="D326" t="n">
        <v>8.5444</v>
      </c>
      <c r="E326" t="n">
        <v>11.7</v>
      </c>
      <c r="F326" t="n">
        <v>8.050000000000001</v>
      </c>
      <c r="G326" t="n">
        <v>37.17</v>
      </c>
      <c r="H326" t="n">
        <v>0.43</v>
      </c>
      <c r="I326" t="n">
        <v>13</v>
      </c>
      <c r="J326" t="n">
        <v>297.96</v>
      </c>
      <c r="K326" t="n">
        <v>61.2</v>
      </c>
      <c r="L326" t="n">
        <v>7.25</v>
      </c>
      <c r="M326" t="n">
        <v>10</v>
      </c>
      <c r="N326" t="n">
        <v>84.51000000000001</v>
      </c>
      <c r="O326" t="n">
        <v>36982.83</v>
      </c>
      <c r="P326" t="n">
        <v>114.14</v>
      </c>
      <c r="Q326" t="n">
        <v>1361.44</v>
      </c>
      <c r="R326" t="n">
        <v>33.95</v>
      </c>
      <c r="S326" t="n">
        <v>25.13</v>
      </c>
      <c r="T326" t="n">
        <v>3778.66</v>
      </c>
      <c r="U326" t="n">
        <v>0.74</v>
      </c>
      <c r="V326" t="n">
        <v>0.89</v>
      </c>
      <c r="W326" t="n">
        <v>1.2</v>
      </c>
      <c r="X326" t="n">
        <v>0.23</v>
      </c>
      <c r="Y326" t="n">
        <v>1</v>
      </c>
      <c r="Z326" t="n">
        <v>10</v>
      </c>
    </row>
    <row r="327">
      <c r="A327" t="n">
        <v>26</v>
      </c>
      <c r="B327" t="n">
        <v>145</v>
      </c>
      <c r="C327" t="inlineStr">
        <is>
          <t xml:space="preserve">CONCLUIDO	</t>
        </is>
      </c>
      <c r="D327" t="n">
        <v>8.584899999999999</v>
      </c>
      <c r="E327" t="n">
        <v>11.65</v>
      </c>
      <c r="F327" t="n">
        <v>8.050000000000001</v>
      </c>
      <c r="G327" t="n">
        <v>40.26</v>
      </c>
      <c r="H327" t="n">
        <v>0.45</v>
      </c>
      <c r="I327" t="n">
        <v>12</v>
      </c>
      <c r="J327" t="n">
        <v>298.48</v>
      </c>
      <c r="K327" t="n">
        <v>61.2</v>
      </c>
      <c r="L327" t="n">
        <v>7.5</v>
      </c>
      <c r="M327" t="n">
        <v>10</v>
      </c>
      <c r="N327" t="n">
        <v>84.79000000000001</v>
      </c>
      <c r="O327" t="n">
        <v>37047.29</v>
      </c>
      <c r="P327" t="n">
        <v>112.87</v>
      </c>
      <c r="Q327" t="n">
        <v>1361.52</v>
      </c>
      <c r="R327" t="n">
        <v>34.06</v>
      </c>
      <c r="S327" t="n">
        <v>25.13</v>
      </c>
      <c r="T327" t="n">
        <v>3838.49</v>
      </c>
      <c r="U327" t="n">
        <v>0.74</v>
      </c>
      <c r="V327" t="n">
        <v>0.89</v>
      </c>
      <c r="W327" t="n">
        <v>1.2</v>
      </c>
      <c r="X327" t="n">
        <v>0.23</v>
      </c>
      <c r="Y327" t="n">
        <v>1</v>
      </c>
      <c r="Z327" t="n">
        <v>10</v>
      </c>
    </row>
    <row r="328">
      <c r="A328" t="n">
        <v>27</v>
      </c>
      <c r="B328" t="n">
        <v>145</v>
      </c>
      <c r="C328" t="inlineStr">
        <is>
          <t xml:space="preserve">CONCLUIDO	</t>
        </is>
      </c>
      <c r="D328" t="n">
        <v>8.5954</v>
      </c>
      <c r="E328" t="n">
        <v>11.63</v>
      </c>
      <c r="F328" t="n">
        <v>8.039999999999999</v>
      </c>
      <c r="G328" t="n">
        <v>40.19</v>
      </c>
      <c r="H328" t="n">
        <v>0.46</v>
      </c>
      <c r="I328" t="n">
        <v>12</v>
      </c>
      <c r="J328" t="n">
        <v>299.01</v>
      </c>
      <c r="K328" t="n">
        <v>61.2</v>
      </c>
      <c r="L328" t="n">
        <v>7.75</v>
      </c>
      <c r="M328" t="n">
        <v>8</v>
      </c>
      <c r="N328" t="n">
        <v>85.06</v>
      </c>
      <c r="O328" t="n">
        <v>37111.87</v>
      </c>
      <c r="P328" t="n">
        <v>110.77</v>
      </c>
      <c r="Q328" t="n">
        <v>1361.34</v>
      </c>
      <c r="R328" t="n">
        <v>33.43</v>
      </c>
      <c r="S328" t="n">
        <v>25.13</v>
      </c>
      <c r="T328" t="n">
        <v>3525.25</v>
      </c>
      <c r="U328" t="n">
        <v>0.75</v>
      </c>
      <c r="V328" t="n">
        <v>0.89</v>
      </c>
      <c r="W328" t="n">
        <v>1.2</v>
      </c>
      <c r="X328" t="n">
        <v>0.22</v>
      </c>
      <c r="Y328" t="n">
        <v>1</v>
      </c>
      <c r="Z328" t="n">
        <v>10</v>
      </c>
    </row>
    <row r="329">
      <c r="A329" t="n">
        <v>28</v>
      </c>
      <c r="B329" t="n">
        <v>145</v>
      </c>
      <c r="C329" t="inlineStr">
        <is>
          <t xml:space="preserve">CONCLUIDO	</t>
        </is>
      </c>
      <c r="D329" t="n">
        <v>8.6395</v>
      </c>
      <c r="E329" t="n">
        <v>11.57</v>
      </c>
      <c r="F329" t="n">
        <v>8.029999999999999</v>
      </c>
      <c r="G329" t="n">
        <v>43.82</v>
      </c>
      <c r="H329" t="n">
        <v>0.48</v>
      </c>
      <c r="I329" t="n">
        <v>11</v>
      </c>
      <c r="J329" t="n">
        <v>299.53</v>
      </c>
      <c r="K329" t="n">
        <v>61.2</v>
      </c>
      <c r="L329" t="n">
        <v>8</v>
      </c>
      <c r="M329" t="n">
        <v>6</v>
      </c>
      <c r="N329" t="n">
        <v>85.33</v>
      </c>
      <c r="O329" t="n">
        <v>37176.68</v>
      </c>
      <c r="P329" t="n">
        <v>109.57</v>
      </c>
      <c r="Q329" t="n">
        <v>1361.36</v>
      </c>
      <c r="R329" t="n">
        <v>33.13</v>
      </c>
      <c r="S329" t="n">
        <v>25.13</v>
      </c>
      <c r="T329" t="n">
        <v>3378.53</v>
      </c>
      <c r="U329" t="n">
        <v>0.76</v>
      </c>
      <c r="V329" t="n">
        <v>0.9</v>
      </c>
      <c r="W329" t="n">
        <v>1.2</v>
      </c>
      <c r="X329" t="n">
        <v>0.21</v>
      </c>
      <c r="Y329" t="n">
        <v>1</v>
      </c>
      <c r="Z329" t="n">
        <v>10</v>
      </c>
    </row>
    <row r="330">
      <c r="A330" t="n">
        <v>29</v>
      </c>
      <c r="B330" t="n">
        <v>145</v>
      </c>
      <c r="C330" t="inlineStr">
        <is>
          <t xml:space="preserve">CONCLUIDO	</t>
        </is>
      </c>
      <c r="D330" t="n">
        <v>8.642799999999999</v>
      </c>
      <c r="E330" t="n">
        <v>11.57</v>
      </c>
      <c r="F330" t="n">
        <v>8.029999999999999</v>
      </c>
      <c r="G330" t="n">
        <v>43.79</v>
      </c>
      <c r="H330" t="n">
        <v>0.49</v>
      </c>
      <c r="I330" t="n">
        <v>11</v>
      </c>
      <c r="J330" t="n">
        <v>300.06</v>
      </c>
      <c r="K330" t="n">
        <v>61.2</v>
      </c>
      <c r="L330" t="n">
        <v>8.25</v>
      </c>
      <c r="M330" t="n">
        <v>4</v>
      </c>
      <c r="N330" t="n">
        <v>85.61</v>
      </c>
      <c r="O330" t="n">
        <v>37241.49</v>
      </c>
      <c r="P330" t="n">
        <v>110.2</v>
      </c>
      <c r="Q330" t="n">
        <v>1361.53</v>
      </c>
      <c r="R330" t="n">
        <v>33.01</v>
      </c>
      <c r="S330" t="n">
        <v>25.13</v>
      </c>
      <c r="T330" t="n">
        <v>3320.61</v>
      </c>
      <c r="U330" t="n">
        <v>0.76</v>
      </c>
      <c r="V330" t="n">
        <v>0.9</v>
      </c>
      <c r="W330" t="n">
        <v>1.2</v>
      </c>
      <c r="X330" t="n">
        <v>0.21</v>
      </c>
      <c r="Y330" t="n">
        <v>1</v>
      </c>
      <c r="Z330" t="n">
        <v>10</v>
      </c>
    </row>
    <row r="331">
      <c r="A331" t="n">
        <v>30</v>
      </c>
      <c r="B331" t="n">
        <v>145</v>
      </c>
      <c r="C331" t="inlineStr">
        <is>
          <t xml:space="preserve">CONCLUIDO	</t>
        </is>
      </c>
      <c r="D331" t="n">
        <v>8.6426</v>
      </c>
      <c r="E331" t="n">
        <v>11.57</v>
      </c>
      <c r="F331" t="n">
        <v>8.029999999999999</v>
      </c>
      <c r="G331" t="n">
        <v>43.79</v>
      </c>
      <c r="H331" t="n">
        <v>0.5</v>
      </c>
      <c r="I331" t="n">
        <v>11</v>
      </c>
      <c r="J331" t="n">
        <v>300.59</v>
      </c>
      <c r="K331" t="n">
        <v>61.2</v>
      </c>
      <c r="L331" t="n">
        <v>8.5</v>
      </c>
      <c r="M331" t="n">
        <v>3</v>
      </c>
      <c r="N331" t="n">
        <v>85.89</v>
      </c>
      <c r="O331" t="n">
        <v>37306.42</v>
      </c>
      <c r="P331" t="n">
        <v>109.91</v>
      </c>
      <c r="Q331" t="n">
        <v>1361.34</v>
      </c>
      <c r="R331" t="n">
        <v>32.8</v>
      </c>
      <c r="S331" t="n">
        <v>25.13</v>
      </c>
      <c r="T331" t="n">
        <v>3214.83</v>
      </c>
      <c r="U331" t="n">
        <v>0.77</v>
      </c>
      <c r="V331" t="n">
        <v>0.9</v>
      </c>
      <c r="W331" t="n">
        <v>1.21</v>
      </c>
      <c r="X331" t="n">
        <v>0.21</v>
      </c>
      <c r="Y331" t="n">
        <v>1</v>
      </c>
      <c r="Z331" t="n">
        <v>10</v>
      </c>
    </row>
    <row r="332">
      <c r="A332" t="n">
        <v>31</v>
      </c>
      <c r="B332" t="n">
        <v>145</v>
      </c>
      <c r="C332" t="inlineStr">
        <is>
          <t xml:space="preserve">CONCLUIDO	</t>
        </is>
      </c>
      <c r="D332" t="n">
        <v>8.641999999999999</v>
      </c>
      <c r="E332" t="n">
        <v>11.57</v>
      </c>
      <c r="F332" t="n">
        <v>8.029999999999999</v>
      </c>
      <c r="G332" t="n">
        <v>43.8</v>
      </c>
      <c r="H332" t="n">
        <v>0.52</v>
      </c>
      <c r="I332" t="n">
        <v>11</v>
      </c>
      <c r="J332" t="n">
        <v>301.11</v>
      </c>
      <c r="K332" t="n">
        <v>61.2</v>
      </c>
      <c r="L332" t="n">
        <v>8.75</v>
      </c>
      <c r="M332" t="n">
        <v>1</v>
      </c>
      <c r="N332" t="n">
        <v>86.16</v>
      </c>
      <c r="O332" t="n">
        <v>37371.47</v>
      </c>
      <c r="P332" t="n">
        <v>109.55</v>
      </c>
      <c r="Q332" t="n">
        <v>1361.34</v>
      </c>
      <c r="R332" t="n">
        <v>32.92</v>
      </c>
      <c r="S332" t="n">
        <v>25.13</v>
      </c>
      <c r="T332" t="n">
        <v>3273.64</v>
      </c>
      <c r="U332" t="n">
        <v>0.76</v>
      </c>
      <c r="V332" t="n">
        <v>0.9</v>
      </c>
      <c r="W332" t="n">
        <v>1.21</v>
      </c>
      <c r="X332" t="n">
        <v>0.21</v>
      </c>
      <c r="Y332" t="n">
        <v>1</v>
      </c>
      <c r="Z332" t="n">
        <v>10</v>
      </c>
    </row>
    <row r="333">
      <c r="A333" t="n">
        <v>32</v>
      </c>
      <c r="B333" t="n">
        <v>145</v>
      </c>
      <c r="C333" t="inlineStr">
        <is>
          <t xml:space="preserve">CONCLUIDO	</t>
        </is>
      </c>
      <c r="D333" t="n">
        <v>8.6424</v>
      </c>
      <c r="E333" t="n">
        <v>11.57</v>
      </c>
      <c r="F333" t="n">
        <v>8.029999999999999</v>
      </c>
      <c r="G333" t="n">
        <v>43.79</v>
      </c>
      <c r="H333" t="n">
        <v>0.53</v>
      </c>
      <c r="I333" t="n">
        <v>11</v>
      </c>
      <c r="J333" t="n">
        <v>301.64</v>
      </c>
      <c r="K333" t="n">
        <v>61.2</v>
      </c>
      <c r="L333" t="n">
        <v>9</v>
      </c>
      <c r="M333" t="n">
        <v>0</v>
      </c>
      <c r="N333" t="n">
        <v>86.44</v>
      </c>
      <c r="O333" t="n">
        <v>37436.63</v>
      </c>
      <c r="P333" t="n">
        <v>109.58</v>
      </c>
      <c r="Q333" t="n">
        <v>1361.34</v>
      </c>
      <c r="R333" t="n">
        <v>32.87</v>
      </c>
      <c r="S333" t="n">
        <v>25.13</v>
      </c>
      <c r="T333" t="n">
        <v>3248.63</v>
      </c>
      <c r="U333" t="n">
        <v>0.76</v>
      </c>
      <c r="V333" t="n">
        <v>0.9</v>
      </c>
      <c r="W333" t="n">
        <v>1.21</v>
      </c>
      <c r="X333" t="n">
        <v>0.21</v>
      </c>
      <c r="Y333" t="n">
        <v>1</v>
      </c>
      <c r="Z333" t="n">
        <v>10</v>
      </c>
    </row>
    <row r="334">
      <c r="A334" t="n">
        <v>0</v>
      </c>
      <c r="B334" t="n">
        <v>65</v>
      </c>
      <c r="C334" t="inlineStr">
        <is>
          <t xml:space="preserve">CONCLUIDO	</t>
        </is>
      </c>
      <c r="D334" t="n">
        <v>7.5645</v>
      </c>
      <c r="E334" t="n">
        <v>13.22</v>
      </c>
      <c r="F334" t="n">
        <v>9.19</v>
      </c>
      <c r="G334" t="n">
        <v>8.109999999999999</v>
      </c>
      <c r="H334" t="n">
        <v>0.13</v>
      </c>
      <c r="I334" t="n">
        <v>68</v>
      </c>
      <c r="J334" t="n">
        <v>133.21</v>
      </c>
      <c r="K334" t="n">
        <v>46.47</v>
      </c>
      <c r="L334" t="n">
        <v>1</v>
      </c>
      <c r="M334" t="n">
        <v>66</v>
      </c>
      <c r="N334" t="n">
        <v>20.75</v>
      </c>
      <c r="O334" t="n">
        <v>16663.42</v>
      </c>
      <c r="P334" t="n">
        <v>93.09</v>
      </c>
      <c r="Q334" t="n">
        <v>1361.69</v>
      </c>
      <c r="R334" t="n">
        <v>69.16</v>
      </c>
      <c r="S334" t="n">
        <v>25.13</v>
      </c>
      <c r="T334" t="n">
        <v>21110.26</v>
      </c>
      <c r="U334" t="n">
        <v>0.36</v>
      </c>
      <c r="V334" t="n">
        <v>0.78</v>
      </c>
      <c r="W334" t="n">
        <v>1.29</v>
      </c>
      <c r="X334" t="n">
        <v>1.37</v>
      </c>
      <c r="Y334" t="n">
        <v>1</v>
      </c>
      <c r="Z334" t="n">
        <v>10</v>
      </c>
    </row>
    <row r="335">
      <c r="A335" t="n">
        <v>1</v>
      </c>
      <c r="B335" t="n">
        <v>65</v>
      </c>
      <c r="C335" t="inlineStr">
        <is>
          <t xml:space="preserve">CONCLUIDO	</t>
        </is>
      </c>
      <c r="D335" t="n">
        <v>8.0703</v>
      </c>
      <c r="E335" t="n">
        <v>12.39</v>
      </c>
      <c r="F335" t="n">
        <v>8.82</v>
      </c>
      <c r="G335" t="n">
        <v>10.38</v>
      </c>
      <c r="H335" t="n">
        <v>0.17</v>
      </c>
      <c r="I335" t="n">
        <v>51</v>
      </c>
      <c r="J335" t="n">
        <v>133.55</v>
      </c>
      <c r="K335" t="n">
        <v>46.47</v>
      </c>
      <c r="L335" t="n">
        <v>1.25</v>
      </c>
      <c r="M335" t="n">
        <v>49</v>
      </c>
      <c r="N335" t="n">
        <v>20.83</v>
      </c>
      <c r="O335" t="n">
        <v>16704.7</v>
      </c>
      <c r="P335" t="n">
        <v>86.65000000000001</v>
      </c>
      <c r="Q335" t="n">
        <v>1361.59</v>
      </c>
      <c r="R335" t="n">
        <v>57.72</v>
      </c>
      <c r="S335" t="n">
        <v>25.13</v>
      </c>
      <c r="T335" t="n">
        <v>15478.19</v>
      </c>
      <c r="U335" t="n">
        <v>0.44</v>
      </c>
      <c r="V335" t="n">
        <v>0.82</v>
      </c>
      <c r="W335" t="n">
        <v>1.26</v>
      </c>
      <c r="X335" t="n">
        <v>1</v>
      </c>
      <c r="Y335" t="n">
        <v>1</v>
      </c>
      <c r="Z335" t="n">
        <v>10</v>
      </c>
    </row>
    <row r="336">
      <c r="A336" t="n">
        <v>2</v>
      </c>
      <c r="B336" t="n">
        <v>65</v>
      </c>
      <c r="C336" t="inlineStr">
        <is>
          <t xml:space="preserve">CONCLUIDO	</t>
        </is>
      </c>
      <c r="D336" t="n">
        <v>8.3781</v>
      </c>
      <c r="E336" t="n">
        <v>11.94</v>
      </c>
      <c r="F336" t="n">
        <v>8.640000000000001</v>
      </c>
      <c r="G336" t="n">
        <v>12.64</v>
      </c>
      <c r="H336" t="n">
        <v>0.2</v>
      </c>
      <c r="I336" t="n">
        <v>41</v>
      </c>
      <c r="J336" t="n">
        <v>133.88</v>
      </c>
      <c r="K336" t="n">
        <v>46.47</v>
      </c>
      <c r="L336" t="n">
        <v>1.5</v>
      </c>
      <c r="M336" t="n">
        <v>39</v>
      </c>
      <c r="N336" t="n">
        <v>20.91</v>
      </c>
      <c r="O336" t="n">
        <v>16746.01</v>
      </c>
      <c r="P336" t="n">
        <v>82.17</v>
      </c>
      <c r="Q336" t="n">
        <v>1361.59</v>
      </c>
      <c r="R336" t="n">
        <v>51.83</v>
      </c>
      <c r="S336" t="n">
        <v>25.13</v>
      </c>
      <c r="T336" t="n">
        <v>12578.48</v>
      </c>
      <c r="U336" t="n">
        <v>0.48</v>
      </c>
      <c r="V336" t="n">
        <v>0.83</v>
      </c>
      <c r="W336" t="n">
        <v>1.26</v>
      </c>
      <c r="X336" t="n">
        <v>0.82</v>
      </c>
      <c r="Y336" t="n">
        <v>1</v>
      </c>
      <c r="Z336" t="n">
        <v>10</v>
      </c>
    </row>
    <row r="337">
      <c r="A337" t="n">
        <v>3</v>
      </c>
      <c r="B337" t="n">
        <v>65</v>
      </c>
      <c r="C337" t="inlineStr">
        <is>
          <t xml:space="preserve">CONCLUIDO	</t>
        </is>
      </c>
      <c r="D337" t="n">
        <v>8.6557</v>
      </c>
      <c r="E337" t="n">
        <v>11.55</v>
      </c>
      <c r="F337" t="n">
        <v>8.470000000000001</v>
      </c>
      <c r="G337" t="n">
        <v>15.41</v>
      </c>
      <c r="H337" t="n">
        <v>0.23</v>
      </c>
      <c r="I337" t="n">
        <v>33</v>
      </c>
      <c r="J337" t="n">
        <v>134.22</v>
      </c>
      <c r="K337" t="n">
        <v>46.47</v>
      </c>
      <c r="L337" t="n">
        <v>1.75</v>
      </c>
      <c r="M337" t="n">
        <v>31</v>
      </c>
      <c r="N337" t="n">
        <v>21</v>
      </c>
      <c r="O337" t="n">
        <v>16787.35</v>
      </c>
      <c r="P337" t="n">
        <v>78.11</v>
      </c>
      <c r="Q337" t="n">
        <v>1361.51</v>
      </c>
      <c r="R337" t="n">
        <v>47.01</v>
      </c>
      <c r="S337" t="n">
        <v>25.13</v>
      </c>
      <c r="T337" t="n">
        <v>10209.21</v>
      </c>
      <c r="U337" t="n">
        <v>0.53</v>
      </c>
      <c r="V337" t="n">
        <v>0.85</v>
      </c>
      <c r="W337" t="n">
        <v>1.23</v>
      </c>
      <c r="X337" t="n">
        <v>0.65</v>
      </c>
      <c r="Y337" t="n">
        <v>1</v>
      </c>
      <c r="Z337" t="n">
        <v>10</v>
      </c>
    </row>
    <row r="338">
      <c r="A338" t="n">
        <v>4</v>
      </c>
      <c r="B338" t="n">
        <v>65</v>
      </c>
      <c r="C338" t="inlineStr">
        <is>
          <t xml:space="preserve">CONCLUIDO	</t>
        </is>
      </c>
      <c r="D338" t="n">
        <v>8.852399999999999</v>
      </c>
      <c r="E338" t="n">
        <v>11.3</v>
      </c>
      <c r="F338" t="n">
        <v>8.35</v>
      </c>
      <c r="G338" t="n">
        <v>17.9</v>
      </c>
      <c r="H338" t="n">
        <v>0.26</v>
      </c>
      <c r="I338" t="n">
        <v>28</v>
      </c>
      <c r="J338" t="n">
        <v>134.55</v>
      </c>
      <c r="K338" t="n">
        <v>46.47</v>
      </c>
      <c r="L338" t="n">
        <v>2</v>
      </c>
      <c r="M338" t="n">
        <v>26</v>
      </c>
      <c r="N338" t="n">
        <v>21.09</v>
      </c>
      <c r="O338" t="n">
        <v>16828.84</v>
      </c>
      <c r="P338" t="n">
        <v>73.73999999999999</v>
      </c>
      <c r="Q338" t="n">
        <v>1361.59</v>
      </c>
      <c r="R338" t="n">
        <v>43.37</v>
      </c>
      <c r="S338" t="n">
        <v>25.13</v>
      </c>
      <c r="T338" t="n">
        <v>8417.4</v>
      </c>
      <c r="U338" t="n">
        <v>0.58</v>
      </c>
      <c r="V338" t="n">
        <v>0.86</v>
      </c>
      <c r="W338" t="n">
        <v>1.22</v>
      </c>
      <c r="X338" t="n">
        <v>0.53</v>
      </c>
      <c r="Y338" t="n">
        <v>1</v>
      </c>
      <c r="Z338" t="n">
        <v>10</v>
      </c>
    </row>
    <row r="339">
      <c r="A339" t="n">
        <v>5</v>
      </c>
      <c r="B339" t="n">
        <v>65</v>
      </c>
      <c r="C339" t="inlineStr">
        <is>
          <t xml:space="preserve">CONCLUIDO	</t>
        </is>
      </c>
      <c r="D339" t="n">
        <v>8.988099999999999</v>
      </c>
      <c r="E339" t="n">
        <v>11.13</v>
      </c>
      <c r="F339" t="n">
        <v>8.289999999999999</v>
      </c>
      <c r="G339" t="n">
        <v>20.73</v>
      </c>
      <c r="H339" t="n">
        <v>0.29</v>
      </c>
      <c r="I339" t="n">
        <v>24</v>
      </c>
      <c r="J339" t="n">
        <v>134.89</v>
      </c>
      <c r="K339" t="n">
        <v>46.47</v>
      </c>
      <c r="L339" t="n">
        <v>2.25</v>
      </c>
      <c r="M339" t="n">
        <v>15</v>
      </c>
      <c r="N339" t="n">
        <v>21.17</v>
      </c>
      <c r="O339" t="n">
        <v>16870.25</v>
      </c>
      <c r="P339" t="n">
        <v>70.26000000000001</v>
      </c>
      <c r="Q339" t="n">
        <v>1361.52</v>
      </c>
      <c r="R339" t="n">
        <v>41.02</v>
      </c>
      <c r="S339" t="n">
        <v>25.13</v>
      </c>
      <c r="T339" t="n">
        <v>7261.32</v>
      </c>
      <c r="U339" t="n">
        <v>0.61</v>
      </c>
      <c r="V339" t="n">
        <v>0.87</v>
      </c>
      <c r="W339" t="n">
        <v>1.23</v>
      </c>
      <c r="X339" t="n">
        <v>0.47</v>
      </c>
      <c r="Y339" t="n">
        <v>1</v>
      </c>
      <c r="Z339" t="n">
        <v>10</v>
      </c>
    </row>
    <row r="340">
      <c r="A340" t="n">
        <v>6</v>
      </c>
      <c r="B340" t="n">
        <v>65</v>
      </c>
      <c r="C340" t="inlineStr">
        <is>
          <t xml:space="preserve">CONCLUIDO	</t>
        </is>
      </c>
      <c r="D340" t="n">
        <v>8.999599999999999</v>
      </c>
      <c r="E340" t="n">
        <v>11.11</v>
      </c>
      <c r="F340" t="n">
        <v>8.31</v>
      </c>
      <c r="G340" t="n">
        <v>21.67</v>
      </c>
      <c r="H340" t="n">
        <v>0.33</v>
      </c>
      <c r="I340" t="n">
        <v>23</v>
      </c>
      <c r="J340" t="n">
        <v>135.22</v>
      </c>
      <c r="K340" t="n">
        <v>46.47</v>
      </c>
      <c r="L340" t="n">
        <v>2.5</v>
      </c>
      <c r="M340" t="n">
        <v>3</v>
      </c>
      <c r="N340" t="n">
        <v>21.26</v>
      </c>
      <c r="O340" t="n">
        <v>16911.68</v>
      </c>
      <c r="P340" t="n">
        <v>68.98</v>
      </c>
      <c r="Q340" t="n">
        <v>1361.43</v>
      </c>
      <c r="R340" t="n">
        <v>41.04</v>
      </c>
      <c r="S340" t="n">
        <v>25.13</v>
      </c>
      <c r="T340" t="n">
        <v>7276.24</v>
      </c>
      <c r="U340" t="n">
        <v>0.61</v>
      </c>
      <c r="V340" t="n">
        <v>0.87</v>
      </c>
      <c r="W340" t="n">
        <v>1.24</v>
      </c>
      <c r="X340" t="n">
        <v>0.48</v>
      </c>
      <c r="Y340" t="n">
        <v>1</v>
      </c>
      <c r="Z340" t="n">
        <v>10</v>
      </c>
    </row>
    <row r="341">
      <c r="A341" t="n">
        <v>7</v>
      </c>
      <c r="B341" t="n">
        <v>65</v>
      </c>
      <c r="C341" t="inlineStr">
        <is>
          <t xml:space="preserve">CONCLUIDO	</t>
        </is>
      </c>
      <c r="D341" t="n">
        <v>9.039300000000001</v>
      </c>
      <c r="E341" t="n">
        <v>11.06</v>
      </c>
      <c r="F341" t="n">
        <v>8.279999999999999</v>
      </c>
      <c r="G341" t="n">
        <v>22.59</v>
      </c>
      <c r="H341" t="n">
        <v>0.36</v>
      </c>
      <c r="I341" t="n">
        <v>22</v>
      </c>
      <c r="J341" t="n">
        <v>135.56</v>
      </c>
      <c r="K341" t="n">
        <v>46.47</v>
      </c>
      <c r="L341" t="n">
        <v>2.75</v>
      </c>
      <c r="M341" t="n">
        <v>1</v>
      </c>
      <c r="N341" t="n">
        <v>21.34</v>
      </c>
      <c r="O341" t="n">
        <v>16953.14</v>
      </c>
      <c r="P341" t="n">
        <v>68.36</v>
      </c>
      <c r="Q341" t="n">
        <v>1361.61</v>
      </c>
      <c r="R341" t="n">
        <v>40.45</v>
      </c>
      <c r="S341" t="n">
        <v>25.13</v>
      </c>
      <c r="T341" t="n">
        <v>6987.36</v>
      </c>
      <c r="U341" t="n">
        <v>0.62</v>
      </c>
      <c r="V341" t="n">
        <v>0.87</v>
      </c>
      <c r="W341" t="n">
        <v>1.24</v>
      </c>
      <c r="X341" t="n">
        <v>0.46</v>
      </c>
      <c r="Y341" t="n">
        <v>1</v>
      </c>
      <c r="Z341" t="n">
        <v>10</v>
      </c>
    </row>
    <row r="342">
      <c r="A342" t="n">
        <v>8</v>
      </c>
      <c r="B342" t="n">
        <v>65</v>
      </c>
      <c r="C342" t="inlineStr">
        <is>
          <t xml:space="preserve">CONCLUIDO	</t>
        </is>
      </c>
      <c r="D342" t="n">
        <v>9.038399999999999</v>
      </c>
      <c r="E342" t="n">
        <v>11.06</v>
      </c>
      <c r="F342" t="n">
        <v>8.279999999999999</v>
      </c>
      <c r="G342" t="n">
        <v>22.59</v>
      </c>
      <c r="H342" t="n">
        <v>0.39</v>
      </c>
      <c r="I342" t="n">
        <v>22</v>
      </c>
      <c r="J342" t="n">
        <v>135.9</v>
      </c>
      <c r="K342" t="n">
        <v>46.47</v>
      </c>
      <c r="L342" t="n">
        <v>3</v>
      </c>
      <c r="M342" t="n">
        <v>0</v>
      </c>
      <c r="N342" t="n">
        <v>21.43</v>
      </c>
      <c r="O342" t="n">
        <v>16994.64</v>
      </c>
      <c r="P342" t="n">
        <v>68.55</v>
      </c>
      <c r="Q342" t="n">
        <v>1361.61</v>
      </c>
      <c r="R342" t="n">
        <v>40.47</v>
      </c>
      <c r="S342" t="n">
        <v>25.13</v>
      </c>
      <c r="T342" t="n">
        <v>6993.91</v>
      </c>
      <c r="U342" t="n">
        <v>0.62</v>
      </c>
      <c r="V342" t="n">
        <v>0.87</v>
      </c>
      <c r="W342" t="n">
        <v>1.24</v>
      </c>
      <c r="X342" t="n">
        <v>0.46</v>
      </c>
      <c r="Y342" t="n">
        <v>1</v>
      </c>
      <c r="Z342" t="n">
        <v>10</v>
      </c>
    </row>
    <row r="343">
      <c r="A343" t="n">
        <v>0</v>
      </c>
      <c r="B343" t="n">
        <v>130</v>
      </c>
      <c r="C343" t="inlineStr">
        <is>
          <t xml:space="preserve">CONCLUIDO	</t>
        </is>
      </c>
      <c r="D343" t="n">
        <v>5.255</v>
      </c>
      <c r="E343" t="n">
        <v>19.03</v>
      </c>
      <c r="F343" t="n">
        <v>10.31</v>
      </c>
      <c r="G343" t="n">
        <v>5.11</v>
      </c>
      <c r="H343" t="n">
        <v>0.07000000000000001</v>
      </c>
      <c r="I343" t="n">
        <v>121</v>
      </c>
      <c r="J343" t="n">
        <v>252.85</v>
      </c>
      <c r="K343" t="n">
        <v>59.19</v>
      </c>
      <c r="L343" t="n">
        <v>1</v>
      </c>
      <c r="M343" t="n">
        <v>119</v>
      </c>
      <c r="N343" t="n">
        <v>62.65</v>
      </c>
      <c r="O343" t="n">
        <v>31418.63</v>
      </c>
      <c r="P343" t="n">
        <v>166.57</v>
      </c>
      <c r="Q343" t="n">
        <v>1361.92</v>
      </c>
      <c r="R343" t="n">
        <v>104.1</v>
      </c>
      <c r="S343" t="n">
        <v>25.13</v>
      </c>
      <c r="T343" t="n">
        <v>38316.75</v>
      </c>
      <c r="U343" t="n">
        <v>0.24</v>
      </c>
      <c r="V343" t="n">
        <v>0.7</v>
      </c>
      <c r="W343" t="n">
        <v>1.39</v>
      </c>
      <c r="X343" t="n">
        <v>2.49</v>
      </c>
      <c r="Y343" t="n">
        <v>1</v>
      </c>
      <c r="Z343" t="n">
        <v>10</v>
      </c>
    </row>
    <row r="344">
      <c r="A344" t="n">
        <v>1</v>
      </c>
      <c r="B344" t="n">
        <v>130</v>
      </c>
      <c r="C344" t="inlineStr">
        <is>
          <t xml:space="preserve">CONCLUIDO	</t>
        </is>
      </c>
      <c r="D344" t="n">
        <v>5.9354</v>
      </c>
      <c r="E344" t="n">
        <v>16.85</v>
      </c>
      <c r="F344" t="n">
        <v>9.640000000000001</v>
      </c>
      <c r="G344" t="n">
        <v>6.43</v>
      </c>
      <c r="H344" t="n">
        <v>0.09</v>
      </c>
      <c r="I344" t="n">
        <v>90</v>
      </c>
      <c r="J344" t="n">
        <v>253.3</v>
      </c>
      <c r="K344" t="n">
        <v>59.19</v>
      </c>
      <c r="L344" t="n">
        <v>1.25</v>
      </c>
      <c r="M344" t="n">
        <v>88</v>
      </c>
      <c r="N344" t="n">
        <v>62.86</v>
      </c>
      <c r="O344" t="n">
        <v>31474.5</v>
      </c>
      <c r="P344" t="n">
        <v>154.6</v>
      </c>
      <c r="Q344" t="n">
        <v>1362.03</v>
      </c>
      <c r="R344" t="n">
        <v>83.41</v>
      </c>
      <c r="S344" t="n">
        <v>25.13</v>
      </c>
      <c r="T344" t="n">
        <v>28126.62</v>
      </c>
      <c r="U344" t="n">
        <v>0.3</v>
      </c>
      <c r="V344" t="n">
        <v>0.75</v>
      </c>
      <c r="W344" t="n">
        <v>1.33</v>
      </c>
      <c r="X344" t="n">
        <v>1.82</v>
      </c>
      <c r="Y344" t="n">
        <v>1</v>
      </c>
      <c r="Z344" t="n">
        <v>10</v>
      </c>
    </row>
    <row r="345">
      <c r="A345" t="n">
        <v>2</v>
      </c>
      <c r="B345" t="n">
        <v>130</v>
      </c>
      <c r="C345" t="inlineStr">
        <is>
          <t xml:space="preserve">CONCLUIDO	</t>
        </is>
      </c>
      <c r="D345" t="n">
        <v>6.4064</v>
      </c>
      <c r="E345" t="n">
        <v>15.61</v>
      </c>
      <c r="F345" t="n">
        <v>9.279999999999999</v>
      </c>
      <c r="G345" t="n">
        <v>7.74</v>
      </c>
      <c r="H345" t="n">
        <v>0.11</v>
      </c>
      <c r="I345" t="n">
        <v>72</v>
      </c>
      <c r="J345" t="n">
        <v>253.75</v>
      </c>
      <c r="K345" t="n">
        <v>59.19</v>
      </c>
      <c r="L345" t="n">
        <v>1.5</v>
      </c>
      <c r="M345" t="n">
        <v>70</v>
      </c>
      <c r="N345" t="n">
        <v>63.06</v>
      </c>
      <c r="O345" t="n">
        <v>31530.44</v>
      </c>
      <c r="P345" t="n">
        <v>147.67</v>
      </c>
      <c r="Q345" t="n">
        <v>1361.55</v>
      </c>
      <c r="R345" t="n">
        <v>71.91</v>
      </c>
      <c r="S345" t="n">
        <v>25.13</v>
      </c>
      <c r="T345" t="n">
        <v>22468.17</v>
      </c>
      <c r="U345" t="n">
        <v>0.35</v>
      </c>
      <c r="V345" t="n">
        <v>0.77</v>
      </c>
      <c r="W345" t="n">
        <v>1.31</v>
      </c>
      <c r="X345" t="n">
        <v>1.46</v>
      </c>
      <c r="Y345" t="n">
        <v>1</v>
      </c>
      <c r="Z345" t="n">
        <v>10</v>
      </c>
    </row>
    <row r="346">
      <c r="A346" t="n">
        <v>3</v>
      </c>
      <c r="B346" t="n">
        <v>130</v>
      </c>
      <c r="C346" t="inlineStr">
        <is>
          <t xml:space="preserve">CONCLUIDO	</t>
        </is>
      </c>
      <c r="D346" t="n">
        <v>6.7744</v>
      </c>
      <c r="E346" t="n">
        <v>14.76</v>
      </c>
      <c r="F346" t="n">
        <v>9.02</v>
      </c>
      <c r="G346" t="n">
        <v>9.02</v>
      </c>
      <c r="H346" t="n">
        <v>0.12</v>
      </c>
      <c r="I346" t="n">
        <v>60</v>
      </c>
      <c r="J346" t="n">
        <v>254.21</v>
      </c>
      <c r="K346" t="n">
        <v>59.19</v>
      </c>
      <c r="L346" t="n">
        <v>1.75</v>
      </c>
      <c r="M346" t="n">
        <v>58</v>
      </c>
      <c r="N346" t="n">
        <v>63.26</v>
      </c>
      <c r="O346" t="n">
        <v>31586.46</v>
      </c>
      <c r="P346" t="n">
        <v>142.31</v>
      </c>
      <c r="Q346" t="n">
        <v>1361.52</v>
      </c>
      <c r="R346" t="n">
        <v>64.23999999999999</v>
      </c>
      <c r="S346" t="n">
        <v>25.13</v>
      </c>
      <c r="T346" t="n">
        <v>18689.15</v>
      </c>
      <c r="U346" t="n">
        <v>0.39</v>
      </c>
      <c r="V346" t="n">
        <v>0.8</v>
      </c>
      <c r="W346" t="n">
        <v>1.27</v>
      </c>
      <c r="X346" t="n">
        <v>1.2</v>
      </c>
      <c r="Y346" t="n">
        <v>1</v>
      </c>
      <c r="Z346" t="n">
        <v>10</v>
      </c>
    </row>
    <row r="347">
      <c r="A347" t="n">
        <v>4</v>
      </c>
      <c r="B347" t="n">
        <v>130</v>
      </c>
      <c r="C347" t="inlineStr">
        <is>
          <t xml:space="preserve">CONCLUIDO	</t>
        </is>
      </c>
      <c r="D347" t="n">
        <v>7.0777</v>
      </c>
      <c r="E347" t="n">
        <v>14.13</v>
      </c>
      <c r="F347" t="n">
        <v>8.83</v>
      </c>
      <c r="G347" t="n">
        <v>10.39</v>
      </c>
      <c r="H347" t="n">
        <v>0.14</v>
      </c>
      <c r="I347" t="n">
        <v>51</v>
      </c>
      <c r="J347" t="n">
        <v>254.66</v>
      </c>
      <c r="K347" t="n">
        <v>59.19</v>
      </c>
      <c r="L347" t="n">
        <v>2</v>
      </c>
      <c r="M347" t="n">
        <v>49</v>
      </c>
      <c r="N347" t="n">
        <v>63.47</v>
      </c>
      <c r="O347" t="n">
        <v>31642.55</v>
      </c>
      <c r="P347" t="n">
        <v>137.82</v>
      </c>
      <c r="Q347" t="n">
        <v>1361.52</v>
      </c>
      <c r="R347" t="n">
        <v>58.11</v>
      </c>
      <c r="S347" t="n">
        <v>25.13</v>
      </c>
      <c r="T347" t="n">
        <v>15669.98</v>
      </c>
      <c r="U347" t="n">
        <v>0.43</v>
      </c>
      <c r="V347" t="n">
        <v>0.8100000000000001</v>
      </c>
      <c r="W347" t="n">
        <v>1.26</v>
      </c>
      <c r="X347" t="n">
        <v>1.01</v>
      </c>
      <c r="Y347" t="n">
        <v>1</v>
      </c>
      <c r="Z347" t="n">
        <v>10</v>
      </c>
    </row>
    <row r="348">
      <c r="A348" t="n">
        <v>5</v>
      </c>
      <c r="B348" t="n">
        <v>130</v>
      </c>
      <c r="C348" t="inlineStr">
        <is>
          <t xml:space="preserve">CONCLUIDO	</t>
        </is>
      </c>
      <c r="D348" t="n">
        <v>7.3254</v>
      </c>
      <c r="E348" t="n">
        <v>13.65</v>
      </c>
      <c r="F348" t="n">
        <v>8.699999999999999</v>
      </c>
      <c r="G348" t="n">
        <v>11.86</v>
      </c>
      <c r="H348" t="n">
        <v>0.16</v>
      </c>
      <c r="I348" t="n">
        <v>44</v>
      </c>
      <c r="J348" t="n">
        <v>255.12</v>
      </c>
      <c r="K348" t="n">
        <v>59.19</v>
      </c>
      <c r="L348" t="n">
        <v>2.25</v>
      </c>
      <c r="M348" t="n">
        <v>42</v>
      </c>
      <c r="N348" t="n">
        <v>63.67</v>
      </c>
      <c r="O348" t="n">
        <v>31698.72</v>
      </c>
      <c r="P348" t="n">
        <v>134.8</v>
      </c>
      <c r="Q348" t="n">
        <v>1361.49</v>
      </c>
      <c r="R348" t="n">
        <v>53.83</v>
      </c>
      <c r="S348" t="n">
        <v>25.13</v>
      </c>
      <c r="T348" t="n">
        <v>13566.8</v>
      </c>
      <c r="U348" t="n">
        <v>0.47</v>
      </c>
      <c r="V348" t="n">
        <v>0.83</v>
      </c>
      <c r="W348" t="n">
        <v>1.25</v>
      </c>
      <c r="X348" t="n">
        <v>0.87</v>
      </c>
      <c r="Y348" t="n">
        <v>1</v>
      </c>
      <c r="Z348" t="n">
        <v>10</v>
      </c>
    </row>
    <row r="349">
      <c r="A349" t="n">
        <v>6</v>
      </c>
      <c r="B349" t="n">
        <v>130</v>
      </c>
      <c r="C349" t="inlineStr">
        <is>
          <t xml:space="preserve">CONCLUIDO	</t>
        </is>
      </c>
      <c r="D349" t="n">
        <v>7.5117</v>
      </c>
      <c r="E349" t="n">
        <v>13.31</v>
      </c>
      <c r="F349" t="n">
        <v>8.6</v>
      </c>
      <c r="G349" t="n">
        <v>13.23</v>
      </c>
      <c r="H349" t="n">
        <v>0.17</v>
      </c>
      <c r="I349" t="n">
        <v>39</v>
      </c>
      <c r="J349" t="n">
        <v>255.57</v>
      </c>
      <c r="K349" t="n">
        <v>59.19</v>
      </c>
      <c r="L349" t="n">
        <v>2.5</v>
      </c>
      <c r="M349" t="n">
        <v>37</v>
      </c>
      <c r="N349" t="n">
        <v>63.88</v>
      </c>
      <c r="O349" t="n">
        <v>31754.97</v>
      </c>
      <c r="P349" t="n">
        <v>132.11</v>
      </c>
      <c r="Q349" t="n">
        <v>1361.45</v>
      </c>
      <c r="R349" t="n">
        <v>50.85</v>
      </c>
      <c r="S349" t="n">
        <v>25.13</v>
      </c>
      <c r="T349" t="n">
        <v>12098.45</v>
      </c>
      <c r="U349" t="n">
        <v>0.49</v>
      </c>
      <c r="V349" t="n">
        <v>0.84</v>
      </c>
      <c r="W349" t="n">
        <v>1.25</v>
      </c>
      <c r="X349" t="n">
        <v>0.78</v>
      </c>
      <c r="Y349" t="n">
        <v>1</v>
      </c>
      <c r="Z349" t="n">
        <v>10</v>
      </c>
    </row>
    <row r="350">
      <c r="A350" t="n">
        <v>7</v>
      </c>
      <c r="B350" t="n">
        <v>130</v>
      </c>
      <c r="C350" t="inlineStr">
        <is>
          <t xml:space="preserve">CONCLUIDO	</t>
        </is>
      </c>
      <c r="D350" t="n">
        <v>7.6741</v>
      </c>
      <c r="E350" t="n">
        <v>13.03</v>
      </c>
      <c r="F350" t="n">
        <v>8.51</v>
      </c>
      <c r="G350" t="n">
        <v>14.6</v>
      </c>
      <c r="H350" t="n">
        <v>0.19</v>
      </c>
      <c r="I350" t="n">
        <v>35</v>
      </c>
      <c r="J350" t="n">
        <v>256.03</v>
      </c>
      <c r="K350" t="n">
        <v>59.19</v>
      </c>
      <c r="L350" t="n">
        <v>2.75</v>
      </c>
      <c r="M350" t="n">
        <v>33</v>
      </c>
      <c r="N350" t="n">
        <v>64.09</v>
      </c>
      <c r="O350" t="n">
        <v>31811.29</v>
      </c>
      <c r="P350" t="n">
        <v>129.55</v>
      </c>
      <c r="Q350" t="n">
        <v>1361.53</v>
      </c>
      <c r="R350" t="n">
        <v>48.38</v>
      </c>
      <c r="S350" t="n">
        <v>25.13</v>
      </c>
      <c r="T350" t="n">
        <v>10884.07</v>
      </c>
      <c r="U350" t="n">
        <v>0.52</v>
      </c>
      <c r="V350" t="n">
        <v>0.84</v>
      </c>
      <c r="W350" t="n">
        <v>1.23</v>
      </c>
      <c r="X350" t="n">
        <v>0.6899999999999999</v>
      </c>
      <c r="Y350" t="n">
        <v>1</v>
      </c>
      <c r="Z350" t="n">
        <v>10</v>
      </c>
    </row>
    <row r="351">
      <c r="A351" t="n">
        <v>8</v>
      </c>
      <c r="B351" t="n">
        <v>130</v>
      </c>
      <c r="C351" t="inlineStr">
        <is>
          <t xml:space="preserve">CONCLUIDO	</t>
        </is>
      </c>
      <c r="D351" t="n">
        <v>7.7904</v>
      </c>
      <c r="E351" t="n">
        <v>12.84</v>
      </c>
      <c r="F351" t="n">
        <v>8.470000000000001</v>
      </c>
      <c r="G351" t="n">
        <v>15.88</v>
      </c>
      <c r="H351" t="n">
        <v>0.21</v>
      </c>
      <c r="I351" t="n">
        <v>32</v>
      </c>
      <c r="J351" t="n">
        <v>256.49</v>
      </c>
      <c r="K351" t="n">
        <v>59.19</v>
      </c>
      <c r="L351" t="n">
        <v>3</v>
      </c>
      <c r="M351" t="n">
        <v>30</v>
      </c>
      <c r="N351" t="n">
        <v>64.29000000000001</v>
      </c>
      <c r="O351" t="n">
        <v>31867.69</v>
      </c>
      <c r="P351" t="n">
        <v>127.54</v>
      </c>
      <c r="Q351" t="n">
        <v>1361.46</v>
      </c>
      <c r="R351" t="n">
        <v>46.76</v>
      </c>
      <c r="S351" t="n">
        <v>25.13</v>
      </c>
      <c r="T351" t="n">
        <v>10089.25</v>
      </c>
      <c r="U351" t="n">
        <v>0.54</v>
      </c>
      <c r="V351" t="n">
        <v>0.85</v>
      </c>
      <c r="W351" t="n">
        <v>1.24</v>
      </c>
      <c r="X351" t="n">
        <v>0.65</v>
      </c>
      <c r="Y351" t="n">
        <v>1</v>
      </c>
      <c r="Z351" t="n">
        <v>10</v>
      </c>
    </row>
    <row r="352">
      <c r="A352" t="n">
        <v>9</v>
      </c>
      <c r="B352" t="n">
        <v>130</v>
      </c>
      <c r="C352" t="inlineStr">
        <is>
          <t xml:space="preserve">CONCLUIDO	</t>
        </is>
      </c>
      <c r="D352" t="n">
        <v>7.9332</v>
      </c>
      <c r="E352" t="n">
        <v>12.61</v>
      </c>
      <c r="F352" t="n">
        <v>8.380000000000001</v>
      </c>
      <c r="G352" t="n">
        <v>17.34</v>
      </c>
      <c r="H352" t="n">
        <v>0.23</v>
      </c>
      <c r="I352" t="n">
        <v>29</v>
      </c>
      <c r="J352" t="n">
        <v>256.95</v>
      </c>
      <c r="K352" t="n">
        <v>59.19</v>
      </c>
      <c r="L352" t="n">
        <v>3.25</v>
      </c>
      <c r="M352" t="n">
        <v>27</v>
      </c>
      <c r="N352" t="n">
        <v>64.5</v>
      </c>
      <c r="O352" t="n">
        <v>31924.29</v>
      </c>
      <c r="P352" t="n">
        <v>125.18</v>
      </c>
      <c r="Q352" t="n">
        <v>1361.38</v>
      </c>
      <c r="R352" t="n">
        <v>44.17</v>
      </c>
      <c r="S352" t="n">
        <v>25.13</v>
      </c>
      <c r="T352" t="n">
        <v>8809.32</v>
      </c>
      <c r="U352" t="n">
        <v>0.57</v>
      </c>
      <c r="V352" t="n">
        <v>0.86</v>
      </c>
      <c r="W352" t="n">
        <v>1.23</v>
      </c>
      <c r="X352" t="n">
        <v>0.5600000000000001</v>
      </c>
      <c r="Y352" t="n">
        <v>1</v>
      </c>
      <c r="Z352" t="n">
        <v>10</v>
      </c>
    </row>
    <row r="353">
      <c r="A353" t="n">
        <v>10</v>
      </c>
      <c r="B353" t="n">
        <v>130</v>
      </c>
      <c r="C353" t="inlineStr">
        <is>
          <t xml:space="preserve">CONCLUIDO	</t>
        </is>
      </c>
      <c r="D353" t="n">
        <v>8.017799999999999</v>
      </c>
      <c r="E353" t="n">
        <v>12.47</v>
      </c>
      <c r="F353" t="n">
        <v>8.35</v>
      </c>
      <c r="G353" t="n">
        <v>18.55</v>
      </c>
      <c r="H353" t="n">
        <v>0.24</v>
      </c>
      <c r="I353" t="n">
        <v>27</v>
      </c>
      <c r="J353" t="n">
        <v>257.41</v>
      </c>
      <c r="K353" t="n">
        <v>59.19</v>
      </c>
      <c r="L353" t="n">
        <v>3.5</v>
      </c>
      <c r="M353" t="n">
        <v>25</v>
      </c>
      <c r="N353" t="n">
        <v>64.70999999999999</v>
      </c>
      <c r="O353" t="n">
        <v>31980.84</v>
      </c>
      <c r="P353" t="n">
        <v>123.36</v>
      </c>
      <c r="Q353" t="n">
        <v>1361.53</v>
      </c>
      <c r="R353" t="n">
        <v>43.02</v>
      </c>
      <c r="S353" t="n">
        <v>25.13</v>
      </c>
      <c r="T353" t="n">
        <v>8246.43</v>
      </c>
      <c r="U353" t="n">
        <v>0.58</v>
      </c>
      <c r="V353" t="n">
        <v>0.86</v>
      </c>
      <c r="W353" t="n">
        <v>1.23</v>
      </c>
      <c r="X353" t="n">
        <v>0.53</v>
      </c>
      <c r="Y353" t="n">
        <v>1</v>
      </c>
      <c r="Z353" t="n">
        <v>10</v>
      </c>
    </row>
    <row r="354">
      <c r="A354" t="n">
        <v>11</v>
      </c>
      <c r="B354" t="n">
        <v>130</v>
      </c>
      <c r="C354" t="inlineStr">
        <is>
          <t xml:space="preserve">CONCLUIDO	</t>
        </is>
      </c>
      <c r="D354" t="n">
        <v>8.1629</v>
      </c>
      <c r="E354" t="n">
        <v>12.25</v>
      </c>
      <c r="F354" t="n">
        <v>8.27</v>
      </c>
      <c r="G354" t="n">
        <v>20.68</v>
      </c>
      <c r="H354" t="n">
        <v>0.26</v>
      </c>
      <c r="I354" t="n">
        <v>24</v>
      </c>
      <c r="J354" t="n">
        <v>257.86</v>
      </c>
      <c r="K354" t="n">
        <v>59.19</v>
      </c>
      <c r="L354" t="n">
        <v>3.75</v>
      </c>
      <c r="M354" t="n">
        <v>22</v>
      </c>
      <c r="N354" t="n">
        <v>64.92</v>
      </c>
      <c r="O354" t="n">
        <v>32037.48</v>
      </c>
      <c r="P354" t="n">
        <v>120.55</v>
      </c>
      <c r="Q354" t="n">
        <v>1361.46</v>
      </c>
      <c r="R354" t="n">
        <v>40.61</v>
      </c>
      <c r="S354" t="n">
        <v>25.13</v>
      </c>
      <c r="T354" t="n">
        <v>7054.5</v>
      </c>
      <c r="U354" t="n">
        <v>0.62</v>
      </c>
      <c r="V354" t="n">
        <v>0.87</v>
      </c>
      <c r="W354" t="n">
        <v>1.22</v>
      </c>
      <c r="X354" t="n">
        <v>0.45</v>
      </c>
      <c r="Y354" t="n">
        <v>1</v>
      </c>
      <c r="Z354" t="n">
        <v>10</v>
      </c>
    </row>
    <row r="355">
      <c r="A355" t="n">
        <v>12</v>
      </c>
      <c r="B355" t="n">
        <v>130</v>
      </c>
      <c r="C355" t="inlineStr">
        <is>
          <t xml:space="preserve">CONCLUIDO	</t>
        </is>
      </c>
      <c r="D355" t="n">
        <v>8.1958</v>
      </c>
      <c r="E355" t="n">
        <v>12.2</v>
      </c>
      <c r="F355" t="n">
        <v>8.27</v>
      </c>
      <c r="G355" t="n">
        <v>21.58</v>
      </c>
      <c r="H355" t="n">
        <v>0.28</v>
      </c>
      <c r="I355" t="n">
        <v>23</v>
      </c>
      <c r="J355" t="n">
        <v>258.32</v>
      </c>
      <c r="K355" t="n">
        <v>59.19</v>
      </c>
      <c r="L355" t="n">
        <v>4</v>
      </c>
      <c r="M355" t="n">
        <v>21</v>
      </c>
      <c r="N355" t="n">
        <v>65.13</v>
      </c>
      <c r="O355" t="n">
        <v>32094.19</v>
      </c>
      <c r="P355" t="n">
        <v>119.55</v>
      </c>
      <c r="Q355" t="n">
        <v>1361.42</v>
      </c>
      <c r="R355" t="n">
        <v>40.74</v>
      </c>
      <c r="S355" t="n">
        <v>25.13</v>
      </c>
      <c r="T355" t="n">
        <v>7127.72</v>
      </c>
      <c r="U355" t="n">
        <v>0.62</v>
      </c>
      <c r="V355" t="n">
        <v>0.87</v>
      </c>
      <c r="W355" t="n">
        <v>1.22</v>
      </c>
      <c r="X355" t="n">
        <v>0.45</v>
      </c>
      <c r="Y355" t="n">
        <v>1</v>
      </c>
      <c r="Z355" t="n">
        <v>10</v>
      </c>
    </row>
    <row r="356">
      <c r="A356" t="n">
        <v>13</v>
      </c>
      <c r="B356" t="n">
        <v>130</v>
      </c>
      <c r="C356" t="inlineStr">
        <is>
          <t xml:space="preserve">CONCLUIDO	</t>
        </is>
      </c>
      <c r="D356" t="n">
        <v>8.297599999999999</v>
      </c>
      <c r="E356" t="n">
        <v>12.05</v>
      </c>
      <c r="F356" t="n">
        <v>8.220000000000001</v>
      </c>
      <c r="G356" t="n">
        <v>23.49</v>
      </c>
      <c r="H356" t="n">
        <v>0.29</v>
      </c>
      <c r="I356" t="n">
        <v>21</v>
      </c>
      <c r="J356" t="n">
        <v>258.78</v>
      </c>
      <c r="K356" t="n">
        <v>59.19</v>
      </c>
      <c r="L356" t="n">
        <v>4.25</v>
      </c>
      <c r="M356" t="n">
        <v>19</v>
      </c>
      <c r="N356" t="n">
        <v>65.34</v>
      </c>
      <c r="O356" t="n">
        <v>32150.98</v>
      </c>
      <c r="P356" t="n">
        <v>117.82</v>
      </c>
      <c r="Q356" t="n">
        <v>1361.35</v>
      </c>
      <c r="R356" t="n">
        <v>39.02</v>
      </c>
      <c r="S356" t="n">
        <v>25.13</v>
      </c>
      <c r="T356" t="n">
        <v>6274.45</v>
      </c>
      <c r="U356" t="n">
        <v>0.64</v>
      </c>
      <c r="V356" t="n">
        <v>0.87</v>
      </c>
      <c r="W356" t="n">
        <v>1.22</v>
      </c>
      <c r="X356" t="n">
        <v>0.4</v>
      </c>
      <c r="Y356" t="n">
        <v>1</v>
      </c>
      <c r="Z356" t="n">
        <v>10</v>
      </c>
    </row>
    <row r="357">
      <c r="A357" t="n">
        <v>14</v>
      </c>
      <c r="B357" t="n">
        <v>130</v>
      </c>
      <c r="C357" t="inlineStr">
        <is>
          <t xml:space="preserve">CONCLUIDO	</t>
        </is>
      </c>
      <c r="D357" t="n">
        <v>8.347099999999999</v>
      </c>
      <c r="E357" t="n">
        <v>11.98</v>
      </c>
      <c r="F357" t="n">
        <v>8.199999999999999</v>
      </c>
      <c r="G357" t="n">
        <v>24.59</v>
      </c>
      <c r="H357" t="n">
        <v>0.31</v>
      </c>
      <c r="I357" t="n">
        <v>20</v>
      </c>
      <c r="J357" t="n">
        <v>259.25</v>
      </c>
      <c r="K357" t="n">
        <v>59.19</v>
      </c>
      <c r="L357" t="n">
        <v>4.5</v>
      </c>
      <c r="M357" t="n">
        <v>18</v>
      </c>
      <c r="N357" t="n">
        <v>65.55</v>
      </c>
      <c r="O357" t="n">
        <v>32207.85</v>
      </c>
      <c r="P357" t="n">
        <v>116.56</v>
      </c>
      <c r="Q357" t="n">
        <v>1361.41</v>
      </c>
      <c r="R357" t="n">
        <v>38.33</v>
      </c>
      <c r="S357" t="n">
        <v>25.13</v>
      </c>
      <c r="T357" t="n">
        <v>5937.89</v>
      </c>
      <c r="U357" t="n">
        <v>0.66</v>
      </c>
      <c r="V357" t="n">
        <v>0.88</v>
      </c>
      <c r="W357" t="n">
        <v>1.21</v>
      </c>
      <c r="X357" t="n">
        <v>0.38</v>
      </c>
      <c r="Y357" t="n">
        <v>1</v>
      </c>
      <c r="Z357" t="n">
        <v>10</v>
      </c>
    </row>
    <row r="358">
      <c r="A358" t="n">
        <v>15</v>
      </c>
      <c r="B358" t="n">
        <v>130</v>
      </c>
      <c r="C358" t="inlineStr">
        <is>
          <t xml:space="preserve">CONCLUIDO	</t>
        </is>
      </c>
      <c r="D358" t="n">
        <v>8.392799999999999</v>
      </c>
      <c r="E358" t="n">
        <v>11.92</v>
      </c>
      <c r="F358" t="n">
        <v>8.18</v>
      </c>
      <c r="G358" t="n">
        <v>25.84</v>
      </c>
      <c r="H358" t="n">
        <v>0.33</v>
      </c>
      <c r="I358" t="n">
        <v>19</v>
      </c>
      <c r="J358" t="n">
        <v>259.71</v>
      </c>
      <c r="K358" t="n">
        <v>59.19</v>
      </c>
      <c r="L358" t="n">
        <v>4.75</v>
      </c>
      <c r="M358" t="n">
        <v>17</v>
      </c>
      <c r="N358" t="n">
        <v>65.76000000000001</v>
      </c>
      <c r="O358" t="n">
        <v>32264.79</v>
      </c>
      <c r="P358" t="n">
        <v>114.27</v>
      </c>
      <c r="Q358" t="n">
        <v>1361.44</v>
      </c>
      <c r="R358" t="n">
        <v>37.74</v>
      </c>
      <c r="S358" t="n">
        <v>25.13</v>
      </c>
      <c r="T358" t="n">
        <v>5645.49</v>
      </c>
      <c r="U358" t="n">
        <v>0.67</v>
      </c>
      <c r="V358" t="n">
        <v>0.88</v>
      </c>
      <c r="W358" t="n">
        <v>1.21</v>
      </c>
      <c r="X358" t="n">
        <v>0.36</v>
      </c>
      <c r="Y358" t="n">
        <v>1</v>
      </c>
      <c r="Z358" t="n">
        <v>10</v>
      </c>
    </row>
    <row r="359">
      <c r="A359" t="n">
        <v>16</v>
      </c>
      <c r="B359" t="n">
        <v>130</v>
      </c>
      <c r="C359" t="inlineStr">
        <is>
          <t xml:space="preserve">CONCLUIDO	</t>
        </is>
      </c>
      <c r="D359" t="n">
        <v>8.431900000000001</v>
      </c>
      <c r="E359" t="n">
        <v>11.86</v>
      </c>
      <c r="F359" t="n">
        <v>8.17</v>
      </c>
      <c r="G359" t="n">
        <v>27.25</v>
      </c>
      <c r="H359" t="n">
        <v>0.34</v>
      </c>
      <c r="I359" t="n">
        <v>18</v>
      </c>
      <c r="J359" t="n">
        <v>260.17</v>
      </c>
      <c r="K359" t="n">
        <v>59.19</v>
      </c>
      <c r="L359" t="n">
        <v>5</v>
      </c>
      <c r="M359" t="n">
        <v>16</v>
      </c>
      <c r="N359" t="n">
        <v>65.98</v>
      </c>
      <c r="O359" t="n">
        <v>32321.82</v>
      </c>
      <c r="P359" t="n">
        <v>112.43</v>
      </c>
      <c r="Q359" t="n">
        <v>1361.34</v>
      </c>
      <c r="R359" t="n">
        <v>37.69</v>
      </c>
      <c r="S359" t="n">
        <v>25.13</v>
      </c>
      <c r="T359" t="n">
        <v>5626.47</v>
      </c>
      <c r="U359" t="n">
        <v>0.67</v>
      </c>
      <c r="V359" t="n">
        <v>0.88</v>
      </c>
      <c r="W359" t="n">
        <v>1.21</v>
      </c>
      <c r="X359" t="n">
        <v>0.35</v>
      </c>
      <c r="Y359" t="n">
        <v>1</v>
      </c>
      <c r="Z359" t="n">
        <v>10</v>
      </c>
    </row>
    <row r="360">
      <c r="A360" t="n">
        <v>17</v>
      </c>
      <c r="B360" t="n">
        <v>130</v>
      </c>
      <c r="C360" t="inlineStr">
        <is>
          <t xml:space="preserve">CONCLUIDO	</t>
        </is>
      </c>
      <c r="D360" t="n">
        <v>8.545400000000001</v>
      </c>
      <c r="E360" t="n">
        <v>11.7</v>
      </c>
      <c r="F360" t="n">
        <v>8.119999999999999</v>
      </c>
      <c r="G360" t="n">
        <v>30.43</v>
      </c>
      <c r="H360" t="n">
        <v>0.36</v>
      </c>
      <c r="I360" t="n">
        <v>16</v>
      </c>
      <c r="J360" t="n">
        <v>260.63</v>
      </c>
      <c r="K360" t="n">
        <v>59.19</v>
      </c>
      <c r="L360" t="n">
        <v>5.25</v>
      </c>
      <c r="M360" t="n">
        <v>14</v>
      </c>
      <c r="N360" t="n">
        <v>66.19</v>
      </c>
      <c r="O360" t="n">
        <v>32378.93</v>
      </c>
      <c r="P360" t="n">
        <v>109.82</v>
      </c>
      <c r="Q360" t="n">
        <v>1361.34</v>
      </c>
      <c r="R360" t="n">
        <v>35.85</v>
      </c>
      <c r="S360" t="n">
        <v>25.13</v>
      </c>
      <c r="T360" t="n">
        <v>4715.1</v>
      </c>
      <c r="U360" t="n">
        <v>0.7</v>
      </c>
      <c r="V360" t="n">
        <v>0.89</v>
      </c>
      <c r="W360" t="n">
        <v>1.2</v>
      </c>
      <c r="X360" t="n">
        <v>0.29</v>
      </c>
      <c r="Y360" t="n">
        <v>1</v>
      </c>
      <c r="Z360" t="n">
        <v>10</v>
      </c>
    </row>
    <row r="361">
      <c r="A361" t="n">
        <v>18</v>
      </c>
      <c r="B361" t="n">
        <v>130</v>
      </c>
      <c r="C361" t="inlineStr">
        <is>
          <t xml:space="preserve">CONCLUIDO	</t>
        </is>
      </c>
      <c r="D361" t="n">
        <v>8.5375</v>
      </c>
      <c r="E361" t="n">
        <v>11.71</v>
      </c>
      <c r="F361" t="n">
        <v>8.130000000000001</v>
      </c>
      <c r="G361" t="n">
        <v>30.47</v>
      </c>
      <c r="H361" t="n">
        <v>0.37</v>
      </c>
      <c r="I361" t="n">
        <v>16</v>
      </c>
      <c r="J361" t="n">
        <v>261.1</v>
      </c>
      <c r="K361" t="n">
        <v>59.19</v>
      </c>
      <c r="L361" t="n">
        <v>5.5</v>
      </c>
      <c r="M361" t="n">
        <v>14</v>
      </c>
      <c r="N361" t="n">
        <v>66.40000000000001</v>
      </c>
      <c r="O361" t="n">
        <v>32436.11</v>
      </c>
      <c r="P361" t="n">
        <v>109.17</v>
      </c>
      <c r="Q361" t="n">
        <v>1361.44</v>
      </c>
      <c r="R361" t="n">
        <v>36.34</v>
      </c>
      <c r="S361" t="n">
        <v>25.13</v>
      </c>
      <c r="T361" t="n">
        <v>4959.29</v>
      </c>
      <c r="U361" t="n">
        <v>0.6899999999999999</v>
      </c>
      <c r="V361" t="n">
        <v>0.89</v>
      </c>
      <c r="W361" t="n">
        <v>1.2</v>
      </c>
      <c r="X361" t="n">
        <v>0.31</v>
      </c>
      <c r="Y361" t="n">
        <v>1</v>
      </c>
      <c r="Z361" t="n">
        <v>10</v>
      </c>
    </row>
    <row r="362">
      <c r="A362" t="n">
        <v>19</v>
      </c>
      <c r="B362" t="n">
        <v>130</v>
      </c>
      <c r="C362" t="inlineStr">
        <is>
          <t xml:space="preserve">CONCLUIDO	</t>
        </is>
      </c>
      <c r="D362" t="n">
        <v>8.5939</v>
      </c>
      <c r="E362" t="n">
        <v>11.64</v>
      </c>
      <c r="F362" t="n">
        <v>8.1</v>
      </c>
      <c r="G362" t="n">
        <v>32.39</v>
      </c>
      <c r="H362" t="n">
        <v>0.39</v>
      </c>
      <c r="I362" t="n">
        <v>15</v>
      </c>
      <c r="J362" t="n">
        <v>261.56</v>
      </c>
      <c r="K362" t="n">
        <v>59.19</v>
      </c>
      <c r="L362" t="n">
        <v>5.75</v>
      </c>
      <c r="M362" t="n">
        <v>13</v>
      </c>
      <c r="N362" t="n">
        <v>66.62</v>
      </c>
      <c r="O362" t="n">
        <v>32493.38</v>
      </c>
      <c r="P362" t="n">
        <v>107.89</v>
      </c>
      <c r="Q362" t="n">
        <v>1361.37</v>
      </c>
      <c r="R362" t="n">
        <v>35.15</v>
      </c>
      <c r="S362" t="n">
        <v>25.13</v>
      </c>
      <c r="T362" t="n">
        <v>4371.54</v>
      </c>
      <c r="U362" t="n">
        <v>0.72</v>
      </c>
      <c r="V362" t="n">
        <v>0.89</v>
      </c>
      <c r="W362" t="n">
        <v>1.21</v>
      </c>
      <c r="X362" t="n">
        <v>0.28</v>
      </c>
      <c r="Y362" t="n">
        <v>1</v>
      </c>
      <c r="Z362" t="n">
        <v>10</v>
      </c>
    </row>
    <row r="363">
      <c r="A363" t="n">
        <v>20</v>
      </c>
      <c r="B363" t="n">
        <v>130</v>
      </c>
      <c r="C363" t="inlineStr">
        <is>
          <t xml:space="preserve">CONCLUIDO	</t>
        </is>
      </c>
      <c r="D363" t="n">
        <v>8.6435</v>
      </c>
      <c r="E363" t="n">
        <v>11.57</v>
      </c>
      <c r="F363" t="n">
        <v>8.08</v>
      </c>
      <c r="G363" t="n">
        <v>34.63</v>
      </c>
      <c r="H363" t="n">
        <v>0.41</v>
      </c>
      <c r="I363" t="n">
        <v>14</v>
      </c>
      <c r="J363" t="n">
        <v>262.03</v>
      </c>
      <c r="K363" t="n">
        <v>59.19</v>
      </c>
      <c r="L363" t="n">
        <v>6</v>
      </c>
      <c r="M363" t="n">
        <v>12</v>
      </c>
      <c r="N363" t="n">
        <v>66.83</v>
      </c>
      <c r="O363" t="n">
        <v>32550.72</v>
      </c>
      <c r="P363" t="n">
        <v>105.75</v>
      </c>
      <c r="Q363" t="n">
        <v>1361.35</v>
      </c>
      <c r="R363" t="n">
        <v>34.71</v>
      </c>
      <c r="S363" t="n">
        <v>25.13</v>
      </c>
      <c r="T363" t="n">
        <v>4157.35</v>
      </c>
      <c r="U363" t="n">
        <v>0.72</v>
      </c>
      <c r="V363" t="n">
        <v>0.89</v>
      </c>
      <c r="W363" t="n">
        <v>1.2</v>
      </c>
      <c r="X363" t="n">
        <v>0.26</v>
      </c>
      <c r="Y363" t="n">
        <v>1</v>
      </c>
      <c r="Z363" t="n">
        <v>10</v>
      </c>
    </row>
    <row r="364">
      <c r="A364" t="n">
        <v>21</v>
      </c>
      <c r="B364" t="n">
        <v>130</v>
      </c>
      <c r="C364" t="inlineStr">
        <is>
          <t xml:space="preserve">CONCLUIDO	</t>
        </is>
      </c>
      <c r="D364" t="n">
        <v>8.6952</v>
      </c>
      <c r="E364" t="n">
        <v>11.5</v>
      </c>
      <c r="F364" t="n">
        <v>8.06</v>
      </c>
      <c r="G364" t="n">
        <v>37.2</v>
      </c>
      <c r="H364" t="n">
        <v>0.42</v>
      </c>
      <c r="I364" t="n">
        <v>13</v>
      </c>
      <c r="J364" t="n">
        <v>262.49</v>
      </c>
      <c r="K364" t="n">
        <v>59.19</v>
      </c>
      <c r="L364" t="n">
        <v>6.25</v>
      </c>
      <c r="M364" t="n">
        <v>10</v>
      </c>
      <c r="N364" t="n">
        <v>67.05</v>
      </c>
      <c r="O364" t="n">
        <v>32608.15</v>
      </c>
      <c r="P364" t="n">
        <v>104.07</v>
      </c>
      <c r="Q364" t="n">
        <v>1361.34</v>
      </c>
      <c r="R364" t="n">
        <v>34.05</v>
      </c>
      <c r="S364" t="n">
        <v>25.13</v>
      </c>
      <c r="T364" t="n">
        <v>3829.48</v>
      </c>
      <c r="U364" t="n">
        <v>0.74</v>
      </c>
      <c r="V364" t="n">
        <v>0.89</v>
      </c>
      <c r="W364" t="n">
        <v>1.2</v>
      </c>
      <c r="X364" t="n">
        <v>0.24</v>
      </c>
      <c r="Y364" t="n">
        <v>1</v>
      </c>
      <c r="Z364" t="n">
        <v>10</v>
      </c>
    </row>
    <row r="365">
      <c r="A365" t="n">
        <v>22</v>
      </c>
      <c r="B365" t="n">
        <v>130</v>
      </c>
      <c r="C365" t="inlineStr">
        <is>
          <t xml:space="preserve">CONCLUIDO	</t>
        </is>
      </c>
      <c r="D365" t="n">
        <v>8.6896</v>
      </c>
      <c r="E365" t="n">
        <v>11.51</v>
      </c>
      <c r="F365" t="n">
        <v>8.07</v>
      </c>
      <c r="G365" t="n">
        <v>37.23</v>
      </c>
      <c r="H365" t="n">
        <v>0.44</v>
      </c>
      <c r="I365" t="n">
        <v>13</v>
      </c>
      <c r="J365" t="n">
        <v>262.96</v>
      </c>
      <c r="K365" t="n">
        <v>59.19</v>
      </c>
      <c r="L365" t="n">
        <v>6.5</v>
      </c>
      <c r="M365" t="n">
        <v>9</v>
      </c>
      <c r="N365" t="n">
        <v>67.26000000000001</v>
      </c>
      <c r="O365" t="n">
        <v>32665.66</v>
      </c>
      <c r="P365" t="n">
        <v>101.45</v>
      </c>
      <c r="Q365" t="n">
        <v>1361.34</v>
      </c>
      <c r="R365" t="n">
        <v>34.26</v>
      </c>
      <c r="S365" t="n">
        <v>25.13</v>
      </c>
      <c r="T365" t="n">
        <v>3938.14</v>
      </c>
      <c r="U365" t="n">
        <v>0.73</v>
      </c>
      <c r="V365" t="n">
        <v>0.89</v>
      </c>
      <c r="W365" t="n">
        <v>1.2</v>
      </c>
      <c r="X365" t="n">
        <v>0.25</v>
      </c>
      <c r="Y365" t="n">
        <v>1</v>
      </c>
      <c r="Z365" t="n">
        <v>10</v>
      </c>
    </row>
    <row r="366">
      <c r="A366" t="n">
        <v>23</v>
      </c>
      <c r="B366" t="n">
        <v>130</v>
      </c>
      <c r="C366" t="inlineStr">
        <is>
          <t xml:space="preserve">CONCLUIDO	</t>
        </is>
      </c>
      <c r="D366" t="n">
        <v>8.7319</v>
      </c>
      <c r="E366" t="n">
        <v>11.45</v>
      </c>
      <c r="F366" t="n">
        <v>8.06</v>
      </c>
      <c r="G366" t="n">
        <v>40.3</v>
      </c>
      <c r="H366" t="n">
        <v>0.46</v>
      </c>
      <c r="I366" t="n">
        <v>12</v>
      </c>
      <c r="J366" t="n">
        <v>263.42</v>
      </c>
      <c r="K366" t="n">
        <v>59.19</v>
      </c>
      <c r="L366" t="n">
        <v>6.75</v>
      </c>
      <c r="M366" t="n">
        <v>3</v>
      </c>
      <c r="N366" t="n">
        <v>67.48</v>
      </c>
      <c r="O366" t="n">
        <v>32723.25</v>
      </c>
      <c r="P366" t="n">
        <v>100.53</v>
      </c>
      <c r="Q366" t="n">
        <v>1361.42</v>
      </c>
      <c r="R366" t="n">
        <v>33.85</v>
      </c>
      <c r="S366" t="n">
        <v>25.13</v>
      </c>
      <c r="T366" t="n">
        <v>3733.35</v>
      </c>
      <c r="U366" t="n">
        <v>0.74</v>
      </c>
      <c r="V366" t="n">
        <v>0.89</v>
      </c>
      <c r="W366" t="n">
        <v>1.21</v>
      </c>
      <c r="X366" t="n">
        <v>0.24</v>
      </c>
      <c r="Y366" t="n">
        <v>1</v>
      </c>
      <c r="Z366" t="n">
        <v>10</v>
      </c>
    </row>
    <row r="367">
      <c r="A367" t="n">
        <v>24</v>
      </c>
      <c r="B367" t="n">
        <v>130</v>
      </c>
      <c r="C367" t="inlineStr">
        <is>
          <t xml:space="preserve">CONCLUIDO	</t>
        </is>
      </c>
      <c r="D367" t="n">
        <v>8.7285</v>
      </c>
      <c r="E367" t="n">
        <v>11.46</v>
      </c>
      <c r="F367" t="n">
        <v>8.06</v>
      </c>
      <c r="G367" t="n">
        <v>40.33</v>
      </c>
      <c r="H367" t="n">
        <v>0.47</v>
      </c>
      <c r="I367" t="n">
        <v>12</v>
      </c>
      <c r="J367" t="n">
        <v>263.89</v>
      </c>
      <c r="K367" t="n">
        <v>59.19</v>
      </c>
      <c r="L367" t="n">
        <v>7</v>
      </c>
      <c r="M367" t="n">
        <v>2</v>
      </c>
      <c r="N367" t="n">
        <v>67.7</v>
      </c>
      <c r="O367" t="n">
        <v>32780.92</v>
      </c>
      <c r="P367" t="n">
        <v>100.57</v>
      </c>
      <c r="Q367" t="n">
        <v>1361.42</v>
      </c>
      <c r="R367" t="n">
        <v>34.06</v>
      </c>
      <c r="S367" t="n">
        <v>25.13</v>
      </c>
      <c r="T367" t="n">
        <v>3838.8</v>
      </c>
      <c r="U367" t="n">
        <v>0.74</v>
      </c>
      <c r="V367" t="n">
        <v>0.89</v>
      </c>
      <c r="W367" t="n">
        <v>1.21</v>
      </c>
      <c r="X367" t="n">
        <v>0.24</v>
      </c>
      <c r="Y367" t="n">
        <v>1</v>
      </c>
      <c r="Z367" t="n">
        <v>10</v>
      </c>
    </row>
    <row r="368">
      <c r="A368" t="n">
        <v>25</v>
      </c>
      <c r="B368" t="n">
        <v>130</v>
      </c>
      <c r="C368" t="inlineStr">
        <is>
          <t xml:space="preserve">CONCLUIDO	</t>
        </is>
      </c>
      <c r="D368" t="n">
        <v>8.726000000000001</v>
      </c>
      <c r="E368" t="n">
        <v>11.46</v>
      </c>
      <c r="F368" t="n">
        <v>8.07</v>
      </c>
      <c r="G368" t="n">
        <v>40.34</v>
      </c>
      <c r="H368" t="n">
        <v>0.49</v>
      </c>
      <c r="I368" t="n">
        <v>12</v>
      </c>
      <c r="J368" t="n">
        <v>264.36</v>
      </c>
      <c r="K368" t="n">
        <v>59.19</v>
      </c>
      <c r="L368" t="n">
        <v>7.25</v>
      </c>
      <c r="M368" t="n">
        <v>1</v>
      </c>
      <c r="N368" t="n">
        <v>67.92</v>
      </c>
      <c r="O368" t="n">
        <v>32838.68</v>
      </c>
      <c r="P368" t="n">
        <v>100.72</v>
      </c>
      <c r="Q368" t="n">
        <v>1361.42</v>
      </c>
      <c r="R368" t="n">
        <v>34.08</v>
      </c>
      <c r="S368" t="n">
        <v>25.13</v>
      </c>
      <c r="T368" t="n">
        <v>3848.5</v>
      </c>
      <c r="U368" t="n">
        <v>0.74</v>
      </c>
      <c r="V368" t="n">
        <v>0.89</v>
      </c>
      <c r="W368" t="n">
        <v>1.21</v>
      </c>
      <c r="X368" t="n">
        <v>0.25</v>
      </c>
      <c r="Y368" t="n">
        <v>1</v>
      </c>
      <c r="Z368" t="n">
        <v>10</v>
      </c>
    </row>
    <row r="369">
      <c r="A369" t="n">
        <v>26</v>
      </c>
      <c r="B369" t="n">
        <v>130</v>
      </c>
      <c r="C369" t="inlineStr">
        <is>
          <t xml:space="preserve">CONCLUIDO	</t>
        </is>
      </c>
      <c r="D369" t="n">
        <v>8.7249</v>
      </c>
      <c r="E369" t="n">
        <v>11.46</v>
      </c>
      <c r="F369" t="n">
        <v>8.07</v>
      </c>
      <c r="G369" t="n">
        <v>40.35</v>
      </c>
      <c r="H369" t="n">
        <v>0.5</v>
      </c>
      <c r="I369" t="n">
        <v>12</v>
      </c>
      <c r="J369" t="n">
        <v>264.83</v>
      </c>
      <c r="K369" t="n">
        <v>59.19</v>
      </c>
      <c r="L369" t="n">
        <v>7.5</v>
      </c>
      <c r="M369" t="n">
        <v>0</v>
      </c>
      <c r="N369" t="n">
        <v>68.14</v>
      </c>
      <c r="O369" t="n">
        <v>32896.51</v>
      </c>
      <c r="P369" t="n">
        <v>100.83</v>
      </c>
      <c r="Q369" t="n">
        <v>1361.42</v>
      </c>
      <c r="R369" t="n">
        <v>34.07</v>
      </c>
      <c r="S369" t="n">
        <v>25.13</v>
      </c>
      <c r="T369" t="n">
        <v>3845.47</v>
      </c>
      <c r="U369" t="n">
        <v>0.74</v>
      </c>
      <c r="V369" t="n">
        <v>0.89</v>
      </c>
      <c r="W369" t="n">
        <v>1.21</v>
      </c>
      <c r="X369" t="n">
        <v>0.25</v>
      </c>
      <c r="Y369" t="n">
        <v>1</v>
      </c>
      <c r="Z369" t="n">
        <v>10</v>
      </c>
    </row>
    <row r="370">
      <c r="A370" t="n">
        <v>0</v>
      </c>
      <c r="B370" t="n">
        <v>75</v>
      </c>
      <c r="C370" t="inlineStr">
        <is>
          <t xml:space="preserve">CONCLUIDO	</t>
        </is>
      </c>
      <c r="D370" t="n">
        <v>7.1692</v>
      </c>
      <c r="E370" t="n">
        <v>13.95</v>
      </c>
      <c r="F370" t="n">
        <v>9.35</v>
      </c>
      <c r="G370" t="n">
        <v>7.38</v>
      </c>
      <c r="H370" t="n">
        <v>0.12</v>
      </c>
      <c r="I370" t="n">
        <v>76</v>
      </c>
      <c r="J370" t="n">
        <v>150.44</v>
      </c>
      <c r="K370" t="n">
        <v>49.1</v>
      </c>
      <c r="L370" t="n">
        <v>1</v>
      </c>
      <c r="M370" t="n">
        <v>74</v>
      </c>
      <c r="N370" t="n">
        <v>25.34</v>
      </c>
      <c r="O370" t="n">
        <v>18787.76</v>
      </c>
      <c r="P370" t="n">
        <v>104.33</v>
      </c>
      <c r="Q370" t="n">
        <v>1361.67</v>
      </c>
      <c r="R370" t="n">
        <v>74.37</v>
      </c>
      <c r="S370" t="n">
        <v>25.13</v>
      </c>
      <c r="T370" t="n">
        <v>23677.38</v>
      </c>
      <c r="U370" t="n">
        <v>0.34</v>
      </c>
      <c r="V370" t="n">
        <v>0.77</v>
      </c>
      <c r="W370" t="n">
        <v>1.3</v>
      </c>
      <c r="X370" t="n">
        <v>1.53</v>
      </c>
      <c r="Y370" t="n">
        <v>1</v>
      </c>
      <c r="Z370" t="n">
        <v>10</v>
      </c>
    </row>
    <row r="371">
      <c r="A371" t="n">
        <v>1</v>
      </c>
      <c r="B371" t="n">
        <v>75</v>
      </c>
      <c r="C371" t="inlineStr">
        <is>
          <t xml:space="preserve">CONCLUIDO	</t>
        </is>
      </c>
      <c r="D371" t="n">
        <v>7.6769</v>
      </c>
      <c r="E371" t="n">
        <v>13.03</v>
      </c>
      <c r="F371" t="n">
        <v>8.98</v>
      </c>
      <c r="G371" t="n">
        <v>9.289999999999999</v>
      </c>
      <c r="H371" t="n">
        <v>0.15</v>
      </c>
      <c r="I371" t="n">
        <v>58</v>
      </c>
      <c r="J371" t="n">
        <v>150.78</v>
      </c>
      <c r="K371" t="n">
        <v>49.1</v>
      </c>
      <c r="L371" t="n">
        <v>1.25</v>
      </c>
      <c r="M371" t="n">
        <v>56</v>
      </c>
      <c r="N371" t="n">
        <v>25.44</v>
      </c>
      <c r="O371" t="n">
        <v>18830.65</v>
      </c>
      <c r="P371" t="n">
        <v>98.15000000000001</v>
      </c>
      <c r="Q371" t="n">
        <v>1361.65</v>
      </c>
      <c r="R371" t="n">
        <v>62.63</v>
      </c>
      <c r="S371" t="n">
        <v>25.13</v>
      </c>
      <c r="T371" t="n">
        <v>17897.81</v>
      </c>
      <c r="U371" t="n">
        <v>0.4</v>
      </c>
      <c r="V371" t="n">
        <v>0.8</v>
      </c>
      <c r="W371" t="n">
        <v>1.28</v>
      </c>
      <c r="X371" t="n">
        <v>1.16</v>
      </c>
      <c r="Y371" t="n">
        <v>1</v>
      </c>
      <c r="Z371" t="n">
        <v>10</v>
      </c>
    </row>
    <row r="372">
      <c r="A372" t="n">
        <v>2</v>
      </c>
      <c r="B372" t="n">
        <v>75</v>
      </c>
      <c r="C372" t="inlineStr">
        <is>
          <t xml:space="preserve">CONCLUIDO	</t>
        </is>
      </c>
      <c r="D372" t="n">
        <v>8.0528</v>
      </c>
      <c r="E372" t="n">
        <v>12.42</v>
      </c>
      <c r="F372" t="n">
        <v>8.74</v>
      </c>
      <c r="G372" t="n">
        <v>11.39</v>
      </c>
      <c r="H372" t="n">
        <v>0.18</v>
      </c>
      <c r="I372" t="n">
        <v>46</v>
      </c>
      <c r="J372" t="n">
        <v>151.13</v>
      </c>
      <c r="K372" t="n">
        <v>49.1</v>
      </c>
      <c r="L372" t="n">
        <v>1.5</v>
      </c>
      <c r="M372" t="n">
        <v>44</v>
      </c>
      <c r="N372" t="n">
        <v>25.54</v>
      </c>
      <c r="O372" t="n">
        <v>18873.58</v>
      </c>
      <c r="P372" t="n">
        <v>93.14</v>
      </c>
      <c r="Q372" t="n">
        <v>1361.56</v>
      </c>
      <c r="R372" t="n">
        <v>55.26</v>
      </c>
      <c r="S372" t="n">
        <v>25.13</v>
      </c>
      <c r="T372" t="n">
        <v>14268.8</v>
      </c>
      <c r="U372" t="n">
        <v>0.45</v>
      </c>
      <c r="V372" t="n">
        <v>0.82</v>
      </c>
      <c r="W372" t="n">
        <v>1.25</v>
      </c>
      <c r="X372" t="n">
        <v>0.91</v>
      </c>
      <c r="Y372" t="n">
        <v>1</v>
      </c>
      <c r="Z372" t="n">
        <v>10</v>
      </c>
    </row>
    <row r="373">
      <c r="A373" t="n">
        <v>3</v>
      </c>
      <c r="B373" t="n">
        <v>75</v>
      </c>
      <c r="C373" t="inlineStr">
        <is>
          <t xml:space="preserve">CONCLUIDO	</t>
        </is>
      </c>
      <c r="D373" t="n">
        <v>8.337199999999999</v>
      </c>
      <c r="E373" t="n">
        <v>11.99</v>
      </c>
      <c r="F373" t="n">
        <v>8.56</v>
      </c>
      <c r="G373" t="n">
        <v>13.51</v>
      </c>
      <c r="H373" t="n">
        <v>0.2</v>
      </c>
      <c r="I373" t="n">
        <v>38</v>
      </c>
      <c r="J373" t="n">
        <v>151.48</v>
      </c>
      <c r="K373" t="n">
        <v>49.1</v>
      </c>
      <c r="L373" t="n">
        <v>1.75</v>
      </c>
      <c r="M373" t="n">
        <v>36</v>
      </c>
      <c r="N373" t="n">
        <v>25.64</v>
      </c>
      <c r="O373" t="n">
        <v>18916.54</v>
      </c>
      <c r="P373" t="n">
        <v>88.88</v>
      </c>
      <c r="Q373" t="n">
        <v>1361.44</v>
      </c>
      <c r="R373" t="n">
        <v>49.53</v>
      </c>
      <c r="S373" t="n">
        <v>25.13</v>
      </c>
      <c r="T373" t="n">
        <v>11443.83</v>
      </c>
      <c r="U373" t="n">
        <v>0.51</v>
      </c>
      <c r="V373" t="n">
        <v>0.84</v>
      </c>
      <c r="W373" t="n">
        <v>1.24</v>
      </c>
      <c r="X373" t="n">
        <v>0.74</v>
      </c>
      <c r="Y373" t="n">
        <v>1</v>
      </c>
      <c r="Z373" t="n">
        <v>10</v>
      </c>
    </row>
    <row r="374">
      <c r="A374" t="n">
        <v>4</v>
      </c>
      <c r="B374" t="n">
        <v>75</v>
      </c>
      <c r="C374" t="inlineStr">
        <is>
          <t xml:space="preserve">CONCLUIDO	</t>
        </is>
      </c>
      <c r="D374" t="n">
        <v>8.533200000000001</v>
      </c>
      <c r="E374" t="n">
        <v>11.72</v>
      </c>
      <c r="F374" t="n">
        <v>8.460000000000001</v>
      </c>
      <c r="G374" t="n">
        <v>15.87</v>
      </c>
      <c r="H374" t="n">
        <v>0.23</v>
      </c>
      <c r="I374" t="n">
        <v>32</v>
      </c>
      <c r="J374" t="n">
        <v>151.83</v>
      </c>
      <c r="K374" t="n">
        <v>49.1</v>
      </c>
      <c r="L374" t="n">
        <v>2</v>
      </c>
      <c r="M374" t="n">
        <v>30</v>
      </c>
      <c r="N374" t="n">
        <v>25.73</v>
      </c>
      <c r="O374" t="n">
        <v>18959.54</v>
      </c>
      <c r="P374" t="n">
        <v>85.29000000000001</v>
      </c>
      <c r="Q374" t="n">
        <v>1361.38</v>
      </c>
      <c r="R374" t="n">
        <v>46.65</v>
      </c>
      <c r="S374" t="n">
        <v>25.13</v>
      </c>
      <c r="T374" t="n">
        <v>10038.19</v>
      </c>
      <c r="U374" t="n">
        <v>0.54</v>
      </c>
      <c r="V374" t="n">
        <v>0.85</v>
      </c>
      <c r="W374" t="n">
        <v>1.24</v>
      </c>
      <c r="X374" t="n">
        <v>0.64</v>
      </c>
      <c r="Y374" t="n">
        <v>1</v>
      </c>
      <c r="Z374" t="n">
        <v>10</v>
      </c>
    </row>
    <row r="375">
      <c r="A375" t="n">
        <v>5</v>
      </c>
      <c r="B375" t="n">
        <v>75</v>
      </c>
      <c r="C375" t="inlineStr">
        <is>
          <t xml:space="preserve">CONCLUIDO	</t>
        </is>
      </c>
      <c r="D375" t="n">
        <v>8.739100000000001</v>
      </c>
      <c r="E375" t="n">
        <v>11.44</v>
      </c>
      <c r="F375" t="n">
        <v>8.34</v>
      </c>
      <c r="G375" t="n">
        <v>18.54</v>
      </c>
      <c r="H375" t="n">
        <v>0.26</v>
      </c>
      <c r="I375" t="n">
        <v>27</v>
      </c>
      <c r="J375" t="n">
        <v>152.18</v>
      </c>
      <c r="K375" t="n">
        <v>49.1</v>
      </c>
      <c r="L375" t="n">
        <v>2.25</v>
      </c>
      <c r="M375" t="n">
        <v>25</v>
      </c>
      <c r="N375" t="n">
        <v>25.83</v>
      </c>
      <c r="O375" t="n">
        <v>19002.56</v>
      </c>
      <c r="P375" t="n">
        <v>81.62</v>
      </c>
      <c r="Q375" t="n">
        <v>1361.38</v>
      </c>
      <c r="R375" t="n">
        <v>42.94</v>
      </c>
      <c r="S375" t="n">
        <v>25.13</v>
      </c>
      <c r="T375" t="n">
        <v>8206.33</v>
      </c>
      <c r="U375" t="n">
        <v>0.59</v>
      </c>
      <c r="V375" t="n">
        <v>0.86</v>
      </c>
      <c r="W375" t="n">
        <v>1.22</v>
      </c>
      <c r="X375" t="n">
        <v>0.52</v>
      </c>
      <c r="Y375" t="n">
        <v>1</v>
      </c>
      <c r="Z375" t="n">
        <v>10</v>
      </c>
    </row>
    <row r="376">
      <c r="A376" t="n">
        <v>6</v>
      </c>
      <c r="B376" t="n">
        <v>75</v>
      </c>
      <c r="C376" t="inlineStr">
        <is>
          <t xml:space="preserve">CONCLUIDO	</t>
        </is>
      </c>
      <c r="D376" t="n">
        <v>8.8443</v>
      </c>
      <c r="E376" t="n">
        <v>11.31</v>
      </c>
      <c r="F376" t="n">
        <v>8.300000000000001</v>
      </c>
      <c r="G376" t="n">
        <v>20.74</v>
      </c>
      <c r="H376" t="n">
        <v>0.29</v>
      </c>
      <c r="I376" t="n">
        <v>24</v>
      </c>
      <c r="J376" t="n">
        <v>152.53</v>
      </c>
      <c r="K376" t="n">
        <v>49.1</v>
      </c>
      <c r="L376" t="n">
        <v>2.5</v>
      </c>
      <c r="M376" t="n">
        <v>19</v>
      </c>
      <c r="N376" t="n">
        <v>25.93</v>
      </c>
      <c r="O376" t="n">
        <v>19045.63</v>
      </c>
      <c r="P376" t="n">
        <v>78.63</v>
      </c>
      <c r="Q376" t="n">
        <v>1361.39</v>
      </c>
      <c r="R376" t="n">
        <v>41.64</v>
      </c>
      <c r="S376" t="n">
        <v>25.13</v>
      </c>
      <c r="T376" t="n">
        <v>7571.3</v>
      </c>
      <c r="U376" t="n">
        <v>0.6</v>
      </c>
      <c r="V376" t="n">
        <v>0.87</v>
      </c>
      <c r="W376" t="n">
        <v>1.22</v>
      </c>
      <c r="X376" t="n">
        <v>0.48</v>
      </c>
      <c r="Y376" t="n">
        <v>1</v>
      </c>
      <c r="Z376" t="n">
        <v>10</v>
      </c>
    </row>
    <row r="377">
      <c r="A377" t="n">
        <v>7</v>
      </c>
      <c r="B377" t="n">
        <v>75</v>
      </c>
      <c r="C377" t="inlineStr">
        <is>
          <t xml:space="preserve">CONCLUIDO	</t>
        </is>
      </c>
      <c r="D377" t="n">
        <v>8.9612</v>
      </c>
      <c r="E377" t="n">
        <v>11.16</v>
      </c>
      <c r="F377" t="n">
        <v>8.24</v>
      </c>
      <c r="G377" t="n">
        <v>23.55</v>
      </c>
      <c r="H377" t="n">
        <v>0.32</v>
      </c>
      <c r="I377" t="n">
        <v>21</v>
      </c>
      <c r="J377" t="n">
        <v>152.88</v>
      </c>
      <c r="K377" t="n">
        <v>49.1</v>
      </c>
      <c r="L377" t="n">
        <v>2.75</v>
      </c>
      <c r="M377" t="n">
        <v>13</v>
      </c>
      <c r="N377" t="n">
        <v>26.03</v>
      </c>
      <c r="O377" t="n">
        <v>19088.72</v>
      </c>
      <c r="P377" t="n">
        <v>75.44</v>
      </c>
      <c r="Q377" t="n">
        <v>1361.34</v>
      </c>
      <c r="R377" t="n">
        <v>39.53</v>
      </c>
      <c r="S377" t="n">
        <v>25.13</v>
      </c>
      <c r="T377" t="n">
        <v>6531.79</v>
      </c>
      <c r="U377" t="n">
        <v>0.64</v>
      </c>
      <c r="V377" t="n">
        <v>0.87</v>
      </c>
      <c r="W377" t="n">
        <v>1.22</v>
      </c>
      <c r="X377" t="n">
        <v>0.42</v>
      </c>
      <c r="Y377" t="n">
        <v>1</v>
      </c>
      <c r="Z377" t="n">
        <v>10</v>
      </c>
    </row>
    <row r="378">
      <c r="A378" t="n">
        <v>8</v>
      </c>
      <c r="B378" t="n">
        <v>75</v>
      </c>
      <c r="C378" t="inlineStr">
        <is>
          <t xml:space="preserve">CONCLUIDO	</t>
        </is>
      </c>
      <c r="D378" t="n">
        <v>9.0063</v>
      </c>
      <c r="E378" t="n">
        <v>11.1</v>
      </c>
      <c r="F378" t="n">
        <v>8.220000000000001</v>
      </c>
      <c r="G378" t="n">
        <v>24.65</v>
      </c>
      <c r="H378" t="n">
        <v>0.35</v>
      </c>
      <c r="I378" t="n">
        <v>20</v>
      </c>
      <c r="J378" t="n">
        <v>153.23</v>
      </c>
      <c r="K378" t="n">
        <v>49.1</v>
      </c>
      <c r="L378" t="n">
        <v>3</v>
      </c>
      <c r="M378" t="n">
        <v>5</v>
      </c>
      <c r="N378" t="n">
        <v>26.13</v>
      </c>
      <c r="O378" t="n">
        <v>19131.85</v>
      </c>
      <c r="P378" t="n">
        <v>74.01000000000001</v>
      </c>
      <c r="Q378" t="n">
        <v>1361.41</v>
      </c>
      <c r="R378" t="n">
        <v>38.46</v>
      </c>
      <c r="S378" t="n">
        <v>25.13</v>
      </c>
      <c r="T378" t="n">
        <v>6001.66</v>
      </c>
      <c r="U378" t="n">
        <v>0.65</v>
      </c>
      <c r="V378" t="n">
        <v>0.88</v>
      </c>
      <c r="W378" t="n">
        <v>1.23</v>
      </c>
      <c r="X378" t="n">
        <v>0.4</v>
      </c>
      <c r="Y378" t="n">
        <v>1</v>
      </c>
      <c r="Z378" t="n">
        <v>10</v>
      </c>
    </row>
    <row r="379">
      <c r="A379" t="n">
        <v>9</v>
      </c>
      <c r="B379" t="n">
        <v>75</v>
      </c>
      <c r="C379" t="inlineStr">
        <is>
          <t xml:space="preserve">CONCLUIDO	</t>
        </is>
      </c>
      <c r="D379" t="n">
        <v>9.013999999999999</v>
      </c>
      <c r="E379" t="n">
        <v>11.09</v>
      </c>
      <c r="F379" t="n">
        <v>8.210000000000001</v>
      </c>
      <c r="G379" t="n">
        <v>24.62</v>
      </c>
      <c r="H379" t="n">
        <v>0.37</v>
      </c>
      <c r="I379" t="n">
        <v>20</v>
      </c>
      <c r="J379" t="n">
        <v>153.58</v>
      </c>
      <c r="K379" t="n">
        <v>49.1</v>
      </c>
      <c r="L379" t="n">
        <v>3.25</v>
      </c>
      <c r="M379" t="n">
        <v>1</v>
      </c>
      <c r="N379" t="n">
        <v>26.23</v>
      </c>
      <c r="O379" t="n">
        <v>19175.02</v>
      </c>
      <c r="P379" t="n">
        <v>74.05</v>
      </c>
      <c r="Q379" t="n">
        <v>1361.43</v>
      </c>
      <c r="R379" t="n">
        <v>38.05</v>
      </c>
      <c r="S379" t="n">
        <v>25.13</v>
      </c>
      <c r="T379" t="n">
        <v>5794.32</v>
      </c>
      <c r="U379" t="n">
        <v>0.66</v>
      </c>
      <c r="V379" t="n">
        <v>0.88</v>
      </c>
      <c r="W379" t="n">
        <v>1.23</v>
      </c>
      <c r="X379" t="n">
        <v>0.39</v>
      </c>
      <c r="Y379" t="n">
        <v>1</v>
      </c>
      <c r="Z379" t="n">
        <v>10</v>
      </c>
    </row>
    <row r="380">
      <c r="A380" t="n">
        <v>10</v>
      </c>
      <c r="B380" t="n">
        <v>75</v>
      </c>
      <c r="C380" t="inlineStr">
        <is>
          <t xml:space="preserve">CONCLUIDO	</t>
        </is>
      </c>
      <c r="D380" t="n">
        <v>9.0124</v>
      </c>
      <c r="E380" t="n">
        <v>11.1</v>
      </c>
      <c r="F380" t="n">
        <v>8.210000000000001</v>
      </c>
      <c r="G380" t="n">
        <v>24.62</v>
      </c>
      <c r="H380" t="n">
        <v>0.4</v>
      </c>
      <c r="I380" t="n">
        <v>20</v>
      </c>
      <c r="J380" t="n">
        <v>153.93</v>
      </c>
      <c r="K380" t="n">
        <v>49.1</v>
      </c>
      <c r="L380" t="n">
        <v>3.5</v>
      </c>
      <c r="M380" t="n">
        <v>0</v>
      </c>
      <c r="N380" t="n">
        <v>26.33</v>
      </c>
      <c r="O380" t="n">
        <v>19218.22</v>
      </c>
      <c r="P380" t="n">
        <v>74.19</v>
      </c>
      <c r="Q380" t="n">
        <v>1361.43</v>
      </c>
      <c r="R380" t="n">
        <v>38.07</v>
      </c>
      <c r="S380" t="n">
        <v>25.13</v>
      </c>
      <c r="T380" t="n">
        <v>5806.32</v>
      </c>
      <c r="U380" t="n">
        <v>0.66</v>
      </c>
      <c r="V380" t="n">
        <v>0.88</v>
      </c>
      <c r="W380" t="n">
        <v>1.23</v>
      </c>
      <c r="X380" t="n">
        <v>0.39</v>
      </c>
      <c r="Y380" t="n">
        <v>1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6.4207</v>
      </c>
      <c r="E381" t="n">
        <v>15.57</v>
      </c>
      <c r="F381" t="n">
        <v>9.68</v>
      </c>
      <c r="G381" t="n">
        <v>6.31</v>
      </c>
      <c r="H381" t="n">
        <v>0.1</v>
      </c>
      <c r="I381" t="n">
        <v>92</v>
      </c>
      <c r="J381" t="n">
        <v>185.69</v>
      </c>
      <c r="K381" t="n">
        <v>53.44</v>
      </c>
      <c r="L381" t="n">
        <v>1</v>
      </c>
      <c r="M381" t="n">
        <v>90</v>
      </c>
      <c r="N381" t="n">
        <v>36.26</v>
      </c>
      <c r="O381" t="n">
        <v>23136.14</v>
      </c>
      <c r="P381" t="n">
        <v>126.35</v>
      </c>
      <c r="Q381" t="n">
        <v>1361.9</v>
      </c>
      <c r="R381" t="n">
        <v>84.66</v>
      </c>
      <c r="S381" t="n">
        <v>25.13</v>
      </c>
      <c r="T381" t="n">
        <v>28739.42</v>
      </c>
      <c r="U381" t="n">
        <v>0.3</v>
      </c>
      <c r="V381" t="n">
        <v>0.74</v>
      </c>
      <c r="W381" t="n">
        <v>1.33</v>
      </c>
      <c r="X381" t="n">
        <v>1.86</v>
      </c>
      <c r="Y381" t="n">
        <v>1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7.0169</v>
      </c>
      <c r="E382" t="n">
        <v>14.25</v>
      </c>
      <c r="F382" t="n">
        <v>9.210000000000001</v>
      </c>
      <c r="G382" t="n">
        <v>8.01</v>
      </c>
      <c r="H382" t="n">
        <v>0.12</v>
      </c>
      <c r="I382" t="n">
        <v>69</v>
      </c>
      <c r="J382" t="n">
        <v>186.07</v>
      </c>
      <c r="K382" t="n">
        <v>53.44</v>
      </c>
      <c r="L382" t="n">
        <v>1.25</v>
      </c>
      <c r="M382" t="n">
        <v>67</v>
      </c>
      <c r="N382" t="n">
        <v>36.39</v>
      </c>
      <c r="O382" t="n">
        <v>23182.76</v>
      </c>
      <c r="P382" t="n">
        <v>118.48</v>
      </c>
      <c r="Q382" t="n">
        <v>1361.83</v>
      </c>
      <c r="R382" t="n">
        <v>70.04000000000001</v>
      </c>
      <c r="S382" t="n">
        <v>25.13</v>
      </c>
      <c r="T382" t="n">
        <v>21545.84</v>
      </c>
      <c r="U382" t="n">
        <v>0.36</v>
      </c>
      <c r="V382" t="n">
        <v>0.78</v>
      </c>
      <c r="W382" t="n">
        <v>1.29</v>
      </c>
      <c r="X382" t="n">
        <v>1.39</v>
      </c>
      <c r="Y382" t="n">
        <v>1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7.4462</v>
      </c>
      <c r="E383" t="n">
        <v>13.43</v>
      </c>
      <c r="F383" t="n">
        <v>8.91</v>
      </c>
      <c r="G383" t="n">
        <v>9.720000000000001</v>
      </c>
      <c r="H383" t="n">
        <v>0.14</v>
      </c>
      <c r="I383" t="n">
        <v>55</v>
      </c>
      <c r="J383" t="n">
        <v>186.45</v>
      </c>
      <c r="K383" t="n">
        <v>53.44</v>
      </c>
      <c r="L383" t="n">
        <v>1.5</v>
      </c>
      <c r="M383" t="n">
        <v>53</v>
      </c>
      <c r="N383" t="n">
        <v>36.51</v>
      </c>
      <c r="O383" t="n">
        <v>23229.42</v>
      </c>
      <c r="P383" t="n">
        <v>113.03</v>
      </c>
      <c r="Q383" t="n">
        <v>1361.62</v>
      </c>
      <c r="R383" t="n">
        <v>60.43</v>
      </c>
      <c r="S383" t="n">
        <v>25.13</v>
      </c>
      <c r="T383" t="n">
        <v>16808.86</v>
      </c>
      <c r="U383" t="n">
        <v>0.42</v>
      </c>
      <c r="V383" t="n">
        <v>0.8100000000000001</v>
      </c>
      <c r="W383" t="n">
        <v>1.28</v>
      </c>
      <c r="X383" t="n">
        <v>1.09</v>
      </c>
      <c r="Y383" t="n">
        <v>1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7.7418</v>
      </c>
      <c r="E384" t="n">
        <v>12.92</v>
      </c>
      <c r="F384" t="n">
        <v>8.74</v>
      </c>
      <c r="G384" t="n">
        <v>11.39</v>
      </c>
      <c r="H384" t="n">
        <v>0.17</v>
      </c>
      <c r="I384" t="n">
        <v>46</v>
      </c>
      <c r="J384" t="n">
        <v>186.83</v>
      </c>
      <c r="K384" t="n">
        <v>53.44</v>
      </c>
      <c r="L384" t="n">
        <v>1.75</v>
      </c>
      <c r="M384" t="n">
        <v>44</v>
      </c>
      <c r="N384" t="n">
        <v>36.64</v>
      </c>
      <c r="O384" t="n">
        <v>23276.13</v>
      </c>
      <c r="P384" t="n">
        <v>108.85</v>
      </c>
      <c r="Q384" t="n">
        <v>1361.6</v>
      </c>
      <c r="R384" t="n">
        <v>55.31</v>
      </c>
      <c r="S384" t="n">
        <v>25.13</v>
      </c>
      <c r="T384" t="n">
        <v>14297.15</v>
      </c>
      <c r="U384" t="n">
        <v>0.45</v>
      </c>
      <c r="V384" t="n">
        <v>0.82</v>
      </c>
      <c r="W384" t="n">
        <v>1.25</v>
      </c>
      <c r="X384" t="n">
        <v>0.91</v>
      </c>
      <c r="Y384" t="n">
        <v>1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7.9902</v>
      </c>
      <c r="E385" t="n">
        <v>12.52</v>
      </c>
      <c r="F385" t="n">
        <v>8.6</v>
      </c>
      <c r="G385" t="n">
        <v>13.22</v>
      </c>
      <c r="H385" t="n">
        <v>0.19</v>
      </c>
      <c r="I385" t="n">
        <v>39</v>
      </c>
      <c r="J385" t="n">
        <v>187.21</v>
      </c>
      <c r="K385" t="n">
        <v>53.44</v>
      </c>
      <c r="L385" t="n">
        <v>2</v>
      </c>
      <c r="M385" t="n">
        <v>37</v>
      </c>
      <c r="N385" t="n">
        <v>36.77</v>
      </c>
      <c r="O385" t="n">
        <v>23322.88</v>
      </c>
      <c r="P385" t="n">
        <v>105.43</v>
      </c>
      <c r="Q385" t="n">
        <v>1361.53</v>
      </c>
      <c r="R385" t="n">
        <v>50.72</v>
      </c>
      <c r="S385" t="n">
        <v>25.13</v>
      </c>
      <c r="T385" t="n">
        <v>12033.76</v>
      </c>
      <c r="U385" t="n">
        <v>0.5</v>
      </c>
      <c r="V385" t="n">
        <v>0.84</v>
      </c>
      <c r="W385" t="n">
        <v>1.25</v>
      </c>
      <c r="X385" t="n">
        <v>0.77</v>
      </c>
      <c r="Y385" t="n">
        <v>1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8.1831</v>
      </c>
      <c r="E386" t="n">
        <v>12.22</v>
      </c>
      <c r="F386" t="n">
        <v>8.49</v>
      </c>
      <c r="G386" t="n">
        <v>14.98</v>
      </c>
      <c r="H386" t="n">
        <v>0.21</v>
      </c>
      <c r="I386" t="n">
        <v>34</v>
      </c>
      <c r="J386" t="n">
        <v>187.59</v>
      </c>
      <c r="K386" t="n">
        <v>53.44</v>
      </c>
      <c r="L386" t="n">
        <v>2.25</v>
      </c>
      <c r="M386" t="n">
        <v>32</v>
      </c>
      <c r="N386" t="n">
        <v>36.9</v>
      </c>
      <c r="O386" t="n">
        <v>23369.68</v>
      </c>
      <c r="P386" t="n">
        <v>102.1</v>
      </c>
      <c r="Q386" t="n">
        <v>1361.57</v>
      </c>
      <c r="R386" t="n">
        <v>47.43</v>
      </c>
      <c r="S386" t="n">
        <v>25.13</v>
      </c>
      <c r="T386" t="n">
        <v>10417.49</v>
      </c>
      <c r="U386" t="n">
        <v>0.53</v>
      </c>
      <c r="V386" t="n">
        <v>0.85</v>
      </c>
      <c r="W386" t="n">
        <v>1.23</v>
      </c>
      <c r="X386" t="n">
        <v>0.67</v>
      </c>
      <c r="Y386" t="n">
        <v>1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8.3461</v>
      </c>
      <c r="E387" t="n">
        <v>11.98</v>
      </c>
      <c r="F387" t="n">
        <v>8.4</v>
      </c>
      <c r="G387" t="n">
        <v>16.79</v>
      </c>
      <c r="H387" t="n">
        <v>0.24</v>
      </c>
      <c r="I387" t="n">
        <v>30</v>
      </c>
      <c r="J387" t="n">
        <v>187.97</v>
      </c>
      <c r="K387" t="n">
        <v>53.44</v>
      </c>
      <c r="L387" t="n">
        <v>2.5</v>
      </c>
      <c r="M387" t="n">
        <v>28</v>
      </c>
      <c r="N387" t="n">
        <v>37.03</v>
      </c>
      <c r="O387" t="n">
        <v>23416.52</v>
      </c>
      <c r="P387" t="n">
        <v>99.8</v>
      </c>
      <c r="Q387" t="n">
        <v>1361.52</v>
      </c>
      <c r="R387" t="n">
        <v>44.59</v>
      </c>
      <c r="S387" t="n">
        <v>25.13</v>
      </c>
      <c r="T387" t="n">
        <v>9015.139999999999</v>
      </c>
      <c r="U387" t="n">
        <v>0.5600000000000001</v>
      </c>
      <c r="V387" t="n">
        <v>0.86</v>
      </c>
      <c r="W387" t="n">
        <v>1.23</v>
      </c>
      <c r="X387" t="n">
        <v>0.58</v>
      </c>
      <c r="Y387" t="n">
        <v>1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8.457700000000001</v>
      </c>
      <c r="E388" t="n">
        <v>11.82</v>
      </c>
      <c r="F388" t="n">
        <v>8.35</v>
      </c>
      <c r="G388" t="n">
        <v>18.56</v>
      </c>
      <c r="H388" t="n">
        <v>0.26</v>
      </c>
      <c r="I388" t="n">
        <v>27</v>
      </c>
      <c r="J388" t="n">
        <v>188.35</v>
      </c>
      <c r="K388" t="n">
        <v>53.44</v>
      </c>
      <c r="L388" t="n">
        <v>2.75</v>
      </c>
      <c r="M388" t="n">
        <v>25</v>
      </c>
      <c r="N388" t="n">
        <v>37.16</v>
      </c>
      <c r="O388" t="n">
        <v>23463.4</v>
      </c>
      <c r="P388" t="n">
        <v>96.72</v>
      </c>
      <c r="Q388" t="n">
        <v>1361.49</v>
      </c>
      <c r="R388" t="n">
        <v>43.01</v>
      </c>
      <c r="S388" t="n">
        <v>25.13</v>
      </c>
      <c r="T388" t="n">
        <v>8241.75</v>
      </c>
      <c r="U388" t="n">
        <v>0.58</v>
      </c>
      <c r="V388" t="n">
        <v>0.86</v>
      </c>
      <c r="W388" t="n">
        <v>1.23</v>
      </c>
      <c r="X388" t="n">
        <v>0.53</v>
      </c>
      <c r="Y388" t="n">
        <v>1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8.5868</v>
      </c>
      <c r="E389" t="n">
        <v>11.65</v>
      </c>
      <c r="F389" t="n">
        <v>8.279999999999999</v>
      </c>
      <c r="G389" t="n">
        <v>20.71</v>
      </c>
      <c r="H389" t="n">
        <v>0.28</v>
      </c>
      <c r="I389" t="n">
        <v>24</v>
      </c>
      <c r="J389" t="n">
        <v>188.73</v>
      </c>
      <c r="K389" t="n">
        <v>53.44</v>
      </c>
      <c r="L389" t="n">
        <v>3</v>
      </c>
      <c r="M389" t="n">
        <v>22</v>
      </c>
      <c r="N389" t="n">
        <v>37.29</v>
      </c>
      <c r="O389" t="n">
        <v>23510.33</v>
      </c>
      <c r="P389" t="n">
        <v>94.27</v>
      </c>
      <c r="Q389" t="n">
        <v>1361.47</v>
      </c>
      <c r="R389" t="n">
        <v>41.35</v>
      </c>
      <c r="S389" t="n">
        <v>25.13</v>
      </c>
      <c r="T389" t="n">
        <v>7425.17</v>
      </c>
      <c r="U389" t="n">
        <v>0.61</v>
      </c>
      <c r="V389" t="n">
        <v>0.87</v>
      </c>
      <c r="W389" t="n">
        <v>1.21</v>
      </c>
      <c r="X389" t="n">
        <v>0.46</v>
      </c>
      <c r="Y389" t="n">
        <v>1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8.6653</v>
      </c>
      <c r="E390" t="n">
        <v>11.54</v>
      </c>
      <c r="F390" t="n">
        <v>8.25</v>
      </c>
      <c r="G390" t="n">
        <v>22.51</v>
      </c>
      <c r="H390" t="n">
        <v>0.3</v>
      </c>
      <c r="I390" t="n">
        <v>22</v>
      </c>
      <c r="J390" t="n">
        <v>189.11</v>
      </c>
      <c r="K390" t="n">
        <v>53.44</v>
      </c>
      <c r="L390" t="n">
        <v>3.25</v>
      </c>
      <c r="M390" t="n">
        <v>20</v>
      </c>
      <c r="N390" t="n">
        <v>37.42</v>
      </c>
      <c r="O390" t="n">
        <v>23557.3</v>
      </c>
      <c r="P390" t="n">
        <v>91.31999999999999</v>
      </c>
      <c r="Q390" t="n">
        <v>1361.36</v>
      </c>
      <c r="R390" t="n">
        <v>40.2</v>
      </c>
      <c r="S390" t="n">
        <v>25.13</v>
      </c>
      <c r="T390" t="n">
        <v>6861.35</v>
      </c>
      <c r="U390" t="n">
        <v>0.63</v>
      </c>
      <c r="V390" t="n">
        <v>0.87</v>
      </c>
      <c r="W390" t="n">
        <v>1.21</v>
      </c>
      <c r="X390" t="n">
        <v>0.43</v>
      </c>
      <c r="Y390" t="n">
        <v>1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8.765700000000001</v>
      </c>
      <c r="E391" t="n">
        <v>11.41</v>
      </c>
      <c r="F391" t="n">
        <v>8.199999999999999</v>
      </c>
      <c r="G391" t="n">
        <v>24.58</v>
      </c>
      <c r="H391" t="n">
        <v>0.33</v>
      </c>
      <c r="I391" t="n">
        <v>20</v>
      </c>
      <c r="J391" t="n">
        <v>189.49</v>
      </c>
      <c r="K391" t="n">
        <v>53.44</v>
      </c>
      <c r="L391" t="n">
        <v>3.5</v>
      </c>
      <c r="M391" t="n">
        <v>18</v>
      </c>
      <c r="N391" t="n">
        <v>37.55</v>
      </c>
      <c r="O391" t="n">
        <v>23604.32</v>
      </c>
      <c r="P391" t="n">
        <v>88.67</v>
      </c>
      <c r="Q391" t="n">
        <v>1361.44</v>
      </c>
      <c r="R391" t="n">
        <v>38.26</v>
      </c>
      <c r="S391" t="n">
        <v>25.13</v>
      </c>
      <c r="T391" t="n">
        <v>5901.88</v>
      </c>
      <c r="U391" t="n">
        <v>0.66</v>
      </c>
      <c r="V391" t="n">
        <v>0.88</v>
      </c>
      <c r="W391" t="n">
        <v>1.21</v>
      </c>
      <c r="X391" t="n">
        <v>0.37</v>
      </c>
      <c r="Y391" t="n">
        <v>1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8.855399999999999</v>
      </c>
      <c r="E392" t="n">
        <v>11.29</v>
      </c>
      <c r="F392" t="n">
        <v>8.15</v>
      </c>
      <c r="G392" t="n">
        <v>27.18</v>
      </c>
      <c r="H392" t="n">
        <v>0.35</v>
      </c>
      <c r="I392" t="n">
        <v>18</v>
      </c>
      <c r="J392" t="n">
        <v>189.87</v>
      </c>
      <c r="K392" t="n">
        <v>53.44</v>
      </c>
      <c r="L392" t="n">
        <v>3.75</v>
      </c>
      <c r="M392" t="n">
        <v>14</v>
      </c>
      <c r="N392" t="n">
        <v>37.69</v>
      </c>
      <c r="O392" t="n">
        <v>23651.38</v>
      </c>
      <c r="P392" t="n">
        <v>85.42</v>
      </c>
      <c r="Q392" t="n">
        <v>1361.35</v>
      </c>
      <c r="R392" t="n">
        <v>37.02</v>
      </c>
      <c r="S392" t="n">
        <v>25.13</v>
      </c>
      <c r="T392" t="n">
        <v>5291.27</v>
      </c>
      <c r="U392" t="n">
        <v>0.68</v>
      </c>
      <c r="V392" t="n">
        <v>0.88</v>
      </c>
      <c r="W392" t="n">
        <v>1.21</v>
      </c>
      <c r="X392" t="n">
        <v>0.33</v>
      </c>
      <c r="Y392" t="n">
        <v>1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8.881</v>
      </c>
      <c r="E393" t="n">
        <v>11.26</v>
      </c>
      <c r="F393" t="n">
        <v>8.16</v>
      </c>
      <c r="G393" t="n">
        <v>28.8</v>
      </c>
      <c r="H393" t="n">
        <v>0.37</v>
      </c>
      <c r="I393" t="n">
        <v>17</v>
      </c>
      <c r="J393" t="n">
        <v>190.25</v>
      </c>
      <c r="K393" t="n">
        <v>53.44</v>
      </c>
      <c r="L393" t="n">
        <v>4</v>
      </c>
      <c r="M393" t="n">
        <v>8</v>
      </c>
      <c r="N393" t="n">
        <v>37.82</v>
      </c>
      <c r="O393" t="n">
        <v>23698.48</v>
      </c>
      <c r="P393" t="n">
        <v>83.84</v>
      </c>
      <c r="Q393" t="n">
        <v>1361.34</v>
      </c>
      <c r="R393" t="n">
        <v>36.92</v>
      </c>
      <c r="S393" t="n">
        <v>25.13</v>
      </c>
      <c r="T393" t="n">
        <v>5247.42</v>
      </c>
      <c r="U393" t="n">
        <v>0.68</v>
      </c>
      <c r="V393" t="n">
        <v>0.88</v>
      </c>
      <c r="W393" t="n">
        <v>1.22</v>
      </c>
      <c r="X393" t="n">
        <v>0.34</v>
      </c>
      <c r="Y393" t="n">
        <v>1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8.9171</v>
      </c>
      <c r="E394" t="n">
        <v>11.21</v>
      </c>
      <c r="F394" t="n">
        <v>8.15</v>
      </c>
      <c r="G394" t="n">
        <v>30.56</v>
      </c>
      <c r="H394" t="n">
        <v>0.4</v>
      </c>
      <c r="I394" t="n">
        <v>16</v>
      </c>
      <c r="J394" t="n">
        <v>190.63</v>
      </c>
      <c r="K394" t="n">
        <v>53.44</v>
      </c>
      <c r="L394" t="n">
        <v>4.25</v>
      </c>
      <c r="M394" t="n">
        <v>4</v>
      </c>
      <c r="N394" t="n">
        <v>37.95</v>
      </c>
      <c r="O394" t="n">
        <v>23745.63</v>
      </c>
      <c r="P394" t="n">
        <v>82.8</v>
      </c>
      <c r="Q394" t="n">
        <v>1361.5</v>
      </c>
      <c r="R394" t="n">
        <v>36.42</v>
      </c>
      <c r="S394" t="n">
        <v>25.13</v>
      </c>
      <c r="T394" t="n">
        <v>5001.78</v>
      </c>
      <c r="U394" t="n">
        <v>0.6899999999999999</v>
      </c>
      <c r="V394" t="n">
        <v>0.88</v>
      </c>
      <c r="W394" t="n">
        <v>1.22</v>
      </c>
      <c r="X394" t="n">
        <v>0.33</v>
      </c>
      <c r="Y394" t="n">
        <v>1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8.909599999999999</v>
      </c>
      <c r="E395" t="n">
        <v>11.22</v>
      </c>
      <c r="F395" t="n">
        <v>8.16</v>
      </c>
      <c r="G395" t="n">
        <v>30.6</v>
      </c>
      <c r="H395" t="n">
        <v>0.42</v>
      </c>
      <c r="I395" t="n">
        <v>16</v>
      </c>
      <c r="J395" t="n">
        <v>191.02</v>
      </c>
      <c r="K395" t="n">
        <v>53.44</v>
      </c>
      <c r="L395" t="n">
        <v>4.5</v>
      </c>
      <c r="M395" t="n">
        <v>1</v>
      </c>
      <c r="N395" t="n">
        <v>38.08</v>
      </c>
      <c r="O395" t="n">
        <v>23792.83</v>
      </c>
      <c r="P395" t="n">
        <v>83.22</v>
      </c>
      <c r="Q395" t="n">
        <v>1361.38</v>
      </c>
      <c r="R395" t="n">
        <v>36.69</v>
      </c>
      <c r="S395" t="n">
        <v>25.13</v>
      </c>
      <c r="T395" t="n">
        <v>5135.45</v>
      </c>
      <c r="U395" t="n">
        <v>0.6899999999999999</v>
      </c>
      <c r="V395" t="n">
        <v>0.88</v>
      </c>
      <c r="W395" t="n">
        <v>1.23</v>
      </c>
      <c r="X395" t="n">
        <v>0.34</v>
      </c>
      <c r="Y395" t="n">
        <v>1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8.9093</v>
      </c>
      <c r="E396" t="n">
        <v>11.22</v>
      </c>
      <c r="F396" t="n">
        <v>8.16</v>
      </c>
      <c r="G396" t="n">
        <v>30.6</v>
      </c>
      <c r="H396" t="n">
        <v>0.44</v>
      </c>
      <c r="I396" t="n">
        <v>16</v>
      </c>
      <c r="J396" t="n">
        <v>191.4</v>
      </c>
      <c r="K396" t="n">
        <v>53.44</v>
      </c>
      <c r="L396" t="n">
        <v>4.75</v>
      </c>
      <c r="M396" t="n">
        <v>0</v>
      </c>
      <c r="N396" t="n">
        <v>38.22</v>
      </c>
      <c r="O396" t="n">
        <v>23840.07</v>
      </c>
      <c r="P396" t="n">
        <v>83.16</v>
      </c>
      <c r="Q396" t="n">
        <v>1361.38</v>
      </c>
      <c r="R396" t="n">
        <v>36.71</v>
      </c>
      <c r="S396" t="n">
        <v>25.13</v>
      </c>
      <c r="T396" t="n">
        <v>5144.8</v>
      </c>
      <c r="U396" t="n">
        <v>0.68</v>
      </c>
      <c r="V396" t="n">
        <v>0.88</v>
      </c>
      <c r="W396" t="n">
        <v>1.23</v>
      </c>
      <c r="X396" t="n">
        <v>0.34</v>
      </c>
      <c r="Y396" t="n">
        <v>1</v>
      </c>
      <c r="Z396" t="n">
        <v>10</v>
      </c>
    </row>
    <row r="397">
      <c r="A397" t="n">
        <v>0</v>
      </c>
      <c r="B397" t="n">
        <v>55</v>
      </c>
      <c r="C397" t="inlineStr">
        <is>
          <t xml:space="preserve">CONCLUIDO	</t>
        </is>
      </c>
      <c r="D397" t="n">
        <v>7.9644</v>
      </c>
      <c r="E397" t="n">
        <v>12.56</v>
      </c>
      <c r="F397" t="n">
        <v>9.039999999999999</v>
      </c>
      <c r="G397" t="n">
        <v>9.039999999999999</v>
      </c>
      <c r="H397" t="n">
        <v>0.15</v>
      </c>
      <c r="I397" t="n">
        <v>60</v>
      </c>
      <c r="J397" t="n">
        <v>116.05</v>
      </c>
      <c r="K397" t="n">
        <v>43.4</v>
      </c>
      <c r="L397" t="n">
        <v>1</v>
      </c>
      <c r="M397" t="n">
        <v>58</v>
      </c>
      <c r="N397" t="n">
        <v>16.65</v>
      </c>
      <c r="O397" t="n">
        <v>14546.17</v>
      </c>
      <c r="P397" t="n">
        <v>81.56999999999999</v>
      </c>
      <c r="Q397" t="n">
        <v>1361.81</v>
      </c>
      <c r="R397" t="n">
        <v>64.31999999999999</v>
      </c>
      <c r="S397" t="n">
        <v>25.13</v>
      </c>
      <c r="T397" t="n">
        <v>18729.86</v>
      </c>
      <c r="U397" t="n">
        <v>0.39</v>
      </c>
      <c r="V397" t="n">
        <v>0.8</v>
      </c>
      <c r="W397" t="n">
        <v>1.29</v>
      </c>
      <c r="X397" t="n">
        <v>1.22</v>
      </c>
      <c r="Y397" t="n">
        <v>1</v>
      </c>
      <c r="Z397" t="n">
        <v>10</v>
      </c>
    </row>
    <row r="398">
      <c r="A398" t="n">
        <v>1</v>
      </c>
      <c r="B398" t="n">
        <v>55</v>
      </c>
      <c r="C398" t="inlineStr">
        <is>
          <t xml:space="preserve">CONCLUIDO	</t>
        </is>
      </c>
      <c r="D398" t="n">
        <v>8.418699999999999</v>
      </c>
      <c r="E398" t="n">
        <v>11.88</v>
      </c>
      <c r="F398" t="n">
        <v>8.720000000000001</v>
      </c>
      <c r="G398" t="n">
        <v>11.63</v>
      </c>
      <c r="H398" t="n">
        <v>0.19</v>
      </c>
      <c r="I398" t="n">
        <v>45</v>
      </c>
      <c r="J398" t="n">
        <v>116.37</v>
      </c>
      <c r="K398" t="n">
        <v>43.4</v>
      </c>
      <c r="L398" t="n">
        <v>1.25</v>
      </c>
      <c r="M398" t="n">
        <v>43</v>
      </c>
      <c r="N398" t="n">
        <v>16.72</v>
      </c>
      <c r="O398" t="n">
        <v>14585.96</v>
      </c>
      <c r="P398" t="n">
        <v>75.48999999999999</v>
      </c>
      <c r="Q398" t="n">
        <v>1361.77</v>
      </c>
      <c r="R398" t="n">
        <v>54.51</v>
      </c>
      <c r="S398" t="n">
        <v>25.13</v>
      </c>
      <c r="T398" t="n">
        <v>13899.28</v>
      </c>
      <c r="U398" t="n">
        <v>0.46</v>
      </c>
      <c r="V398" t="n">
        <v>0.83</v>
      </c>
      <c r="W398" t="n">
        <v>1.26</v>
      </c>
      <c r="X398" t="n">
        <v>0.9</v>
      </c>
      <c r="Y398" t="n">
        <v>1</v>
      </c>
      <c r="Z398" t="n">
        <v>10</v>
      </c>
    </row>
    <row r="399">
      <c r="A399" t="n">
        <v>2</v>
      </c>
      <c r="B399" t="n">
        <v>55</v>
      </c>
      <c r="C399" t="inlineStr">
        <is>
          <t xml:space="preserve">CONCLUIDO	</t>
        </is>
      </c>
      <c r="D399" t="n">
        <v>8.747199999999999</v>
      </c>
      <c r="E399" t="n">
        <v>11.43</v>
      </c>
      <c r="F399" t="n">
        <v>8.51</v>
      </c>
      <c r="G399" t="n">
        <v>14.59</v>
      </c>
      <c r="H399" t="n">
        <v>0.23</v>
      </c>
      <c r="I399" t="n">
        <v>35</v>
      </c>
      <c r="J399" t="n">
        <v>116.69</v>
      </c>
      <c r="K399" t="n">
        <v>43.4</v>
      </c>
      <c r="L399" t="n">
        <v>1.5</v>
      </c>
      <c r="M399" t="n">
        <v>32</v>
      </c>
      <c r="N399" t="n">
        <v>16.79</v>
      </c>
      <c r="O399" t="n">
        <v>14625.77</v>
      </c>
      <c r="P399" t="n">
        <v>70.04000000000001</v>
      </c>
      <c r="Q399" t="n">
        <v>1361.48</v>
      </c>
      <c r="R399" t="n">
        <v>48.11</v>
      </c>
      <c r="S399" t="n">
        <v>25.13</v>
      </c>
      <c r="T399" t="n">
        <v>10748.34</v>
      </c>
      <c r="U399" t="n">
        <v>0.52</v>
      </c>
      <c r="V399" t="n">
        <v>0.84</v>
      </c>
      <c r="W399" t="n">
        <v>1.24</v>
      </c>
      <c r="X399" t="n">
        <v>0.6899999999999999</v>
      </c>
      <c r="Y399" t="n">
        <v>1</v>
      </c>
      <c r="Z399" t="n">
        <v>10</v>
      </c>
    </row>
    <row r="400">
      <c r="A400" t="n">
        <v>3</v>
      </c>
      <c r="B400" t="n">
        <v>55</v>
      </c>
      <c r="C400" t="inlineStr">
        <is>
          <t xml:space="preserve">CONCLUIDO	</t>
        </is>
      </c>
      <c r="D400" t="n">
        <v>8.9468</v>
      </c>
      <c r="E400" t="n">
        <v>11.18</v>
      </c>
      <c r="F400" t="n">
        <v>8.4</v>
      </c>
      <c r="G400" t="n">
        <v>17.38</v>
      </c>
      <c r="H400" t="n">
        <v>0.26</v>
      </c>
      <c r="I400" t="n">
        <v>29</v>
      </c>
      <c r="J400" t="n">
        <v>117.01</v>
      </c>
      <c r="K400" t="n">
        <v>43.4</v>
      </c>
      <c r="L400" t="n">
        <v>1.75</v>
      </c>
      <c r="M400" t="n">
        <v>19</v>
      </c>
      <c r="N400" t="n">
        <v>16.86</v>
      </c>
      <c r="O400" t="n">
        <v>14665.62</v>
      </c>
      <c r="P400" t="n">
        <v>66.34</v>
      </c>
      <c r="Q400" t="n">
        <v>1361.34</v>
      </c>
      <c r="R400" t="n">
        <v>44.41</v>
      </c>
      <c r="S400" t="n">
        <v>25.13</v>
      </c>
      <c r="T400" t="n">
        <v>8928.799999999999</v>
      </c>
      <c r="U400" t="n">
        <v>0.57</v>
      </c>
      <c r="V400" t="n">
        <v>0.86</v>
      </c>
      <c r="W400" t="n">
        <v>1.24</v>
      </c>
      <c r="X400" t="n">
        <v>0.58</v>
      </c>
      <c r="Y400" t="n">
        <v>1</v>
      </c>
      <c r="Z400" t="n">
        <v>10</v>
      </c>
    </row>
    <row r="401">
      <c r="A401" t="n">
        <v>4</v>
      </c>
      <c r="B401" t="n">
        <v>55</v>
      </c>
      <c r="C401" t="inlineStr">
        <is>
          <t xml:space="preserve">CONCLUIDO	</t>
        </is>
      </c>
      <c r="D401" t="n">
        <v>9.0389</v>
      </c>
      <c r="E401" t="n">
        <v>11.06</v>
      </c>
      <c r="F401" t="n">
        <v>8.359999999999999</v>
      </c>
      <c r="G401" t="n">
        <v>19.29</v>
      </c>
      <c r="H401" t="n">
        <v>0.3</v>
      </c>
      <c r="I401" t="n">
        <v>26</v>
      </c>
      <c r="J401" t="n">
        <v>117.34</v>
      </c>
      <c r="K401" t="n">
        <v>43.4</v>
      </c>
      <c r="L401" t="n">
        <v>2</v>
      </c>
      <c r="M401" t="n">
        <v>4</v>
      </c>
      <c r="N401" t="n">
        <v>16.94</v>
      </c>
      <c r="O401" t="n">
        <v>14705.49</v>
      </c>
      <c r="P401" t="n">
        <v>63.94</v>
      </c>
      <c r="Q401" t="n">
        <v>1361.48</v>
      </c>
      <c r="R401" t="n">
        <v>42.53</v>
      </c>
      <c r="S401" t="n">
        <v>25.13</v>
      </c>
      <c r="T401" t="n">
        <v>8003.59</v>
      </c>
      <c r="U401" t="n">
        <v>0.59</v>
      </c>
      <c r="V401" t="n">
        <v>0.86</v>
      </c>
      <c r="W401" t="n">
        <v>1.25</v>
      </c>
      <c r="X401" t="n">
        <v>0.54</v>
      </c>
      <c r="Y401" t="n">
        <v>1</v>
      </c>
      <c r="Z401" t="n">
        <v>10</v>
      </c>
    </row>
    <row r="402">
      <c r="A402" t="n">
        <v>5</v>
      </c>
      <c r="B402" t="n">
        <v>55</v>
      </c>
      <c r="C402" t="inlineStr">
        <is>
          <t xml:space="preserve">CONCLUIDO	</t>
        </is>
      </c>
      <c r="D402" t="n">
        <v>9.0357</v>
      </c>
      <c r="E402" t="n">
        <v>11.07</v>
      </c>
      <c r="F402" t="n">
        <v>8.359999999999999</v>
      </c>
      <c r="G402" t="n">
        <v>19.3</v>
      </c>
      <c r="H402" t="n">
        <v>0.34</v>
      </c>
      <c r="I402" t="n">
        <v>26</v>
      </c>
      <c r="J402" t="n">
        <v>117.66</v>
      </c>
      <c r="K402" t="n">
        <v>43.4</v>
      </c>
      <c r="L402" t="n">
        <v>2.25</v>
      </c>
      <c r="M402" t="n">
        <v>0</v>
      </c>
      <c r="N402" t="n">
        <v>17.01</v>
      </c>
      <c r="O402" t="n">
        <v>14745.39</v>
      </c>
      <c r="P402" t="n">
        <v>64.29000000000001</v>
      </c>
      <c r="Q402" t="n">
        <v>1361.52</v>
      </c>
      <c r="R402" t="n">
        <v>42.44</v>
      </c>
      <c r="S402" t="n">
        <v>25.13</v>
      </c>
      <c r="T402" t="n">
        <v>7962.62</v>
      </c>
      <c r="U402" t="n">
        <v>0.59</v>
      </c>
      <c r="V402" t="n">
        <v>0.86</v>
      </c>
      <c r="W402" t="n">
        <v>1.26</v>
      </c>
      <c r="X402" t="n">
        <v>0.54</v>
      </c>
      <c r="Y402" t="n">
        <v>1</v>
      </c>
      <c r="Z4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INDEX(resultados!$A$2:$ZZ$402, 1, MATCH($B$1, resultados!$A$1:$ZZ$1, 0))</f>
        <v/>
      </c>
      <c r="B7">
        <f>INDEX(resultados!$A$2:$ZZ$402, 1, MATCH($B$2, resultados!$A$1:$ZZ$1, 0))</f>
        <v/>
      </c>
      <c r="C7">
        <f>INDEX(resultados!$A$2:$ZZ$402, 1, MATCH($B$3, resultados!$A$1:$ZZ$1, 0))</f>
        <v/>
      </c>
    </row>
    <row r="8">
      <c r="A8">
        <f>INDEX(resultados!$A$2:$ZZ$402, 2, MATCH($B$1, resultados!$A$1:$ZZ$1, 0))</f>
        <v/>
      </c>
      <c r="B8">
        <f>INDEX(resultados!$A$2:$ZZ$402, 2, MATCH($B$2, resultados!$A$1:$ZZ$1, 0))</f>
        <v/>
      </c>
      <c r="C8">
        <f>INDEX(resultados!$A$2:$ZZ$402, 2, MATCH($B$3, resultados!$A$1:$ZZ$1, 0))</f>
        <v/>
      </c>
    </row>
    <row r="9">
      <c r="A9">
        <f>INDEX(resultados!$A$2:$ZZ$402, 3, MATCH($B$1, resultados!$A$1:$ZZ$1, 0))</f>
        <v/>
      </c>
      <c r="B9">
        <f>INDEX(resultados!$A$2:$ZZ$402, 3, MATCH($B$2, resultados!$A$1:$ZZ$1, 0))</f>
        <v/>
      </c>
      <c r="C9">
        <f>INDEX(resultados!$A$2:$ZZ$402, 3, MATCH($B$3, resultados!$A$1:$ZZ$1, 0))</f>
        <v/>
      </c>
    </row>
    <row r="10">
      <c r="A10">
        <f>INDEX(resultados!$A$2:$ZZ$402, 4, MATCH($B$1, resultados!$A$1:$ZZ$1, 0))</f>
        <v/>
      </c>
      <c r="B10">
        <f>INDEX(resultados!$A$2:$ZZ$402, 4, MATCH($B$2, resultados!$A$1:$ZZ$1, 0))</f>
        <v/>
      </c>
      <c r="C10">
        <f>INDEX(resultados!$A$2:$ZZ$402, 4, MATCH($B$3, resultados!$A$1:$ZZ$1, 0))</f>
        <v/>
      </c>
    </row>
    <row r="11">
      <c r="A11">
        <f>INDEX(resultados!$A$2:$ZZ$402, 5, MATCH($B$1, resultados!$A$1:$ZZ$1, 0))</f>
        <v/>
      </c>
      <c r="B11">
        <f>INDEX(resultados!$A$2:$ZZ$402, 5, MATCH($B$2, resultados!$A$1:$ZZ$1, 0))</f>
        <v/>
      </c>
      <c r="C11">
        <f>INDEX(resultados!$A$2:$ZZ$402, 5, MATCH($B$3, resultados!$A$1:$ZZ$1, 0))</f>
        <v/>
      </c>
    </row>
    <row r="12">
      <c r="A12">
        <f>INDEX(resultados!$A$2:$ZZ$402, 6, MATCH($B$1, resultados!$A$1:$ZZ$1, 0))</f>
        <v/>
      </c>
      <c r="B12">
        <f>INDEX(resultados!$A$2:$ZZ$402, 6, MATCH($B$2, resultados!$A$1:$ZZ$1, 0))</f>
        <v/>
      </c>
      <c r="C12">
        <f>INDEX(resultados!$A$2:$ZZ$402, 6, MATCH($B$3, resultados!$A$1:$ZZ$1, 0))</f>
        <v/>
      </c>
    </row>
    <row r="13">
      <c r="A13">
        <f>INDEX(resultados!$A$2:$ZZ$402, 7, MATCH($B$1, resultados!$A$1:$ZZ$1, 0))</f>
        <v/>
      </c>
      <c r="B13">
        <f>INDEX(resultados!$A$2:$ZZ$402, 7, MATCH($B$2, resultados!$A$1:$ZZ$1, 0))</f>
        <v/>
      </c>
      <c r="C13">
        <f>INDEX(resultados!$A$2:$ZZ$402, 7, MATCH($B$3, resultados!$A$1:$ZZ$1, 0))</f>
        <v/>
      </c>
    </row>
    <row r="14">
      <c r="A14">
        <f>INDEX(resultados!$A$2:$ZZ$402, 8, MATCH($B$1, resultados!$A$1:$ZZ$1, 0))</f>
        <v/>
      </c>
      <c r="B14">
        <f>INDEX(resultados!$A$2:$ZZ$402, 8, MATCH($B$2, resultados!$A$1:$ZZ$1, 0))</f>
        <v/>
      </c>
      <c r="C14">
        <f>INDEX(resultados!$A$2:$ZZ$402, 8, MATCH($B$3, resultados!$A$1:$ZZ$1, 0))</f>
        <v/>
      </c>
    </row>
    <row r="15">
      <c r="A15">
        <f>INDEX(resultados!$A$2:$ZZ$402, 9, MATCH($B$1, resultados!$A$1:$ZZ$1, 0))</f>
        <v/>
      </c>
      <c r="B15">
        <f>INDEX(resultados!$A$2:$ZZ$402, 9, MATCH($B$2, resultados!$A$1:$ZZ$1, 0))</f>
        <v/>
      </c>
      <c r="C15">
        <f>INDEX(resultados!$A$2:$ZZ$402, 9, MATCH($B$3, resultados!$A$1:$ZZ$1, 0))</f>
        <v/>
      </c>
    </row>
    <row r="16">
      <c r="A16">
        <f>INDEX(resultados!$A$2:$ZZ$402, 10, MATCH($B$1, resultados!$A$1:$ZZ$1, 0))</f>
        <v/>
      </c>
      <c r="B16">
        <f>INDEX(resultados!$A$2:$ZZ$402, 10, MATCH($B$2, resultados!$A$1:$ZZ$1, 0))</f>
        <v/>
      </c>
      <c r="C16">
        <f>INDEX(resultados!$A$2:$ZZ$402, 10, MATCH($B$3, resultados!$A$1:$ZZ$1, 0))</f>
        <v/>
      </c>
    </row>
    <row r="17">
      <c r="A17">
        <f>INDEX(resultados!$A$2:$ZZ$402, 11, MATCH($B$1, resultados!$A$1:$ZZ$1, 0))</f>
        <v/>
      </c>
      <c r="B17">
        <f>INDEX(resultados!$A$2:$ZZ$402, 11, MATCH($B$2, resultados!$A$1:$ZZ$1, 0))</f>
        <v/>
      </c>
      <c r="C17">
        <f>INDEX(resultados!$A$2:$ZZ$402, 11, MATCH($B$3, resultados!$A$1:$ZZ$1, 0))</f>
        <v/>
      </c>
    </row>
    <row r="18">
      <c r="A18">
        <f>INDEX(resultados!$A$2:$ZZ$402, 12, MATCH($B$1, resultados!$A$1:$ZZ$1, 0))</f>
        <v/>
      </c>
      <c r="B18">
        <f>INDEX(resultados!$A$2:$ZZ$402, 12, MATCH($B$2, resultados!$A$1:$ZZ$1, 0))</f>
        <v/>
      </c>
      <c r="C18">
        <f>INDEX(resultados!$A$2:$ZZ$402, 12, MATCH($B$3, resultados!$A$1:$ZZ$1, 0))</f>
        <v/>
      </c>
    </row>
    <row r="19">
      <c r="A19">
        <f>INDEX(resultados!$A$2:$ZZ$402, 13, MATCH($B$1, resultados!$A$1:$ZZ$1, 0))</f>
        <v/>
      </c>
      <c r="B19">
        <f>INDEX(resultados!$A$2:$ZZ$402, 13, MATCH($B$2, resultados!$A$1:$ZZ$1, 0))</f>
        <v/>
      </c>
      <c r="C19">
        <f>INDEX(resultados!$A$2:$ZZ$402, 13, MATCH($B$3, resultados!$A$1:$ZZ$1, 0))</f>
        <v/>
      </c>
    </row>
    <row r="20">
      <c r="A20">
        <f>INDEX(resultados!$A$2:$ZZ$402, 14, MATCH($B$1, resultados!$A$1:$ZZ$1, 0))</f>
        <v/>
      </c>
      <c r="B20">
        <f>INDEX(resultados!$A$2:$ZZ$402, 14, MATCH($B$2, resultados!$A$1:$ZZ$1, 0))</f>
        <v/>
      </c>
      <c r="C20">
        <f>INDEX(resultados!$A$2:$ZZ$402, 14, MATCH($B$3, resultados!$A$1:$ZZ$1, 0))</f>
        <v/>
      </c>
    </row>
    <row r="21">
      <c r="A21">
        <f>INDEX(resultados!$A$2:$ZZ$402, 15, MATCH($B$1, resultados!$A$1:$ZZ$1, 0))</f>
        <v/>
      </c>
      <c r="B21">
        <f>INDEX(resultados!$A$2:$ZZ$402, 15, MATCH($B$2, resultados!$A$1:$ZZ$1, 0))</f>
        <v/>
      </c>
      <c r="C21">
        <f>INDEX(resultados!$A$2:$ZZ$402, 15, MATCH($B$3, resultados!$A$1:$ZZ$1, 0))</f>
        <v/>
      </c>
    </row>
    <row r="22">
      <c r="A22">
        <f>INDEX(resultados!$A$2:$ZZ$402, 16, MATCH($B$1, resultados!$A$1:$ZZ$1, 0))</f>
        <v/>
      </c>
      <c r="B22">
        <f>INDEX(resultados!$A$2:$ZZ$402, 16, MATCH($B$2, resultados!$A$1:$ZZ$1, 0))</f>
        <v/>
      </c>
      <c r="C22">
        <f>INDEX(resultados!$A$2:$ZZ$402, 16, MATCH($B$3, resultados!$A$1:$ZZ$1, 0))</f>
        <v/>
      </c>
    </row>
    <row r="23">
      <c r="A23">
        <f>INDEX(resultados!$A$2:$ZZ$402, 17, MATCH($B$1, resultados!$A$1:$ZZ$1, 0))</f>
        <v/>
      </c>
      <c r="B23">
        <f>INDEX(resultados!$A$2:$ZZ$402, 17, MATCH($B$2, resultados!$A$1:$ZZ$1, 0))</f>
        <v/>
      </c>
      <c r="C23">
        <f>INDEX(resultados!$A$2:$ZZ$402, 17, MATCH($B$3, resultados!$A$1:$ZZ$1, 0))</f>
        <v/>
      </c>
    </row>
    <row r="24">
      <c r="A24">
        <f>INDEX(resultados!$A$2:$ZZ$402, 18, MATCH($B$1, resultados!$A$1:$ZZ$1, 0))</f>
        <v/>
      </c>
      <c r="B24">
        <f>INDEX(resultados!$A$2:$ZZ$402, 18, MATCH($B$2, resultados!$A$1:$ZZ$1, 0))</f>
        <v/>
      </c>
      <c r="C24">
        <f>INDEX(resultados!$A$2:$ZZ$402, 18, MATCH($B$3, resultados!$A$1:$ZZ$1, 0))</f>
        <v/>
      </c>
    </row>
    <row r="25">
      <c r="A25">
        <f>INDEX(resultados!$A$2:$ZZ$402, 19, MATCH($B$1, resultados!$A$1:$ZZ$1, 0))</f>
        <v/>
      </c>
      <c r="B25">
        <f>INDEX(resultados!$A$2:$ZZ$402, 19, MATCH($B$2, resultados!$A$1:$ZZ$1, 0))</f>
        <v/>
      </c>
      <c r="C25">
        <f>INDEX(resultados!$A$2:$ZZ$402, 19, MATCH($B$3, resultados!$A$1:$ZZ$1, 0))</f>
        <v/>
      </c>
    </row>
    <row r="26">
      <c r="A26">
        <f>INDEX(resultados!$A$2:$ZZ$402, 20, MATCH($B$1, resultados!$A$1:$ZZ$1, 0))</f>
        <v/>
      </c>
      <c r="B26">
        <f>INDEX(resultados!$A$2:$ZZ$402, 20, MATCH($B$2, resultados!$A$1:$ZZ$1, 0))</f>
        <v/>
      </c>
      <c r="C26">
        <f>INDEX(resultados!$A$2:$ZZ$402, 20, MATCH($B$3, resultados!$A$1:$ZZ$1, 0))</f>
        <v/>
      </c>
    </row>
    <row r="27">
      <c r="A27">
        <f>INDEX(resultados!$A$2:$ZZ$402, 21, MATCH($B$1, resultados!$A$1:$ZZ$1, 0))</f>
        <v/>
      </c>
      <c r="B27">
        <f>INDEX(resultados!$A$2:$ZZ$402, 21, MATCH($B$2, resultados!$A$1:$ZZ$1, 0))</f>
        <v/>
      </c>
      <c r="C27">
        <f>INDEX(resultados!$A$2:$ZZ$402, 21, MATCH($B$3, resultados!$A$1:$ZZ$1, 0))</f>
        <v/>
      </c>
    </row>
    <row r="28">
      <c r="A28">
        <f>INDEX(resultados!$A$2:$ZZ$402, 22, MATCH($B$1, resultados!$A$1:$ZZ$1, 0))</f>
        <v/>
      </c>
      <c r="B28">
        <f>INDEX(resultados!$A$2:$ZZ$402, 22, MATCH($B$2, resultados!$A$1:$ZZ$1, 0))</f>
        <v/>
      </c>
      <c r="C28">
        <f>INDEX(resultados!$A$2:$ZZ$402, 22, MATCH($B$3, resultados!$A$1:$ZZ$1, 0))</f>
        <v/>
      </c>
    </row>
    <row r="29">
      <c r="A29">
        <f>INDEX(resultados!$A$2:$ZZ$402, 23, MATCH($B$1, resultados!$A$1:$ZZ$1, 0))</f>
        <v/>
      </c>
      <c r="B29">
        <f>INDEX(resultados!$A$2:$ZZ$402, 23, MATCH($B$2, resultados!$A$1:$ZZ$1, 0))</f>
        <v/>
      </c>
      <c r="C29">
        <f>INDEX(resultados!$A$2:$ZZ$402, 23, MATCH($B$3, resultados!$A$1:$ZZ$1, 0))</f>
        <v/>
      </c>
    </row>
    <row r="30">
      <c r="A30">
        <f>INDEX(resultados!$A$2:$ZZ$402, 24, MATCH($B$1, resultados!$A$1:$ZZ$1, 0))</f>
        <v/>
      </c>
      <c r="B30">
        <f>INDEX(resultados!$A$2:$ZZ$402, 24, MATCH($B$2, resultados!$A$1:$ZZ$1, 0))</f>
        <v/>
      </c>
      <c r="C30">
        <f>INDEX(resultados!$A$2:$ZZ$402, 24, MATCH($B$3, resultados!$A$1:$ZZ$1, 0))</f>
        <v/>
      </c>
    </row>
    <row r="31">
      <c r="A31">
        <f>INDEX(resultados!$A$2:$ZZ$402, 25, MATCH($B$1, resultados!$A$1:$ZZ$1, 0))</f>
        <v/>
      </c>
      <c r="B31">
        <f>INDEX(resultados!$A$2:$ZZ$402, 25, MATCH($B$2, resultados!$A$1:$ZZ$1, 0))</f>
        <v/>
      </c>
      <c r="C31">
        <f>INDEX(resultados!$A$2:$ZZ$402, 25, MATCH($B$3, resultados!$A$1:$ZZ$1, 0))</f>
        <v/>
      </c>
    </row>
    <row r="32">
      <c r="A32">
        <f>INDEX(resultados!$A$2:$ZZ$402, 26, MATCH($B$1, resultados!$A$1:$ZZ$1, 0))</f>
        <v/>
      </c>
      <c r="B32">
        <f>INDEX(resultados!$A$2:$ZZ$402, 26, MATCH($B$2, resultados!$A$1:$ZZ$1, 0))</f>
        <v/>
      </c>
      <c r="C32">
        <f>INDEX(resultados!$A$2:$ZZ$402, 26, MATCH($B$3, resultados!$A$1:$ZZ$1, 0))</f>
        <v/>
      </c>
    </row>
    <row r="33">
      <c r="A33">
        <f>INDEX(resultados!$A$2:$ZZ$402, 27, MATCH($B$1, resultados!$A$1:$ZZ$1, 0))</f>
        <v/>
      </c>
      <c r="B33">
        <f>INDEX(resultados!$A$2:$ZZ$402, 27, MATCH($B$2, resultados!$A$1:$ZZ$1, 0))</f>
        <v/>
      </c>
      <c r="C33">
        <f>INDEX(resultados!$A$2:$ZZ$402, 27, MATCH($B$3, resultados!$A$1:$ZZ$1, 0))</f>
        <v/>
      </c>
    </row>
    <row r="34">
      <c r="A34">
        <f>INDEX(resultados!$A$2:$ZZ$402, 28, MATCH($B$1, resultados!$A$1:$ZZ$1, 0))</f>
        <v/>
      </c>
      <c r="B34">
        <f>INDEX(resultados!$A$2:$ZZ$402, 28, MATCH($B$2, resultados!$A$1:$ZZ$1, 0))</f>
        <v/>
      </c>
      <c r="C34">
        <f>INDEX(resultados!$A$2:$ZZ$402, 28, MATCH($B$3, resultados!$A$1:$ZZ$1, 0))</f>
        <v/>
      </c>
    </row>
    <row r="35">
      <c r="A35">
        <f>INDEX(resultados!$A$2:$ZZ$402, 29, MATCH($B$1, resultados!$A$1:$ZZ$1, 0))</f>
        <v/>
      </c>
      <c r="B35">
        <f>INDEX(resultados!$A$2:$ZZ$402, 29, MATCH($B$2, resultados!$A$1:$ZZ$1, 0))</f>
        <v/>
      </c>
      <c r="C35">
        <f>INDEX(resultados!$A$2:$ZZ$402, 29, MATCH($B$3, resultados!$A$1:$ZZ$1, 0))</f>
        <v/>
      </c>
    </row>
    <row r="36">
      <c r="A36">
        <f>INDEX(resultados!$A$2:$ZZ$402, 30, MATCH($B$1, resultados!$A$1:$ZZ$1, 0))</f>
        <v/>
      </c>
      <c r="B36">
        <f>INDEX(resultados!$A$2:$ZZ$402, 30, MATCH($B$2, resultados!$A$1:$ZZ$1, 0))</f>
        <v/>
      </c>
      <c r="C36">
        <f>INDEX(resultados!$A$2:$ZZ$402, 30, MATCH($B$3, resultados!$A$1:$ZZ$1, 0))</f>
        <v/>
      </c>
    </row>
    <row r="37">
      <c r="A37">
        <f>INDEX(resultados!$A$2:$ZZ$402, 31, MATCH($B$1, resultados!$A$1:$ZZ$1, 0))</f>
        <v/>
      </c>
      <c r="B37">
        <f>INDEX(resultados!$A$2:$ZZ$402, 31, MATCH($B$2, resultados!$A$1:$ZZ$1, 0))</f>
        <v/>
      </c>
      <c r="C37">
        <f>INDEX(resultados!$A$2:$ZZ$402, 31, MATCH($B$3, resultados!$A$1:$ZZ$1, 0))</f>
        <v/>
      </c>
    </row>
    <row r="38">
      <c r="A38">
        <f>INDEX(resultados!$A$2:$ZZ$402, 32, MATCH($B$1, resultados!$A$1:$ZZ$1, 0))</f>
        <v/>
      </c>
      <c r="B38">
        <f>INDEX(resultados!$A$2:$ZZ$402, 32, MATCH($B$2, resultados!$A$1:$ZZ$1, 0))</f>
        <v/>
      </c>
      <c r="C38">
        <f>INDEX(resultados!$A$2:$ZZ$402, 32, MATCH($B$3, resultados!$A$1:$ZZ$1, 0))</f>
        <v/>
      </c>
    </row>
    <row r="39">
      <c r="A39">
        <f>INDEX(resultados!$A$2:$ZZ$402, 33, MATCH($B$1, resultados!$A$1:$ZZ$1, 0))</f>
        <v/>
      </c>
      <c r="B39">
        <f>INDEX(resultados!$A$2:$ZZ$402, 33, MATCH($B$2, resultados!$A$1:$ZZ$1, 0))</f>
        <v/>
      </c>
      <c r="C39">
        <f>INDEX(resultados!$A$2:$ZZ$402, 33, MATCH($B$3, resultados!$A$1:$ZZ$1, 0))</f>
        <v/>
      </c>
    </row>
    <row r="40">
      <c r="A40">
        <f>INDEX(resultados!$A$2:$ZZ$402, 34, MATCH($B$1, resultados!$A$1:$ZZ$1, 0))</f>
        <v/>
      </c>
      <c r="B40">
        <f>INDEX(resultados!$A$2:$ZZ$402, 34, MATCH($B$2, resultados!$A$1:$ZZ$1, 0))</f>
        <v/>
      </c>
      <c r="C40">
        <f>INDEX(resultados!$A$2:$ZZ$402, 34, MATCH($B$3, resultados!$A$1:$ZZ$1, 0))</f>
        <v/>
      </c>
    </row>
    <row r="41">
      <c r="A41">
        <f>INDEX(resultados!$A$2:$ZZ$402, 35, MATCH($B$1, resultados!$A$1:$ZZ$1, 0))</f>
        <v/>
      </c>
      <c r="B41">
        <f>INDEX(resultados!$A$2:$ZZ$402, 35, MATCH($B$2, resultados!$A$1:$ZZ$1, 0))</f>
        <v/>
      </c>
      <c r="C41">
        <f>INDEX(resultados!$A$2:$ZZ$402, 35, MATCH($B$3, resultados!$A$1:$ZZ$1, 0))</f>
        <v/>
      </c>
    </row>
    <row r="42">
      <c r="A42">
        <f>INDEX(resultados!$A$2:$ZZ$402, 36, MATCH($B$1, resultados!$A$1:$ZZ$1, 0))</f>
        <v/>
      </c>
      <c r="B42">
        <f>INDEX(resultados!$A$2:$ZZ$402, 36, MATCH($B$2, resultados!$A$1:$ZZ$1, 0))</f>
        <v/>
      </c>
      <c r="C42">
        <f>INDEX(resultados!$A$2:$ZZ$402, 36, MATCH($B$3, resultados!$A$1:$ZZ$1, 0))</f>
        <v/>
      </c>
    </row>
    <row r="43">
      <c r="A43">
        <f>INDEX(resultados!$A$2:$ZZ$402, 37, MATCH($B$1, resultados!$A$1:$ZZ$1, 0))</f>
        <v/>
      </c>
      <c r="B43">
        <f>INDEX(resultados!$A$2:$ZZ$402, 37, MATCH($B$2, resultados!$A$1:$ZZ$1, 0))</f>
        <v/>
      </c>
      <c r="C43">
        <f>INDEX(resultados!$A$2:$ZZ$402, 37, MATCH($B$3, resultados!$A$1:$ZZ$1, 0))</f>
        <v/>
      </c>
    </row>
    <row r="44">
      <c r="A44">
        <f>INDEX(resultados!$A$2:$ZZ$402, 38, MATCH($B$1, resultados!$A$1:$ZZ$1, 0))</f>
        <v/>
      </c>
      <c r="B44">
        <f>INDEX(resultados!$A$2:$ZZ$402, 38, MATCH($B$2, resultados!$A$1:$ZZ$1, 0))</f>
        <v/>
      </c>
      <c r="C44">
        <f>INDEX(resultados!$A$2:$ZZ$402, 38, MATCH($B$3, resultados!$A$1:$ZZ$1, 0))</f>
        <v/>
      </c>
    </row>
    <row r="45">
      <c r="A45">
        <f>INDEX(resultados!$A$2:$ZZ$402, 39, MATCH($B$1, resultados!$A$1:$ZZ$1, 0))</f>
        <v/>
      </c>
      <c r="B45">
        <f>INDEX(resultados!$A$2:$ZZ$402, 39, MATCH($B$2, resultados!$A$1:$ZZ$1, 0))</f>
        <v/>
      </c>
      <c r="C45">
        <f>INDEX(resultados!$A$2:$ZZ$402, 39, MATCH($B$3, resultados!$A$1:$ZZ$1, 0))</f>
        <v/>
      </c>
    </row>
    <row r="46">
      <c r="A46">
        <f>INDEX(resultados!$A$2:$ZZ$402, 40, MATCH($B$1, resultados!$A$1:$ZZ$1, 0))</f>
        <v/>
      </c>
      <c r="B46">
        <f>INDEX(resultados!$A$2:$ZZ$402, 40, MATCH($B$2, resultados!$A$1:$ZZ$1, 0))</f>
        <v/>
      </c>
      <c r="C46">
        <f>INDEX(resultados!$A$2:$ZZ$402, 40, MATCH($B$3, resultados!$A$1:$ZZ$1, 0))</f>
        <v/>
      </c>
    </row>
    <row r="47">
      <c r="A47">
        <f>INDEX(resultados!$A$2:$ZZ$402, 41, MATCH($B$1, resultados!$A$1:$ZZ$1, 0))</f>
        <v/>
      </c>
      <c r="B47">
        <f>INDEX(resultados!$A$2:$ZZ$402, 41, MATCH($B$2, resultados!$A$1:$ZZ$1, 0))</f>
        <v/>
      </c>
      <c r="C47">
        <f>INDEX(resultados!$A$2:$ZZ$402, 41, MATCH($B$3, resultados!$A$1:$ZZ$1, 0))</f>
        <v/>
      </c>
    </row>
    <row r="48">
      <c r="A48">
        <f>INDEX(resultados!$A$2:$ZZ$402, 42, MATCH($B$1, resultados!$A$1:$ZZ$1, 0))</f>
        <v/>
      </c>
      <c r="B48">
        <f>INDEX(resultados!$A$2:$ZZ$402, 42, MATCH($B$2, resultados!$A$1:$ZZ$1, 0))</f>
        <v/>
      </c>
      <c r="C48">
        <f>INDEX(resultados!$A$2:$ZZ$402, 42, MATCH($B$3, resultados!$A$1:$ZZ$1, 0))</f>
        <v/>
      </c>
    </row>
    <row r="49">
      <c r="A49">
        <f>INDEX(resultados!$A$2:$ZZ$402, 43, MATCH($B$1, resultados!$A$1:$ZZ$1, 0))</f>
        <v/>
      </c>
      <c r="B49">
        <f>INDEX(resultados!$A$2:$ZZ$402, 43, MATCH($B$2, resultados!$A$1:$ZZ$1, 0))</f>
        <v/>
      </c>
      <c r="C49">
        <f>INDEX(resultados!$A$2:$ZZ$402, 43, MATCH($B$3, resultados!$A$1:$ZZ$1, 0))</f>
        <v/>
      </c>
    </row>
    <row r="50">
      <c r="A50">
        <f>INDEX(resultados!$A$2:$ZZ$402, 44, MATCH($B$1, resultados!$A$1:$ZZ$1, 0))</f>
        <v/>
      </c>
      <c r="B50">
        <f>INDEX(resultados!$A$2:$ZZ$402, 44, MATCH($B$2, resultados!$A$1:$ZZ$1, 0))</f>
        <v/>
      </c>
      <c r="C50">
        <f>INDEX(resultados!$A$2:$ZZ$402, 44, MATCH($B$3, resultados!$A$1:$ZZ$1, 0))</f>
        <v/>
      </c>
    </row>
    <row r="51">
      <c r="A51">
        <f>INDEX(resultados!$A$2:$ZZ$402, 45, MATCH($B$1, resultados!$A$1:$ZZ$1, 0))</f>
        <v/>
      </c>
      <c r="B51">
        <f>INDEX(resultados!$A$2:$ZZ$402, 45, MATCH($B$2, resultados!$A$1:$ZZ$1, 0))</f>
        <v/>
      </c>
      <c r="C51">
        <f>INDEX(resultados!$A$2:$ZZ$402, 45, MATCH($B$3, resultados!$A$1:$ZZ$1, 0))</f>
        <v/>
      </c>
    </row>
    <row r="52">
      <c r="A52">
        <f>INDEX(resultados!$A$2:$ZZ$402, 46, MATCH($B$1, resultados!$A$1:$ZZ$1, 0))</f>
        <v/>
      </c>
      <c r="B52">
        <f>INDEX(resultados!$A$2:$ZZ$402, 46, MATCH($B$2, resultados!$A$1:$ZZ$1, 0))</f>
        <v/>
      </c>
      <c r="C52">
        <f>INDEX(resultados!$A$2:$ZZ$402, 46, MATCH($B$3, resultados!$A$1:$ZZ$1, 0))</f>
        <v/>
      </c>
    </row>
    <row r="53">
      <c r="A53">
        <f>INDEX(resultados!$A$2:$ZZ$402, 47, MATCH($B$1, resultados!$A$1:$ZZ$1, 0))</f>
        <v/>
      </c>
      <c r="B53">
        <f>INDEX(resultados!$A$2:$ZZ$402, 47, MATCH($B$2, resultados!$A$1:$ZZ$1, 0))</f>
        <v/>
      </c>
      <c r="C53">
        <f>INDEX(resultados!$A$2:$ZZ$402, 47, MATCH($B$3, resultados!$A$1:$ZZ$1, 0))</f>
        <v/>
      </c>
    </row>
    <row r="54">
      <c r="A54">
        <f>INDEX(resultados!$A$2:$ZZ$402, 48, MATCH($B$1, resultados!$A$1:$ZZ$1, 0))</f>
        <v/>
      </c>
      <c r="B54">
        <f>INDEX(resultados!$A$2:$ZZ$402, 48, MATCH($B$2, resultados!$A$1:$ZZ$1, 0))</f>
        <v/>
      </c>
      <c r="C54">
        <f>INDEX(resultados!$A$2:$ZZ$402, 48, MATCH($B$3, resultados!$A$1:$ZZ$1, 0))</f>
        <v/>
      </c>
    </row>
    <row r="55">
      <c r="A55">
        <f>INDEX(resultados!$A$2:$ZZ$402, 49, MATCH($B$1, resultados!$A$1:$ZZ$1, 0))</f>
        <v/>
      </c>
      <c r="B55">
        <f>INDEX(resultados!$A$2:$ZZ$402, 49, MATCH($B$2, resultados!$A$1:$ZZ$1, 0))</f>
        <v/>
      </c>
      <c r="C55">
        <f>INDEX(resultados!$A$2:$ZZ$402, 49, MATCH($B$3, resultados!$A$1:$ZZ$1, 0))</f>
        <v/>
      </c>
    </row>
    <row r="56">
      <c r="A56">
        <f>INDEX(resultados!$A$2:$ZZ$402, 50, MATCH($B$1, resultados!$A$1:$ZZ$1, 0))</f>
        <v/>
      </c>
      <c r="B56">
        <f>INDEX(resultados!$A$2:$ZZ$402, 50, MATCH($B$2, resultados!$A$1:$ZZ$1, 0))</f>
        <v/>
      </c>
      <c r="C56">
        <f>INDEX(resultados!$A$2:$ZZ$402, 50, MATCH($B$3, resultados!$A$1:$ZZ$1, 0))</f>
        <v/>
      </c>
    </row>
    <row r="57">
      <c r="A57">
        <f>INDEX(resultados!$A$2:$ZZ$402, 51, MATCH($B$1, resultados!$A$1:$ZZ$1, 0))</f>
        <v/>
      </c>
      <c r="B57">
        <f>INDEX(resultados!$A$2:$ZZ$402, 51, MATCH($B$2, resultados!$A$1:$ZZ$1, 0))</f>
        <v/>
      </c>
      <c r="C57">
        <f>INDEX(resultados!$A$2:$ZZ$402, 51, MATCH($B$3, resultados!$A$1:$ZZ$1, 0))</f>
        <v/>
      </c>
    </row>
    <row r="58">
      <c r="A58">
        <f>INDEX(resultados!$A$2:$ZZ$402, 52, MATCH($B$1, resultados!$A$1:$ZZ$1, 0))</f>
        <v/>
      </c>
      <c r="B58">
        <f>INDEX(resultados!$A$2:$ZZ$402, 52, MATCH($B$2, resultados!$A$1:$ZZ$1, 0))</f>
        <v/>
      </c>
      <c r="C58">
        <f>INDEX(resultados!$A$2:$ZZ$402, 52, MATCH($B$3, resultados!$A$1:$ZZ$1, 0))</f>
        <v/>
      </c>
    </row>
    <row r="59">
      <c r="A59">
        <f>INDEX(resultados!$A$2:$ZZ$402, 53, MATCH($B$1, resultados!$A$1:$ZZ$1, 0))</f>
        <v/>
      </c>
      <c r="B59">
        <f>INDEX(resultados!$A$2:$ZZ$402, 53, MATCH($B$2, resultados!$A$1:$ZZ$1, 0))</f>
        <v/>
      </c>
      <c r="C59">
        <f>INDEX(resultados!$A$2:$ZZ$402, 53, MATCH($B$3, resultados!$A$1:$ZZ$1, 0))</f>
        <v/>
      </c>
    </row>
    <row r="60">
      <c r="A60">
        <f>INDEX(resultados!$A$2:$ZZ$402, 54, MATCH($B$1, resultados!$A$1:$ZZ$1, 0))</f>
        <v/>
      </c>
      <c r="B60">
        <f>INDEX(resultados!$A$2:$ZZ$402, 54, MATCH($B$2, resultados!$A$1:$ZZ$1, 0))</f>
        <v/>
      </c>
      <c r="C60">
        <f>INDEX(resultados!$A$2:$ZZ$402, 54, MATCH($B$3, resultados!$A$1:$ZZ$1, 0))</f>
        <v/>
      </c>
    </row>
    <row r="61">
      <c r="A61">
        <f>INDEX(resultados!$A$2:$ZZ$402, 55, MATCH($B$1, resultados!$A$1:$ZZ$1, 0))</f>
        <v/>
      </c>
      <c r="B61">
        <f>INDEX(resultados!$A$2:$ZZ$402, 55, MATCH($B$2, resultados!$A$1:$ZZ$1, 0))</f>
        <v/>
      </c>
      <c r="C61">
        <f>INDEX(resultados!$A$2:$ZZ$402, 55, MATCH($B$3, resultados!$A$1:$ZZ$1, 0))</f>
        <v/>
      </c>
    </row>
    <row r="62">
      <c r="A62">
        <f>INDEX(resultados!$A$2:$ZZ$402, 56, MATCH($B$1, resultados!$A$1:$ZZ$1, 0))</f>
        <v/>
      </c>
      <c r="B62">
        <f>INDEX(resultados!$A$2:$ZZ$402, 56, MATCH($B$2, resultados!$A$1:$ZZ$1, 0))</f>
        <v/>
      </c>
      <c r="C62">
        <f>INDEX(resultados!$A$2:$ZZ$402, 56, MATCH($B$3, resultados!$A$1:$ZZ$1, 0))</f>
        <v/>
      </c>
    </row>
    <row r="63">
      <c r="A63">
        <f>INDEX(resultados!$A$2:$ZZ$402, 57, MATCH($B$1, resultados!$A$1:$ZZ$1, 0))</f>
        <v/>
      </c>
      <c r="B63">
        <f>INDEX(resultados!$A$2:$ZZ$402, 57, MATCH($B$2, resultados!$A$1:$ZZ$1, 0))</f>
        <v/>
      </c>
      <c r="C63">
        <f>INDEX(resultados!$A$2:$ZZ$402, 57, MATCH($B$3, resultados!$A$1:$ZZ$1, 0))</f>
        <v/>
      </c>
    </row>
    <row r="64">
      <c r="A64">
        <f>INDEX(resultados!$A$2:$ZZ$402, 58, MATCH($B$1, resultados!$A$1:$ZZ$1, 0))</f>
        <v/>
      </c>
      <c r="B64">
        <f>INDEX(resultados!$A$2:$ZZ$402, 58, MATCH($B$2, resultados!$A$1:$ZZ$1, 0))</f>
        <v/>
      </c>
      <c r="C64">
        <f>INDEX(resultados!$A$2:$ZZ$402, 58, MATCH($B$3, resultados!$A$1:$ZZ$1, 0))</f>
        <v/>
      </c>
    </row>
    <row r="65">
      <c r="A65">
        <f>INDEX(resultados!$A$2:$ZZ$402, 59, MATCH($B$1, resultados!$A$1:$ZZ$1, 0))</f>
        <v/>
      </c>
      <c r="B65">
        <f>INDEX(resultados!$A$2:$ZZ$402, 59, MATCH($B$2, resultados!$A$1:$ZZ$1, 0))</f>
        <v/>
      </c>
      <c r="C65">
        <f>INDEX(resultados!$A$2:$ZZ$402, 59, MATCH($B$3, resultados!$A$1:$ZZ$1, 0))</f>
        <v/>
      </c>
    </row>
    <row r="66">
      <c r="A66">
        <f>INDEX(resultados!$A$2:$ZZ$402, 60, MATCH($B$1, resultados!$A$1:$ZZ$1, 0))</f>
        <v/>
      </c>
      <c r="B66">
        <f>INDEX(resultados!$A$2:$ZZ$402, 60, MATCH($B$2, resultados!$A$1:$ZZ$1, 0))</f>
        <v/>
      </c>
      <c r="C66">
        <f>INDEX(resultados!$A$2:$ZZ$402, 60, MATCH($B$3, resultados!$A$1:$ZZ$1, 0))</f>
        <v/>
      </c>
    </row>
    <row r="67">
      <c r="A67">
        <f>INDEX(resultados!$A$2:$ZZ$402, 61, MATCH($B$1, resultados!$A$1:$ZZ$1, 0))</f>
        <v/>
      </c>
      <c r="B67">
        <f>INDEX(resultados!$A$2:$ZZ$402, 61, MATCH($B$2, resultados!$A$1:$ZZ$1, 0))</f>
        <v/>
      </c>
      <c r="C67">
        <f>INDEX(resultados!$A$2:$ZZ$402, 61, MATCH($B$3, resultados!$A$1:$ZZ$1, 0))</f>
        <v/>
      </c>
    </row>
    <row r="68">
      <c r="A68">
        <f>INDEX(resultados!$A$2:$ZZ$402, 62, MATCH($B$1, resultados!$A$1:$ZZ$1, 0))</f>
        <v/>
      </c>
      <c r="B68">
        <f>INDEX(resultados!$A$2:$ZZ$402, 62, MATCH($B$2, resultados!$A$1:$ZZ$1, 0))</f>
        <v/>
      </c>
      <c r="C68">
        <f>INDEX(resultados!$A$2:$ZZ$402, 62, MATCH($B$3, resultados!$A$1:$ZZ$1, 0))</f>
        <v/>
      </c>
    </row>
    <row r="69">
      <c r="A69">
        <f>INDEX(resultados!$A$2:$ZZ$402, 63, MATCH($B$1, resultados!$A$1:$ZZ$1, 0))</f>
        <v/>
      </c>
      <c r="B69">
        <f>INDEX(resultados!$A$2:$ZZ$402, 63, MATCH($B$2, resultados!$A$1:$ZZ$1, 0))</f>
        <v/>
      </c>
      <c r="C69">
        <f>INDEX(resultados!$A$2:$ZZ$402, 63, MATCH($B$3, resultados!$A$1:$ZZ$1, 0))</f>
        <v/>
      </c>
    </row>
    <row r="70">
      <c r="A70">
        <f>INDEX(resultados!$A$2:$ZZ$402, 64, MATCH($B$1, resultados!$A$1:$ZZ$1, 0))</f>
        <v/>
      </c>
      <c r="B70">
        <f>INDEX(resultados!$A$2:$ZZ$402, 64, MATCH($B$2, resultados!$A$1:$ZZ$1, 0))</f>
        <v/>
      </c>
      <c r="C70">
        <f>INDEX(resultados!$A$2:$ZZ$402, 64, MATCH($B$3, resultados!$A$1:$ZZ$1, 0))</f>
        <v/>
      </c>
    </row>
    <row r="71">
      <c r="A71">
        <f>INDEX(resultados!$A$2:$ZZ$402, 65, MATCH($B$1, resultados!$A$1:$ZZ$1, 0))</f>
        <v/>
      </c>
      <c r="B71">
        <f>INDEX(resultados!$A$2:$ZZ$402, 65, MATCH($B$2, resultados!$A$1:$ZZ$1, 0))</f>
        <v/>
      </c>
      <c r="C71">
        <f>INDEX(resultados!$A$2:$ZZ$402, 65, MATCH($B$3, resultados!$A$1:$ZZ$1, 0))</f>
        <v/>
      </c>
    </row>
    <row r="72">
      <c r="A72">
        <f>INDEX(resultados!$A$2:$ZZ$402, 66, MATCH($B$1, resultados!$A$1:$ZZ$1, 0))</f>
        <v/>
      </c>
      <c r="B72">
        <f>INDEX(resultados!$A$2:$ZZ$402, 66, MATCH($B$2, resultados!$A$1:$ZZ$1, 0))</f>
        <v/>
      </c>
      <c r="C72">
        <f>INDEX(resultados!$A$2:$ZZ$402, 66, MATCH($B$3, resultados!$A$1:$ZZ$1, 0))</f>
        <v/>
      </c>
    </row>
    <row r="73">
      <c r="A73">
        <f>INDEX(resultados!$A$2:$ZZ$402, 67, MATCH($B$1, resultados!$A$1:$ZZ$1, 0))</f>
        <v/>
      </c>
      <c r="B73">
        <f>INDEX(resultados!$A$2:$ZZ$402, 67, MATCH($B$2, resultados!$A$1:$ZZ$1, 0))</f>
        <v/>
      </c>
      <c r="C73">
        <f>INDEX(resultados!$A$2:$ZZ$402, 67, MATCH($B$3, resultados!$A$1:$ZZ$1, 0))</f>
        <v/>
      </c>
    </row>
    <row r="74">
      <c r="A74">
        <f>INDEX(resultados!$A$2:$ZZ$402, 68, MATCH($B$1, resultados!$A$1:$ZZ$1, 0))</f>
        <v/>
      </c>
      <c r="B74">
        <f>INDEX(resultados!$A$2:$ZZ$402, 68, MATCH($B$2, resultados!$A$1:$ZZ$1, 0))</f>
        <v/>
      </c>
      <c r="C74">
        <f>INDEX(resultados!$A$2:$ZZ$402, 68, MATCH($B$3, resultados!$A$1:$ZZ$1, 0))</f>
        <v/>
      </c>
    </row>
    <row r="75">
      <c r="A75">
        <f>INDEX(resultados!$A$2:$ZZ$402, 69, MATCH($B$1, resultados!$A$1:$ZZ$1, 0))</f>
        <v/>
      </c>
      <c r="B75">
        <f>INDEX(resultados!$A$2:$ZZ$402, 69, MATCH($B$2, resultados!$A$1:$ZZ$1, 0))</f>
        <v/>
      </c>
      <c r="C75">
        <f>INDEX(resultados!$A$2:$ZZ$402, 69, MATCH($B$3, resultados!$A$1:$ZZ$1, 0))</f>
        <v/>
      </c>
    </row>
    <row r="76">
      <c r="A76">
        <f>INDEX(resultados!$A$2:$ZZ$402, 70, MATCH($B$1, resultados!$A$1:$ZZ$1, 0))</f>
        <v/>
      </c>
      <c r="B76">
        <f>INDEX(resultados!$A$2:$ZZ$402, 70, MATCH($B$2, resultados!$A$1:$ZZ$1, 0))</f>
        <v/>
      </c>
      <c r="C76">
        <f>INDEX(resultados!$A$2:$ZZ$402, 70, MATCH($B$3, resultados!$A$1:$ZZ$1, 0))</f>
        <v/>
      </c>
    </row>
    <row r="77">
      <c r="A77">
        <f>INDEX(resultados!$A$2:$ZZ$402, 71, MATCH($B$1, resultados!$A$1:$ZZ$1, 0))</f>
        <v/>
      </c>
      <c r="B77">
        <f>INDEX(resultados!$A$2:$ZZ$402, 71, MATCH($B$2, resultados!$A$1:$ZZ$1, 0))</f>
        <v/>
      </c>
      <c r="C77">
        <f>INDEX(resultados!$A$2:$ZZ$402, 71, MATCH($B$3, resultados!$A$1:$ZZ$1, 0))</f>
        <v/>
      </c>
    </row>
    <row r="78">
      <c r="A78">
        <f>INDEX(resultados!$A$2:$ZZ$402, 72, MATCH($B$1, resultados!$A$1:$ZZ$1, 0))</f>
        <v/>
      </c>
      <c r="B78">
        <f>INDEX(resultados!$A$2:$ZZ$402, 72, MATCH($B$2, resultados!$A$1:$ZZ$1, 0))</f>
        <v/>
      </c>
      <c r="C78">
        <f>INDEX(resultados!$A$2:$ZZ$402, 72, MATCH($B$3, resultados!$A$1:$ZZ$1, 0))</f>
        <v/>
      </c>
    </row>
    <row r="79">
      <c r="A79">
        <f>INDEX(resultados!$A$2:$ZZ$402, 73, MATCH($B$1, resultados!$A$1:$ZZ$1, 0))</f>
        <v/>
      </c>
      <c r="B79">
        <f>INDEX(resultados!$A$2:$ZZ$402, 73, MATCH($B$2, resultados!$A$1:$ZZ$1, 0))</f>
        <v/>
      </c>
      <c r="C79">
        <f>INDEX(resultados!$A$2:$ZZ$402, 73, MATCH($B$3, resultados!$A$1:$ZZ$1, 0))</f>
        <v/>
      </c>
    </row>
    <row r="80">
      <c r="A80">
        <f>INDEX(resultados!$A$2:$ZZ$402, 74, MATCH($B$1, resultados!$A$1:$ZZ$1, 0))</f>
        <v/>
      </c>
      <c r="B80">
        <f>INDEX(resultados!$A$2:$ZZ$402, 74, MATCH($B$2, resultados!$A$1:$ZZ$1, 0))</f>
        <v/>
      </c>
      <c r="C80">
        <f>INDEX(resultados!$A$2:$ZZ$402, 74, MATCH($B$3, resultados!$A$1:$ZZ$1, 0))</f>
        <v/>
      </c>
    </row>
    <row r="81">
      <c r="A81">
        <f>INDEX(resultados!$A$2:$ZZ$402, 75, MATCH($B$1, resultados!$A$1:$ZZ$1, 0))</f>
        <v/>
      </c>
      <c r="B81">
        <f>INDEX(resultados!$A$2:$ZZ$402, 75, MATCH($B$2, resultados!$A$1:$ZZ$1, 0))</f>
        <v/>
      </c>
      <c r="C81">
        <f>INDEX(resultados!$A$2:$ZZ$402, 75, MATCH($B$3, resultados!$A$1:$ZZ$1, 0))</f>
        <v/>
      </c>
    </row>
    <row r="82">
      <c r="A82">
        <f>INDEX(resultados!$A$2:$ZZ$402, 76, MATCH($B$1, resultados!$A$1:$ZZ$1, 0))</f>
        <v/>
      </c>
      <c r="B82">
        <f>INDEX(resultados!$A$2:$ZZ$402, 76, MATCH($B$2, resultados!$A$1:$ZZ$1, 0))</f>
        <v/>
      </c>
      <c r="C82">
        <f>INDEX(resultados!$A$2:$ZZ$402, 76, MATCH($B$3, resultados!$A$1:$ZZ$1, 0))</f>
        <v/>
      </c>
    </row>
    <row r="83">
      <c r="A83">
        <f>INDEX(resultados!$A$2:$ZZ$402, 77, MATCH($B$1, resultados!$A$1:$ZZ$1, 0))</f>
        <v/>
      </c>
      <c r="B83">
        <f>INDEX(resultados!$A$2:$ZZ$402, 77, MATCH($B$2, resultados!$A$1:$ZZ$1, 0))</f>
        <v/>
      </c>
      <c r="C83">
        <f>INDEX(resultados!$A$2:$ZZ$402, 77, MATCH($B$3, resultados!$A$1:$ZZ$1, 0))</f>
        <v/>
      </c>
    </row>
    <row r="84">
      <c r="A84">
        <f>INDEX(resultados!$A$2:$ZZ$402, 78, MATCH($B$1, resultados!$A$1:$ZZ$1, 0))</f>
        <v/>
      </c>
      <c r="B84">
        <f>INDEX(resultados!$A$2:$ZZ$402, 78, MATCH($B$2, resultados!$A$1:$ZZ$1, 0))</f>
        <v/>
      </c>
      <c r="C84">
        <f>INDEX(resultados!$A$2:$ZZ$402, 78, MATCH($B$3, resultados!$A$1:$ZZ$1, 0))</f>
        <v/>
      </c>
    </row>
    <row r="85">
      <c r="A85">
        <f>INDEX(resultados!$A$2:$ZZ$402, 79, MATCH($B$1, resultados!$A$1:$ZZ$1, 0))</f>
        <v/>
      </c>
      <c r="B85">
        <f>INDEX(resultados!$A$2:$ZZ$402, 79, MATCH($B$2, resultados!$A$1:$ZZ$1, 0))</f>
        <v/>
      </c>
      <c r="C85">
        <f>INDEX(resultados!$A$2:$ZZ$402, 79, MATCH($B$3, resultados!$A$1:$ZZ$1, 0))</f>
        <v/>
      </c>
    </row>
    <row r="86">
      <c r="A86">
        <f>INDEX(resultados!$A$2:$ZZ$402, 80, MATCH($B$1, resultados!$A$1:$ZZ$1, 0))</f>
        <v/>
      </c>
      <c r="B86">
        <f>INDEX(resultados!$A$2:$ZZ$402, 80, MATCH($B$2, resultados!$A$1:$ZZ$1, 0))</f>
        <v/>
      </c>
      <c r="C86">
        <f>INDEX(resultados!$A$2:$ZZ$402, 80, MATCH($B$3, resultados!$A$1:$ZZ$1, 0))</f>
        <v/>
      </c>
    </row>
    <row r="87">
      <c r="A87">
        <f>INDEX(resultados!$A$2:$ZZ$402, 81, MATCH($B$1, resultados!$A$1:$ZZ$1, 0))</f>
        <v/>
      </c>
      <c r="B87">
        <f>INDEX(resultados!$A$2:$ZZ$402, 81, MATCH($B$2, resultados!$A$1:$ZZ$1, 0))</f>
        <v/>
      </c>
      <c r="C87">
        <f>INDEX(resultados!$A$2:$ZZ$402, 81, MATCH($B$3, resultados!$A$1:$ZZ$1, 0))</f>
        <v/>
      </c>
    </row>
    <row r="88">
      <c r="A88">
        <f>INDEX(resultados!$A$2:$ZZ$402, 82, MATCH($B$1, resultados!$A$1:$ZZ$1, 0))</f>
        <v/>
      </c>
      <c r="B88">
        <f>INDEX(resultados!$A$2:$ZZ$402, 82, MATCH($B$2, resultados!$A$1:$ZZ$1, 0))</f>
        <v/>
      </c>
      <c r="C88">
        <f>INDEX(resultados!$A$2:$ZZ$402, 82, MATCH($B$3, resultados!$A$1:$ZZ$1, 0))</f>
        <v/>
      </c>
    </row>
    <row r="89">
      <c r="A89">
        <f>INDEX(resultados!$A$2:$ZZ$402, 83, MATCH($B$1, resultados!$A$1:$ZZ$1, 0))</f>
        <v/>
      </c>
      <c r="B89">
        <f>INDEX(resultados!$A$2:$ZZ$402, 83, MATCH($B$2, resultados!$A$1:$ZZ$1, 0))</f>
        <v/>
      </c>
      <c r="C89">
        <f>INDEX(resultados!$A$2:$ZZ$402, 83, MATCH($B$3, resultados!$A$1:$ZZ$1, 0))</f>
        <v/>
      </c>
    </row>
    <row r="90">
      <c r="A90">
        <f>INDEX(resultados!$A$2:$ZZ$402, 84, MATCH($B$1, resultados!$A$1:$ZZ$1, 0))</f>
        <v/>
      </c>
      <c r="B90">
        <f>INDEX(resultados!$A$2:$ZZ$402, 84, MATCH($B$2, resultados!$A$1:$ZZ$1, 0))</f>
        <v/>
      </c>
      <c r="C90">
        <f>INDEX(resultados!$A$2:$ZZ$402, 84, MATCH($B$3, resultados!$A$1:$ZZ$1, 0))</f>
        <v/>
      </c>
    </row>
    <row r="91">
      <c r="A91">
        <f>INDEX(resultados!$A$2:$ZZ$402, 85, MATCH($B$1, resultados!$A$1:$ZZ$1, 0))</f>
        <v/>
      </c>
      <c r="B91">
        <f>INDEX(resultados!$A$2:$ZZ$402, 85, MATCH($B$2, resultados!$A$1:$ZZ$1, 0))</f>
        <v/>
      </c>
      <c r="C91">
        <f>INDEX(resultados!$A$2:$ZZ$402, 85, MATCH($B$3, resultados!$A$1:$ZZ$1, 0))</f>
        <v/>
      </c>
    </row>
    <row r="92">
      <c r="A92">
        <f>INDEX(resultados!$A$2:$ZZ$402, 86, MATCH($B$1, resultados!$A$1:$ZZ$1, 0))</f>
        <v/>
      </c>
      <c r="B92">
        <f>INDEX(resultados!$A$2:$ZZ$402, 86, MATCH($B$2, resultados!$A$1:$ZZ$1, 0))</f>
        <v/>
      </c>
      <c r="C92">
        <f>INDEX(resultados!$A$2:$ZZ$402, 86, MATCH($B$3, resultados!$A$1:$ZZ$1, 0))</f>
        <v/>
      </c>
    </row>
    <row r="93">
      <c r="A93">
        <f>INDEX(resultados!$A$2:$ZZ$402, 87, MATCH($B$1, resultados!$A$1:$ZZ$1, 0))</f>
        <v/>
      </c>
      <c r="B93">
        <f>INDEX(resultados!$A$2:$ZZ$402, 87, MATCH($B$2, resultados!$A$1:$ZZ$1, 0))</f>
        <v/>
      </c>
      <c r="C93">
        <f>INDEX(resultados!$A$2:$ZZ$402, 87, MATCH($B$3, resultados!$A$1:$ZZ$1, 0))</f>
        <v/>
      </c>
    </row>
    <row r="94">
      <c r="A94">
        <f>INDEX(resultados!$A$2:$ZZ$402, 88, MATCH($B$1, resultados!$A$1:$ZZ$1, 0))</f>
        <v/>
      </c>
      <c r="B94">
        <f>INDEX(resultados!$A$2:$ZZ$402, 88, MATCH($B$2, resultados!$A$1:$ZZ$1, 0))</f>
        <v/>
      </c>
      <c r="C94">
        <f>INDEX(resultados!$A$2:$ZZ$402, 88, MATCH($B$3, resultados!$A$1:$ZZ$1, 0))</f>
        <v/>
      </c>
    </row>
    <row r="95">
      <c r="A95">
        <f>INDEX(resultados!$A$2:$ZZ$402, 89, MATCH($B$1, resultados!$A$1:$ZZ$1, 0))</f>
        <v/>
      </c>
      <c r="B95">
        <f>INDEX(resultados!$A$2:$ZZ$402, 89, MATCH($B$2, resultados!$A$1:$ZZ$1, 0))</f>
        <v/>
      </c>
      <c r="C95">
        <f>INDEX(resultados!$A$2:$ZZ$402, 89, MATCH($B$3, resultados!$A$1:$ZZ$1, 0))</f>
        <v/>
      </c>
    </row>
    <row r="96">
      <c r="A96">
        <f>INDEX(resultados!$A$2:$ZZ$402, 90, MATCH($B$1, resultados!$A$1:$ZZ$1, 0))</f>
        <v/>
      </c>
      <c r="B96">
        <f>INDEX(resultados!$A$2:$ZZ$402, 90, MATCH($B$2, resultados!$A$1:$ZZ$1, 0))</f>
        <v/>
      </c>
      <c r="C96">
        <f>INDEX(resultados!$A$2:$ZZ$402, 90, MATCH($B$3, resultados!$A$1:$ZZ$1, 0))</f>
        <v/>
      </c>
    </row>
    <row r="97">
      <c r="A97">
        <f>INDEX(resultados!$A$2:$ZZ$402, 91, MATCH($B$1, resultados!$A$1:$ZZ$1, 0))</f>
        <v/>
      </c>
      <c r="B97">
        <f>INDEX(resultados!$A$2:$ZZ$402, 91, MATCH($B$2, resultados!$A$1:$ZZ$1, 0))</f>
        <v/>
      </c>
      <c r="C97">
        <f>INDEX(resultados!$A$2:$ZZ$402, 91, MATCH($B$3, resultados!$A$1:$ZZ$1, 0))</f>
        <v/>
      </c>
    </row>
    <row r="98">
      <c r="A98">
        <f>INDEX(resultados!$A$2:$ZZ$402, 92, MATCH($B$1, resultados!$A$1:$ZZ$1, 0))</f>
        <v/>
      </c>
      <c r="B98">
        <f>INDEX(resultados!$A$2:$ZZ$402, 92, MATCH($B$2, resultados!$A$1:$ZZ$1, 0))</f>
        <v/>
      </c>
      <c r="C98">
        <f>INDEX(resultados!$A$2:$ZZ$402, 92, MATCH($B$3, resultados!$A$1:$ZZ$1, 0))</f>
        <v/>
      </c>
    </row>
    <row r="99">
      <c r="A99">
        <f>INDEX(resultados!$A$2:$ZZ$402, 93, MATCH($B$1, resultados!$A$1:$ZZ$1, 0))</f>
        <v/>
      </c>
      <c r="B99">
        <f>INDEX(resultados!$A$2:$ZZ$402, 93, MATCH($B$2, resultados!$A$1:$ZZ$1, 0))</f>
        <v/>
      </c>
      <c r="C99">
        <f>INDEX(resultados!$A$2:$ZZ$402, 93, MATCH($B$3, resultados!$A$1:$ZZ$1, 0))</f>
        <v/>
      </c>
    </row>
    <row r="100">
      <c r="A100">
        <f>INDEX(resultados!$A$2:$ZZ$402, 94, MATCH($B$1, resultados!$A$1:$ZZ$1, 0))</f>
        <v/>
      </c>
      <c r="B100">
        <f>INDEX(resultados!$A$2:$ZZ$402, 94, MATCH($B$2, resultados!$A$1:$ZZ$1, 0))</f>
        <v/>
      </c>
      <c r="C100">
        <f>INDEX(resultados!$A$2:$ZZ$402, 94, MATCH($B$3, resultados!$A$1:$ZZ$1, 0))</f>
        <v/>
      </c>
    </row>
    <row r="101">
      <c r="A101">
        <f>INDEX(resultados!$A$2:$ZZ$402, 95, MATCH($B$1, resultados!$A$1:$ZZ$1, 0))</f>
        <v/>
      </c>
      <c r="B101">
        <f>INDEX(resultados!$A$2:$ZZ$402, 95, MATCH($B$2, resultados!$A$1:$ZZ$1, 0))</f>
        <v/>
      </c>
      <c r="C101">
        <f>INDEX(resultados!$A$2:$ZZ$402, 95, MATCH($B$3, resultados!$A$1:$ZZ$1, 0))</f>
        <v/>
      </c>
    </row>
    <row r="102">
      <c r="A102">
        <f>INDEX(resultados!$A$2:$ZZ$402, 96, MATCH($B$1, resultados!$A$1:$ZZ$1, 0))</f>
        <v/>
      </c>
      <c r="B102">
        <f>INDEX(resultados!$A$2:$ZZ$402, 96, MATCH($B$2, resultados!$A$1:$ZZ$1, 0))</f>
        <v/>
      </c>
      <c r="C102">
        <f>INDEX(resultados!$A$2:$ZZ$402, 96, MATCH($B$3, resultados!$A$1:$ZZ$1, 0))</f>
        <v/>
      </c>
    </row>
    <row r="103">
      <c r="A103">
        <f>INDEX(resultados!$A$2:$ZZ$402, 97, MATCH($B$1, resultados!$A$1:$ZZ$1, 0))</f>
        <v/>
      </c>
      <c r="B103">
        <f>INDEX(resultados!$A$2:$ZZ$402, 97, MATCH($B$2, resultados!$A$1:$ZZ$1, 0))</f>
        <v/>
      </c>
      <c r="C103">
        <f>INDEX(resultados!$A$2:$ZZ$402, 97, MATCH($B$3, resultados!$A$1:$ZZ$1, 0))</f>
        <v/>
      </c>
    </row>
    <row r="104">
      <c r="A104">
        <f>INDEX(resultados!$A$2:$ZZ$402, 98, MATCH($B$1, resultados!$A$1:$ZZ$1, 0))</f>
        <v/>
      </c>
      <c r="B104">
        <f>INDEX(resultados!$A$2:$ZZ$402, 98, MATCH($B$2, resultados!$A$1:$ZZ$1, 0))</f>
        <v/>
      </c>
      <c r="C104">
        <f>INDEX(resultados!$A$2:$ZZ$402, 98, MATCH($B$3, resultados!$A$1:$ZZ$1, 0))</f>
        <v/>
      </c>
    </row>
    <row r="105">
      <c r="A105">
        <f>INDEX(resultados!$A$2:$ZZ$402, 99, MATCH($B$1, resultados!$A$1:$ZZ$1, 0))</f>
        <v/>
      </c>
      <c r="B105">
        <f>INDEX(resultados!$A$2:$ZZ$402, 99, MATCH($B$2, resultados!$A$1:$ZZ$1, 0))</f>
        <v/>
      </c>
      <c r="C105">
        <f>INDEX(resultados!$A$2:$ZZ$402, 99, MATCH($B$3, resultados!$A$1:$ZZ$1, 0))</f>
        <v/>
      </c>
    </row>
    <row r="106">
      <c r="A106">
        <f>INDEX(resultados!$A$2:$ZZ$402, 100, MATCH($B$1, resultados!$A$1:$ZZ$1, 0))</f>
        <v/>
      </c>
      <c r="B106">
        <f>INDEX(resultados!$A$2:$ZZ$402, 100, MATCH($B$2, resultados!$A$1:$ZZ$1, 0))</f>
        <v/>
      </c>
      <c r="C106">
        <f>INDEX(resultados!$A$2:$ZZ$402, 100, MATCH($B$3, resultados!$A$1:$ZZ$1, 0))</f>
        <v/>
      </c>
    </row>
    <row r="107">
      <c r="A107">
        <f>INDEX(resultados!$A$2:$ZZ$402, 101, MATCH($B$1, resultados!$A$1:$ZZ$1, 0))</f>
        <v/>
      </c>
      <c r="B107">
        <f>INDEX(resultados!$A$2:$ZZ$402, 101, MATCH($B$2, resultados!$A$1:$ZZ$1, 0))</f>
        <v/>
      </c>
      <c r="C107">
        <f>INDEX(resultados!$A$2:$ZZ$402, 101, MATCH($B$3, resultados!$A$1:$ZZ$1, 0))</f>
        <v/>
      </c>
    </row>
    <row r="108">
      <c r="A108">
        <f>INDEX(resultados!$A$2:$ZZ$402, 102, MATCH($B$1, resultados!$A$1:$ZZ$1, 0))</f>
        <v/>
      </c>
      <c r="B108">
        <f>INDEX(resultados!$A$2:$ZZ$402, 102, MATCH($B$2, resultados!$A$1:$ZZ$1, 0))</f>
        <v/>
      </c>
      <c r="C108">
        <f>INDEX(resultados!$A$2:$ZZ$402, 102, MATCH($B$3, resultados!$A$1:$ZZ$1, 0))</f>
        <v/>
      </c>
    </row>
    <row r="109">
      <c r="A109">
        <f>INDEX(resultados!$A$2:$ZZ$402, 103, MATCH($B$1, resultados!$A$1:$ZZ$1, 0))</f>
        <v/>
      </c>
      <c r="B109">
        <f>INDEX(resultados!$A$2:$ZZ$402, 103, MATCH($B$2, resultados!$A$1:$ZZ$1, 0))</f>
        <v/>
      </c>
      <c r="C109">
        <f>INDEX(resultados!$A$2:$ZZ$402, 103, MATCH($B$3, resultados!$A$1:$ZZ$1, 0))</f>
        <v/>
      </c>
    </row>
    <row r="110">
      <c r="A110">
        <f>INDEX(resultados!$A$2:$ZZ$402, 104, MATCH($B$1, resultados!$A$1:$ZZ$1, 0))</f>
        <v/>
      </c>
      <c r="B110">
        <f>INDEX(resultados!$A$2:$ZZ$402, 104, MATCH($B$2, resultados!$A$1:$ZZ$1, 0))</f>
        <v/>
      </c>
      <c r="C110">
        <f>INDEX(resultados!$A$2:$ZZ$402, 104, MATCH($B$3, resultados!$A$1:$ZZ$1, 0))</f>
        <v/>
      </c>
    </row>
    <row r="111">
      <c r="A111">
        <f>INDEX(resultados!$A$2:$ZZ$402, 105, MATCH($B$1, resultados!$A$1:$ZZ$1, 0))</f>
        <v/>
      </c>
      <c r="B111">
        <f>INDEX(resultados!$A$2:$ZZ$402, 105, MATCH($B$2, resultados!$A$1:$ZZ$1, 0))</f>
        <v/>
      </c>
      <c r="C111">
        <f>INDEX(resultados!$A$2:$ZZ$402, 105, MATCH($B$3, resultados!$A$1:$ZZ$1, 0))</f>
        <v/>
      </c>
    </row>
    <row r="112">
      <c r="A112">
        <f>INDEX(resultados!$A$2:$ZZ$402, 106, MATCH($B$1, resultados!$A$1:$ZZ$1, 0))</f>
        <v/>
      </c>
      <c r="B112">
        <f>INDEX(resultados!$A$2:$ZZ$402, 106, MATCH($B$2, resultados!$A$1:$ZZ$1, 0))</f>
        <v/>
      </c>
      <c r="C112">
        <f>INDEX(resultados!$A$2:$ZZ$402, 106, MATCH($B$3, resultados!$A$1:$ZZ$1, 0))</f>
        <v/>
      </c>
    </row>
    <row r="113">
      <c r="A113">
        <f>INDEX(resultados!$A$2:$ZZ$402, 107, MATCH($B$1, resultados!$A$1:$ZZ$1, 0))</f>
        <v/>
      </c>
      <c r="B113">
        <f>INDEX(resultados!$A$2:$ZZ$402, 107, MATCH($B$2, resultados!$A$1:$ZZ$1, 0))</f>
        <v/>
      </c>
      <c r="C113">
        <f>INDEX(resultados!$A$2:$ZZ$402, 107, MATCH($B$3, resultados!$A$1:$ZZ$1, 0))</f>
        <v/>
      </c>
    </row>
    <row r="114">
      <c r="A114">
        <f>INDEX(resultados!$A$2:$ZZ$402, 108, MATCH($B$1, resultados!$A$1:$ZZ$1, 0))</f>
        <v/>
      </c>
      <c r="B114">
        <f>INDEX(resultados!$A$2:$ZZ$402, 108, MATCH($B$2, resultados!$A$1:$ZZ$1, 0))</f>
        <v/>
      </c>
      <c r="C114">
        <f>INDEX(resultados!$A$2:$ZZ$402, 108, MATCH($B$3, resultados!$A$1:$ZZ$1, 0))</f>
        <v/>
      </c>
    </row>
    <row r="115">
      <c r="A115">
        <f>INDEX(resultados!$A$2:$ZZ$402, 109, MATCH($B$1, resultados!$A$1:$ZZ$1, 0))</f>
        <v/>
      </c>
      <c r="B115">
        <f>INDEX(resultados!$A$2:$ZZ$402, 109, MATCH($B$2, resultados!$A$1:$ZZ$1, 0))</f>
        <v/>
      </c>
      <c r="C115">
        <f>INDEX(resultados!$A$2:$ZZ$402, 109, MATCH($B$3, resultados!$A$1:$ZZ$1, 0))</f>
        <v/>
      </c>
    </row>
    <row r="116">
      <c r="A116">
        <f>INDEX(resultados!$A$2:$ZZ$402, 110, MATCH($B$1, resultados!$A$1:$ZZ$1, 0))</f>
        <v/>
      </c>
      <c r="B116">
        <f>INDEX(resultados!$A$2:$ZZ$402, 110, MATCH($B$2, resultados!$A$1:$ZZ$1, 0))</f>
        <v/>
      </c>
      <c r="C116">
        <f>INDEX(resultados!$A$2:$ZZ$402, 110, MATCH($B$3, resultados!$A$1:$ZZ$1, 0))</f>
        <v/>
      </c>
    </row>
    <row r="117">
      <c r="A117">
        <f>INDEX(resultados!$A$2:$ZZ$402, 111, MATCH($B$1, resultados!$A$1:$ZZ$1, 0))</f>
        <v/>
      </c>
      <c r="B117">
        <f>INDEX(resultados!$A$2:$ZZ$402, 111, MATCH($B$2, resultados!$A$1:$ZZ$1, 0))</f>
        <v/>
      </c>
      <c r="C117">
        <f>INDEX(resultados!$A$2:$ZZ$402, 111, MATCH($B$3, resultados!$A$1:$ZZ$1, 0))</f>
        <v/>
      </c>
    </row>
    <row r="118">
      <c r="A118">
        <f>INDEX(resultados!$A$2:$ZZ$402, 112, MATCH($B$1, resultados!$A$1:$ZZ$1, 0))</f>
        <v/>
      </c>
      <c r="B118">
        <f>INDEX(resultados!$A$2:$ZZ$402, 112, MATCH($B$2, resultados!$A$1:$ZZ$1, 0))</f>
        <v/>
      </c>
      <c r="C118">
        <f>INDEX(resultados!$A$2:$ZZ$402, 112, MATCH($B$3, resultados!$A$1:$ZZ$1, 0))</f>
        <v/>
      </c>
    </row>
    <row r="119">
      <c r="A119">
        <f>INDEX(resultados!$A$2:$ZZ$402, 113, MATCH($B$1, resultados!$A$1:$ZZ$1, 0))</f>
        <v/>
      </c>
      <c r="B119">
        <f>INDEX(resultados!$A$2:$ZZ$402, 113, MATCH($B$2, resultados!$A$1:$ZZ$1, 0))</f>
        <v/>
      </c>
      <c r="C119">
        <f>INDEX(resultados!$A$2:$ZZ$402, 113, MATCH($B$3, resultados!$A$1:$ZZ$1, 0))</f>
        <v/>
      </c>
    </row>
    <row r="120">
      <c r="A120">
        <f>INDEX(resultados!$A$2:$ZZ$402, 114, MATCH($B$1, resultados!$A$1:$ZZ$1, 0))</f>
        <v/>
      </c>
      <c r="B120">
        <f>INDEX(resultados!$A$2:$ZZ$402, 114, MATCH($B$2, resultados!$A$1:$ZZ$1, 0))</f>
        <v/>
      </c>
      <c r="C120">
        <f>INDEX(resultados!$A$2:$ZZ$402, 114, MATCH($B$3, resultados!$A$1:$ZZ$1, 0))</f>
        <v/>
      </c>
    </row>
    <row r="121">
      <c r="A121">
        <f>INDEX(resultados!$A$2:$ZZ$402, 115, MATCH($B$1, resultados!$A$1:$ZZ$1, 0))</f>
        <v/>
      </c>
      <c r="B121">
        <f>INDEX(resultados!$A$2:$ZZ$402, 115, MATCH($B$2, resultados!$A$1:$ZZ$1, 0))</f>
        <v/>
      </c>
      <c r="C121">
        <f>INDEX(resultados!$A$2:$ZZ$402, 115, MATCH($B$3, resultados!$A$1:$ZZ$1, 0))</f>
        <v/>
      </c>
    </row>
    <row r="122">
      <c r="A122">
        <f>INDEX(resultados!$A$2:$ZZ$402, 116, MATCH($B$1, resultados!$A$1:$ZZ$1, 0))</f>
        <v/>
      </c>
      <c r="B122">
        <f>INDEX(resultados!$A$2:$ZZ$402, 116, MATCH($B$2, resultados!$A$1:$ZZ$1, 0))</f>
        <v/>
      </c>
      <c r="C122">
        <f>INDEX(resultados!$A$2:$ZZ$402, 116, MATCH($B$3, resultados!$A$1:$ZZ$1, 0))</f>
        <v/>
      </c>
    </row>
    <row r="123">
      <c r="A123">
        <f>INDEX(resultados!$A$2:$ZZ$402, 117, MATCH($B$1, resultados!$A$1:$ZZ$1, 0))</f>
        <v/>
      </c>
      <c r="B123">
        <f>INDEX(resultados!$A$2:$ZZ$402, 117, MATCH($B$2, resultados!$A$1:$ZZ$1, 0))</f>
        <v/>
      </c>
      <c r="C123">
        <f>INDEX(resultados!$A$2:$ZZ$402, 117, MATCH($B$3, resultados!$A$1:$ZZ$1, 0))</f>
        <v/>
      </c>
    </row>
    <row r="124">
      <c r="A124">
        <f>INDEX(resultados!$A$2:$ZZ$402, 118, MATCH($B$1, resultados!$A$1:$ZZ$1, 0))</f>
        <v/>
      </c>
      <c r="B124">
        <f>INDEX(resultados!$A$2:$ZZ$402, 118, MATCH($B$2, resultados!$A$1:$ZZ$1, 0))</f>
        <v/>
      </c>
      <c r="C124">
        <f>INDEX(resultados!$A$2:$ZZ$402, 118, MATCH($B$3, resultados!$A$1:$ZZ$1, 0))</f>
        <v/>
      </c>
    </row>
    <row r="125">
      <c r="A125">
        <f>INDEX(resultados!$A$2:$ZZ$402, 119, MATCH($B$1, resultados!$A$1:$ZZ$1, 0))</f>
        <v/>
      </c>
      <c r="B125">
        <f>INDEX(resultados!$A$2:$ZZ$402, 119, MATCH($B$2, resultados!$A$1:$ZZ$1, 0))</f>
        <v/>
      </c>
      <c r="C125">
        <f>INDEX(resultados!$A$2:$ZZ$402, 119, MATCH($B$3, resultados!$A$1:$ZZ$1, 0))</f>
        <v/>
      </c>
    </row>
    <row r="126">
      <c r="A126">
        <f>INDEX(resultados!$A$2:$ZZ$402, 120, MATCH($B$1, resultados!$A$1:$ZZ$1, 0))</f>
        <v/>
      </c>
      <c r="B126">
        <f>INDEX(resultados!$A$2:$ZZ$402, 120, MATCH($B$2, resultados!$A$1:$ZZ$1, 0))</f>
        <v/>
      </c>
      <c r="C126">
        <f>INDEX(resultados!$A$2:$ZZ$402, 120, MATCH($B$3, resultados!$A$1:$ZZ$1, 0))</f>
        <v/>
      </c>
    </row>
    <row r="127">
      <c r="A127">
        <f>INDEX(resultados!$A$2:$ZZ$402, 121, MATCH($B$1, resultados!$A$1:$ZZ$1, 0))</f>
        <v/>
      </c>
      <c r="B127">
        <f>INDEX(resultados!$A$2:$ZZ$402, 121, MATCH($B$2, resultados!$A$1:$ZZ$1, 0))</f>
        <v/>
      </c>
      <c r="C127">
        <f>INDEX(resultados!$A$2:$ZZ$402, 121, MATCH($B$3, resultados!$A$1:$ZZ$1, 0))</f>
        <v/>
      </c>
    </row>
    <row r="128">
      <c r="A128">
        <f>INDEX(resultados!$A$2:$ZZ$402, 122, MATCH($B$1, resultados!$A$1:$ZZ$1, 0))</f>
        <v/>
      </c>
      <c r="B128">
        <f>INDEX(resultados!$A$2:$ZZ$402, 122, MATCH($B$2, resultados!$A$1:$ZZ$1, 0))</f>
        <v/>
      </c>
      <c r="C128">
        <f>INDEX(resultados!$A$2:$ZZ$402, 122, MATCH($B$3, resultados!$A$1:$ZZ$1, 0))</f>
        <v/>
      </c>
    </row>
    <row r="129">
      <c r="A129">
        <f>INDEX(resultados!$A$2:$ZZ$402, 123, MATCH($B$1, resultados!$A$1:$ZZ$1, 0))</f>
        <v/>
      </c>
      <c r="B129">
        <f>INDEX(resultados!$A$2:$ZZ$402, 123, MATCH($B$2, resultados!$A$1:$ZZ$1, 0))</f>
        <v/>
      </c>
      <c r="C129">
        <f>INDEX(resultados!$A$2:$ZZ$402, 123, MATCH($B$3, resultados!$A$1:$ZZ$1, 0))</f>
        <v/>
      </c>
    </row>
    <row r="130">
      <c r="A130">
        <f>INDEX(resultados!$A$2:$ZZ$402, 124, MATCH($B$1, resultados!$A$1:$ZZ$1, 0))</f>
        <v/>
      </c>
      <c r="B130">
        <f>INDEX(resultados!$A$2:$ZZ$402, 124, MATCH($B$2, resultados!$A$1:$ZZ$1, 0))</f>
        <v/>
      </c>
      <c r="C130">
        <f>INDEX(resultados!$A$2:$ZZ$402, 124, MATCH($B$3, resultados!$A$1:$ZZ$1, 0))</f>
        <v/>
      </c>
    </row>
    <row r="131">
      <c r="A131">
        <f>INDEX(resultados!$A$2:$ZZ$402, 125, MATCH($B$1, resultados!$A$1:$ZZ$1, 0))</f>
        <v/>
      </c>
      <c r="B131">
        <f>INDEX(resultados!$A$2:$ZZ$402, 125, MATCH($B$2, resultados!$A$1:$ZZ$1, 0))</f>
        <v/>
      </c>
      <c r="C131">
        <f>INDEX(resultados!$A$2:$ZZ$402, 125, MATCH($B$3, resultados!$A$1:$ZZ$1, 0))</f>
        <v/>
      </c>
    </row>
    <row r="132">
      <c r="A132">
        <f>INDEX(resultados!$A$2:$ZZ$402, 126, MATCH($B$1, resultados!$A$1:$ZZ$1, 0))</f>
        <v/>
      </c>
      <c r="B132">
        <f>INDEX(resultados!$A$2:$ZZ$402, 126, MATCH($B$2, resultados!$A$1:$ZZ$1, 0))</f>
        <v/>
      </c>
      <c r="C132">
        <f>INDEX(resultados!$A$2:$ZZ$402, 126, MATCH($B$3, resultados!$A$1:$ZZ$1, 0))</f>
        <v/>
      </c>
    </row>
    <row r="133">
      <c r="A133">
        <f>INDEX(resultados!$A$2:$ZZ$402, 127, MATCH($B$1, resultados!$A$1:$ZZ$1, 0))</f>
        <v/>
      </c>
      <c r="B133">
        <f>INDEX(resultados!$A$2:$ZZ$402, 127, MATCH($B$2, resultados!$A$1:$ZZ$1, 0))</f>
        <v/>
      </c>
      <c r="C133">
        <f>INDEX(resultados!$A$2:$ZZ$402, 127, MATCH($B$3, resultados!$A$1:$ZZ$1, 0))</f>
        <v/>
      </c>
    </row>
    <row r="134">
      <c r="A134">
        <f>INDEX(resultados!$A$2:$ZZ$402, 128, MATCH($B$1, resultados!$A$1:$ZZ$1, 0))</f>
        <v/>
      </c>
      <c r="B134">
        <f>INDEX(resultados!$A$2:$ZZ$402, 128, MATCH($B$2, resultados!$A$1:$ZZ$1, 0))</f>
        <v/>
      </c>
      <c r="C134">
        <f>INDEX(resultados!$A$2:$ZZ$402, 128, MATCH($B$3, resultados!$A$1:$ZZ$1, 0))</f>
        <v/>
      </c>
    </row>
    <row r="135">
      <c r="A135">
        <f>INDEX(resultados!$A$2:$ZZ$402, 129, MATCH($B$1, resultados!$A$1:$ZZ$1, 0))</f>
        <v/>
      </c>
      <c r="B135">
        <f>INDEX(resultados!$A$2:$ZZ$402, 129, MATCH($B$2, resultados!$A$1:$ZZ$1, 0))</f>
        <v/>
      </c>
      <c r="C135">
        <f>INDEX(resultados!$A$2:$ZZ$402, 129, MATCH($B$3, resultados!$A$1:$ZZ$1, 0))</f>
        <v/>
      </c>
    </row>
    <row r="136">
      <c r="A136">
        <f>INDEX(resultados!$A$2:$ZZ$402, 130, MATCH($B$1, resultados!$A$1:$ZZ$1, 0))</f>
        <v/>
      </c>
      <c r="B136">
        <f>INDEX(resultados!$A$2:$ZZ$402, 130, MATCH($B$2, resultados!$A$1:$ZZ$1, 0))</f>
        <v/>
      </c>
      <c r="C136">
        <f>INDEX(resultados!$A$2:$ZZ$402, 130, MATCH($B$3, resultados!$A$1:$ZZ$1, 0))</f>
        <v/>
      </c>
    </row>
    <row r="137">
      <c r="A137">
        <f>INDEX(resultados!$A$2:$ZZ$402, 131, MATCH($B$1, resultados!$A$1:$ZZ$1, 0))</f>
        <v/>
      </c>
      <c r="B137">
        <f>INDEX(resultados!$A$2:$ZZ$402, 131, MATCH($B$2, resultados!$A$1:$ZZ$1, 0))</f>
        <v/>
      </c>
      <c r="C137">
        <f>INDEX(resultados!$A$2:$ZZ$402, 131, MATCH($B$3, resultados!$A$1:$ZZ$1, 0))</f>
        <v/>
      </c>
    </row>
    <row r="138">
      <c r="A138">
        <f>INDEX(resultados!$A$2:$ZZ$402, 132, MATCH($B$1, resultados!$A$1:$ZZ$1, 0))</f>
        <v/>
      </c>
      <c r="B138">
        <f>INDEX(resultados!$A$2:$ZZ$402, 132, MATCH($B$2, resultados!$A$1:$ZZ$1, 0))</f>
        <v/>
      </c>
      <c r="C138">
        <f>INDEX(resultados!$A$2:$ZZ$402, 132, MATCH($B$3, resultados!$A$1:$ZZ$1, 0))</f>
        <v/>
      </c>
    </row>
    <row r="139">
      <c r="A139">
        <f>INDEX(resultados!$A$2:$ZZ$402, 133, MATCH($B$1, resultados!$A$1:$ZZ$1, 0))</f>
        <v/>
      </c>
      <c r="B139">
        <f>INDEX(resultados!$A$2:$ZZ$402, 133, MATCH($B$2, resultados!$A$1:$ZZ$1, 0))</f>
        <v/>
      </c>
      <c r="C139">
        <f>INDEX(resultados!$A$2:$ZZ$402, 133, MATCH($B$3, resultados!$A$1:$ZZ$1, 0))</f>
        <v/>
      </c>
    </row>
    <row r="140">
      <c r="A140">
        <f>INDEX(resultados!$A$2:$ZZ$402, 134, MATCH($B$1, resultados!$A$1:$ZZ$1, 0))</f>
        <v/>
      </c>
      <c r="B140">
        <f>INDEX(resultados!$A$2:$ZZ$402, 134, MATCH($B$2, resultados!$A$1:$ZZ$1, 0))</f>
        <v/>
      </c>
      <c r="C140">
        <f>INDEX(resultados!$A$2:$ZZ$402, 134, MATCH($B$3, resultados!$A$1:$ZZ$1, 0))</f>
        <v/>
      </c>
    </row>
    <row r="141">
      <c r="A141">
        <f>INDEX(resultados!$A$2:$ZZ$402, 135, MATCH($B$1, resultados!$A$1:$ZZ$1, 0))</f>
        <v/>
      </c>
      <c r="B141">
        <f>INDEX(resultados!$A$2:$ZZ$402, 135, MATCH($B$2, resultados!$A$1:$ZZ$1, 0))</f>
        <v/>
      </c>
      <c r="C141">
        <f>INDEX(resultados!$A$2:$ZZ$402, 135, MATCH($B$3, resultados!$A$1:$ZZ$1, 0))</f>
        <v/>
      </c>
    </row>
    <row r="142">
      <c r="A142">
        <f>INDEX(resultados!$A$2:$ZZ$402, 136, MATCH($B$1, resultados!$A$1:$ZZ$1, 0))</f>
        <v/>
      </c>
      <c r="B142">
        <f>INDEX(resultados!$A$2:$ZZ$402, 136, MATCH($B$2, resultados!$A$1:$ZZ$1, 0))</f>
        <v/>
      </c>
      <c r="C142">
        <f>INDEX(resultados!$A$2:$ZZ$402, 136, MATCH($B$3, resultados!$A$1:$ZZ$1, 0))</f>
        <v/>
      </c>
    </row>
    <row r="143">
      <c r="A143">
        <f>INDEX(resultados!$A$2:$ZZ$402, 137, MATCH($B$1, resultados!$A$1:$ZZ$1, 0))</f>
        <v/>
      </c>
      <c r="B143">
        <f>INDEX(resultados!$A$2:$ZZ$402, 137, MATCH($B$2, resultados!$A$1:$ZZ$1, 0))</f>
        <v/>
      </c>
      <c r="C143">
        <f>INDEX(resultados!$A$2:$ZZ$402, 137, MATCH($B$3, resultados!$A$1:$ZZ$1, 0))</f>
        <v/>
      </c>
    </row>
    <row r="144">
      <c r="A144">
        <f>INDEX(resultados!$A$2:$ZZ$402, 138, MATCH($B$1, resultados!$A$1:$ZZ$1, 0))</f>
        <v/>
      </c>
      <c r="B144">
        <f>INDEX(resultados!$A$2:$ZZ$402, 138, MATCH($B$2, resultados!$A$1:$ZZ$1, 0))</f>
        <v/>
      </c>
      <c r="C144">
        <f>INDEX(resultados!$A$2:$ZZ$402, 138, MATCH($B$3, resultados!$A$1:$ZZ$1, 0))</f>
        <v/>
      </c>
    </row>
    <row r="145">
      <c r="A145">
        <f>INDEX(resultados!$A$2:$ZZ$402, 139, MATCH($B$1, resultados!$A$1:$ZZ$1, 0))</f>
        <v/>
      </c>
      <c r="B145">
        <f>INDEX(resultados!$A$2:$ZZ$402, 139, MATCH($B$2, resultados!$A$1:$ZZ$1, 0))</f>
        <v/>
      </c>
      <c r="C145">
        <f>INDEX(resultados!$A$2:$ZZ$402, 139, MATCH($B$3, resultados!$A$1:$ZZ$1, 0))</f>
        <v/>
      </c>
    </row>
    <row r="146">
      <c r="A146">
        <f>INDEX(resultados!$A$2:$ZZ$402, 140, MATCH($B$1, resultados!$A$1:$ZZ$1, 0))</f>
        <v/>
      </c>
      <c r="B146">
        <f>INDEX(resultados!$A$2:$ZZ$402, 140, MATCH($B$2, resultados!$A$1:$ZZ$1, 0))</f>
        <v/>
      </c>
      <c r="C146">
        <f>INDEX(resultados!$A$2:$ZZ$402, 140, MATCH($B$3, resultados!$A$1:$ZZ$1, 0))</f>
        <v/>
      </c>
    </row>
    <row r="147">
      <c r="A147">
        <f>INDEX(resultados!$A$2:$ZZ$402, 141, MATCH($B$1, resultados!$A$1:$ZZ$1, 0))</f>
        <v/>
      </c>
      <c r="B147">
        <f>INDEX(resultados!$A$2:$ZZ$402, 141, MATCH($B$2, resultados!$A$1:$ZZ$1, 0))</f>
        <v/>
      </c>
      <c r="C147">
        <f>INDEX(resultados!$A$2:$ZZ$402, 141, MATCH($B$3, resultados!$A$1:$ZZ$1, 0))</f>
        <v/>
      </c>
    </row>
    <row r="148">
      <c r="A148">
        <f>INDEX(resultados!$A$2:$ZZ$402, 142, MATCH($B$1, resultados!$A$1:$ZZ$1, 0))</f>
        <v/>
      </c>
      <c r="B148">
        <f>INDEX(resultados!$A$2:$ZZ$402, 142, MATCH($B$2, resultados!$A$1:$ZZ$1, 0))</f>
        <v/>
      </c>
      <c r="C148">
        <f>INDEX(resultados!$A$2:$ZZ$402, 142, MATCH($B$3, resultados!$A$1:$ZZ$1, 0))</f>
        <v/>
      </c>
    </row>
    <row r="149">
      <c r="A149">
        <f>INDEX(resultados!$A$2:$ZZ$402, 143, MATCH($B$1, resultados!$A$1:$ZZ$1, 0))</f>
        <v/>
      </c>
      <c r="B149">
        <f>INDEX(resultados!$A$2:$ZZ$402, 143, MATCH($B$2, resultados!$A$1:$ZZ$1, 0))</f>
        <v/>
      </c>
      <c r="C149">
        <f>INDEX(resultados!$A$2:$ZZ$402, 143, MATCH($B$3, resultados!$A$1:$ZZ$1, 0))</f>
        <v/>
      </c>
    </row>
    <row r="150">
      <c r="A150">
        <f>INDEX(resultados!$A$2:$ZZ$402, 144, MATCH($B$1, resultados!$A$1:$ZZ$1, 0))</f>
        <v/>
      </c>
      <c r="B150">
        <f>INDEX(resultados!$A$2:$ZZ$402, 144, MATCH($B$2, resultados!$A$1:$ZZ$1, 0))</f>
        <v/>
      </c>
      <c r="C150">
        <f>INDEX(resultados!$A$2:$ZZ$402, 144, MATCH($B$3, resultados!$A$1:$ZZ$1, 0))</f>
        <v/>
      </c>
    </row>
    <row r="151">
      <c r="A151">
        <f>INDEX(resultados!$A$2:$ZZ$402, 145, MATCH($B$1, resultados!$A$1:$ZZ$1, 0))</f>
        <v/>
      </c>
      <c r="B151">
        <f>INDEX(resultados!$A$2:$ZZ$402, 145, MATCH($B$2, resultados!$A$1:$ZZ$1, 0))</f>
        <v/>
      </c>
      <c r="C151">
        <f>INDEX(resultados!$A$2:$ZZ$402, 145, MATCH($B$3, resultados!$A$1:$ZZ$1, 0))</f>
        <v/>
      </c>
    </row>
    <row r="152">
      <c r="A152">
        <f>INDEX(resultados!$A$2:$ZZ$402, 146, MATCH($B$1, resultados!$A$1:$ZZ$1, 0))</f>
        <v/>
      </c>
      <c r="B152">
        <f>INDEX(resultados!$A$2:$ZZ$402, 146, MATCH($B$2, resultados!$A$1:$ZZ$1, 0))</f>
        <v/>
      </c>
      <c r="C152">
        <f>INDEX(resultados!$A$2:$ZZ$402, 146, MATCH($B$3, resultados!$A$1:$ZZ$1, 0))</f>
        <v/>
      </c>
    </row>
    <row r="153">
      <c r="A153">
        <f>INDEX(resultados!$A$2:$ZZ$402, 147, MATCH($B$1, resultados!$A$1:$ZZ$1, 0))</f>
        <v/>
      </c>
      <c r="B153">
        <f>INDEX(resultados!$A$2:$ZZ$402, 147, MATCH($B$2, resultados!$A$1:$ZZ$1, 0))</f>
        <v/>
      </c>
      <c r="C153">
        <f>INDEX(resultados!$A$2:$ZZ$402, 147, MATCH($B$3, resultados!$A$1:$ZZ$1, 0))</f>
        <v/>
      </c>
    </row>
    <row r="154">
      <c r="A154">
        <f>INDEX(resultados!$A$2:$ZZ$402, 148, MATCH($B$1, resultados!$A$1:$ZZ$1, 0))</f>
        <v/>
      </c>
      <c r="B154">
        <f>INDEX(resultados!$A$2:$ZZ$402, 148, MATCH($B$2, resultados!$A$1:$ZZ$1, 0))</f>
        <v/>
      </c>
      <c r="C154">
        <f>INDEX(resultados!$A$2:$ZZ$402, 148, MATCH($B$3, resultados!$A$1:$ZZ$1, 0))</f>
        <v/>
      </c>
    </row>
    <row r="155">
      <c r="A155">
        <f>INDEX(resultados!$A$2:$ZZ$402, 149, MATCH($B$1, resultados!$A$1:$ZZ$1, 0))</f>
        <v/>
      </c>
      <c r="B155">
        <f>INDEX(resultados!$A$2:$ZZ$402, 149, MATCH($B$2, resultados!$A$1:$ZZ$1, 0))</f>
        <v/>
      </c>
      <c r="C155">
        <f>INDEX(resultados!$A$2:$ZZ$402, 149, MATCH($B$3, resultados!$A$1:$ZZ$1, 0))</f>
        <v/>
      </c>
    </row>
    <row r="156">
      <c r="A156">
        <f>INDEX(resultados!$A$2:$ZZ$402, 150, MATCH($B$1, resultados!$A$1:$ZZ$1, 0))</f>
        <v/>
      </c>
      <c r="B156">
        <f>INDEX(resultados!$A$2:$ZZ$402, 150, MATCH($B$2, resultados!$A$1:$ZZ$1, 0))</f>
        <v/>
      </c>
      <c r="C156">
        <f>INDEX(resultados!$A$2:$ZZ$402, 150, MATCH($B$3, resultados!$A$1:$ZZ$1, 0))</f>
        <v/>
      </c>
    </row>
    <row r="157">
      <c r="A157">
        <f>INDEX(resultados!$A$2:$ZZ$402, 151, MATCH($B$1, resultados!$A$1:$ZZ$1, 0))</f>
        <v/>
      </c>
      <c r="B157">
        <f>INDEX(resultados!$A$2:$ZZ$402, 151, MATCH($B$2, resultados!$A$1:$ZZ$1, 0))</f>
        <v/>
      </c>
      <c r="C157">
        <f>INDEX(resultados!$A$2:$ZZ$402, 151, MATCH($B$3, resultados!$A$1:$ZZ$1, 0))</f>
        <v/>
      </c>
    </row>
    <row r="158">
      <c r="A158">
        <f>INDEX(resultados!$A$2:$ZZ$402, 152, MATCH($B$1, resultados!$A$1:$ZZ$1, 0))</f>
        <v/>
      </c>
      <c r="B158">
        <f>INDEX(resultados!$A$2:$ZZ$402, 152, MATCH($B$2, resultados!$A$1:$ZZ$1, 0))</f>
        <v/>
      </c>
      <c r="C158">
        <f>INDEX(resultados!$A$2:$ZZ$402, 152, MATCH($B$3, resultados!$A$1:$ZZ$1, 0))</f>
        <v/>
      </c>
    </row>
    <row r="159">
      <c r="A159">
        <f>INDEX(resultados!$A$2:$ZZ$402, 153, MATCH($B$1, resultados!$A$1:$ZZ$1, 0))</f>
        <v/>
      </c>
      <c r="B159">
        <f>INDEX(resultados!$A$2:$ZZ$402, 153, MATCH($B$2, resultados!$A$1:$ZZ$1, 0))</f>
        <v/>
      </c>
      <c r="C159">
        <f>INDEX(resultados!$A$2:$ZZ$402, 153, MATCH($B$3, resultados!$A$1:$ZZ$1, 0))</f>
        <v/>
      </c>
    </row>
    <row r="160">
      <c r="A160">
        <f>INDEX(resultados!$A$2:$ZZ$402, 154, MATCH($B$1, resultados!$A$1:$ZZ$1, 0))</f>
        <v/>
      </c>
      <c r="B160">
        <f>INDEX(resultados!$A$2:$ZZ$402, 154, MATCH($B$2, resultados!$A$1:$ZZ$1, 0))</f>
        <v/>
      </c>
      <c r="C160">
        <f>INDEX(resultados!$A$2:$ZZ$402, 154, MATCH($B$3, resultados!$A$1:$ZZ$1, 0))</f>
        <v/>
      </c>
    </row>
    <row r="161">
      <c r="A161">
        <f>INDEX(resultados!$A$2:$ZZ$402, 155, MATCH($B$1, resultados!$A$1:$ZZ$1, 0))</f>
        <v/>
      </c>
      <c r="B161">
        <f>INDEX(resultados!$A$2:$ZZ$402, 155, MATCH($B$2, resultados!$A$1:$ZZ$1, 0))</f>
        <v/>
      </c>
      <c r="C161">
        <f>INDEX(resultados!$A$2:$ZZ$402, 155, MATCH($B$3, resultados!$A$1:$ZZ$1, 0))</f>
        <v/>
      </c>
    </row>
    <row r="162">
      <c r="A162">
        <f>INDEX(resultados!$A$2:$ZZ$402, 156, MATCH($B$1, resultados!$A$1:$ZZ$1, 0))</f>
        <v/>
      </c>
      <c r="B162">
        <f>INDEX(resultados!$A$2:$ZZ$402, 156, MATCH($B$2, resultados!$A$1:$ZZ$1, 0))</f>
        <v/>
      </c>
      <c r="C162">
        <f>INDEX(resultados!$A$2:$ZZ$402, 156, MATCH($B$3, resultados!$A$1:$ZZ$1, 0))</f>
        <v/>
      </c>
    </row>
    <row r="163">
      <c r="A163">
        <f>INDEX(resultados!$A$2:$ZZ$402, 157, MATCH($B$1, resultados!$A$1:$ZZ$1, 0))</f>
        <v/>
      </c>
      <c r="B163">
        <f>INDEX(resultados!$A$2:$ZZ$402, 157, MATCH($B$2, resultados!$A$1:$ZZ$1, 0))</f>
        <v/>
      </c>
      <c r="C163">
        <f>INDEX(resultados!$A$2:$ZZ$402, 157, MATCH($B$3, resultados!$A$1:$ZZ$1, 0))</f>
        <v/>
      </c>
    </row>
    <row r="164">
      <c r="A164">
        <f>INDEX(resultados!$A$2:$ZZ$402, 158, MATCH($B$1, resultados!$A$1:$ZZ$1, 0))</f>
        <v/>
      </c>
      <c r="B164">
        <f>INDEX(resultados!$A$2:$ZZ$402, 158, MATCH($B$2, resultados!$A$1:$ZZ$1, 0))</f>
        <v/>
      </c>
      <c r="C164">
        <f>INDEX(resultados!$A$2:$ZZ$402, 158, MATCH($B$3, resultados!$A$1:$ZZ$1, 0))</f>
        <v/>
      </c>
    </row>
    <row r="165">
      <c r="A165">
        <f>INDEX(resultados!$A$2:$ZZ$402, 159, MATCH($B$1, resultados!$A$1:$ZZ$1, 0))</f>
        <v/>
      </c>
      <c r="B165">
        <f>INDEX(resultados!$A$2:$ZZ$402, 159, MATCH($B$2, resultados!$A$1:$ZZ$1, 0))</f>
        <v/>
      </c>
      <c r="C165">
        <f>INDEX(resultados!$A$2:$ZZ$402, 159, MATCH($B$3, resultados!$A$1:$ZZ$1, 0))</f>
        <v/>
      </c>
    </row>
    <row r="166">
      <c r="A166">
        <f>INDEX(resultados!$A$2:$ZZ$402, 160, MATCH($B$1, resultados!$A$1:$ZZ$1, 0))</f>
        <v/>
      </c>
      <c r="B166">
        <f>INDEX(resultados!$A$2:$ZZ$402, 160, MATCH($B$2, resultados!$A$1:$ZZ$1, 0))</f>
        <v/>
      </c>
      <c r="C166">
        <f>INDEX(resultados!$A$2:$ZZ$402, 160, MATCH($B$3, resultados!$A$1:$ZZ$1, 0))</f>
        <v/>
      </c>
    </row>
    <row r="167">
      <c r="A167">
        <f>INDEX(resultados!$A$2:$ZZ$402, 161, MATCH($B$1, resultados!$A$1:$ZZ$1, 0))</f>
        <v/>
      </c>
      <c r="B167">
        <f>INDEX(resultados!$A$2:$ZZ$402, 161, MATCH($B$2, resultados!$A$1:$ZZ$1, 0))</f>
        <v/>
      </c>
      <c r="C167">
        <f>INDEX(resultados!$A$2:$ZZ$402, 161, MATCH($B$3, resultados!$A$1:$ZZ$1, 0))</f>
        <v/>
      </c>
    </row>
    <row r="168">
      <c r="A168">
        <f>INDEX(resultados!$A$2:$ZZ$402, 162, MATCH($B$1, resultados!$A$1:$ZZ$1, 0))</f>
        <v/>
      </c>
      <c r="B168">
        <f>INDEX(resultados!$A$2:$ZZ$402, 162, MATCH($B$2, resultados!$A$1:$ZZ$1, 0))</f>
        <v/>
      </c>
      <c r="C168">
        <f>INDEX(resultados!$A$2:$ZZ$402, 162, MATCH($B$3, resultados!$A$1:$ZZ$1, 0))</f>
        <v/>
      </c>
    </row>
    <row r="169">
      <c r="A169">
        <f>INDEX(resultados!$A$2:$ZZ$402, 163, MATCH($B$1, resultados!$A$1:$ZZ$1, 0))</f>
        <v/>
      </c>
      <c r="B169">
        <f>INDEX(resultados!$A$2:$ZZ$402, 163, MATCH($B$2, resultados!$A$1:$ZZ$1, 0))</f>
        <v/>
      </c>
      <c r="C169">
        <f>INDEX(resultados!$A$2:$ZZ$402, 163, MATCH($B$3, resultados!$A$1:$ZZ$1, 0))</f>
        <v/>
      </c>
    </row>
    <row r="170">
      <c r="A170">
        <f>INDEX(resultados!$A$2:$ZZ$402, 164, MATCH($B$1, resultados!$A$1:$ZZ$1, 0))</f>
        <v/>
      </c>
      <c r="B170">
        <f>INDEX(resultados!$A$2:$ZZ$402, 164, MATCH($B$2, resultados!$A$1:$ZZ$1, 0))</f>
        <v/>
      </c>
      <c r="C170">
        <f>INDEX(resultados!$A$2:$ZZ$402, 164, MATCH($B$3, resultados!$A$1:$ZZ$1, 0))</f>
        <v/>
      </c>
    </row>
    <row r="171">
      <c r="A171">
        <f>INDEX(resultados!$A$2:$ZZ$402, 165, MATCH($B$1, resultados!$A$1:$ZZ$1, 0))</f>
        <v/>
      </c>
      <c r="B171">
        <f>INDEX(resultados!$A$2:$ZZ$402, 165, MATCH($B$2, resultados!$A$1:$ZZ$1, 0))</f>
        <v/>
      </c>
      <c r="C171">
        <f>INDEX(resultados!$A$2:$ZZ$402, 165, MATCH($B$3, resultados!$A$1:$ZZ$1, 0))</f>
        <v/>
      </c>
    </row>
    <row r="172">
      <c r="A172">
        <f>INDEX(resultados!$A$2:$ZZ$402, 166, MATCH($B$1, resultados!$A$1:$ZZ$1, 0))</f>
        <v/>
      </c>
      <c r="B172">
        <f>INDEX(resultados!$A$2:$ZZ$402, 166, MATCH($B$2, resultados!$A$1:$ZZ$1, 0))</f>
        <v/>
      </c>
      <c r="C172">
        <f>INDEX(resultados!$A$2:$ZZ$402, 166, MATCH($B$3, resultados!$A$1:$ZZ$1, 0))</f>
        <v/>
      </c>
    </row>
    <row r="173">
      <c r="A173">
        <f>INDEX(resultados!$A$2:$ZZ$402, 167, MATCH($B$1, resultados!$A$1:$ZZ$1, 0))</f>
        <v/>
      </c>
      <c r="B173">
        <f>INDEX(resultados!$A$2:$ZZ$402, 167, MATCH($B$2, resultados!$A$1:$ZZ$1, 0))</f>
        <v/>
      </c>
      <c r="C173">
        <f>INDEX(resultados!$A$2:$ZZ$402, 167, MATCH($B$3, resultados!$A$1:$ZZ$1, 0))</f>
        <v/>
      </c>
    </row>
    <row r="174">
      <c r="A174">
        <f>INDEX(resultados!$A$2:$ZZ$402, 168, MATCH($B$1, resultados!$A$1:$ZZ$1, 0))</f>
        <v/>
      </c>
      <c r="B174">
        <f>INDEX(resultados!$A$2:$ZZ$402, 168, MATCH($B$2, resultados!$A$1:$ZZ$1, 0))</f>
        <v/>
      </c>
      <c r="C174">
        <f>INDEX(resultados!$A$2:$ZZ$402, 168, MATCH($B$3, resultados!$A$1:$ZZ$1, 0))</f>
        <v/>
      </c>
    </row>
    <row r="175">
      <c r="A175">
        <f>INDEX(resultados!$A$2:$ZZ$402, 169, MATCH($B$1, resultados!$A$1:$ZZ$1, 0))</f>
        <v/>
      </c>
      <c r="B175">
        <f>INDEX(resultados!$A$2:$ZZ$402, 169, MATCH($B$2, resultados!$A$1:$ZZ$1, 0))</f>
        <v/>
      </c>
      <c r="C175">
        <f>INDEX(resultados!$A$2:$ZZ$402, 169, MATCH($B$3, resultados!$A$1:$ZZ$1, 0))</f>
        <v/>
      </c>
    </row>
    <row r="176">
      <c r="A176">
        <f>INDEX(resultados!$A$2:$ZZ$402, 170, MATCH($B$1, resultados!$A$1:$ZZ$1, 0))</f>
        <v/>
      </c>
      <c r="B176">
        <f>INDEX(resultados!$A$2:$ZZ$402, 170, MATCH($B$2, resultados!$A$1:$ZZ$1, 0))</f>
        <v/>
      </c>
      <c r="C176">
        <f>INDEX(resultados!$A$2:$ZZ$402, 170, MATCH($B$3, resultados!$A$1:$ZZ$1, 0))</f>
        <v/>
      </c>
    </row>
    <row r="177">
      <c r="A177">
        <f>INDEX(resultados!$A$2:$ZZ$402, 171, MATCH($B$1, resultados!$A$1:$ZZ$1, 0))</f>
        <v/>
      </c>
      <c r="B177">
        <f>INDEX(resultados!$A$2:$ZZ$402, 171, MATCH($B$2, resultados!$A$1:$ZZ$1, 0))</f>
        <v/>
      </c>
      <c r="C177">
        <f>INDEX(resultados!$A$2:$ZZ$402, 171, MATCH($B$3, resultados!$A$1:$ZZ$1, 0))</f>
        <v/>
      </c>
    </row>
    <row r="178">
      <c r="A178">
        <f>INDEX(resultados!$A$2:$ZZ$402, 172, MATCH($B$1, resultados!$A$1:$ZZ$1, 0))</f>
        <v/>
      </c>
      <c r="B178">
        <f>INDEX(resultados!$A$2:$ZZ$402, 172, MATCH($B$2, resultados!$A$1:$ZZ$1, 0))</f>
        <v/>
      </c>
      <c r="C178">
        <f>INDEX(resultados!$A$2:$ZZ$402, 172, MATCH($B$3, resultados!$A$1:$ZZ$1, 0))</f>
        <v/>
      </c>
    </row>
    <row r="179">
      <c r="A179">
        <f>INDEX(resultados!$A$2:$ZZ$402, 173, MATCH($B$1, resultados!$A$1:$ZZ$1, 0))</f>
        <v/>
      </c>
      <c r="B179">
        <f>INDEX(resultados!$A$2:$ZZ$402, 173, MATCH($B$2, resultados!$A$1:$ZZ$1, 0))</f>
        <v/>
      </c>
      <c r="C179">
        <f>INDEX(resultados!$A$2:$ZZ$402, 173, MATCH($B$3, resultados!$A$1:$ZZ$1, 0))</f>
        <v/>
      </c>
    </row>
    <row r="180">
      <c r="A180">
        <f>INDEX(resultados!$A$2:$ZZ$402, 174, MATCH($B$1, resultados!$A$1:$ZZ$1, 0))</f>
        <v/>
      </c>
      <c r="B180">
        <f>INDEX(resultados!$A$2:$ZZ$402, 174, MATCH($B$2, resultados!$A$1:$ZZ$1, 0))</f>
        <v/>
      </c>
      <c r="C180">
        <f>INDEX(resultados!$A$2:$ZZ$402, 174, MATCH($B$3, resultados!$A$1:$ZZ$1, 0))</f>
        <v/>
      </c>
    </row>
    <row r="181">
      <c r="A181">
        <f>INDEX(resultados!$A$2:$ZZ$402, 175, MATCH($B$1, resultados!$A$1:$ZZ$1, 0))</f>
        <v/>
      </c>
      <c r="B181">
        <f>INDEX(resultados!$A$2:$ZZ$402, 175, MATCH($B$2, resultados!$A$1:$ZZ$1, 0))</f>
        <v/>
      </c>
      <c r="C181">
        <f>INDEX(resultados!$A$2:$ZZ$402, 175, MATCH($B$3, resultados!$A$1:$ZZ$1, 0))</f>
        <v/>
      </c>
    </row>
    <row r="182">
      <c r="A182">
        <f>INDEX(resultados!$A$2:$ZZ$402, 176, MATCH($B$1, resultados!$A$1:$ZZ$1, 0))</f>
        <v/>
      </c>
      <c r="B182">
        <f>INDEX(resultados!$A$2:$ZZ$402, 176, MATCH($B$2, resultados!$A$1:$ZZ$1, 0))</f>
        <v/>
      </c>
      <c r="C182">
        <f>INDEX(resultados!$A$2:$ZZ$402, 176, MATCH($B$3, resultados!$A$1:$ZZ$1, 0))</f>
        <v/>
      </c>
    </row>
    <row r="183">
      <c r="A183">
        <f>INDEX(resultados!$A$2:$ZZ$402, 177, MATCH($B$1, resultados!$A$1:$ZZ$1, 0))</f>
        <v/>
      </c>
      <c r="B183">
        <f>INDEX(resultados!$A$2:$ZZ$402, 177, MATCH($B$2, resultados!$A$1:$ZZ$1, 0))</f>
        <v/>
      </c>
      <c r="C183">
        <f>INDEX(resultados!$A$2:$ZZ$402, 177, MATCH($B$3, resultados!$A$1:$ZZ$1, 0))</f>
        <v/>
      </c>
    </row>
    <row r="184">
      <c r="A184">
        <f>INDEX(resultados!$A$2:$ZZ$402, 178, MATCH($B$1, resultados!$A$1:$ZZ$1, 0))</f>
        <v/>
      </c>
      <c r="B184">
        <f>INDEX(resultados!$A$2:$ZZ$402, 178, MATCH($B$2, resultados!$A$1:$ZZ$1, 0))</f>
        <v/>
      </c>
      <c r="C184">
        <f>INDEX(resultados!$A$2:$ZZ$402, 178, MATCH($B$3, resultados!$A$1:$ZZ$1, 0))</f>
        <v/>
      </c>
    </row>
    <row r="185">
      <c r="A185">
        <f>INDEX(resultados!$A$2:$ZZ$402, 179, MATCH($B$1, resultados!$A$1:$ZZ$1, 0))</f>
        <v/>
      </c>
      <c r="B185">
        <f>INDEX(resultados!$A$2:$ZZ$402, 179, MATCH($B$2, resultados!$A$1:$ZZ$1, 0))</f>
        <v/>
      </c>
      <c r="C185">
        <f>INDEX(resultados!$A$2:$ZZ$402, 179, MATCH($B$3, resultados!$A$1:$ZZ$1, 0))</f>
        <v/>
      </c>
    </row>
    <row r="186">
      <c r="A186">
        <f>INDEX(resultados!$A$2:$ZZ$402, 180, MATCH($B$1, resultados!$A$1:$ZZ$1, 0))</f>
        <v/>
      </c>
      <c r="B186">
        <f>INDEX(resultados!$A$2:$ZZ$402, 180, MATCH($B$2, resultados!$A$1:$ZZ$1, 0))</f>
        <v/>
      </c>
      <c r="C186">
        <f>INDEX(resultados!$A$2:$ZZ$402, 180, MATCH($B$3, resultados!$A$1:$ZZ$1, 0))</f>
        <v/>
      </c>
    </row>
    <row r="187">
      <c r="A187">
        <f>INDEX(resultados!$A$2:$ZZ$402, 181, MATCH($B$1, resultados!$A$1:$ZZ$1, 0))</f>
        <v/>
      </c>
      <c r="B187">
        <f>INDEX(resultados!$A$2:$ZZ$402, 181, MATCH($B$2, resultados!$A$1:$ZZ$1, 0))</f>
        <v/>
      </c>
      <c r="C187">
        <f>INDEX(resultados!$A$2:$ZZ$402, 181, MATCH($B$3, resultados!$A$1:$ZZ$1, 0))</f>
        <v/>
      </c>
    </row>
    <row r="188">
      <c r="A188">
        <f>INDEX(resultados!$A$2:$ZZ$402, 182, MATCH($B$1, resultados!$A$1:$ZZ$1, 0))</f>
        <v/>
      </c>
      <c r="B188">
        <f>INDEX(resultados!$A$2:$ZZ$402, 182, MATCH($B$2, resultados!$A$1:$ZZ$1, 0))</f>
        <v/>
      </c>
      <c r="C188">
        <f>INDEX(resultados!$A$2:$ZZ$402, 182, MATCH($B$3, resultados!$A$1:$ZZ$1, 0))</f>
        <v/>
      </c>
    </row>
    <row r="189">
      <c r="A189">
        <f>INDEX(resultados!$A$2:$ZZ$402, 183, MATCH($B$1, resultados!$A$1:$ZZ$1, 0))</f>
        <v/>
      </c>
      <c r="B189">
        <f>INDEX(resultados!$A$2:$ZZ$402, 183, MATCH($B$2, resultados!$A$1:$ZZ$1, 0))</f>
        <v/>
      </c>
      <c r="C189">
        <f>INDEX(resultados!$A$2:$ZZ$402, 183, MATCH($B$3, resultados!$A$1:$ZZ$1, 0))</f>
        <v/>
      </c>
    </row>
    <row r="190">
      <c r="A190">
        <f>INDEX(resultados!$A$2:$ZZ$402, 184, MATCH($B$1, resultados!$A$1:$ZZ$1, 0))</f>
        <v/>
      </c>
      <c r="B190">
        <f>INDEX(resultados!$A$2:$ZZ$402, 184, MATCH($B$2, resultados!$A$1:$ZZ$1, 0))</f>
        <v/>
      </c>
      <c r="C190">
        <f>INDEX(resultados!$A$2:$ZZ$402, 184, MATCH($B$3, resultados!$A$1:$ZZ$1, 0))</f>
        <v/>
      </c>
    </row>
    <row r="191">
      <c r="A191">
        <f>INDEX(resultados!$A$2:$ZZ$402, 185, MATCH($B$1, resultados!$A$1:$ZZ$1, 0))</f>
        <v/>
      </c>
      <c r="B191">
        <f>INDEX(resultados!$A$2:$ZZ$402, 185, MATCH($B$2, resultados!$A$1:$ZZ$1, 0))</f>
        <v/>
      </c>
      <c r="C191">
        <f>INDEX(resultados!$A$2:$ZZ$402, 185, MATCH($B$3, resultados!$A$1:$ZZ$1, 0))</f>
        <v/>
      </c>
    </row>
    <row r="192">
      <c r="A192">
        <f>INDEX(resultados!$A$2:$ZZ$402, 186, MATCH($B$1, resultados!$A$1:$ZZ$1, 0))</f>
        <v/>
      </c>
      <c r="B192">
        <f>INDEX(resultados!$A$2:$ZZ$402, 186, MATCH($B$2, resultados!$A$1:$ZZ$1, 0))</f>
        <v/>
      </c>
      <c r="C192">
        <f>INDEX(resultados!$A$2:$ZZ$402, 186, MATCH($B$3, resultados!$A$1:$ZZ$1, 0))</f>
        <v/>
      </c>
    </row>
    <row r="193">
      <c r="A193">
        <f>INDEX(resultados!$A$2:$ZZ$402, 187, MATCH($B$1, resultados!$A$1:$ZZ$1, 0))</f>
        <v/>
      </c>
      <c r="B193">
        <f>INDEX(resultados!$A$2:$ZZ$402, 187, MATCH($B$2, resultados!$A$1:$ZZ$1, 0))</f>
        <v/>
      </c>
      <c r="C193">
        <f>INDEX(resultados!$A$2:$ZZ$402, 187, MATCH($B$3, resultados!$A$1:$ZZ$1, 0))</f>
        <v/>
      </c>
    </row>
    <row r="194">
      <c r="A194">
        <f>INDEX(resultados!$A$2:$ZZ$402, 188, MATCH($B$1, resultados!$A$1:$ZZ$1, 0))</f>
        <v/>
      </c>
      <c r="B194">
        <f>INDEX(resultados!$A$2:$ZZ$402, 188, MATCH($B$2, resultados!$A$1:$ZZ$1, 0))</f>
        <v/>
      </c>
      <c r="C194">
        <f>INDEX(resultados!$A$2:$ZZ$402, 188, MATCH($B$3, resultados!$A$1:$ZZ$1, 0))</f>
        <v/>
      </c>
    </row>
    <row r="195">
      <c r="A195">
        <f>INDEX(resultados!$A$2:$ZZ$402, 189, MATCH($B$1, resultados!$A$1:$ZZ$1, 0))</f>
        <v/>
      </c>
      <c r="B195">
        <f>INDEX(resultados!$A$2:$ZZ$402, 189, MATCH($B$2, resultados!$A$1:$ZZ$1, 0))</f>
        <v/>
      </c>
      <c r="C195">
        <f>INDEX(resultados!$A$2:$ZZ$402, 189, MATCH($B$3, resultados!$A$1:$ZZ$1, 0))</f>
        <v/>
      </c>
    </row>
    <row r="196">
      <c r="A196">
        <f>INDEX(resultados!$A$2:$ZZ$402, 190, MATCH($B$1, resultados!$A$1:$ZZ$1, 0))</f>
        <v/>
      </c>
      <c r="B196">
        <f>INDEX(resultados!$A$2:$ZZ$402, 190, MATCH($B$2, resultados!$A$1:$ZZ$1, 0))</f>
        <v/>
      </c>
      <c r="C196">
        <f>INDEX(resultados!$A$2:$ZZ$402, 190, MATCH($B$3, resultados!$A$1:$ZZ$1, 0))</f>
        <v/>
      </c>
    </row>
    <row r="197">
      <c r="A197">
        <f>INDEX(resultados!$A$2:$ZZ$402, 191, MATCH($B$1, resultados!$A$1:$ZZ$1, 0))</f>
        <v/>
      </c>
      <c r="B197">
        <f>INDEX(resultados!$A$2:$ZZ$402, 191, MATCH($B$2, resultados!$A$1:$ZZ$1, 0))</f>
        <v/>
      </c>
      <c r="C197">
        <f>INDEX(resultados!$A$2:$ZZ$402, 191, MATCH($B$3, resultados!$A$1:$ZZ$1, 0))</f>
        <v/>
      </c>
    </row>
    <row r="198">
      <c r="A198">
        <f>INDEX(resultados!$A$2:$ZZ$402, 192, MATCH($B$1, resultados!$A$1:$ZZ$1, 0))</f>
        <v/>
      </c>
      <c r="B198">
        <f>INDEX(resultados!$A$2:$ZZ$402, 192, MATCH($B$2, resultados!$A$1:$ZZ$1, 0))</f>
        <v/>
      </c>
      <c r="C198">
        <f>INDEX(resultados!$A$2:$ZZ$402, 192, MATCH($B$3, resultados!$A$1:$ZZ$1, 0))</f>
        <v/>
      </c>
    </row>
    <row r="199">
      <c r="A199">
        <f>INDEX(resultados!$A$2:$ZZ$402, 193, MATCH($B$1, resultados!$A$1:$ZZ$1, 0))</f>
        <v/>
      </c>
      <c r="B199">
        <f>INDEX(resultados!$A$2:$ZZ$402, 193, MATCH($B$2, resultados!$A$1:$ZZ$1, 0))</f>
        <v/>
      </c>
      <c r="C199">
        <f>INDEX(resultados!$A$2:$ZZ$402, 193, MATCH($B$3, resultados!$A$1:$ZZ$1, 0))</f>
        <v/>
      </c>
    </row>
    <row r="200">
      <c r="A200">
        <f>INDEX(resultados!$A$2:$ZZ$402, 194, MATCH($B$1, resultados!$A$1:$ZZ$1, 0))</f>
        <v/>
      </c>
      <c r="B200">
        <f>INDEX(resultados!$A$2:$ZZ$402, 194, MATCH($B$2, resultados!$A$1:$ZZ$1, 0))</f>
        <v/>
      </c>
      <c r="C200">
        <f>INDEX(resultados!$A$2:$ZZ$402, 194, MATCH($B$3, resultados!$A$1:$ZZ$1, 0))</f>
        <v/>
      </c>
    </row>
    <row r="201">
      <c r="A201">
        <f>INDEX(resultados!$A$2:$ZZ$402, 195, MATCH($B$1, resultados!$A$1:$ZZ$1, 0))</f>
        <v/>
      </c>
      <c r="B201">
        <f>INDEX(resultados!$A$2:$ZZ$402, 195, MATCH($B$2, resultados!$A$1:$ZZ$1, 0))</f>
        <v/>
      </c>
      <c r="C201">
        <f>INDEX(resultados!$A$2:$ZZ$402, 195, MATCH($B$3, resultados!$A$1:$ZZ$1, 0))</f>
        <v/>
      </c>
    </row>
    <row r="202">
      <c r="A202">
        <f>INDEX(resultados!$A$2:$ZZ$402, 196, MATCH($B$1, resultados!$A$1:$ZZ$1, 0))</f>
        <v/>
      </c>
      <c r="B202">
        <f>INDEX(resultados!$A$2:$ZZ$402, 196, MATCH($B$2, resultados!$A$1:$ZZ$1, 0))</f>
        <v/>
      </c>
      <c r="C202">
        <f>INDEX(resultados!$A$2:$ZZ$402, 196, MATCH($B$3, resultados!$A$1:$ZZ$1, 0))</f>
        <v/>
      </c>
    </row>
    <row r="203">
      <c r="A203">
        <f>INDEX(resultados!$A$2:$ZZ$402, 197, MATCH($B$1, resultados!$A$1:$ZZ$1, 0))</f>
        <v/>
      </c>
      <c r="B203">
        <f>INDEX(resultados!$A$2:$ZZ$402, 197, MATCH($B$2, resultados!$A$1:$ZZ$1, 0))</f>
        <v/>
      </c>
      <c r="C203">
        <f>INDEX(resultados!$A$2:$ZZ$402, 197, MATCH($B$3, resultados!$A$1:$ZZ$1, 0))</f>
        <v/>
      </c>
    </row>
    <row r="204">
      <c r="A204">
        <f>INDEX(resultados!$A$2:$ZZ$402, 198, MATCH($B$1, resultados!$A$1:$ZZ$1, 0))</f>
        <v/>
      </c>
      <c r="B204">
        <f>INDEX(resultados!$A$2:$ZZ$402, 198, MATCH($B$2, resultados!$A$1:$ZZ$1, 0))</f>
        <v/>
      </c>
      <c r="C204">
        <f>INDEX(resultados!$A$2:$ZZ$402, 198, MATCH($B$3, resultados!$A$1:$ZZ$1, 0))</f>
        <v/>
      </c>
    </row>
    <row r="205">
      <c r="A205">
        <f>INDEX(resultados!$A$2:$ZZ$402, 199, MATCH($B$1, resultados!$A$1:$ZZ$1, 0))</f>
        <v/>
      </c>
      <c r="B205">
        <f>INDEX(resultados!$A$2:$ZZ$402, 199, MATCH($B$2, resultados!$A$1:$ZZ$1, 0))</f>
        <v/>
      </c>
      <c r="C205">
        <f>INDEX(resultados!$A$2:$ZZ$402, 199, MATCH($B$3, resultados!$A$1:$ZZ$1, 0))</f>
        <v/>
      </c>
    </row>
    <row r="206">
      <c r="A206">
        <f>INDEX(resultados!$A$2:$ZZ$402, 200, MATCH($B$1, resultados!$A$1:$ZZ$1, 0))</f>
        <v/>
      </c>
      <c r="B206">
        <f>INDEX(resultados!$A$2:$ZZ$402, 200, MATCH($B$2, resultados!$A$1:$ZZ$1, 0))</f>
        <v/>
      </c>
      <c r="C206">
        <f>INDEX(resultados!$A$2:$ZZ$402, 200, MATCH($B$3, resultados!$A$1:$ZZ$1, 0))</f>
        <v/>
      </c>
    </row>
    <row r="207">
      <c r="A207">
        <f>INDEX(resultados!$A$2:$ZZ$402, 201, MATCH($B$1, resultados!$A$1:$ZZ$1, 0))</f>
        <v/>
      </c>
      <c r="B207">
        <f>INDEX(resultados!$A$2:$ZZ$402, 201, MATCH($B$2, resultados!$A$1:$ZZ$1, 0))</f>
        <v/>
      </c>
      <c r="C207">
        <f>INDEX(resultados!$A$2:$ZZ$402, 201, MATCH($B$3, resultados!$A$1:$ZZ$1, 0))</f>
        <v/>
      </c>
    </row>
    <row r="208">
      <c r="A208">
        <f>INDEX(resultados!$A$2:$ZZ$402, 202, MATCH($B$1, resultados!$A$1:$ZZ$1, 0))</f>
        <v/>
      </c>
      <c r="B208">
        <f>INDEX(resultados!$A$2:$ZZ$402, 202, MATCH($B$2, resultados!$A$1:$ZZ$1, 0))</f>
        <v/>
      </c>
      <c r="C208">
        <f>INDEX(resultados!$A$2:$ZZ$402, 202, MATCH($B$3, resultados!$A$1:$ZZ$1, 0))</f>
        <v/>
      </c>
    </row>
    <row r="209">
      <c r="A209">
        <f>INDEX(resultados!$A$2:$ZZ$402, 203, MATCH($B$1, resultados!$A$1:$ZZ$1, 0))</f>
        <v/>
      </c>
      <c r="B209">
        <f>INDEX(resultados!$A$2:$ZZ$402, 203, MATCH($B$2, resultados!$A$1:$ZZ$1, 0))</f>
        <v/>
      </c>
      <c r="C209">
        <f>INDEX(resultados!$A$2:$ZZ$402, 203, MATCH($B$3, resultados!$A$1:$ZZ$1, 0))</f>
        <v/>
      </c>
    </row>
    <row r="210">
      <c r="A210">
        <f>INDEX(resultados!$A$2:$ZZ$402, 204, MATCH($B$1, resultados!$A$1:$ZZ$1, 0))</f>
        <v/>
      </c>
      <c r="B210">
        <f>INDEX(resultados!$A$2:$ZZ$402, 204, MATCH($B$2, resultados!$A$1:$ZZ$1, 0))</f>
        <v/>
      </c>
      <c r="C210">
        <f>INDEX(resultados!$A$2:$ZZ$402, 204, MATCH($B$3, resultados!$A$1:$ZZ$1, 0))</f>
        <v/>
      </c>
    </row>
    <row r="211">
      <c r="A211">
        <f>INDEX(resultados!$A$2:$ZZ$402, 205, MATCH($B$1, resultados!$A$1:$ZZ$1, 0))</f>
        <v/>
      </c>
      <c r="B211">
        <f>INDEX(resultados!$A$2:$ZZ$402, 205, MATCH($B$2, resultados!$A$1:$ZZ$1, 0))</f>
        <v/>
      </c>
      <c r="C211">
        <f>INDEX(resultados!$A$2:$ZZ$402, 205, MATCH($B$3, resultados!$A$1:$ZZ$1, 0))</f>
        <v/>
      </c>
    </row>
    <row r="212">
      <c r="A212">
        <f>INDEX(resultados!$A$2:$ZZ$402, 206, MATCH($B$1, resultados!$A$1:$ZZ$1, 0))</f>
        <v/>
      </c>
      <c r="B212">
        <f>INDEX(resultados!$A$2:$ZZ$402, 206, MATCH($B$2, resultados!$A$1:$ZZ$1, 0))</f>
        <v/>
      </c>
      <c r="C212">
        <f>INDEX(resultados!$A$2:$ZZ$402, 206, MATCH($B$3, resultados!$A$1:$ZZ$1, 0))</f>
        <v/>
      </c>
    </row>
    <row r="213">
      <c r="A213">
        <f>INDEX(resultados!$A$2:$ZZ$402, 207, MATCH($B$1, resultados!$A$1:$ZZ$1, 0))</f>
        <v/>
      </c>
      <c r="B213">
        <f>INDEX(resultados!$A$2:$ZZ$402, 207, MATCH($B$2, resultados!$A$1:$ZZ$1, 0))</f>
        <v/>
      </c>
      <c r="C213">
        <f>INDEX(resultados!$A$2:$ZZ$402, 207, MATCH($B$3, resultados!$A$1:$ZZ$1, 0))</f>
        <v/>
      </c>
    </row>
    <row r="214">
      <c r="A214">
        <f>INDEX(resultados!$A$2:$ZZ$402, 208, MATCH($B$1, resultados!$A$1:$ZZ$1, 0))</f>
        <v/>
      </c>
      <c r="B214">
        <f>INDEX(resultados!$A$2:$ZZ$402, 208, MATCH($B$2, resultados!$A$1:$ZZ$1, 0))</f>
        <v/>
      </c>
      <c r="C214">
        <f>INDEX(resultados!$A$2:$ZZ$402, 208, MATCH($B$3, resultados!$A$1:$ZZ$1, 0))</f>
        <v/>
      </c>
    </row>
    <row r="215">
      <c r="A215">
        <f>INDEX(resultados!$A$2:$ZZ$402, 209, MATCH($B$1, resultados!$A$1:$ZZ$1, 0))</f>
        <v/>
      </c>
      <c r="B215">
        <f>INDEX(resultados!$A$2:$ZZ$402, 209, MATCH($B$2, resultados!$A$1:$ZZ$1, 0))</f>
        <v/>
      </c>
      <c r="C215">
        <f>INDEX(resultados!$A$2:$ZZ$402, 209, MATCH($B$3, resultados!$A$1:$ZZ$1, 0))</f>
        <v/>
      </c>
    </row>
    <row r="216">
      <c r="A216">
        <f>INDEX(resultados!$A$2:$ZZ$402, 210, MATCH($B$1, resultados!$A$1:$ZZ$1, 0))</f>
        <v/>
      </c>
      <c r="B216">
        <f>INDEX(resultados!$A$2:$ZZ$402, 210, MATCH($B$2, resultados!$A$1:$ZZ$1, 0))</f>
        <v/>
      </c>
      <c r="C216">
        <f>INDEX(resultados!$A$2:$ZZ$402, 210, MATCH($B$3, resultados!$A$1:$ZZ$1, 0))</f>
        <v/>
      </c>
    </row>
    <row r="217">
      <c r="A217">
        <f>INDEX(resultados!$A$2:$ZZ$402, 211, MATCH($B$1, resultados!$A$1:$ZZ$1, 0))</f>
        <v/>
      </c>
      <c r="B217">
        <f>INDEX(resultados!$A$2:$ZZ$402, 211, MATCH($B$2, resultados!$A$1:$ZZ$1, 0))</f>
        <v/>
      </c>
      <c r="C217">
        <f>INDEX(resultados!$A$2:$ZZ$402, 211, MATCH($B$3, resultados!$A$1:$ZZ$1, 0))</f>
        <v/>
      </c>
    </row>
    <row r="218">
      <c r="A218">
        <f>INDEX(resultados!$A$2:$ZZ$402, 212, MATCH($B$1, resultados!$A$1:$ZZ$1, 0))</f>
        <v/>
      </c>
      <c r="B218">
        <f>INDEX(resultados!$A$2:$ZZ$402, 212, MATCH($B$2, resultados!$A$1:$ZZ$1, 0))</f>
        <v/>
      </c>
      <c r="C218">
        <f>INDEX(resultados!$A$2:$ZZ$402, 212, MATCH($B$3, resultados!$A$1:$ZZ$1, 0))</f>
        <v/>
      </c>
    </row>
    <row r="219">
      <c r="A219">
        <f>INDEX(resultados!$A$2:$ZZ$402, 213, MATCH($B$1, resultados!$A$1:$ZZ$1, 0))</f>
        <v/>
      </c>
      <c r="B219">
        <f>INDEX(resultados!$A$2:$ZZ$402, 213, MATCH($B$2, resultados!$A$1:$ZZ$1, 0))</f>
        <v/>
      </c>
      <c r="C219">
        <f>INDEX(resultados!$A$2:$ZZ$402, 213, MATCH($B$3, resultados!$A$1:$ZZ$1, 0))</f>
        <v/>
      </c>
    </row>
    <row r="220">
      <c r="A220">
        <f>INDEX(resultados!$A$2:$ZZ$402, 214, MATCH($B$1, resultados!$A$1:$ZZ$1, 0))</f>
        <v/>
      </c>
      <c r="B220">
        <f>INDEX(resultados!$A$2:$ZZ$402, 214, MATCH($B$2, resultados!$A$1:$ZZ$1, 0))</f>
        <v/>
      </c>
      <c r="C220">
        <f>INDEX(resultados!$A$2:$ZZ$402, 214, MATCH($B$3, resultados!$A$1:$ZZ$1, 0))</f>
        <v/>
      </c>
    </row>
    <row r="221">
      <c r="A221">
        <f>INDEX(resultados!$A$2:$ZZ$402, 215, MATCH($B$1, resultados!$A$1:$ZZ$1, 0))</f>
        <v/>
      </c>
      <c r="B221">
        <f>INDEX(resultados!$A$2:$ZZ$402, 215, MATCH($B$2, resultados!$A$1:$ZZ$1, 0))</f>
        <v/>
      </c>
      <c r="C221">
        <f>INDEX(resultados!$A$2:$ZZ$402, 215, MATCH($B$3, resultados!$A$1:$ZZ$1, 0))</f>
        <v/>
      </c>
    </row>
    <row r="222">
      <c r="A222">
        <f>INDEX(resultados!$A$2:$ZZ$402, 216, MATCH($B$1, resultados!$A$1:$ZZ$1, 0))</f>
        <v/>
      </c>
      <c r="B222">
        <f>INDEX(resultados!$A$2:$ZZ$402, 216, MATCH($B$2, resultados!$A$1:$ZZ$1, 0))</f>
        <v/>
      </c>
      <c r="C222">
        <f>INDEX(resultados!$A$2:$ZZ$402, 216, MATCH($B$3, resultados!$A$1:$ZZ$1, 0))</f>
        <v/>
      </c>
    </row>
    <row r="223">
      <c r="A223">
        <f>INDEX(resultados!$A$2:$ZZ$402, 217, MATCH($B$1, resultados!$A$1:$ZZ$1, 0))</f>
        <v/>
      </c>
      <c r="B223">
        <f>INDEX(resultados!$A$2:$ZZ$402, 217, MATCH($B$2, resultados!$A$1:$ZZ$1, 0))</f>
        <v/>
      </c>
      <c r="C223">
        <f>INDEX(resultados!$A$2:$ZZ$402, 217, MATCH($B$3, resultados!$A$1:$ZZ$1, 0))</f>
        <v/>
      </c>
    </row>
    <row r="224">
      <c r="A224">
        <f>INDEX(resultados!$A$2:$ZZ$402, 218, MATCH($B$1, resultados!$A$1:$ZZ$1, 0))</f>
        <v/>
      </c>
      <c r="B224">
        <f>INDEX(resultados!$A$2:$ZZ$402, 218, MATCH($B$2, resultados!$A$1:$ZZ$1, 0))</f>
        <v/>
      </c>
      <c r="C224">
        <f>INDEX(resultados!$A$2:$ZZ$402, 218, MATCH($B$3, resultados!$A$1:$ZZ$1, 0))</f>
        <v/>
      </c>
    </row>
    <row r="225">
      <c r="A225">
        <f>INDEX(resultados!$A$2:$ZZ$402, 219, MATCH($B$1, resultados!$A$1:$ZZ$1, 0))</f>
        <v/>
      </c>
      <c r="B225">
        <f>INDEX(resultados!$A$2:$ZZ$402, 219, MATCH($B$2, resultados!$A$1:$ZZ$1, 0))</f>
        <v/>
      </c>
      <c r="C225">
        <f>INDEX(resultados!$A$2:$ZZ$402, 219, MATCH($B$3, resultados!$A$1:$ZZ$1, 0))</f>
        <v/>
      </c>
    </row>
    <row r="226">
      <c r="A226">
        <f>INDEX(resultados!$A$2:$ZZ$402, 220, MATCH($B$1, resultados!$A$1:$ZZ$1, 0))</f>
        <v/>
      </c>
      <c r="B226">
        <f>INDEX(resultados!$A$2:$ZZ$402, 220, MATCH($B$2, resultados!$A$1:$ZZ$1, 0))</f>
        <v/>
      </c>
      <c r="C226">
        <f>INDEX(resultados!$A$2:$ZZ$402, 220, MATCH($B$3, resultados!$A$1:$ZZ$1, 0))</f>
        <v/>
      </c>
    </row>
    <row r="227">
      <c r="A227">
        <f>INDEX(resultados!$A$2:$ZZ$402, 221, MATCH($B$1, resultados!$A$1:$ZZ$1, 0))</f>
        <v/>
      </c>
      <c r="B227">
        <f>INDEX(resultados!$A$2:$ZZ$402, 221, MATCH($B$2, resultados!$A$1:$ZZ$1, 0))</f>
        <v/>
      </c>
      <c r="C227">
        <f>INDEX(resultados!$A$2:$ZZ$402, 221, MATCH($B$3, resultados!$A$1:$ZZ$1, 0))</f>
        <v/>
      </c>
    </row>
    <row r="228">
      <c r="A228">
        <f>INDEX(resultados!$A$2:$ZZ$402, 222, MATCH($B$1, resultados!$A$1:$ZZ$1, 0))</f>
        <v/>
      </c>
      <c r="B228">
        <f>INDEX(resultados!$A$2:$ZZ$402, 222, MATCH($B$2, resultados!$A$1:$ZZ$1, 0))</f>
        <v/>
      </c>
      <c r="C228">
        <f>INDEX(resultados!$A$2:$ZZ$402, 222, MATCH($B$3, resultados!$A$1:$ZZ$1, 0))</f>
        <v/>
      </c>
    </row>
    <row r="229">
      <c r="A229">
        <f>INDEX(resultados!$A$2:$ZZ$402, 223, MATCH($B$1, resultados!$A$1:$ZZ$1, 0))</f>
        <v/>
      </c>
      <c r="B229">
        <f>INDEX(resultados!$A$2:$ZZ$402, 223, MATCH($B$2, resultados!$A$1:$ZZ$1, 0))</f>
        <v/>
      </c>
      <c r="C229">
        <f>INDEX(resultados!$A$2:$ZZ$402, 223, MATCH($B$3, resultados!$A$1:$ZZ$1, 0))</f>
        <v/>
      </c>
    </row>
    <row r="230">
      <c r="A230">
        <f>INDEX(resultados!$A$2:$ZZ$402, 224, MATCH($B$1, resultados!$A$1:$ZZ$1, 0))</f>
        <v/>
      </c>
      <c r="B230">
        <f>INDEX(resultados!$A$2:$ZZ$402, 224, MATCH($B$2, resultados!$A$1:$ZZ$1, 0))</f>
        <v/>
      </c>
      <c r="C230">
        <f>INDEX(resultados!$A$2:$ZZ$402, 224, MATCH($B$3, resultados!$A$1:$ZZ$1, 0))</f>
        <v/>
      </c>
    </row>
    <row r="231">
      <c r="A231">
        <f>INDEX(resultados!$A$2:$ZZ$402, 225, MATCH($B$1, resultados!$A$1:$ZZ$1, 0))</f>
        <v/>
      </c>
      <c r="B231">
        <f>INDEX(resultados!$A$2:$ZZ$402, 225, MATCH($B$2, resultados!$A$1:$ZZ$1, 0))</f>
        <v/>
      </c>
      <c r="C231">
        <f>INDEX(resultados!$A$2:$ZZ$402, 225, MATCH($B$3, resultados!$A$1:$ZZ$1, 0))</f>
        <v/>
      </c>
    </row>
    <row r="232">
      <c r="A232">
        <f>INDEX(resultados!$A$2:$ZZ$402, 226, MATCH($B$1, resultados!$A$1:$ZZ$1, 0))</f>
        <v/>
      </c>
      <c r="B232">
        <f>INDEX(resultados!$A$2:$ZZ$402, 226, MATCH($B$2, resultados!$A$1:$ZZ$1, 0))</f>
        <v/>
      </c>
      <c r="C232">
        <f>INDEX(resultados!$A$2:$ZZ$402, 226, MATCH($B$3, resultados!$A$1:$ZZ$1, 0))</f>
        <v/>
      </c>
    </row>
    <row r="233">
      <c r="A233">
        <f>INDEX(resultados!$A$2:$ZZ$402, 227, MATCH($B$1, resultados!$A$1:$ZZ$1, 0))</f>
        <v/>
      </c>
      <c r="B233">
        <f>INDEX(resultados!$A$2:$ZZ$402, 227, MATCH($B$2, resultados!$A$1:$ZZ$1, 0))</f>
        <v/>
      </c>
      <c r="C233">
        <f>INDEX(resultados!$A$2:$ZZ$402, 227, MATCH($B$3, resultados!$A$1:$ZZ$1, 0))</f>
        <v/>
      </c>
    </row>
    <row r="234">
      <c r="A234">
        <f>INDEX(resultados!$A$2:$ZZ$402, 228, MATCH($B$1, resultados!$A$1:$ZZ$1, 0))</f>
        <v/>
      </c>
      <c r="B234">
        <f>INDEX(resultados!$A$2:$ZZ$402, 228, MATCH($B$2, resultados!$A$1:$ZZ$1, 0))</f>
        <v/>
      </c>
      <c r="C234">
        <f>INDEX(resultados!$A$2:$ZZ$402, 228, MATCH($B$3, resultados!$A$1:$ZZ$1, 0))</f>
        <v/>
      </c>
    </row>
    <row r="235">
      <c r="A235">
        <f>INDEX(resultados!$A$2:$ZZ$402, 229, MATCH($B$1, resultados!$A$1:$ZZ$1, 0))</f>
        <v/>
      </c>
      <c r="B235">
        <f>INDEX(resultados!$A$2:$ZZ$402, 229, MATCH($B$2, resultados!$A$1:$ZZ$1, 0))</f>
        <v/>
      </c>
      <c r="C235">
        <f>INDEX(resultados!$A$2:$ZZ$402, 229, MATCH($B$3, resultados!$A$1:$ZZ$1, 0))</f>
        <v/>
      </c>
    </row>
    <row r="236">
      <c r="A236">
        <f>INDEX(resultados!$A$2:$ZZ$402, 230, MATCH($B$1, resultados!$A$1:$ZZ$1, 0))</f>
        <v/>
      </c>
      <c r="B236">
        <f>INDEX(resultados!$A$2:$ZZ$402, 230, MATCH($B$2, resultados!$A$1:$ZZ$1, 0))</f>
        <v/>
      </c>
      <c r="C236">
        <f>INDEX(resultados!$A$2:$ZZ$402, 230, MATCH($B$3, resultados!$A$1:$ZZ$1, 0))</f>
        <v/>
      </c>
    </row>
    <row r="237">
      <c r="A237">
        <f>INDEX(resultados!$A$2:$ZZ$402, 231, MATCH($B$1, resultados!$A$1:$ZZ$1, 0))</f>
        <v/>
      </c>
      <c r="B237">
        <f>INDEX(resultados!$A$2:$ZZ$402, 231, MATCH($B$2, resultados!$A$1:$ZZ$1, 0))</f>
        <v/>
      </c>
      <c r="C237">
        <f>INDEX(resultados!$A$2:$ZZ$402, 231, MATCH($B$3, resultados!$A$1:$ZZ$1, 0))</f>
        <v/>
      </c>
    </row>
    <row r="238">
      <c r="A238">
        <f>INDEX(resultados!$A$2:$ZZ$402, 232, MATCH($B$1, resultados!$A$1:$ZZ$1, 0))</f>
        <v/>
      </c>
      <c r="B238">
        <f>INDEX(resultados!$A$2:$ZZ$402, 232, MATCH($B$2, resultados!$A$1:$ZZ$1, 0))</f>
        <v/>
      </c>
      <c r="C238">
        <f>INDEX(resultados!$A$2:$ZZ$402, 232, MATCH($B$3, resultados!$A$1:$ZZ$1, 0))</f>
        <v/>
      </c>
    </row>
    <row r="239">
      <c r="A239">
        <f>INDEX(resultados!$A$2:$ZZ$402, 233, MATCH($B$1, resultados!$A$1:$ZZ$1, 0))</f>
        <v/>
      </c>
      <c r="B239">
        <f>INDEX(resultados!$A$2:$ZZ$402, 233, MATCH($B$2, resultados!$A$1:$ZZ$1, 0))</f>
        <v/>
      </c>
      <c r="C239">
        <f>INDEX(resultados!$A$2:$ZZ$402, 233, MATCH($B$3, resultados!$A$1:$ZZ$1, 0))</f>
        <v/>
      </c>
    </row>
    <row r="240">
      <c r="A240">
        <f>INDEX(resultados!$A$2:$ZZ$402, 234, MATCH($B$1, resultados!$A$1:$ZZ$1, 0))</f>
        <v/>
      </c>
      <c r="B240">
        <f>INDEX(resultados!$A$2:$ZZ$402, 234, MATCH($B$2, resultados!$A$1:$ZZ$1, 0))</f>
        <v/>
      </c>
      <c r="C240">
        <f>INDEX(resultados!$A$2:$ZZ$402, 234, MATCH($B$3, resultados!$A$1:$ZZ$1, 0))</f>
        <v/>
      </c>
    </row>
    <row r="241">
      <c r="A241">
        <f>INDEX(resultados!$A$2:$ZZ$402, 235, MATCH($B$1, resultados!$A$1:$ZZ$1, 0))</f>
        <v/>
      </c>
      <c r="B241">
        <f>INDEX(resultados!$A$2:$ZZ$402, 235, MATCH($B$2, resultados!$A$1:$ZZ$1, 0))</f>
        <v/>
      </c>
      <c r="C241">
        <f>INDEX(resultados!$A$2:$ZZ$402, 235, MATCH($B$3, resultados!$A$1:$ZZ$1, 0))</f>
        <v/>
      </c>
    </row>
    <row r="242">
      <c r="A242">
        <f>INDEX(resultados!$A$2:$ZZ$402, 236, MATCH($B$1, resultados!$A$1:$ZZ$1, 0))</f>
        <v/>
      </c>
      <c r="B242">
        <f>INDEX(resultados!$A$2:$ZZ$402, 236, MATCH($B$2, resultados!$A$1:$ZZ$1, 0))</f>
        <v/>
      </c>
      <c r="C242">
        <f>INDEX(resultados!$A$2:$ZZ$402, 236, MATCH($B$3, resultados!$A$1:$ZZ$1, 0))</f>
        <v/>
      </c>
    </row>
    <row r="243">
      <c r="A243">
        <f>INDEX(resultados!$A$2:$ZZ$402, 237, MATCH($B$1, resultados!$A$1:$ZZ$1, 0))</f>
        <v/>
      </c>
      <c r="B243">
        <f>INDEX(resultados!$A$2:$ZZ$402, 237, MATCH($B$2, resultados!$A$1:$ZZ$1, 0))</f>
        <v/>
      </c>
      <c r="C243">
        <f>INDEX(resultados!$A$2:$ZZ$402, 237, MATCH($B$3, resultados!$A$1:$ZZ$1, 0))</f>
        <v/>
      </c>
    </row>
    <row r="244">
      <c r="A244">
        <f>INDEX(resultados!$A$2:$ZZ$402, 238, MATCH($B$1, resultados!$A$1:$ZZ$1, 0))</f>
        <v/>
      </c>
      <c r="B244">
        <f>INDEX(resultados!$A$2:$ZZ$402, 238, MATCH($B$2, resultados!$A$1:$ZZ$1, 0))</f>
        <v/>
      </c>
      <c r="C244">
        <f>INDEX(resultados!$A$2:$ZZ$402, 238, MATCH($B$3, resultados!$A$1:$ZZ$1, 0))</f>
        <v/>
      </c>
    </row>
    <row r="245">
      <c r="A245">
        <f>INDEX(resultados!$A$2:$ZZ$402, 239, MATCH($B$1, resultados!$A$1:$ZZ$1, 0))</f>
        <v/>
      </c>
      <c r="B245">
        <f>INDEX(resultados!$A$2:$ZZ$402, 239, MATCH($B$2, resultados!$A$1:$ZZ$1, 0))</f>
        <v/>
      </c>
      <c r="C245">
        <f>INDEX(resultados!$A$2:$ZZ$402, 239, MATCH($B$3, resultados!$A$1:$ZZ$1, 0))</f>
        <v/>
      </c>
    </row>
    <row r="246">
      <c r="A246">
        <f>INDEX(resultados!$A$2:$ZZ$402, 240, MATCH($B$1, resultados!$A$1:$ZZ$1, 0))</f>
        <v/>
      </c>
      <c r="B246">
        <f>INDEX(resultados!$A$2:$ZZ$402, 240, MATCH($B$2, resultados!$A$1:$ZZ$1, 0))</f>
        <v/>
      </c>
      <c r="C246">
        <f>INDEX(resultados!$A$2:$ZZ$402, 240, MATCH($B$3, resultados!$A$1:$ZZ$1, 0))</f>
        <v/>
      </c>
    </row>
    <row r="247">
      <c r="A247">
        <f>INDEX(resultados!$A$2:$ZZ$402, 241, MATCH($B$1, resultados!$A$1:$ZZ$1, 0))</f>
        <v/>
      </c>
      <c r="B247">
        <f>INDEX(resultados!$A$2:$ZZ$402, 241, MATCH($B$2, resultados!$A$1:$ZZ$1, 0))</f>
        <v/>
      </c>
      <c r="C247">
        <f>INDEX(resultados!$A$2:$ZZ$402, 241, MATCH($B$3, resultados!$A$1:$ZZ$1, 0))</f>
        <v/>
      </c>
    </row>
    <row r="248">
      <c r="A248">
        <f>INDEX(resultados!$A$2:$ZZ$402, 242, MATCH($B$1, resultados!$A$1:$ZZ$1, 0))</f>
        <v/>
      </c>
      <c r="B248">
        <f>INDEX(resultados!$A$2:$ZZ$402, 242, MATCH($B$2, resultados!$A$1:$ZZ$1, 0))</f>
        <v/>
      </c>
      <c r="C248">
        <f>INDEX(resultados!$A$2:$ZZ$402, 242, MATCH($B$3, resultados!$A$1:$ZZ$1, 0))</f>
        <v/>
      </c>
    </row>
    <row r="249">
      <c r="A249">
        <f>INDEX(resultados!$A$2:$ZZ$402, 243, MATCH($B$1, resultados!$A$1:$ZZ$1, 0))</f>
        <v/>
      </c>
      <c r="B249">
        <f>INDEX(resultados!$A$2:$ZZ$402, 243, MATCH($B$2, resultados!$A$1:$ZZ$1, 0))</f>
        <v/>
      </c>
      <c r="C249">
        <f>INDEX(resultados!$A$2:$ZZ$402, 243, MATCH($B$3, resultados!$A$1:$ZZ$1, 0))</f>
        <v/>
      </c>
    </row>
    <row r="250">
      <c r="A250">
        <f>INDEX(resultados!$A$2:$ZZ$402, 244, MATCH($B$1, resultados!$A$1:$ZZ$1, 0))</f>
        <v/>
      </c>
      <c r="B250">
        <f>INDEX(resultados!$A$2:$ZZ$402, 244, MATCH($B$2, resultados!$A$1:$ZZ$1, 0))</f>
        <v/>
      </c>
      <c r="C250">
        <f>INDEX(resultados!$A$2:$ZZ$402, 244, MATCH($B$3, resultados!$A$1:$ZZ$1, 0))</f>
        <v/>
      </c>
    </row>
    <row r="251">
      <c r="A251">
        <f>INDEX(resultados!$A$2:$ZZ$402, 245, MATCH($B$1, resultados!$A$1:$ZZ$1, 0))</f>
        <v/>
      </c>
      <c r="B251">
        <f>INDEX(resultados!$A$2:$ZZ$402, 245, MATCH($B$2, resultados!$A$1:$ZZ$1, 0))</f>
        <v/>
      </c>
      <c r="C251">
        <f>INDEX(resultados!$A$2:$ZZ$402, 245, MATCH($B$3, resultados!$A$1:$ZZ$1, 0))</f>
        <v/>
      </c>
    </row>
    <row r="252">
      <c r="A252">
        <f>INDEX(resultados!$A$2:$ZZ$402, 246, MATCH($B$1, resultados!$A$1:$ZZ$1, 0))</f>
        <v/>
      </c>
      <c r="B252">
        <f>INDEX(resultados!$A$2:$ZZ$402, 246, MATCH($B$2, resultados!$A$1:$ZZ$1, 0))</f>
        <v/>
      </c>
      <c r="C252">
        <f>INDEX(resultados!$A$2:$ZZ$402, 246, MATCH($B$3, resultados!$A$1:$ZZ$1, 0))</f>
        <v/>
      </c>
    </row>
    <row r="253">
      <c r="A253">
        <f>INDEX(resultados!$A$2:$ZZ$402, 247, MATCH($B$1, resultados!$A$1:$ZZ$1, 0))</f>
        <v/>
      </c>
      <c r="B253">
        <f>INDEX(resultados!$A$2:$ZZ$402, 247, MATCH($B$2, resultados!$A$1:$ZZ$1, 0))</f>
        <v/>
      </c>
      <c r="C253">
        <f>INDEX(resultados!$A$2:$ZZ$402, 247, MATCH($B$3, resultados!$A$1:$ZZ$1, 0))</f>
        <v/>
      </c>
    </row>
    <row r="254">
      <c r="A254">
        <f>INDEX(resultados!$A$2:$ZZ$402, 248, MATCH($B$1, resultados!$A$1:$ZZ$1, 0))</f>
        <v/>
      </c>
      <c r="B254">
        <f>INDEX(resultados!$A$2:$ZZ$402, 248, MATCH($B$2, resultados!$A$1:$ZZ$1, 0))</f>
        <v/>
      </c>
      <c r="C254">
        <f>INDEX(resultados!$A$2:$ZZ$402, 248, MATCH($B$3, resultados!$A$1:$ZZ$1, 0))</f>
        <v/>
      </c>
    </row>
    <row r="255">
      <c r="A255">
        <f>INDEX(resultados!$A$2:$ZZ$402, 249, MATCH($B$1, resultados!$A$1:$ZZ$1, 0))</f>
        <v/>
      </c>
      <c r="B255">
        <f>INDEX(resultados!$A$2:$ZZ$402, 249, MATCH($B$2, resultados!$A$1:$ZZ$1, 0))</f>
        <v/>
      </c>
      <c r="C255">
        <f>INDEX(resultados!$A$2:$ZZ$402, 249, MATCH($B$3, resultados!$A$1:$ZZ$1, 0))</f>
        <v/>
      </c>
    </row>
    <row r="256">
      <c r="A256">
        <f>INDEX(resultados!$A$2:$ZZ$402, 250, MATCH($B$1, resultados!$A$1:$ZZ$1, 0))</f>
        <v/>
      </c>
      <c r="B256">
        <f>INDEX(resultados!$A$2:$ZZ$402, 250, MATCH($B$2, resultados!$A$1:$ZZ$1, 0))</f>
        <v/>
      </c>
      <c r="C256">
        <f>INDEX(resultados!$A$2:$ZZ$402, 250, MATCH($B$3, resultados!$A$1:$ZZ$1, 0))</f>
        <v/>
      </c>
    </row>
    <row r="257">
      <c r="A257">
        <f>INDEX(resultados!$A$2:$ZZ$402, 251, MATCH($B$1, resultados!$A$1:$ZZ$1, 0))</f>
        <v/>
      </c>
      <c r="B257">
        <f>INDEX(resultados!$A$2:$ZZ$402, 251, MATCH($B$2, resultados!$A$1:$ZZ$1, 0))</f>
        <v/>
      </c>
      <c r="C257">
        <f>INDEX(resultados!$A$2:$ZZ$402, 251, MATCH($B$3, resultados!$A$1:$ZZ$1, 0))</f>
        <v/>
      </c>
    </row>
    <row r="258">
      <c r="A258">
        <f>INDEX(resultados!$A$2:$ZZ$402, 252, MATCH($B$1, resultados!$A$1:$ZZ$1, 0))</f>
        <v/>
      </c>
      <c r="B258">
        <f>INDEX(resultados!$A$2:$ZZ$402, 252, MATCH($B$2, resultados!$A$1:$ZZ$1, 0))</f>
        <v/>
      </c>
      <c r="C258">
        <f>INDEX(resultados!$A$2:$ZZ$402, 252, MATCH($B$3, resultados!$A$1:$ZZ$1, 0))</f>
        <v/>
      </c>
    </row>
    <row r="259">
      <c r="A259">
        <f>INDEX(resultados!$A$2:$ZZ$402, 253, MATCH($B$1, resultados!$A$1:$ZZ$1, 0))</f>
        <v/>
      </c>
      <c r="B259">
        <f>INDEX(resultados!$A$2:$ZZ$402, 253, MATCH($B$2, resultados!$A$1:$ZZ$1, 0))</f>
        <v/>
      </c>
      <c r="C259">
        <f>INDEX(resultados!$A$2:$ZZ$402, 253, MATCH($B$3, resultados!$A$1:$ZZ$1, 0))</f>
        <v/>
      </c>
    </row>
    <row r="260">
      <c r="A260">
        <f>INDEX(resultados!$A$2:$ZZ$402, 254, MATCH($B$1, resultados!$A$1:$ZZ$1, 0))</f>
        <v/>
      </c>
      <c r="B260">
        <f>INDEX(resultados!$A$2:$ZZ$402, 254, MATCH($B$2, resultados!$A$1:$ZZ$1, 0))</f>
        <v/>
      </c>
      <c r="C260">
        <f>INDEX(resultados!$A$2:$ZZ$402, 254, MATCH($B$3, resultados!$A$1:$ZZ$1, 0))</f>
        <v/>
      </c>
    </row>
    <row r="261">
      <c r="A261">
        <f>INDEX(resultados!$A$2:$ZZ$402, 255, MATCH($B$1, resultados!$A$1:$ZZ$1, 0))</f>
        <v/>
      </c>
      <c r="B261">
        <f>INDEX(resultados!$A$2:$ZZ$402, 255, MATCH($B$2, resultados!$A$1:$ZZ$1, 0))</f>
        <v/>
      </c>
      <c r="C261">
        <f>INDEX(resultados!$A$2:$ZZ$402, 255, MATCH($B$3, resultados!$A$1:$ZZ$1, 0))</f>
        <v/>
      </c>
    </row>
    <row r="262">
      <c r="A262">
        <f>INDEX(resultados!$A$2:$ZZ$402, 256, MATCH($B$1, resultados!$A$1:$ZZ$1, 0))</f>
        <v/>
      </c>
      <c r="B262">
        <f>INDEX(resultados!$A$2:$ZZ$402, 256, MATCH($B$2, resultados!$A$1:$ZZ$1, 0))</f>
        <v/>
      </c>
      <c r="C262">
        <f>INDEX(resultados!$A$2:$ZZ$402, 256, MATCH($B$3, resultados!$A$1:$ZZ$1, 0))</f>
        <v/>
      </c>
    </row>
    <row r="263">
      <c r="A263">
        <f>INDEX(resultados!$A$2:$ZZ$402, 257, MATCH($B$1, resultados!$A$1:$ZZ$1, 0))</f>
        <v/>
      </c>
      <c r="B263">
        <f>INDEX(resultados!$A$2:$ZZ$402, 257, MATCH($B$2, resultados!$A$1:$ZZ$1, 0))</f>
        <v/>
      </c>
      <c r="C263">
        <f>INDEX(resultados!$A$2:$ZZ$402, 257, MATCH($B$3, resultados!$A$1:$ZZ$1, 0))</f>
        <v/>
      </c>
    </row>
    <row r="264">
      <c r="A264">
        <f>INDEX(resultados!$A$2:$ZZ$402, 258, MATCH($B$1, resultados!$A$1:$ZZ$1, 0))</f>
        <v/>
      </c>
      <c r="B264">
        <f>INDEX(resultados!$A$2:$ZZ$402, 258, MATCH($B$2, resultados!$A$1:$ZZ$1, 0))</f>
        <v/>
      </c>
      <c r="C264">
        <f>INDEX(resultados!$A$2:$ZZ$402, 258, MATCH($B$3, resultados!$A$1:$ZZ$1, 0))</f>
        <v/>
      </c>
    </row>
    <row r="265">
      <c r="A265">
        <f>INDEX(resultados!$A$2:$ZZ$402, 259, MATCH($B$1, resultados!$A$1:$ZZ$1, 0))</f>
        <v/>
      </c>
      <c r="B265">
        <f>INDEX(resultados!$A$2:$ZZ$402, 259, MATCH($B$2, resultados!$A$1:$ZZ$1, 0))</f>
        <v/>
      </c>
      <c r="C265">
        <f>INDEX(resultados!$A$2:$ZZ$402, 259, MATCH($B$3, resultados!$A$1:$ZZ$1, 0))</f>
        <v/>
      </c>
    </row>
    <row r="266">
      <c r="A266">
        <f>INDEX(resultados!$A$2:$ZZ$402, 260, MATCH($B$1, resultados!$A$1:$ZZ$1, 0))</f>
        <v/>
      </c>
      <c r="B266">
        <f>INDEX(resultados!$A$2:$ZZ$402, 260, MATCH($B$2, resultados!$A$1:$ZZ$1, 0))</f>
        <v/>
      </c>
      <c r="C266">
        <f>INDEX(resultados!$A$2:$ZZ$402, 260, MATCH($B$3, resultados!$A$1:$ZZ$1, 0))</f>
        <v/>
      </c>
    </row>
    <row r="267">
      <c r="A267">
        <f>INDEX(resultados!$A$2:$ZZ$402, 261, MATCH($B$1, resultados!$A$1:$ZZ$1, 0))</f>
        <v/>
      </c>
      <c r="B267">
        <f>INDEX(resultados!$A$2:$ZZ$402, 261, MATCH($B$2, resultados!$A$1:$ZZ$1, 0))</f>
        <v/>
      </c>
      <c r="C267">
        <f>INDEX(resultados!$A$2:$ZZ$402, 261, MATCH($B$3, resultados!$A$1:$ZZ$1, 0))</f>
        <v/>
      </c>
    </row>
    <row r="268">
      <c r="A268">
        <f>INDEX(resultados!$A$2:$ZZ$402, 262, MATCH($B$1, resultados!$A$1:$ZZ$1, 0))</f>
        <v/>
      </c>
      <c r="B268">
        <f>INDEX(resultados!$A$2:$ZZ$402, 262, MATCH($B$2, resultados!$A$1:$ZZ$1, 0))</f>
        <v/>
      </c>
      <c r="C268">
        <f>INDEX(resultados!$A$2:$ZZ$402, 262, MATCH($B$3, resultados!$A$1:$ZZ$1, 0))</f>
        <v/>
      </c>
    </row>
    <row r="269">
      <c r="A269">
        <f>INDEX(resultados!$A$2:$ZZ$402, 263, MATCH($B$1, resultados!$A$1:$ZZ$1, 0))</f>
        <v/>
      </c>
      <c r="B269">
        <f>INDEX(resultados!$A$2:$ZZ$402, 263, MATCH($B$2, resultados!$A$1:$ZZ$1, 0))</f>
        <v/>
      </c>
      <c r="C269">
        <f>INDEX(resultados!$A$2:$ZZ$402, 263, MATCH($B$3, resultados!$A$1:$ZZ$1, 0))</f>
        <v/>
      </c>
    </row>
    <row r="270">
      <c r="A270">
        <f>INDEX(resultados!$A$2:$ZZ$402, 264, MATCH($B$1, resultados!$A$1:$ZZ$1, 0))</f>
        <v/>
      </c>
      <c r="B270">
        <f>INDEX(resultados!$A$2:$ZZ$402, 264, MATCH($B$2, resultados!$A$1:$ZZ$1, 0))</f>
        <v/>
      </c>
      <c r="C270">
        <f>INDEX(resultados!$A$2:$ZZ$402, 264, MATCH($B$3, resultados!$A$1:$ZZ$1, 0))</f>
        <v/>
      </c>
    </row>
    <row r="271">
      <c r="A271">
        <f>INDEX(resultados!$A$2:$ZZ$402, 265, MATCH($B$1, resultados!$A$1:$ZZ$1, 0))</f>
        <v/>
      </c>
      <c r="B271">
        <f>INDEX(resultados!$A$2:$ZZ$402, 265, MATCH($B$2, resultados!$A$1:$ZZ$1, 0))</f>
        <v/>
      </c>
      <c r="C271">
        <f>INDEX(resultados!$A$2:$ZZ$402, 265, MATCH($B$3, resultados!$A$1:$ZZ$1, 0))</f>
        <v/>
      </c>
    </row>
    <row r="272">
      <c r="A272">
        <f>INDEX(resultados!$A$2:$ZZ$402, 266, MATCH($B$1, resultados!$A$1:$ZZ$1, 0))</f>
        <v/>
      </c>
      <c r="B272">
        <f>INDEX(resultados!$A$2:$ZZ$402, 266, MATCH($B$2, resultados!$A$1:$ZZ$1, 0))</f>
        <v/>
      </c>
      <c r="C272">
        <f>INDEX(resultados!$A$2:$ZZ$402, 266, MATCH($B$3, resultados!$A$1:$ZZ$1, 0))</f>
        <v/>
      </c>
    </row>
    <row r="273">
      <c r="A273">
        <f>INDEX(resultados!$A$2:$ZZ$402, 267, MATCH($B$1, resultados!$A$1:$ZZ$1, 0))</f>
        <v/>
      </c>
      <c r="B273">
        <f>INDEX(resultados!$A$2:$ZZ$402, 267, MATCH($B$2, resultados!$A$1:$ZZ$1, 0))</f>
        <v/>
      </c>
      <c r="C273">
        <f>INDEX(resultados!$A$2:$ZZ$402, 267, MATCH($B$3, resultados!$A$1:$ZZ$1, 0))</f>
        <v/>
      </c>
    </row>
    <row r="274">
      <c r="A274">
        <f>INDEX(resultados!$A$2:$ZZ$402, 268, MATCH($B$1, resultados!$A$1:$ZZ$1, 0))</f>
        <v/>
      </c>
      <c r="B274">
        <f>INDEX(resultados!$A$2:$ZZ$402, 268, MATCH($B$2, resultados!$A$1:$ZZ$1, 0))</f>
        <v/>
      </c>
      <c r="C274">
        <f>INDEX(resultados!$A$2:$ZZ$402, 268, MATCH($B$3, resultados!$A$1:$ZZ$1, 0))</f>
        <v/>
      </c>
    </row>
    <row r="275">
      <c r="A275">
        <f>INDEX(resultados!$A$2:$ZZ$402, 269, MATCH($B$1, resultados!$A$1:$ZZ$1, 0))</f>
        <v/>
      </c>
      <c r="B275">
        <f>INDEX(resultados!$A$2:$ZZ$402, 269, MATCH($B$2, resultados!$A$1:$ZZ$1, 0))</f>
        <v/>
      </c>
      <c r="C275">
        <f>INDEX(resultados!$A$2:$ZZ$402, 269, MATCH($B$3, resultados!$A$1:$ZZ$1, 0))</f>
        <v/>
      </c>
    </row>
    <row r="276">
      <c r="A276">
        <f>INDEX(resultados!$A$2:$ZZ$402, 270, MATCH($B$1, resultados!$A$1:$ZZ$1, 0))</f>
        <v/>
      </c>
      <c r="B276">
        <f>INDEX(resultados!$A$2:$ZZ$402, 270, MATCH($B$2, resultados!$A$1:$ZZ$1, 0))</f>
        <v/>
      </c>
      <c r="C276">
        <f>INDEX(resultados!$A$2:$ZZ$402, 270, MATCH($B$3, resultados!$A$1:$ZZ$1, 0))</f>
        <v/>
      </c>
    </row>
    <row r="277">
      <c r="A277">
        <f>INDEX(resultados!$A$2:$ZZ$402, 271, MATCH($B$1, resultados!$A$1:$ZZ$1, 0))</f>
        <v/>
      </c>
      <c r="B277">
        <f>INDEX(resultados!$A$2:$ZZ$402, 271, MATCH($B$2, resultados!$A$1:$ZZ$1, 0))</f>
        <v/>
      </c>
      <c r="C277">
        <f>INDEX(resultados!$A$2:$ZZ$402, 271, MATCH($B$3, resultados!$A$1:$ZZ$1, 0))</f>
        <v/>
      </c>
    </row>
    <row r="278">
      <c r="A278">
        <f>INDEX(resultados!$A$2:$ZZ$402, 272, MATCH($B$1, resultados!$A$1:$ZZ$1, 0))</f>
        <v/>
      </c>
      <c r="B278">
        <f>INDEX(resultados!$A$2:$ZZ$402, 272, MATCH($B$2, resultados!$A$1:$ZZ$1, 0))</f>
        <v/>
      </c>
      <c r="C278">
        <f>INDEX(resultados!$A$2:$ZZ$402, 272, MATCH($B$3, resultados!$A$1:$ZZ$1, 0))</f>
        <v/>
      </c>
    </row>
    <row r="279">
      <c r="A279">
        <f>INDEX(resultados!$A$2:$ZZ$402, 273, MATCH($B$1, resultados!$A$1:$ZZ$1, 0))</f>
        <v/>
      </c>
      <c r="B279">
        <f>INDEX(resultados!$A$2:$ZZ$402, 273, MATCH($B$2, resultados!$A$1:$ZZ$1, 0))</f>
        <v/>
      </c>
      <c r="C279">
        <f>INDEX(resultados!$A$2:$ZZ$402, 273, MATCH($B$3, resultados!$A$1:$ZZ$1, 0))</f>
        <v/>
      </c>
    </row>
    <row r="280">
      <c r="A280">
        <f>INDEX(resultados!$A$2:$ZZ$402, 274, MATCH($B$1, resultados!$A$1:$ZZ$1, 0))</f>
        <v/>
      </c>
      <c r="B280">
        <f>INDEX(resultados!$A$2:$ZZ$402, 274, MATCH($B$2, resultados!$A$1:$ZZ$1, 0))</f>
        <v/>
      </c>
      <c r="C280">
        <f>INDEX(resultados!$A$2:$ZZ$402, 274, MATCH($B$3, resultados!$A$1:$ZZ$1, 0))</f>
        <v/>
      </c>
    </row>
    <row r="281">
      <c r="A281">
        <f>INDEX(resultados!$A$2:$ZZ$402, 275, MATCH($B$1, resultados!$A$1:$ZZ$1, 0))</f>
        <v/>
      </c>
      <c r="B281">
        <f>INDEX(resultados!$A$2:$ZZ$402, 275, MATCH($B$2, resultados!$A$1:$ZZ$1, 0))</f>
        <v/>
      </c>
      <c r="C281">
        <f>INDEX(resultados!$A$2:$ZZ$402, 275, MATCH($B$3, resultados!$A$1:$ZZ$1, 0))</f>
        <v/>
      </c>
    </row>
    <row r="282">
      <c r="A282">
        <f>INDEX(resultados!$A$2:$ZZ$402, 276, MATCH($B$1, resultados!$A$1:$ZZ$1, 0))</f>
        <v/>
      </c>
      <c r="B282">
        <f>INDEX(resultados!$A$2:$ZZ$402, 276, MATCH($B$2, resultados!$A$1:$ZZ$1, 0))</f>
        <v/>
      </c>
      <c r="C282">
        <f>INDEX(resultados!$A$2:$ZZ$402, 276, MATCH($B$3, resultados!$A$1:$ZZ$1, 0))</f>
        <v/>
      </c>
    </row>
    <row r="283">
      <c r="A283">
        <f>INDEX(resultados!$A$2:$ZZ$402, 277, MATCH($B$1, resultados!$A$1:$ZZ$1, 0))</f>
        <v/>
      </c>
      <c r="B283">
        <f>INDEX(resultados!$A$2:$ZZ$402, 277, MATCH($B$2, resultados!$A$1:$ZZ$1, 0))</f>
        <v/>
      </c>
      <c r="C283">
        <f>INDEX(resultados!$A$2:$ZZ$402, 277, MATCH($B$3, resultados!$A$1:$ZZ$1, 0))</f>
        <v/>
      </c>
    </row>
    <row r="284">
      <c r="A284">
        <f>INDEX(resultados!$A$2:$ZZ$402, 278, MATCH($B$1, resultados!$A$1:$ZZ$1, 0))</f>
        <v/>
      </c>
      <c r="B284">
        <f>INDEX(resultados!$A$2:$ZZ$402, 278, MATCH($B$2, resultados!$A$1:$ZZ$1, 0))</f>
        <v/>
      </c>
      <c r="C284">
        <f>INDEX(resultados!$A$2:$ZZ$402, 278, MATCH($B$3, resultados!$A$1:$ZZ$1, 0))</f>
        <v/>
      </c>
    </row>
    <row r="285">
      <c r="A285">
        <f>INDEX(resultados!$A$2:$ZZ$402, 279, MATCH($B$1, resultados!$A$1:$ZZ$1, 0))</f>
        <v/>
      </c>
      <c r="B285">
        <f>INDEX(resultados!$A$2:$ZZ$402, 279, MATCH($B$2, resultados!$A$1:$ZZ$1, 0))</f>
        <v/>
      </c>
      <c r="C285">
        <f>INDEX(resultados!$A$2:$ZZ$402, 279, MATCH($B$3, resultados!$A$1:$ZZ$1, 0))</f>
        <v/>
      </c>
    </row>
    <row r="286">
      <c r="A286">
        <f>INDEX(resultados!$A$2:$ZZ$402, 280, MATCH($B$1, resultados!$A$1:$ZZ$1, 0))</f>
        <v/>
      </c>
      <c r="B286">
        <f>INDEX(resultados!$A$2:$ZZ$402, 280, MATCH($B$2, resultados!$A$1:$ZZ$1, 0))</f>
        <v/>
      </c>
      <c r="C286">
        <f>INDEX(resultados!$A$2:$ZZ$402, 280, MATCH($B$3, resultados!$A$1:$ZZ$1, 0))</f>
        <v/>
      </c>
    </row>
    <row r="287">
      <c r="A287">
        <f>INDEX(resultados!$A$2:$ZZ$402, 281, MATCH($B$1, resultados!$A$1:$ZZ$1, 0))</f>
        <v/>
      </c>
      <c r="B287">
        <f>INDEX(resultados!$A$2:$ZZ$402, 281, MATCH($B$2, resultados!$A$1:$ZZ$1, 0))</f>
        <v/>
      </c>
      <c r="C287">
        <f>INDEX(resultados!$A$2:$ZZ$402, 281, MATCH($B$3, resultados!$A$1:$ZZ$1, 0))</f>
        <v/>
      </c>
    </row>
    <row r="288">
      <c r="A288">
        <f>INDEX(resultados!$A$2:$ZZ$402, 282, MATCH($B$1, resultados!$A$1:$ZZ$1, 0))</f>
        <v/>
      </c>
      <c r="B288">
        <f>INDEX(resultados!$A$2:$ZZ$402, 282, MATCH($B$2, resultados!$A$1:$ZZ$1, 0))</f>
        <v/>
      </c>
      <c r="C288">
        <f>INDEX(resultados!$A$2:$ZZ$402, 282, MATCH($B$3, resultados!$A$1:$ZZ$1, 0))</f>
        <v/>
      </c>
    </row>
    <row r="289">
      <c r="A289">
        <f>INDEX(resultados!$A$2:$ZZ$402, 283, MATCH($B$1, resultados!$A$1:$ZZ$1, 0))</f>
        <v/>
      </c>
      <c r="B289">
        <f>INDEX(resultados!$A$2:$ZZ$402, 283, MATCH($B$2, resultados!$A$1:$ZZ$1, 0))</f>
        <v/>
      </c>
      <c r="C289">
        <f>INDEX(resultados!$A$2:$ZZ$402, 283, MATCH($B$3, resultados!$A$1:$ZZ$1, 0))</f>
        <v/>
      </c>
    </row>
    <row r="290">
      <c r="A290">
        <f>INDEX(resultados!$A$2:$ZZ$402, 284, MATCH($B$1, resultados!$A$1:$ZZ$1, 0))</f>
        <v/>
      </c>
      <c r="B290">
        <f>INDEX(resultados!$A$2:$ZZ$402, 284, MATCH($B$2, resultados!$A$1:$ZZ$1, 0))</f>
        <v/>
      </c>
      <c r="C290">
        <f>INDEX(resultados!$A$2:$ZZ$402, 284, MATCH($B$3, resultados!$A$1:$ZZ$1, 0))</f>
        <v/>
      </c>
    </row>
    <row r="291">
      <c r="A291">
        <f>INDEX(resultados!$A$2:$ZZ$402, 285, MATCH($B$1, resultados!$A$1:$ZZ$1, 0))</f>
        <v/>
      </c>
      <c r="B291">
        <f>INDEX(resultados!$A$2:$ZZ$402, 285, MATCH($B$2, resultados!$A$1:$ZZ$1, 0))</f>
        <v/>
      </c>
      <c r="C291">
        <f>INDEX(resultados!$A$2:$ZZ$402, 285, MATCH($B$3, resultados!$A$1:$ZZ$1, 0))</f>
        <v/>
      </c>
    </row>
    <row r="292">
      <c r="A292">
        <f>INDEX(resultados!$A$2:$ZZ$402, 286, MATCH($B$1, resultados!$A$1:$ZZ$1, 0))</f>
        <v/>
      </c>
      <c r="B292">
        <f>INDEX(resultados!$A$2:$ZZ$402, 286, MATCH($B$2, resultados!$A$1:$ZZ$1, 0))</f>
        <v/>
      </c>
      <c r="C292">
        <f>INDEX(resultados!$A$2:$ZZ$402, 286, MATCH($B$3, resultados!$A$1:$ZZ$1, 0))</f>
        <v/>
      </c>
    </row>
    <row r="293">
      <c r="A293">
        <f>INDEX(resultados!$A$2:$ZZ$402, 287, MATCH($B$1, resultados!$A$1:$ZZ$1, 0))</f>
        <v/>
      </c>
      <c r="B293">
        <f>INDEX(resultados!$A$2:$ZZ$402, 287, MATCH($B$2, resultados!$A$1:$ZZ$1, 0))</f>
        <v/>
      </c>
      <c r="C293">
        <f>INDEX(resultados!$A$2:$ZZ$402, 287, MATCH($B$3, resultados!$A$1:$ZZ$1, 0))</f>
        <v/>
      </c>
    </row>
    <row r="294">
      <c r="A294">
        <f>INDEX(resultados!$A$2:$ZZ$402, 288, MATCH($B$1, resultados!$A$1:$ZZ$1, 0))</f>
        <v/>
      </c>
      <c r="B294">
        <f>INDEX(resultados!$A$2:$ZZ$402, 288, MATCH($B$2, resultados!$A$1:$ZZ$1, 0))</f>
        <v/>
      </c>
      <c r="C294">
        <f>INDEX(resultados!$A$2:$ZZ$402, 288, MATCH($B$3, resultados!$A$1:$ZZ$1, 0))</f>
        <v/>
      </c>
    </row>
    <row r="295">
      <c r="A295">
        <f>INDEX(resultados!$A$2:$ZZ$402, 289, MATCH($B$1, resultados!$A$1:$ZZ$1, 0))</f>
        <v/>
      </c>
      <c r="B295">
        <f>INDEX(resultados!$A$2:$ZZ$402, 289, MATCH($B$2, resultados!$A$1:$ZZ$1, 0))</f>
        <v/>
      </c>
      <c r="C295">
        <f>INDEX(resultados!$A$2:$ZZ$402, 289, MATCH($B$3, resultados!$A$1:$ZZ$1, 0))</f>
        <v/>
      </c>
    </row>
    <row r="296">
      <c r="A296">
        <f>INDEX(resultados!$A$2:$ZZ$402, 290, MATCH($B$1, resultados!$A$1:$ZZ$1, 0))</f>
        <v/>
      </c>
      <c r="B296">
        <f>INDEX(resultados!$A$2:$ZZ$402, 290, MATCH($B$2, resultados!$A$1:$ZZ$1, 0))</f>
        <v/>
      </c>
      <c r="C296">
        <f>INDEX(resultados!$A$2:$ZZ$402, 290, MATCH($B$3, resultados!$A$1:$ZZ$1, 0))</f>
        <v/>
      </c>
    </row>
    <row r="297">
      <c r="A297">
        <f>INDEX(resultados!$A$2:$ZZ$402, 291, MATCH($B$1, resultados!$A$1:$ZZ$1, 0))</f>
        <v/>
      </c>
      <c r="B297">
        <f>INDEX(resultados!$A$2:$ZZ$402, 291, MATCH($B$2, resultados!$A$1:$ZZ$1, 0))</f>
        <v/>
      </c>
      <c r="C297">
        <f>INDEX(resultados!$A$2:$ZZ$402, 291, MATCH($B$3, resultados!$A$1:$ZZ$1, 0))</f>
        <v/>
      </c>
    </row>
    <row r="298">
      <c r="A298">
        <f>INDEX(resultados!$A$2:$ZZ$402, 292, MATCH($B$1, resultados!$A$1:$ZZ$1, 0))</f>
        <v/>
      </c>
      <c r="B298">
        <f>INDEX(resultados!$A$2:$ZZ$402, 292, MATCH($B$2, resultados!$A$1:$ZZ$1, 0))</f>
        <v/>
      </c>
      <c r="C298">
        <f>INDEX(resultados!$A$2:$ZZ$402, 292, MATCH($B$3, resultados!$A$1:$ZZ$1, 0))</f>
        <v/>
      </c>
    </row>
    <row r="299">
      <c r="A299">
        <f>INDEX(resultados!$A$2:$ZZ$402, 293, MATCH($B$1, resultados!$A$1:$ZZ$1, 0))</f>
        <v/>
      </c>
      <c r="B299">
        <f>INDEX(resultados!$A$2:$ZZ$402, 293, MATCH($B$2, resultados!$A$1:$ZZ$1, 0))</f>
        <v/>
      </c>
      <c r="C299">
        <f>INDEX(resultados!$A$2:$ZZ$402, 293, MATCH($B$3, resultados!$A$1:$ZZ$1, 0))</f>
        <v/>
      </c>
    </row>
    <row r="300">
      <c r="A300">
        <f>INDEX(resultados!$A$2:$ZZ$402, 294, MATCH($B$1, resultados!$A$1:$ZZ$1, 0))</f>
        <v/>
      </c>
      <c r="B300">
        <f>INDEX(resultados!$A$2:$ZZ$402, 294, MATCH($B$2, resultados!$A$1:$ZZ$1, 0))</f>
        <v/>
      </c>
      <c r="C300">
        <f>INDEX(resultados!$A$2:$ZZ$402, 294, MATCH($B$3, resultados!$A$1:$ZZ$1, 0))</f>
        <v/>
      </c>
    </row>
    <row r="301">
      <c r="A301">
        <f>INDEX(resultados!$A$2:$ZZ$402, 295, MATCH($B$1, resultados!$A$1:$ZZ$1, 0))</f>
        <v/>
      </c>
      <c r="B301">
        <f>INDEX(resultados!$A$2:$ZZ$402, 295, MATCH($B$2, resultados!$A$1:$ZZ$1, 0))</f>
        <v/>
      </c>
      <c r="C301">
        <f>INDEX(resultados!$A$2:$ZZ$402, 295, MATCH($B$3, resultados!$A$1:$ZZ$1, 0))</f>
        <v/>
      </c>
    </row>
    <row r="302">
      <c r="A302">
        <f>INDEX(resultados!$A$2:$ZZ$402, 296, MATCH($B$1, resultados!$A$1:$ZZ$1, 0))</f>
        <v/>
      </c>
      <c r="B302">
        <f>INDEX(resultados!$A$2:$ZZ$402, 296, MATCH($B$2, resultados!$A$1:$ZZ$1, 0))</f>
        <v/>
      </c>
      <c r="C302">
        <f>INDEX(resultados!$A$2:$ZZ$402, 296, MATCH($B$3, resultados!$A$1:$ZZ$1, 0))</f>
        <v/>
      </c>
    </row>
    <row r="303">
      <c r="A303">
        <f>INDEX(resultados!$A$2:$ZZ$402, 297, MATCH($B$1, resultados!$A$1:$ZZ$1, 0))</f>
        <v/>
      </c>
      <c r="B303">
        <f>INDEX(resultados!$A$2:$ZZ$402, 297, MATCH($B$2, resultados!$A$1:$ZZ$1, 0))</f>
        <v/>
      </c>
      <c r="C303">
        <f>INDEX(resultados!$A$2:$ZZ$402, 297, MATCH($B$3, resultados!$A$1:$ZZ$1, 0))</f>
        <v/>
      </c>
    </row>
    <row r="304">
      <c r="A304">
        <f>INDEX(resultados!$A$2:$ZZ$402, 298, MATCH($B$1, resultados!$A$1:$ZZ$1, 0))</f>
        <v/>
      </c>
      <c r="B304">
        <f>INDEX(resultados!$A$2:$ZZ$402, 298, MATCH($B$2, resultados!$A$1:$ZZ$1, 0))</f>
        <v/>
      </c>
      <c r="C304">
        <f>INDEX(resultados!$A$2:$ZZ$402, 298, MATCH($B$3, resultados!$A$1:$ZZ$1, 0))</f>
        <v/>
      </c>
    </row>
    <row r="305">
      <c r="A305">
        <f>INDEX(resultados!$A$2:$ZZ$402, 299, MATCH($B$1, resultados!$A$1:$ZZ$1, 0))</f>
        <v/>
      </c>
      <c r="B305">
        <f>INDEX(resultados!$A$2:$ZZ$402, 299, MATCH($B$2, resultados!$A$1:$ZZ$1, 0))</f>
        <v/>
      </c>
      <c r="C305">
        <f>INDEX(resultados!$A$2:$ZZ$402, 299, MATCH($B$3, resultados!$A$1:$ZZ$1, 0))</f>
        <v/>
      </c>
    </row>
    <row r="306">
      <c r="A306">
        <f>INDEX(resultados!$A$2:$ZZ$402, 300, MATCH($B$1, resultados!$A$1:$ZZ$1, 0))</f>
        <v/>
      </c>
      <c r="B306">
        <f>INDEX(resultados!$A$2:$ZZ$402, 300, MATCH($B$2, resultados!$A$1:$ZZ$1, 0))</f>
        <v/>
      </c>
      <c r="C306">
        <f>INDEX(resultados!$A$2:$ZZ$402, 300, MATCH($B$3, resultados!$A$1:$ZZ$1, 0))</f>
        <v/>
      </c>
    </row>
    <row r="307">
      <c r="A307">
        <f>INDEX(resultados!$A$2:$ZZ$402, 301, MATCH($B$1, resultados!$A$1:$ZZ$1, 0))</f>
        <v/>
      </c>
      <c r="B307">
        <f>INDEX(resultados!$A$2:$ZZ$402, 301, MATCH($B$2, resultados!$A$1:$ZZ$1, 0))</f>
        <v/>
      </c>
      <c r="C307">
        <f>INDEX(resultados!$A$2:$ZZ$402, 301, MATCH($B$3, resultados!$A$1:$ZZ$1, 0))</f>
        <v/>
      </c>
    </row>
    <row r="308">
      <c r="A308">
        <f>INDEX(resultados!$A$2:$ZZ$402, 302, MATCH($B$1, resultados!$A$1:$ZZ$1, 0))</f>
        <v/>
      </c>
      <c r="B308">
        <f>INDEX(resultados!$A$2:$ZZ$402, 302, MATCH($B$2, resultados!$A$1:$ZZ$1, 0))</f>
        <v/>
      </c>
      <c r="C308">
        <f>INDEX(resultados!$A$2:$ZZ$402, 302, MATCH($B$3, resultados!$A$1:$ZZ$1, 0))</f>
        <v/>
      </c>
    </row>
    <row r="309">
      <c r="A309">
        <f>INDEX(resultados!$A$2:$ZZ$402, 303, MATCH($B$1, resultados!$A$1:$ZZ$1, 0))</f>
        <v/>
      </c>
      <c r="B309">
        <f>INDEX(resultados!$A$2:$ZZ$402, 303, MATCH($B$2, resultados!$A$1:$ZZ$1, 0))</f>
        <v/>
      </c>
      <c r="C309">
        <f>INDEX(resultados!$A$2:$ZZ$402, 303, MATCH($B$3, resultados!$A$1:$ZZ$1, 0))</f>
        <v/>
      </c>
    </row>
    <row r="310">
      <c r="A310">
        <f>INDEX(resultados!$A$2:$ZZ$402, 304, MATCH($B$1, resultados!$A$1:$ZZ$1, 0))</f>
        <v/>
      </c>
      <c r="B310">
        <f>INDEX(resultados!$A$2:$ZZ$402, 304, MATCH($B$2, resultados!$A$1:$ZZ$1, 0))</f>
        <v/>
      </c>
      <c r="C310">
        <f>INDEX(resultados!$A$2:$ZZ$402, 304, MATCH($B$3, resultados!$A$1:$ZZ$1, 0))</f>
        <v/>
      </c>
    </row>
    <row r="311">
      <c r="A311">
        <f>INDEX(resultados!$A$2:$ZZ$402, 305, MATCH($B$1, resultados!$A$1:$ZZ$1, 0))</f>
        <v/>
      </c>
      <c r="B311">
        <f>INDEX(resultados!$A$2:$ZZ$402, 305, MATCH($B$2, resultados!$A$1:$ZZ$1, 0))</f>
        <v/>
      </c>
      <c r="C311">
        <f>INDEX(resultados!$A$2:$ZZ$402, 305, MATCH($B$3, resultados!$A$1:$ZZ$1, 0))</f>
        <v/>
      </c>
    </row>
    <row r="312">
      <c r="A312">
        <f>INDEX(resultados!$A$2:$ZZ$402, 306, MATCH($B$1, resultados!$A$1:$ZZ$1, 0))</f>
        <v/>
      </c>
      <c r="B312">
        <f>INDEX(resultados!$A$2:$ZZ$402, 306, MATCH($B$2, resultados!$A$1:$ZZ$1, 0))</f>
        <v/>
      </c>
      <c r="C312">
        <f>INDEX(resultados!$A$2:$ZZ$402, 306, MATCH($B$3, resultados!$A$1:$ZZ$1, 0))</f>
        <v/>
      </c>
    </row>
    <row r="313">
      <c r="A313">
        <f>INDEX(resultados!$A$2:$ZZ$402, 307, MATCH($B$1, resultados!$A$1:$ZZ$1, 0))</f>
        <v/>
      </c>
      <c r="B313">
        <f>INDEX(resultados!$A$2:$ZZ$402, 307, MATCH($B$2, resultados!$A$1:$ZZ$1, 0))</f>
        <v/>
      </c>
      <c r="C313">
        <f>INDEX(resultados!$A$2:$ZZ$402, 307, MATCH($B$3, resultados!$A$1:$ZZ$1, 0))</f>
        <v/>
      </c>
    </row>
    <row r="314">
      <c r="A314">
        <f>INDEX(resultados!$A$2:$ZZ$402, 308, MATCH($B$1, resultados!$A$1:$ZZ$1, 0))</f>
        <v/>
      </c>
      <c r="B314">
        <f>INDEX(resultados!$A$2:$ZZ$402, 308, MATCH($B$2, resultados!$A$1:$ZZ$1, 0))</f>
        <v/>
      </c>
      <c r="C314">
        <f>INDEX(resultados!$A$2:$ZZ$402, 308, MATCH($B$3, resultados!$A$1:$ZZ$1, 0))</f>
        <v/>
      </c>
    </row>
    <row r="315">
      <c r="A315">
        <f>INDEX(resultados!$A$2:$ZZ$402, 309, MATCH($B$1, resultados!$A$1:$ZZ$1, 0))</f>
        <v/>
      </c>
      <c r="B315">
        <f>INDEX(resultados!$A$2:$ZZ$402, 309, MATCH($B$2, resultados!$A$1:$ZZ$1, 0))</f>
        <v/>
      </c>
      <c r="C315">
        <f>INDEX(resultados!$A$2:$ZZ$402, 309, MATCH($B$3, resultados!$A$1:$ZZ$1, 0))</f>
        <v/>
      </c>
    </row>
    <row r="316">
      <c r="A316">
        <f>INDEX(resultados!$A$2:$ZZ$402, 310, MATCH($B$1, resultados!$A$1:$ZZ$1, 0))</f>
        <v/>
      </c>
      <c r="B316">
        <f>INDEX(resultados!$A$2:$ZZ$402, 310, MATCH($B$2, resultados!$A$1:$ZZ$1, 0))</f>
        <v/>
      </c>
      <c r="C316">
        <f>INDEX(resultados!$A$2:$ZZ$402, 310, MATCH($B$3, resultados!$A$1:$ZZ$1, 0))</f>
        <v/>
      </c>
    </row>
    <row r="317">
      <c r="A317">
        <f>INDEX(resultados!$A$2:$ZZ$402, 311, MATCH($B$1, resultados!$A$1:$ZZ$1, 0))</f>
        <v/>
      </c>
      <c r="B317">
        <f>INDEX(resultados!$A$2:$ZZ$402, 311, MATCH($B$2, resultados!$A$1:$ZZ$1, 0))</f>
        <v/>
      </c>
      <c r="C317">
        <f>INDEX(resultados!$A$2:$ZZ$402, 311, MATCH($B$3, resultados!$A$1:$ZZ$1, 0))</f>
        <v/>
      </c>
    </row>
    <row r="318">
      <c r="A318">
        <f>INDEX(resultados!$A$2:$ZZ$402, 312, MATCH($B$1, resultados!$A$1:$ZZ$1, 0))</f>
        <v/>
      </c>
      <c r="B318">
        <f>INDEX(resultados!$A$2:$ZZ$402, 312, MATCH($B$2, resultados!$A$1:$ZZ$1, 0))</f>
        <v/>
      </c>
      <c r="C318">
        <f>INDEX(resultados!$A$2:$ZZ$402, 312, MATCH($B$3, resultados!$A$1:$ZZ$1, 0))</f>
        <v/>
      </c>
    </row>
    <row r="319">
      <c r="A319">
        <f>INDEX(resultados!$A$2:$ZZ$402, 313, MATCH($B$1, resultados!$A$1:$ZZ$1, 0))</f>
        <v/>
      </c>
      <c r="B319">
        <f>INDEX(resultados!$A$2:$ZZ$402, 313, MATCH($B$2, resultados!$A$1:$ZZ$1, 0))</f>
        <v/>
      </c>
      <c r="C319">
        <f>INDEX(resultados!$A$2:$ZZ$402, 313, MATCH($B$3, resultados!$A$1:$ZZ$1, 0))</f>
        <v/>
      </c>
    </row>
    <row r="320">
      <c r="A320">
        <f>INDEX(resultados!$A$2:$ZZ$402, 314, MATCH($B$1, resultados!$A$1:$ZZ$1, 0))</f>
        <v/>
      </c>
      <c r="B320">
        <f>INDEX(resultados!$A$2:$ZZ$402, 314, MATCH($B$2, resultados!$A$1:$ZZ$1, 0))</f>
        <v/>
      </c>
      <c r="C320">
        <f>INDEX(resultados!$A$2:$ZZ$402, 314, MATCH($B$3, resultados!$A$1:$ZZ$1, 0))</f>
        <v/>
      </c>
    </row>
    <row r="321">
      <c r="A321">
        <f>INDEX(resultados!$A$2:$ZZ$402, 315, MATCH($B$1, resultados!$A$1:$ZZ$1, 0))</f>
        <v/>
      </c>
      <c r="B321">
        <f>INDEX(resultados!$A$2:$ZZ$402, 315, MATCH($B$2, resultados!$A$1:$ZZ$1, 0))</f>
        <v/>
      </c>
      <c r="C321">
        <f>INDEX(resultados!$A$2:$ZZ$402, 315, MATCH($B$3, resultados!$A$1:$ZZ$1, 0))</f>
        <v/>
      </c>
    </row>
    <row r="322">
      <c r="A322">
        <f>INDEX(resultados!$A$2:$ZZ$402, 316, MATCH($B$1, resultados!$A$1:$ZZ$1, 0))</f>
        <v/>
      </c>
      <c r="B322">
        <f>INDEX(resultados!$A$2:$ZZ$402, 316, MATCH($B$2, resultados!$A$1:$ZZ$1, 0))</f>
        <v/>
      </c>
      <c r="C322">
        <f>INDEX(resultados!$A$2:$ZZ$402, 316, MATCH($B$3, resultados!$A$1:$ZZ$1, 0))</f>
        <v/>
      </c>
    </row>
    <row r="323">
      <c r="A323">
        <f>INDEX(resultados!$A$2:$ZZ$402, 317, MATCH($B$1, resultados!$A$1:$ZZ$1, 0))</f>
        <v/>
      </c>
      <c r="B323">
        <f>INDEX(resultados!$A$2:$ZZ$402, 317, MATCH($B$2, resultados!$A$1:$ZZ$1, 0))</f>
        <v/>
      </c>
      <c r="C323">
        <f>INDEX(resultados!$A$2:$ZZ$402, 317, MATCH($B$3, resultados!$A$1:$ZZ$1, 0))</f>
        <v/>
      </c>
    </row>
    <row r="324">
      <c r="A324">
        <f>INDEX(resultados!$A$2:$ZZ$402, 318, MATCH($B$1, resultados!$A$1:$ZZ$1, 0))</f>
        <v/>
      </c>
      <c r="B324">
        <f>INDEX(resultados!$A$2:$ZZ$402, 318, MATCH($B$2, resultados!$A$1:$ZZ$1, 0))</f>
        <v/>
      </c>
      <c r="C324">
        <f>INDEX(resultados!$A$2:$ZZ$402, 318, MATCH($B$3, resultados!$A$1:$ZZ$1, 0))</f>
        <v/>
      </c>
    </row>
    <row r="325">
      <c r="A325">
        <f>INDEX(resultados!$A$2:$ZZ$402, 319, MATCH($B$1, resultados!$A$1:$ZZ$1, 0))</f>
        <v/>
      </c>
      <c r="B325">
        <f>INDEX(resultados!$A$2:$ZZ$402, 319, MATCH($B$2, resultados!$A$1:$ZZ$1, 0))</f>
        <v/>
      </c>
      <c r="C325">
        <f>INDEX(resultados!$A$2:$ZZ$402, 319, MATCH($B$3, resultados!$A$1:$ZZ$1, 0))</f>
        <v/>
      </c>
    </row>
    <row r="326">
      <c r="A326">
        <f>INDEX(resultados!$A$2:$ZZ$402, 320, MATCH($B$1, resultados!$A$1:$ZZ$1, 0))</f>
        <v/>
      </c>
      <c r="B326">
        <f>INDEX(resultados!$A$2:$ZZ$402, 320, MATCH($B$2, resultados!$A$1:$ZZ$1, 0))</f>
        <v/>
      </c>
      <c r="C326">
        <f>INDEX(resultados!$A$2:$ZZ$402, 320, MATCH($B$3, resultados!$A$1:$ZZ$1, 0))</f>
        <v/>
      </c>
    </row>
    <row r="327">
      <c r="A327">
        <f>INDEX(resultados!$A$2:$ZZ$402, 321, MATCH($B$1, resultados!$A$1:$ZZ$1, 0))</f>
        <v/>
      </c>
      <c r="B327">
        <f>INDEX(resultados!$A$2:$ZZ$402, 321, MATCH($B$2, resultados!$A$1:$ZZ$1, 0))</f>
        <v/>
      </c>
      <c r="C327">
        <f>INDEX(resultados!$A$2:$ZZ$402, 321, MATCH($B$3, resultados!$A$1:$ZZ$1, 0))</f>
        <v/>
      </c>
    </row>
    <row r="328">
      <c r="A328">
        <f>INDEX(resultados!$A$2:$ZZ$402, 322, MATCH($B$1, resultados!$A$1:$ZZ$1, 0))</f>
        <v/>
      </c>
      <c r="B328">
        <f>INDEX(resultados!$A$2:$ZZ$402, 322, MATCH($B$2, resultados!$A$1:$ZZ$1, 0))</f>
        <v/>
      </c>
      <c r="C328">
        <f>INDEX(resultados!$A$2:$ZZ$402, 322, MATCH($B$3, resultados!$A$1:$ZZ$1, 0))</f>
        <v/>
      </c>
    </row>
    <row r="329">
      <c r="A329">
        <f>INDEX(resultados!$A$2:$ZZ$402, 323, MATCH($B$1, resultados!$A$1:$ZZ$1, 0))</f>
        <v/>
      </c>
      <c r="B329">
        <f>INDEX(resultados!$A$2:$ZZ$402, 323, MATCH($B$2, resultados!$A$1:$ZZ$1, 0))</f>
        <v/>
      </c>
      <c r="C329">
        <f>INDEX(resultados!$A$2:$ZZ$402, 323, MATCH($B$3, resultados!$A$1:$ZZ$1, 0))</f>
        <v/>
      </c>
    </row>
    <row r="330">
      <c r="A330">
        <f>INDEX(resultados!$A$2:$ZZ$402, 324, MATCH($B$1, resultados!$A$1:$ZZ$1, 0))</f>
        <v/>
      </c>
      <c r="B330">
        <f>INDEX(resultados!$A$2:$ZZ$402, 324, MATCH($B$2, resultados!$A$1:$ZZ$1, 0))</f>
        <v/>
      </c>
      <c r="C330">
        <f>INDEX(resultados!$A$2:$ZZ$402, 324, MATCH($B$3, resultados!$A$1:$ZZ$1, 0))</f>
        <v/>
      </c>
    </row>
    <row r="331">
      <c r="A331">
        <f>INDEX(resultados!$A$2:$ZZ$402, 325, MATCH($B$1, resultados!$A$1:$ZZ$1, 0))</f>
        <v/>
      </c>
      <c r="B331">
        <f>INDEX(resultados!$A$2:$ZZ$402, 325, MATCH($B$2, resultados!$A$1:$ZZ$1, 0))</f>
        <v/>
      </c>
      <c r="C331">
        <f>INDEX(resultados!$A$2:$ZZ$402, 325, MATCH($B$3, resultados!$A$1:$ZZ$1, 0))</f>
        <v/>
      </c>
    </row>
    <row r="332">
      <c r="A332">
        <f>INDEX(resultados!$A$2:$ZZ$402, 326, MATCH($B$1, resultados!$A$1:$ZZ$1, 0))</f>
        <v/>
      </c>
      <c r="B332">
        <f>INDEX(resultados!$A$2:$ZZ$402, 326, MATCH($B$2, resultados!$A$1:$ZZ$1, 0))</f>
        <v/>
      </c>
      <c r="C332">
        <f>INDEX(resultados!$A$2:$ZZ$402, 326, MATCH($B$3, resultados!$A$1:$ZZ$1, 0))</f>
        <v/>
      </c>
    </row>
    <row r="333">
      <c r="A333">
        <f>INDEX(resultados!$A$2:$ZZ$402, 327, MATCH($B$1, resultados!$A$1:$ZZ$1, 0))</f>
        <v/>
      </c>
      <c r="B333">
        <f>INDEX(resultados!$A$2:$ZZ$402, 327, MATCH($B$2, resultados!$A$1:$ZZ$1, 0))</f>
        <v/>
      </c>
      <c r="C333">
        <f>INDEX(resultados!$A$2:$ZZ$402, 327, MATCH($B$3, resultados!$A$1:$ZZ$1, 0))</f>
        <v/>
      </c>
    </row>
    <row r="334">
      <c r="A334">
        <f>INDEX(resultados!$A$2:$ZZ$402, 328, MATCH($B$1, resultados!$A$1:$ZZ$1, 0))</f>
        <v/>
      </c>
      <c r="B334">
        <f>INDEX(resultados!$A$2:$ZZ$402, 328, MATCH($B$2, resultados!$A$1:$ZZ$1, 0))</f>
        <v/>
      </c>
      <c r="C334">
        <f>INDEX(resultados!$A$2:$ZZ$402, 328, MATCH($B$3, resultados!$A$1:$ZZ$1, 0))</f>
        <v/>
      </c>
    </row>
    <row r="335">
      <c r="A335">
        <f>INDEX(resultados!$A$2:$ZZ$402, 329, MATCH($B$1, resultados!$A$1:$ZZ$1, 0))</f>
        <v/>
      </c>
      <c r="B335">
        <f>INDEX(resultados!$A$2:$ZZ$402, 329, MATCH($B$2, resultados!$A$1:$ZZ$1, 0))</f>
        <v/>
      </c>
      <c r="C335">
        <f>INDEX(resultados!$A$2:$ZZ$402, 329, MATCH($B$3, resultados!$A$1:$ZZ$1, 0))</f>
        <v/>
      </c>
    </row>
    <row r="336">
      <c r="A336">
        <f>INDEX(resultados!$A$2:$ZZ$402, 330, MATCH($B$1, resultados!$A$1:$ZZ$1, 0))</f>
        <v/>
      </c>
      <c r="B336">
        <f>INDEX(resultados!$A$2:$ZZ$402, 330, MATCH($B$2, resultados!$A$1:$ZZ$1, 0))</f>
        <v/>
      </c>
      <c r="C336">
        <f>INDEX(resultados!$A$2:$ZZ$402, 330, MATCH($B$3, resultados!$A$1:$ZZ$1, 0))</f>
        <v/>
      </c>
    </row>
    <row r="337">
      <c r="A337">
        <f>INDEX(resultados!$A$2:$ZZ$402, 331, MATCH($B$1, resultados!$A$1:$ZZ$1, 0))</f>
        <v/>
      </c>
      <c r="B337">
        <f>INDEX(resultados!$A$2:$ZZ$402, 331, MATCH($B$2, resultados!$A$1:$ZZ$1, 0))</f>
        <v/>
      </c>
      <c r="C337">
        <f>INDEX(resultados!$A$2:$ZZ$402, 331, MATCH($B$3, resultados!$A$1:$ZZ$1, 0))</f>
        <v/>
      </c>
    </row>
    <row r="338">
      <c r="A338">
        <f>INDEX(resultados!$A$2:$ZZ$402, 332, MATCH($B$1, resultados!$A$1:$ZZ$1, 0))</f>
        <v/>
      </c>
      <c r="B338">
        <f>INDEX(resultados!$A$2:$ZZ$402, 332, MATCH($B$2, resultados!$A$1:$ZZ$1, 0))</f>
        <v/>
      </c>
      <c r="C338">
        <f>INDEX(resultados!$A$2:$ZZ$402, 332, MATCH($B$3, resultados!$A$1:$ZZ$1, 0))</f>
        <v/>
      </c>
    </row>
    <row r="339">
      <c r="A339">
        <f>INDEX(resultados!$A$2:$ZZ$402, 333, MATCH($B$1, resultados!$A$1:$ZZ$1, 0))</f>
        <v/>
      </c>
      <c r="B339">
        <f>INDEX(resultados!$A$2:$ZZ$402, 333, MATCH($B$2, resultados!$A$1:$ZZ$1, 0))</f>
        <v/>
      </c>
      <c r="C339">
        <f>INDEX(resultados!$A$2:$ZZ$402, 333, MATCH($B$3, resultados!$A$1:$ZZ$1, 0))</f>
        <v/>
      </c>
    </row>
    <row r="340">
      <c r="A340">
        <f>INDEX(resultados!$A$2:$ZZ$402, 334, MATCH($B$1, resultados!$A$1:$ZZ$1, 0))</f>
        <v/>
      </c>
      <c r="B340">
        <f>INDEX(resultados!$A$2:$ZZ$402, 334, MATCH($B$2, resultados!$A$1:$ZZ$1, 0))</f>
        <v/>
      </c>
      <c r="C340">
        <f>INDEX(resultados!$A$2:$ZZ$402, 334, MATCH($B$3, resultados!$A$1:$ZZ$1, 0))</f>
        <v/>
      </c>
    </row>
    <row r="341">
      <c r="A341">
        <f>INDEX(resultados!$A$2:$ZZ$402, 335, MATCH($B$1, resultados!$A$1:$ZZ$1, 0))</f>
        <v/>
      </c>
      <c r="B341">
        <f>INDEX(resultados!$A$2:$ZZ$402, 335, MATCH($B$2, resultados!$A$1:$ZZ$1, 0))</f>
        <v/>
      </c>
      <c r="C341">
        <f>INDEX(resultados!$A$2:$ZZ$402, 335, MATCH($B$3, resultados!$A$1:$ZZ$1, 0))</f>
        <v/>
      </c>
    </row>
    <row r="342">
      <c r="A342">
        <f>INDEX(resultados!$A$2:$ZZ$402, 336, MATCH($B$1, resultados!$A$1:$ZZ$1, 0))</f>
        <v/>
      </c>
      <c r="B342">
        <f>INDEX(resultados!$A$2:$ZZ$402, 336, MATCH($B$2, resultados!$A$1:$ZZ$1, 0))</f>
        <v/>
      </c>
      <c r="C342">
        <f>INDEX(resultados!$A$2:$ZZ$402, 336, MATCH($B$3, resultados!$A$1:$ZZ$1, 0))</f>
        <v/>
      </c>
    </row>
    <row r="343">
      <c r="A343">
        <f>INDEX(resultados!$A$2:$ZZ$402, 337, MATCH($B$1, resultados!$A$1:$ZZ$1, 0))</f>
        <v/>
      </c>
      <c r="B343">
        <f>INDEX(resultados!$A$2:$ZZ$402, 337, MATCH($B$2, resultados!$A$1:$ZZ$1, 0))</f>
        <v/>
      </c>
      <c r="C343">
        <f>INDEX(resultados!$A$2:$ZZ$402, 337, MATCH($B$3, resultados!$A$1:$ZZ$1, 0))</f>
        <v/>
      </c>
    </row>
    <row r="344">
      <c r="A344">
        <f>INDEX(resultados!$A$2:$ZZ$402, 338, MATCH($B$1, resultados!$A$1:$ZZ$1, 0))</f>
        <v/>
      </c>
      <c r="B344">
        <f>INDEX(resultados!$A$2:$ZZ$402, 338, MATCH($B$2, resultados!$A$1:$ZZ$1, 0))</f>
        <v/>
      </c>
      <c r="C344">
        <f>INDEX(resultados!$A$2:$ZZ$402, 338, MATCH($B$3, resultados!$A$1:$ZZ$1, 0))</f>
        <v/>
      </c>
    </row>
    <row r="345">
      <c r="A345">
        <f>INDEX(resultados!$A$2:$ZZ$402, 339, MATCH($B$1, resultados!$A$1:$ZZ$1, 0))</f>
        <v/>
      </c>
      <c r="B345">
        <f>INDEX(resultados!$A$2:$ZZ$402, 339, MATCH($B$2, resultados!$A$1:$ZZ$1, 0))</f>
        <v/>
      </c>
      <c r="C345">
        <f>INDEX(resultados!$A$2:$ZZ$402, 339, MATCH($B$3, resultados!$A$1:$ZZ$1, 0))</f>
        <v/>
      </c>
    </row>
    <row r="346">
      <c r="A346">
        <f>INDEX(resultados!$A$2:$ZZ$402, 340, MATCH($B$1, resultados!$A$1:$ZZ$1, 0))</f>
        <v/>
      </c>
      <c r="B346">
        <f>INDEX(resultados!$A$2:$ZZ$402, 340, MATCH($B$2, resultados!$A$1:$ZZ$1, 0))</f>
        <v/>
      </c>
      <c r="C346">
        <f>INDEX(resultados!$A$2:$ZZ$402, 340, MATCH($B$3, resultados!$A$1:$ZZ$1, 0))</f>
        <v/>
      </c>
    </row>
    <row r="347">
      <c r="A347">
        <f>INDEX(resultados!$A$2:$ZZ$402, 341, MATCH($B$1, resultados!$A$1:$ZZ$1, 0))</f>
        <v/>
      </c>
      <c r="B347">
        <f>INDEX(resultados!$A$2:$ZZ$402, 341, MATCH($B$2, resultados!$A$1:$ZZ$1, 0))</f>
        <v/>
      </c>
      <c r="C347">
        <f>INDEX(resultados!$A$2:$ZZ$402, 341, MATCH($B$3, resultados!$A$1:$ZZ$1, 0))</f>
        <v/>
      </c>
    </row>
    <row r="348">
      <c r="A348">
        <f>INDEX(resultados!$A$2:$ZZ$402, 342, MATCH($B$1, resultados!$A$1:$ZZ$1, 0))</f>
        <v/>
      </c>
      <c r="B348">
        <f>INDEX(resultados!$A$2:$ZZ$402, 342, MATCH($B$2, resultados!$A$1:$ZZ$1, 0))</f>
        <v/>
      </c>
      <c r="C348">
        <f>INDEX(resultados!$A$2:$ZZ$402, 342, MATCH($B$3, resultados!$A$1:$ZZ$1, 0))</f>
        <v/>
      </c>
    </row>
    <row r="349">
      <c r="A349">
        <f>INDEX(resultados!$A$2:$ZZ$402, 343, MATCH($B$1, resultados!$A$1:$ZZ$1, 0))</f>
        <v/>
      </c>
      <c r="B349">
        <f>INDEX(resultados!$A$2:$ZZ$402, 343, MATCH($B$2, resultados!$A$1:$ZZ$1, 0))</f>
        <v/>
      </c>
      <c r="C349">
        <f>INDEX(resultados!$A$2:$ZZ$402, 343, MATCH($B$3, resultados!$A$1:$ZZ$1, 0))</f>
        <v/>
      </c>
    </row>
    <row r="350">
      <c r="A350">
        <f>INDEX(resultados!$A$2:$ZZ$402, 344, MATCH($B$1, resultados!$A$1:$ZZ$1, 0))</f>
        <v/>
      </c>
      <c r="B350">
        <f>INDEX(resultados!$A$2:$ZZ$402, 344, MATCH($B$2, resultados!$A$1:$ZZ$1, 0))</f>
        <v/>
      </c>
      <c r="C350">
        <f>INDEX(resultados!$A$2:$ZZ$402, 344, MATCH($B$3, resultados!$A$1:$ZZ$1, 0))</f>
        <v/>
      </c>
    </row>
    <row r="351">
      <c r="A351">
        <f>INDEX(resultados!$A$2:$ZZ$402, 345, MATCH($B$1, resultados!$A$1:$ZZ$1, 0))</f>
        <v/>
      </c>
      <c r="B351">
        <f>INDEX(resultados!$A$2:$ZZ$402, 345, MATCH($B$2, resultados!$A$1:$ZZ$1, 0))</f>
        <v/>
      </c>
      <c r="C351">
        <f>INDEX(resultados!$A$2:$ZZ$402, 345, MATCH($B$3, resultados!$A$1:$ZZ$1, 0))</f>
        <v/>
      </c>
    </row>
    <row r="352">
      <c r="A352">
        <f>INDEX(resultados!$A$2:$ZZ$402, 346, MATCH($B$1, resultados!$A$1:$ZZ$1, 0))</f>
        <v/>
      </c>
      <c r="B352">
        <f>INDEX(resultados!$A$2:$ZZ$402, 346, MATCH($B$2, resultados!$A$1:$ZZ$1, 0))</f>
        <v/>
      </c>
      <c r="C352">
        <f>INDEX(resultados!$A$2:$ZZ$402, 346, MATCH($B$3, resultados!$A$1:$ZZ$1, 0))</f>
        <v/>
      </c>
    </row>
    <row r="353">
      <c r="A353">
        <f>INDEX(resultados!$A$2:$ZZ$402, 347, MATCH($B$1, resultados!$A$1:$ZZ$1, 0))</f>
        <v/>
      </c>
      <c r="B353">
        <f>INDEX(resultados!$A$2:$ZZ$402, 347, MATCH($B$2, resultados!$A$1:$ZZ$1, 0))</f>
        <v/>
      </c>
      <c r="C353">
        <f>INDEX(resultados!$A$2:$ZZ$402, 347, MATCH($B$3, resultados!$A$1:$ZZ$1, 0))</f>
        <v/>
      </c>
    </row>
    <row r="354">
      <c r="A354">
        <f>INDEX(resultados!$A$2:$ZZ$402, 348, MATCH($B$1, resultados!$A$1:$ZZ$1, 0))</f>
        <v/>
      </c>
      <c r="B354">
        <f>INDEX(resultados!$A$2:$ZZ$402, 348, MATCH($B$2, resultados!$A$1:$ZZ$1, 0))</f>
        <v/>
      </c>
      <c r="C354">
        <f>INDEX(resultados!$A$2:$ZZ$402, 348, MATCH($B$3, resultados!$A$1:$ZZ$1, 0))</f>
        <v/>
      </c>
    </row>
    <row r="355">
      <c r="A355">
        <f>INDEX(resultados!$A$2:$ZZ$402, 349, MATCH($B$1, resultados!$A$1:$ZZ$1, 0))</f>
        <v/>
      </c>
      <c r="B355">
        <f>INDEX(resultados!$A$2:$ZZ$402, 349, MATCH($B$2, resultados!$A$1:$ZZ$1, 0))</f>
        <v/>
      </c>
      <c r="C355">
        <f>INDEX(resultados!$A$2:$ZZ$402, 349, MATCH($B$3, resultados!$A$1:$ZZ$1, 0))</f>
        <v/>
      </c>
    </row>
    <row r="356">
      <c r="A356">
        <f>INDEX(resultados!$A$2:$ZZ$402, 350, MATCH($B$1, resultados!$A$1:$ZZ$1, 0))</f>
        <v/>
      </c>
      <c r="B356">
        <f>INDEX(resultados!$A$2:$ZZ$402, 350, MATCH($B$2, resultados!$A$1:$ZZ$1, 0))</f>
        <v/>
      </c>
      <c r="C356">
        <f>INDEX(resultados!$A$2:$ZZ$402, 350, MATCH($B$3, resultados!$A$1:$ZZ$1, 0))</f>
        <v/>
      </c>
    </row>
    <row r="357">
      <c r="A357">
        <f>INDEX(resultados!$A$2:$ZZ$402, 351, MATCH($B$1, resultados!$A$1:$ZZ$1, 0))</f>
        <v/>
      </c>
      <c r="B357">
        <f>INDEX(resultados!$A$2:$ZZ$402, 351, MATCH($B$2, resultados!$A$1:$ZZ$1, 0))</f>
        <v/>
      </c>
      <c r="C357">
        <f>INDEX(resultados!$A$2:$ZZ$402, 351, MATCH($B$3, resultados!$A$1:$ZZ$1, 0))</f>
        <v/>
      </c>
    </row>
    <row r="358">
      <c r="A358">
        <f>INDEX(resultados!$A$2:$ZZ$402, 352, MATCH($B$1, resultados!$A$1:$ZZ$1, 0))</f>
        <v/>
      </c>
      <c r="B358">
        <f>INDEX(resultados!$A$2:$ZZ$402, 352, MATCH($B$2, resultados!$A$1:$ZZ$1, 0))</f>
        <v/>
      </c>
      <c r="C358">
        <f>INDEX(resultados!$A$2:$ZZ$402, 352, MATCH($B$3, resultados!$A$1:$ZZ$1, 0))</f>
        <v/>
      </c>
    </row>
    <row r="359">
      <c r="A359">
        <f>INDEX(resultados!$A$2:$ZZ$402, 353, MATCH($B$1, resultados!$A$1:$ZZ$1, 0))</f>
        <v/>
      </c>
      <c r="B359">
        <f>INDEX(resultados!$A$2:$ZZ$402, 353, MATCH($B$2, resultados!$A$1:$ZZ$1, 0))</f>
        <v/>
      </c>
      <c r="C359">
        <f>INDEX(resultados!$A$2:$ZZ$402, 353, MATCH($B$3, resultados!$A$1:$ZZ$1, 0))</f>
        <v/>
      </c>
    </row>
    <row r="360">
      <c r="A360">
        <f>INDEX(resultados!$A$2:$ZZ$402, 354, MATCH($B$1, resultados!$A$1:$ZZ$1, 0))</f>
        <v/>
      </c>
      <c r="B360">
        <f>INDEX(resultados!$A$2:$ZZ$402, 354, MATCH($B$2, resultados!$A$1:$ZZ$1, 0))</f>
        <v/>
      </c>
      <c r="C360">
        <f>INDEX(resultados!$A$2:$ZZ$402, 354, MATCH($B$3, resultados!$A$1:$ZZ$1, 0))</f>
        <v/>
      </c>
    </row>
    <row r="361">
      <c r="A361">
        <f>INDEX(resultados!$A$2:$ZZ$402, 355, MATCH($B$1, resultados!$A$1:$ZZ$1, 0))</f>
        <v/>
      </c>
      <c r="B361">
        <f>INDEX(resultados!$A$2:$ZZ$402, 355, MATCH($B$2, resultados!$A$1:$ZZ$1, 0))</f>
        <v/>
      </c>
      <c r="C361">
        <f>INDEX(resultados!$A$2:$ZZ$402, 355, MATCH($B$3, resultados!$A$1:$ZZ$1, 0))</f>
        <v/>
      </c>
    </row>
    <row r="362">
      <c r="A362">
        <f>INDEX(resultados!$A$2:$ZZ$402, 356, MATCH($B$1, resultados!$A$1:$ZZ$1, 0))</f>
        <v/>
      </c>
      <c r="B362">
        <f>INDEX(resultados!$A$2:$ZZ$402, 356, MATCH($B$2, resultados!$A$1:$ZZ$1, 0))</f>
        <v/>
      </c>
      <c r="C362">
        <f>INDEX(resultados!$A$2:$ZZ$402, 356, MATCH($B$3, resultados!$A$1:$ZZ$1, 0))</f>
        <v/>
      </c>
    </row>
    <row r="363">
      <c r="A363">
        <f>INDEX(resultados!$A$2:$ZZ$402, 357, MATCH($B$1, resultados!$A$1:$ZZ$1, 0))</f>
        <v/>
      </c>
      <c r="B363">
        <f>INDEX(resultados!$A$2:$ZZ$402, 357, MATCH($B$2, resultados!$A$1:$ZZ$1, 0))</f>
        <v/>
      </c>
      <c r="C363">
        <f>INDEX(resultados!$A$2:$ZZ$402, 357, MATCH($B$3, resultados!$A$1:$ZZ$1, 0))</f>
        <v/>
      </c>
    </row>
    <row r="364">
      <c r="A364">
        <f>INDEX(resultados!$A$2:$ZZ$402, 358, MATCH($B$1, resultados!$A$1:$ZZ$1, 0))</f>
        <v/>
      </c>
      <c r="B364">
        <f>INDEX(resultados!$A$2:$ZZ$402, 358, MATCH($B$2, resultados!$A$1:$ZZ$1, 0))</f>
        <v/>
      </c>
      <c r="C364">
        <f>INDEX(resultados!$A$2:$ZZ$402, 358, MATCH($B$3, resultados!$A$1:$ZZ$1, 0))</f>
        <v/>
      </c>
    </row>
    <row r="365">
      <c r="A365">
        <f>INDEX(resultados!$A$2:$ZZ$402, 359, MATCH($B$1, resultados!$A$1:$ZZ$1, 0))</f>
        <v/>
      </c>
      <c r="B365">
        <f>INDEX(resultados!$A$2:$ZZ$402, 359, MATCH($B$2, resultados!$A$1:$ZZ$1, 0))</f>
        <v/>
      </c>
      <c r="C365">
        <f>INDEX(resultados!$A$2:$ZZ$402, 359, MATCH($B$3, resultados!$A$1:$ZZ$1, 0))</f>
        <v/>
      </c>
    </row>
    <row r="366">
      <c r="A366">
        <f>INDEX(resultados!$A$2:$ZZ$402, 360, MATCH($B$1, resultados!$A$1:$ZZ$1, 0))</f>
        <v/>
      </c>
      <c r="B366">
        <f>INDEX(resultados!$A$2:$ZZ$402, 360, MATCH($B$2, resultados!$A$1:$ZZ$1, 0))</f>
        <v/>
      </c>
      <c r="C366">
        <f>INDEX(resultados!$A$2:$ZZ$402, 360, MATCH($B$3, resultados!$A$1:$ZZ$1, 0))</f>
        <v/>
      </c>
    </row>
    <row r="367">
      <c r="A367">
        <f>INDEX(resultados!$A$2:$ZZ$402, 361, MATCH($B$1, resultados!$A$1:$ZZ$1, 0))</f>
        <v/>
      </c>
      <c r="B367">
        <f>INDEX(resultados!$A$2:$ZZ$402, 361, MATCH($B$2, resultados!$A$1:$ZZ$1, 0))</f>
        <v/>
      </c>
      <c r="C367">
        <f>INDEX(resultados!$A$2:$ZZ$402, 361, MATCH($B$3, resultados!$A$1:$ZZ$1, 0))</f>
        <v/>
      </c>
    </row>
    <row r="368">
      <c r="A368">
        <f>INDEX(resultados!$A$2:$ZZ$402, 362, MATCH($B$1, resultados!$A$1:$ZZ$1, 0))</f>
        <v/>
      </c>
      <c r="B368">
        <f>INDEX(resultados!$A$2:$ZZ$402, 362, MATCH($B$2, resultados!$A$1:$ZZ$1, 0))</f>
        <v/>
      </c>
      <c r="C368">
        <f>INDEX(resultados!$A$2:$ZZ$402, 362, MATCH($B$3, resultados!$A$1:$ZZ$1, 0))</f>
        <v/>
      </c>
    </row>
    <row r="369">
      <c r="A369">
        <f>INDEX(resultados!$A$2:$ZZ$402, 363, MATCH($B$1, resultados!$A$1:$ZZ$1, 0))</f>
        <v/>
      </c>
      <c r="B369">
        <f>INDEX(resultados!$A$2:$ZZ$402, 363, MATCH($B$2, resultados!$A$1:$ZZ$1, 0))</f>
        <v/>
      </c>
      <c r="C369">
        <f>INDEX(resultados!$A$2:$ZZ$402, 363, MATCH($B$3, resultados!$A$1:$ZZ$1, 0))</f>
        <v/>
      </c>
    </row>
    <row r="370">
      <c r="A370">
        <f>INDEX(resultados!$A$2:$ZZ$402, 364, MATCH($B$1, resultados!$A$1:$ZZ$1, 0))</f>
        <v/>
      </c>
      <c r="B370">
        <f>INDEX(resultados!$A$2:$ZZ$402, 364, MATCH($B$2, resultados!$A$1:$ZZ$1, 0))</f>
        <v/>
      </c>
      <c r="C370">
        <f>INDEX(resultados!$A$2:$ZZ$402, 364, MATCH($B$3, resultados!$A$1:$ZZ$1, 0))</f>
        <v/>
      </c>
    </row>
    <row r="371">
      <c r="A371">
        <f>INDEX(resultados!$A$2:$ZZ$402, 365, MATCH($B$1, resultados!$A$1:$ZZ$1, 0))</f>
        <v/>
      </c>
      <c r="B371">
        <f>INDEX(resultados!$A$2:$ZZ$402, 365, MATCH($B$2, resultados!$A$1:$ZZ$1, 0))</f>
        <v/>
      </c>
      <c r="C371">
        <f>INDEX(resultados!$A$2:$ZZ$402, 365, MATCH($B$3, resultados!$A$1:$ZZ$1, 0))</f>
        <v/>
      </c>
    </row>
    <row r="372">
      <c r="A372">
        <f>INDEX(resultados!$A$2:$ZZ$402, 366, MATCH($B$1, resultados!$A$1:$ZZ$1, 0))</f>
        <v/>
      </c>
      <c r="B372">
        <f>INDEX(resultados!$A$2:$ZZ$402, 366, MATCH($B$2, resultados!$A$1:$ZZ$1, 0))</f>
        <v/>
      </c>
      <c r="C372">
        <f>INDEX(resultados!$A$2:$ZZ$402, 366, MATCH($B$3, resultados!$A$1:$ZZ$1, 0))</f>
        <v/>
      </c>
    </row>
    <row r="373">
      <c r="A373">
        <f>INDEX(resultados!$A$2:$ZZ$402, 367, MATCH($B$1, resultados!$A$1:$ZZ$1, 0))</f>
        <v/>
      </c>
      <c r="B373">
        <f>INDEX(resultados!$A$2:$ZZ$402, 367, MATCH($B$2, resultados!$A$1:$ZZ$1, 0))</f>
        <v/>
      </c>
      <c r="C373">
        <f>INDEX(resultados!$A$2:$ZZ$402, 367, MATCH($B$3, resultados!$A$1:$ZZ$1, 0))</f>
        <v/>
      </c>
    </row>
    <row r="374">
      <c r="A374">
        <f>INDEX(resultados!$A$2:$ZZ$402, 368, MATCH($B$1, resultados!$A$1:$ZZ$1, 0))</f>
        <v/>
      </c>
      <c r="B374">
        <f>INDEX(resultados!$A$2:$ZZ$402, 368, MATCH($B$2, resultados!$A$1:$ZZ$1, 0))</f>
        <v/>
      </c>
      <c r="C374">
        <f>INDEX(resultados!$A$2:$ZZ$402, 368, MATCH($B$3, resultados!$A$1:$ZZ$1, 0))</f>
        <v/>
      </c>
    </row>
    <row r="375">
      <c r="A375">
        <f>INDEX(resultados!$A$2:$ZZ$402, 369, MATCH($B$1, resultados!$A$1:$ZZ$1, 0))</f>
        <v/>
      </c>
      <c r="B375">
        <f>INDEX(resultados!$A$2:$ZZ$402, 369, MATCH($B$2, resultados!$A$1:$ZZ$1, 0))</f>
        <v/>
      </c>
      <c r="C375">
        <f>INDEX(resultados!$A$2:$ZZ$402, 369, MATCH($B$3, resultados!$A$1:$ZZ$1, 0))</f>
        <v/>
      </c>
    </row>
    <row r="376">
      <c r="A376">
        <f>INDEX(resultados!$A$2:$ZZ$402, 370, MATCH($B$1, resultados!$A$1:$ZZ$1, 0))</f>
        <v/>
      </c>
      <c r="B376">
        <f>INDEX(resultados!$A$2:$ZZ$402, 370, MATCH($B$2, resultados!$A$1:$ZZ$1, 0))</f>
        <v/>
      </c>
      <c r="C376">
        <f>INDEX(resultados!$A$2:$ZZ$402, 370, MATCH($B$3, resultados!$A$1:$ZZ$1, 0))</f>
        <v/>
      </c>
    </row>
    <row r="377">
      <c r="A377">
        <f>INDEX(resultados!$A$2:$ZZ$402, 371, MATCH($B$1, resultados!$A$1:$ZZ$1, 0))</f>
        <v/>
      </c>
      <c r="B377">
        <f>INDEX(resultados!$A$2:$ZZ$402, 371, MATCH($B$2, resultados!$A$1:$ZZ$1, 0))</f>
        <v/>
      </c>
      <c r="C377">
        <f>INDEX(resultados!$A$2:$ZZ$402, 371, MATCH($B$3, resultados!$A$1:$ZZ$1, 0))</f>
        <v/>
      </c>
    </row>
    <row r="378">
      <c r="A378">
        <f>INDEX(resultados!$A$2:$ZZ$402, 372, MATCH($B$1, resultados!$A$1:$ZZ$1, 0))</f>
        <v/>
      </c>
      <c r="B378">
        <f>INDEX(resultados!$A$2:$ZZ$402, 372, MATCH($B$2, resultados!$A$1:$ZZ$1, 0))</f>
        <v/>
      </c>
      <c r="C378">
        <f>INDEX(resultados!$A$2:$ZZ$402, 372, MATCH($B$3, resultados!$A$1:$ZZ$1, 0))</f>
        <v/>
      </c>
    </row>
    <row r="379">
      <c r="A379">
        <f>INDEX(resultados!$A$2:$ZZ$402, 373, MATCH($B$1, resultados!$A$1:$ZZ$1, 0))</f>
        <v/>
      </c>
      <c r="B379">
        <f>INDEX(resultados!$A$2:$ZZ$402, 373, MATCH($B$2, resultados!$A$1:$ZZ$1, 0))</f>
        <v/>
      </c>
      <c r="C379">
        <f>INDEX(resultados!$A$2:$ZZ$402, 373, MATCH($B$3, resultados!$A$1:$ZZ$1, 0))</f>
        <v/>
      </c>
    </row>
    <row r="380">
      <c r="A380">
        <f>INDEX(resultados!$A$2:$ZZ$402, 374, MATCH($B$1, resultados!$A$1:$ZZ$1, 0))</f>
        <v/>
      </c>
      <c r="B380">
        <f>INDEX(resultados!$A$2:$ZZ$402, 374, MATCH($B$2, resultados!$A$1:$ZZ$1, 0))</f>
        <v/>
      </c>
      <c r="C380">
        <f>INDEX(resultados!$A$2:$ZZ$402, 374, MATCH($B$3, resultados!$A$1:$ZZ$1, 0))</f>
        <v/>
      </c>
    </row>
    <row r="381">
      <c r="A381">
        <f>INDEX(resultados!$A$2:$ZZ$402, 375, MATCH($B$1, resultados!$A$1:$ZZ$1, 0))</f>
        <v/>
      </c>
      <c r="B381">
        <f>INDEX(resultados!$A$2:$ZZ$402, 375, MATCH($B$2, resultados!$A$1:$ZZ$1, 0))</f>
        <v/>
      </c>
      <c r="C381">
        <f>INDEX(resultados!$A$2:$ZZ$402, 375, MATCH($B$3, resultados!$A$1:$ZZ$1, 0))</f>
        <v/>
      </c>
    </row>
    <row r="382">
      <c r="A382">
        <f>INDEX(resultados!$A$2:$ZZ$402, 376, MATCH($B$1, resultados!$A$1:$ZZ$1, 0))</f>
        <v/>
      </c>
      <c r="B382">
        <f>INDEX(resultados!$A$2:$ZZ$402, 376, MATCH($B$2, resultados!$A$1:$ZZ$1, 0))</f>
        <v/>
      </c>
      <c r="C382">
        <f>INDEX(resultados!$A$2:$ZZ$402, 376, MATCH($B$3, resultados!$A$1:$ZZ$1, 0))</f>
        <v/>
      </c>
    </row>
    <row r="383">
      <c r="A383">
        <f>INDEX(resultados!$A$2:$ZZ$402, 377, MATCH($B$1, resultados!$A$1:$ZZ$1, 0))</f>
        <v/>
      </c>
      <c r="B383">
        <f>INDEX(resultados!$A$2:$ZZ$402, 377, MATCH($B$2, resultados!$A$1:$ZZ$1, 0))</f>
        <v/>
      </c>
      <c r="C383">
        <f>INDEX(resultados!$A$2:$ZZ$402, 377, MATCH($B$3, resultados!$A$1:$ZZ$1, 0))</f>
        <v/>
      </c>
    </row>
    <row r="384">
      <c r="A384">
        <f>INDEX(resultados!$A$2:$ZZ$402, 378, MATCH($B$1, resultados!$A$1:$ZZ$1, 0))</f>
        <v/>
      </c>
      <c r="B384">
        <f>INDEX(resultados!$A$2:$ZZ$402, 378, MATCH($B$2, resultados!$A$1:$ZZ$1, 0))</f>
        <v/>
      </c>
      <c r="C384">
        <f>INDEX(resultados!$A$2:$ZZ$402, 378, MATCH($B$3, resultados!$A$1:$ZZ$1, 0))</f>
        <v/>
      </c>
    </row>
    <row r="385">
      <c r="A385">
        <f>INDEX(resultados!$A$2:$ZZ$402, 379, MATCH($B$1, resultados!$A$1:$ZZ$1, 0))</f>
        <v/>
      </c>
      <c r="B385">
        <f>INDEX(resultados!$A$2:$ZZ$402, 379, MATCH($B$2, resultados!$A$1:$ZZ$1, 0))</f>
        <v/>
      </c>
      <c r="C385">
        <f>INDEX(resultados!$A$2:$ZZ$402, 379, MATCH($B$3, resultados!$A$1:$ZZ$1, 0))</f>
        <v/>
      </c>
    </row>
    <row r="386">
      <c r="A386">
        <f>INDEX(resultados!$A$2:$ZZ$402, 380, MATCH($B$1, resultados!$A$1:$ZZ$1, 0))</f>
        <v/>
      </c>
      <c r="B386">
        <f>INDEX(resultados!$A$2:$ZZ$402, 380, MATCH($B$2, resultados!$A$1:$ZZ$1, 0))</f>
        <v/>
      </c>
      <c r="C386">
        <f>INDEX(resultados!$A$2:$ZZ$402, 380, MATCH($B$3, resultados!$A$1:$ZZ$1, 0))</f>
        <v/>
      </c>
    </row>
    <row r="387">
      <c r="A387">
        <f>INDEX(resultados!$A$2:$ZZ$402, 381, MATCH($B$1, resultados!$A$1:$ZZ$1, 0))</f>
        <v/>
      </c>
      <c r="B387">
        <f>INDEX(resultados!$A$2:$ZZ$402, 381, MATCH($B$2, resultados!$A$1:$ZZ$1, 0))</f>
        <v/>
      </c>
      <c r="C387">
        <f>INDEX(resultados!$A$2:$ZZ$402, 381, MATCH($B$3, resultados!$A$1:$ZZ$1, 0))</f>
        <v/>
      </c>
    </row>
    <row r="388">
      <c r="A388">
        <f>INDEX(resultados!$A$2:$ZZ$402, 382, MATCH($B$1, resultados!$A$1:$ZZ$1, 0))</f>
        <v/>
      </c>
      <c r="B388">
        <f>INDEX(resultados!$A$2:$ZZ$402, 382, MATCH($B$2, resultados!$A$1:$ZZ$1, 0))</f>
        <v/>
      </c>
      <c r="C388">
        <f>INDEX(resultados!$A$2:$ZZ$402, 382, MATCH($B$3, resultados!$A$1:$ZZ$1, 0))</f>
        <v/>
      </c>
    </row>
    <row r="389">
      <c r="A389">
        <f>INDEX(resultados!$A$2:$ZZ$402, 383, MATCH($B$1, resultados!$A$1:$ZZ$1, 0))</f>
        <v/>
      </c>
      <c r="B389">
        <f>INDEX(resultados!$A$2:$ZZ$402, 383, MATCH($B$2, resultados!$A$1:$ZZ$1, 0))</f>
        <v/>
      </c>
      <c r="C389">
        <f>INDEX(resultados!$A$2:$ZZ$402, 383, MATCH($B$3, resultados!$A$1:$ZZ$1, 0))</f>
        <v/>
      </c>
    </row>
    <row r="390">
      <c r="A390">
        <f>INDEX(resultados!$A$2:$ZZ$402, 384, MATCH($B$1, resultados!$A$1:$ZZ$1, 0))</f>
        <v/>
      </c>
      <c r="B390">
        <f>INDEX(resultados!$A$2:$ZZ$402, 384, MATCH($B$2, resultados!$A$1:$ZZ$1, 0))</f>
        <v/>
      </c>
      <c r="C390">
        <f>INDEX(resultados!$A$2:$ZZ$402, 384, MATCH($B$3, resultados!$A$1:$ZZ$1, 0))</f>
        <v/>
      </c>
    </row>
    <row r="391">
      <c r="A391">
        <f>INDEX(resultados!$A$2:$ZZ$402, 385, MATCH($B$1, resultados!$A$1:$ZZ$1, 0))</f>
        <v/>
      </c>
      <c r="B391">
        <f>INDEX(resultados!$A$2:$ZZ$402, 385, MATCH($B$2, resultados!$A$1:$ZZ$1, 0))</f>
        <v/>
      </c>
      <c r="C391">
        <f>INDEX(resultados!$A$2:$ZZ$402, 385, MATCH($B$3, resultados!$A$1:$ZZ$1, 0))</f>
        <v/>
      </c>
    </row>
    <row r="392">
      <c r="A392">
        <f>INDEX(resultados!$A$2:$ZZ$402, 386, MATCH($B$1, resultados!$A$1:$ZZ$1, 0))</f>
        <v/>
      </c>
      <c r="B392">
        <f>INDEX(resultados!$A$2:$ZZ$402, 386, MATCH($B$2, resultados!$A$1:$ZZ$1, 0))</f>
        <v/>
      </c>
      <c r="C392">
        <f>INDEX(resultados!$A$2:$ZZ$402, 386, MATCH($B$3, resultados!$A$1:$ZZ$1, 0))</f>
        <v/>
      </c>
    </row>
    <row r="393">
      <c r="A393">
        <f>INDEX(resultados!$A$2:$ZZ$402, 387, MATCH($B$1, resultados!$A$1:$ZZ$1, 0))</f>
        <v/>
      </c>
      <c r="B393">
        <f>INDEX(resultados!$A$2:$ZZ$402, 387, MATCH($B$2, resultados!$A$1:$ZZ$1, 0))</f>
        <v/>
      </c>
      <c r="C393">
        <f>INDEX(resultados!$A$2:$ZZ$402, 387, MATCH($B$3, resultados!$A$1:$ZZ$1, 0))</f>
        <v/>
      </c>
    </row>
    <row r="394">
      <c r="A394">
        <f>INDEX(resultados!$A$2:$ZZ$402, 388, MATCH($B$1, resultados!$A$1:$ZZ$1, 0))</f>
        <v/>
      </c>
      <c r="B394">
        <f>INDEX(resultados!$A$2:$ZZ$402, 388, MATCH($B$2, resultados!$A$1:$ZZ$1, 0))</f>
        <v/>
      </c>
      <c r="C394">
        <f>INDEX(resultados!$A$2:$ZZ$402, 388, MATCH($B$3, resultados!$A$1:$ZZ$1, 0))</f>
        <v/>
      </c>
    </row>
    <row r="395">
      <c r="A395">
        <f>INDEX(resultados!$A$2:$ZZ$402, 389, MATCH($B$1, resultados!$A$1:$ZZ$1, 0))</f>
        <v/>
      </c>
      <c r="B395">
        <f>INDEX(resultados!$A$2:$ZZ$402, 389, MATCH($B$2, resultados!$A$1:$ZZ$1, 0))</f>
        <v/>
      </c>
      <c r="C395">
        <f>INDEX(resultados!$A$2:$ZZ$402, 389, MATCH($B$3, resultados!$A$1:$ZZ$1, 0))</f>
        <v/>
      </c>
    </row>
    <row r="396">
      <c r="A396">
        <f>INDEX(resultados!$A$2:$ZZ$402, 390, MATCH($B$1, resultados!$A$1:$ZZ$1, 0))</f>
        <v/>
      </c>
      <c r="B396">
        <f>INDEX(resultados!$A$2:$ZZ$402, 390, MATCH($B$2, resultados!$A$1:$ZZ$1, 0))</f>
        <v/>
      </c>
      <c r="C396">
        <f>INDEX(resultados!$A$2:$ZZ$402, 390, MATCH($B$3, resultados!$A$1:$ZZ$1, 0))</f>
        <v/>
      </c>
    </row>
    <row r="397">
      <c r="A397">
        <f>INDEX(resultados!$A$2:$ZZ$402, 391, MATCH($B$1, resultados!$A$1:$ZZ$1, 0))</f>
        <v/>
      </c>
      <c r="B397">
        <f>INDEX(resultados!$A$2:$ZZ$402, 391, MATCH($B$2, resultados!$A$1:$ZZ$1, 0))</f>
        <v/>
      </c>
      <c r="C397">
        <f>INDEX(resultados!$A$2:$ZZ$402, 391, MATCH($B$3, resultados!$A$1:$ZZ$1, 0))</f>
        <v/>
      </c>
    </row>
    <row r="398">
      <c r="A398">
        <f>INDEX(resultados!$A$2:$ZZ$402, 392, MATCH($B$1, resultados!$A$1:$ZZ$1, 0))</f>
        <v/>
      </c>
      <c r="B398">
        <f>INDEX(resultados!$A$2:$ZZ$402, 392, MATCH($B$2, resultados!$A$1:$ZZ$1, 0))</f>
        <v/>
      </c>
      <c r="C398">
        <f>INDEX(resultados!$A$2:$ZZ$402, 392, MATCH($B$3, resultados!$A$1:$ZZ$1, 0))</f>
        <v/>
      </c>
    </row>
    <row r="399">
      <c r="A399">
        <f>INDEX(resultados!$A$2:$ZZ$402, 393, MATCH($B$1, resultados!$A$1:$ZZ$1, 0))</f>
        <v/>
      </c>
      <c r="B399">
        <f>INDEX(resultados!$A$2:$ZZ$402, 393, MATCH($B$2, resultados!$A$1:$ZZ$1, 0))</f>
        <v/>
      </c>
      <c r="C399">
        <f>INDEX(resultados!$A$2:$ZZ$402, 393, MATCH($B$3, resultados!$A$1:$ZZ$1, 0))</f>
        <v/>
      </c>
    </row>
    <row r="400">
      <c r="A400">
        <f>INDEX(resultados!$A$2:$ZZ$402, 394, MATCH($B$1, resultados!$A$1:$ZZ$1, 0))</f>
        <v/>
      </c>
      <c r="B400">
        <f>INDEX(resultados!$A$2:$ZZ$402, 394, MATCH($B$2, resultados!$A$1:$ZZ$1, 0))</f>
        <v/>
      </c>
      <c r="C400">
        <f>INDEX(resultados!$A$2:$ZZ$402, 394, MATCH($B$3, resultados!$A$1:$ZZ$1, 0))</f>
        <v/>
      </c>
    </row>
    <row r="401">
      <c r="A401">
        <f>INDEX(resultados!$A$2:$ZZ$402, 395, MATCH($B$1, resultados!$A$1:$ZZ$1, 0))</f>
        <v/>
      </c>
      <c r="B401">
        <f>INDEX(resultados!$A$2:$ZZ$402, 395, MATCH($B$2, resultados!$A$1:$ZZ$1, 0))</f>
        <v/>
      </c>
      <c r="C401">
        <f>INDEX(resultados!$A$2:$ZZ$402, 395, MATCH($B$3, resultados!$A$1:$ZZ$1, 0))</f>
        <v/>
      </c>
    </row>
    <row r="402">
      <c r="A402">
        <f>INDEX(resultados!$A$2:$ZZ$402, 396, MATCH($B$1, resultados!$A$1:$ZZ$1, 0))</f>
        <v/>
      </c>
      <c r="B402">
        <f>INDEX(resultados!$A$2:$ZZ$402, 396, MATCH($B$2, resultados!$A$1:$ZZ$1, 0))</f>
        <v/>
      </c>
      <c r="C402">
        <f>INDEX(resultados!$A$2:$ZZ$402, 396, MATCH($B$3, resultados!$A$1:$ZZ$1, 0))</f>
        <v/>
      </c>
    </row>
    <row r="403">
      <c r="A403">
        <f>INDEX(resultados!$A$2:$ZZ$402, 397, MATCH($B$1, resultados!$A$1:$ZZ$1, 0))</f>
        <v/>
      </c>
      <c r="B403">
        <f>INDEX(resultados!$A$2:$ZZ$402, 397, MATCH($B$2, resultados!$A$1:$ZZ$1, 0))</f>
        <v/>
      </c>
      <c r="C403">
        <f>INDEX(resultados!$A$2:$ZZ$402, 397, MATCH($B$3, resultados!$A$1:$ZZ$1, 0))</f>
        <v/>
      </c>
    </row>
    <row r="404">
      <c r="A404">
        <f>INDEX(resultados!$A$2:$ZZ$402, 398, MATCH($B$1, resultados!$A$1:$ZZ$1, 0))</f>
        <v/>
      </c>
      <c r="B404">
        <f>INDEX(resultados!$A$2:$ZZ$402, 398, MATCH($B$2, resultados!$A$1:$ZZ$1, 0))</f>
        <v/>
      </c>
      <c r="C404">
        <f>INDEX(resultados!$A$2:$ZZ$402, 398, MATCH($B$3, resultados!$A$1:$ZZ$1, 0))</f>
        <v/>
      </c>
    </row>
    <row r="405">
      <c r="A405">
        <f>INDEX(resultados!$A$2:$ZZ$402, 399, MATCH($B$1, resultados!$A$1:$ZZ$1, 0))</f>
        <v/>
      </c>
      <c r="B405">
        <f>INDEX(resultados!$A$2:$ZZ$402, 399, MATCH($B$2, resultados!$A$1:$ZZ$1, 0))</f>
        <v/>
      </c>
      <c r="C405">
        <f>INDEX(resultados!$A$2:$ZZ$402, 399, MATCH($B$3, resultados!$A$1:$ZZ$1, 0))</f>
        <v/>
      </c>
    </row>
    <row r="406">
      <c r="A406">
        <f>INDEX(resultados!$A$2:$ZZ$402, 400, MATCH($B$1, resultados!$A$1:$ZZ$1, 0))</f>
        <v/>
      </c>
      <c r="B406">
        <f>INDEX(resultados!$A$2:$ZZ$402, 400, MATCH($B$2, resultados!$A$1:$ZZ$1, 0))</f>
        <v/>
      </c>
      <c r="C406">
        <f>INDEX(resultados!$A$2:$ZZ$402, 400, MATCH($B$3, resultados!$A$1:$ZZ$1, 0))</f>
        <v/>
      </c>
    </row>
    <row r="407">
      <c r="A407">
        <f>INDEX(resultados!$A$2:$ZZ$402, 401, MATCH($B$1, resultados!$A$1:$ZZ$1, 0))</f>
        <v/>
      </c>
      <c r="B407">
        <f>INDEX(resultados!$A$2:$ZZ$402, 401, MATCH($B$2, resultados!$A$1:$ZZ$1, 0))</f>
        <v/>
      </c>
      <c r="C407">
        <f>INDEX(resultados!$A$2:$ZZ$402, 401,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5.4271</v>
      </c>
      <c r="E2" t="n">
        <v>18.43</v>
      </c>
      <c r="F2" t="n">
        <v>10.19</v>
      </c>
      <c r="G2" t="n">
        <v>5.27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160.14</v>
      </c>
      <c r="Q2" t="n">
        <v>1361.68</v>
      </c>
      <c r="R2" t="n">
        <v>100.91</v>
      </c>
      <c r="S2" t="n">
        <v>25.13</v>
      </c>
      <c r="T2" t="n">
        <v>36745.21</v>
      </c>
      <c r="U2" t="n">
        <v>0.25</v>
      </c>
      <c r="V2" t="n">
        <v>0.71</v>
      </c>
      <c r="W2" t="n">
        <v>1.36</v>
      </c>
      <c r="X2" t="n">
        <v>2.37</v>
      </c>
      <c r="Y2" t="n">
        <v>1</v>
      </c>
      <c r="Z2" t="n">
        <v>10</v>
      </c>
      <c r="AA2" t="n">
        <v>215.8739137038604</v>
      </c>
      <c r="AB2" t="n">
        <v>295.3682124144095</v>
      </c>
      <c r="AC2" t="n">
        <v>267.1786847735551</v>
      </c>
      <c r="AD2" t="n">
        <v>215873.9137038604</v>
      </c>
      <c r="AE2" t="n">
        <v>295368.2124144095</v>
      </c>
      <c r="AF2" t="n">
        <v>1.222186377123655e-06</v>
      </c>
      <c r="AG2" t="n">
        <v>0.1919791666666667</v>
      </c>
      <c r="AH2" t="n">
        <v>267178.6847735551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6.078</v>
      </c>
      <c r="E3" t="n">
        <v>16.45</v>
      </c>
      <c r="F3" t="n">
        <v>9.59</v>
      </c>
      <c r="G3" t="n">
        <v>6.61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149.34</v>
      </c>
      <c r="Q3" t="n">
        <v>1361.77</v>
      </c>
      <c r="R3" t="n">
        <v>81.59999999999999</v>
      </c>
      <c r="S3" t="n">
        <v>25.13</v>
      </c>
      <c r="T3" t="n">
        <v>27233.29</v>
      </c>
      <c r="U3" t="n">
        <v>0.31</v>
      </c>
      <c r="V3" t="n">
        <v>0.75</v>
      </c>
      <c r="W3" t="n">
        <v>1.33</v>
      </c>
      <c r="X3" t="n">
        <v>1.77</v>
      </c>
      <c r="Y3" t="n">
        <v>1</v>
      </c>
      <c r="Z3" t="n">
        <v>10</v>
      </c>
      <c r="AA3" t="n">
        <v>180.470540001502</v>
      </c>
      <c r="AB3" t="n">
        <v>246.9277546282517</v>
      </c>
      <c r="AC3" t="n">
        <v>223.3613162918833</v>
      </c>
      <c r="AD3" t="n">
        <v>180470.540001502</v>
      </c>
      <c r="AE3" t="n">
        <v>246927.7546282517</v>
      </c>
      <c r="AF3" t="n">
        <v>1.368769471754265e-06</v>
      </c>
      <c r="AG3" t="n">
        <v>0.1713541666666667</v>
      </c>
      <c r="AH3" t="n">
        <v>223361.3162918833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6.5672</v>
      </c>
      <c r="E4" t="n">
        <v>15.23</v>
      </c>
      <c r="F4" t="n">
        <v>9.210000000000001</v>
      </c>
      <c r="G4" t="n">
        <v>8.01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142.2</v>
      </c>
      <c r="Q4" t="n">
        <v>1361.7</v>
      </c>
      <c r="R4" t="n">
        <v>69.98</v>
      </c>
      <c r="S4" t="n">
        <v>25.13</v>
      </c>
      <c r="T4" t="n">
        <v>21515.65</v>
      </c>
      <c r="U4" t="n">
        <v>0.36</v>
      </c>
      <c r="V4" t="n">
        <v>0.78</v>
      </c>
      <c r="W4" t="n">
        <v>1.29</v>
      </c>
      <c r="X4" t="n">
        <v>1.39</v>
      </c>
      <c r="Y4" t="n">
        <v>1</v>
      </c>
      <c r="Z4" t="n">
        <v>10</v>
      </c>
      <c r="AA4" t="n">
        <v>159.5968365482056</v>
      </c>
      <c r="AB4" t="n">
        <v>218.3674326806622</v>
      </c>
      <c r="AC4" t="n">
        <v>197.5267513862991</v>
      </c>
      <c r="AD4" t="n">
        <v>159596.8365482056</v>
      </c>
      <c r="AE4" t="n">
        <v>218367.4326806622</v>
      </c>
      <c r="AF4" t="n">
        <v>1.478937623380159e-06</v>
      </c>
      <c r="AG4" t="n">
        <v>0.1586458333333333</v>
      </c>
      <c r="AH4" t="n">
        <v>197526.7513862991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6.9066</v>
      </c>
      <c r="E5" t="n">
        <v>14.48</v>
      </c>
      <c r="F5" t="n">
        <v>8.98</v>
      </c>
      <c r="G5" t="n">
        <v>9.289999999999999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137.59</v>
      </c>
      <c r="Q5" t="n">
        <v>1361.42</v>
      </c>
      <c r="R5" t="n">
        <v>62.73</v>
      </c>
      <c r="S5" t="n">
        <v>25.13</v>
      </c>
      <c r="T5" t="n">
        <v>17946.13</v>
      </c>
      <c r="U5" t="n">
        <v>0.4</v>
      </c>
      <c r="V5" t="n">
        <v>0.8</v>
      </c>
      <c r="W5" t="n">
        <v>1.28</v>
      </c>
      <c r="X5" t="n">
        <v>1.16</v>
      </c>
      <c r="Y5" t="n">
        <v>1</v>
      </c>
      <c r="Z5" t="n">
        <v>10</v>
      </c>
      <c r="AA5" t="n">
        <v>147.2606286751024</v>
      </c>
      <c r="AB5" t="n">
        <v>201.4884888336097</v>
      </c>
      <c r="AC5" t="n">
        <v>182.2587102502574</v>
      </c>
      <c r="AD5" t="n">
        <v>147260.6286751024</v>
      </c>
      <c r="AE5" t="n">
        <v>201488.4888336097</v>
      </c>
      <c r="AF5" t="n">
        <v>1.555370719581772e-06</v>
      </c>
      <c r="AG5" t="n">
        <v>0.1508333333333333</v>
      </c>
      <c r="AH5" t="n">
        <v>182258.7102502574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7.2114</v>
      </c>
      <c r="E6" t="n">
        <v>13.87</v>
      </c>
      <c r="F6" t="n">
        <v>8.800000000000001</v>
      </c>
      <c r="G6" t="n">
        <v>10.77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133.4</v>
      </c>
      <c r="Q6" t="n">
        <v>1361.45</v>
      </c>
      <c r="R6" t="n">
        <v>57.09</v>
      </c>
      <c r="S6" t="n">
        <v>25.13</v>
      </c>
      <c r="T6" t="n">
        <v>15170.17</v>
      </c>
      <c r="U6" t="n">
        <v>0.44</v>
      </c>
      <c r="V6" t="n">
        <v>0.82</v>
      </c>
      <c r="W6" t="n">
        <v>1.26</v>
      </c>
      <c r="X6" t="n">
        <v>0.97</v>
      </c>
      <c r="Y6" t="n">
        <v>1</v>
      </c>
      <c r="Z6" t="n">
        <v>10</v>
      </c>
      <c r="AA6" t="n">
        <v>137.2381602597359</v>
      </c>
      <c r="AB6" t="n">
        <v>187.7753053876118</v>
      </c>
      <c r="AC6" t="n">
        <v>169.8542937857673</v>
      </c>
      <c r="AD6" t="n">
        <v>137238.1602597359</v>
      </c>
      <c r="AE6" t="n">
        <v>187775.3053876118</v>
      </c>
      <c r="AF6" t="n">
        <v>1.624011873742795e-06</v>
      </c>
      <c r="AG6" t="n">
        <v>0.1444791666666667</v>
      </c>
      <c r="AH6" t="n">
        <v>169854.2937857673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7.4383</v>
      </c>
      <c r="E7" t="n">
        <v>13.44</v>
      </c>
      <c r="F7" t="n">
        <v>8.66</v>
      </c>
      <c r="G7" t="n">
        <v>12.08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129.87</v>
      </c>
      <c r="Q7" t="n">
        <v>1361.49</v>
      </c>
      <c r="R7" t="n">
        <v>52.92</v>
      </c>
      <c r="S7" t="n">
        <v>25.13</v>
      </c>
      <c r="T7" t="n">
        <v>13113.58</v>
      </c>
      <c r="U7" t="n">
        <v>0.47</v>
      </c>
      <c r="V7" t="n">
        <v>0.83</v>
      </c>
      <c r="W7" t="n">
        <v>1.24</v>
      </c>
      <c r="X7" t="n">
        <v>0.84</v>
      </c>
      <c r="Y7" t="n">
        <v>1</v>
      </c>
      <c r="Z7" t="n">
        <v>10</v>
      </c>
      <c r="AA7" t="n">
        <v>129.9868470572679</v>
      </c>
      <c r="AB7" t="n">
        <v>177.8537387586393</v>
      </c>
      <c r="AC7" t="n">
        <v>160.8796275508547</v>
      </c>
      <c r="AD7" t="n">
        <v>129986.847057268</v>
      </c>
      <c r="AE7" t="n">
        <v>177853.7387586393</v>
      </c>
      <c r="AF7" t="n">
        <v>1.675109898280643e-06</v>
      </c>
      <c r="AG7" t="n">
        <v>0.14</v>
      </c>
      <c r="AH7" t="n">
        <v>160879.6275508547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7.6266</v>
      </c>
      <c r="E8" t="n">
        <v>13.11</v>
      </c>
      <c r="F8" t="n">
        <v>8.56</v>
      </c>
      <c r="G8" t="n">
        <v>13.52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127.13</v>
      </c>
      <c r="Q8" t="n">
        <v>1361.42</v>
      </c>
      <c r="R8" t="n">
        <v>49.65</v>
      </c>
      <c r="S8" t="n">
        <v>25.13</v>
      </c>
      <c r="T8" t="n">
        <v>11503.84</v>
      </c>
      <c r="U8" t="n">
        <v>0.51</v>
      </c>
      <c r="V8" t="n">
        <v>0.84</v>
      </c>
      <c r="W8" t="n">
        <v>1.24</v>
      </c>
      <c r="X8" t="n">
        <v>0.74</v>
      </c>
      <c r="Y8" t="n">
        <v>1</v>
      </c>
      <c r="Z8" t="n">
        <v>10</v>
      </c>
      <c r="AA8" t="n">
        <v>124.4921474089116</v>
      </c>
      <c r="AB8" t="n">
        <v>170.3356482907219</v>
      </c>
      <c r="AC8" t="n">
        <v>154.0790530854865</v>
      </c>
      <c r="AD8" t="n">
        <v>124492.1474089116</v>
      </c>
      <c r="AE8" t="n">
        <v>170335.6482907219</v>
      </c>
      <c r="AF8" t="n">
        <v>1.717515178229858e-06</v>
      </c>
      <c r="AG8" t="n">
        <v>0.1365625</v>
      </c>
      <c r="AH8" t="n">
        <v>154079.0530854865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7.7755</v>
      </c>
      <c r="E9" t="n">
        <v>12.86</v>
      </c>
      <c r="F9" t="n">
        <v>8.5</v>
      </c>
      <c r="G9" t="n">
        <v>15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124.93</v>
      </c>
      <c r="Q9" t="n">
        <v>1361.43</v>
      </c>
      <c r="R9" t="n">
        <v>47.68</v>
      </c>
      <c r="S9" t="n">
        <v>25.13</v>
      </c>
      <c r="T9" t="n">
        <v>10539.27</v>
      </c>
      <c r="U9" t="n">
        <v>0.53</v>
      </c>
      <c r="V9" t="n">
        <v>0.85</v>
      </c>
      <c r="W9" t="n">
        <v>1.24</v>
      </c>
      <c r="X9" t="n">
        <v>0.68</v>
      </c>
      <c r="Y9" t="n">
        <v>1</v>
      </c>
      <c r="Z9" t="n">
        <v>10</v>
      </c>
      <c r="AA9" t="n">
        <v>120.381598017551</v>
      </c>
      <c r="AB9" t="n">
        <v>164.7114132688247</v>
      </c>
      <c r="AC9" t="n">
        <v>148.991587160414</v>
      </c>
      <c r="AD9" t="n">
        <v>120381.598017551</v>
      </c>
      <c r="AE9" t="n">
        <v>164711.4132688247</v>
      </c>
      <c r="AF9" t="n">
        <v>1.751047553080831e-06</v>
      </c>
      <c r="AG9" t="n">
        <v>0.1339583333333333</v>
      </c>
      <c r="AH9" t="n">
        <v>148991.587160414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7.9105</v>
      </c>
      <c r="E10" t="n">
        <v>12.64</v>
      </c>
      <c r="F10" t="n">
        <v>8.42</v>
      </c>
      <c r="G10" t="n">
        <v>16.3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122.5</v>
      </c>
      <c r="Q10" t="n">
        <v>1361.38</v>
      </c>
      <c r="R10" t="n">
        <v>45.55</v>
      </c>
      <c r="S10" t="n">
        <v>25.13</v>
      </c>
      <c r="T10" t="n">
        <v>9491.49</v>
      </c>
      <c r="U10" t="n">
        <v>0.55</v>
      </c>
      <c r="V10" t="n">
        <v>0.85</v>
      </c>
      <c r="W10" t="n">
        <v>1.22</v>
      </c>
      <c r="X10" t="n">
        <v>0.6</v>
      </c>
      <c r="Y10" t="n">
        <v>1</v>
      </c>
      <c r="Z10" t="n">
        <v>10</v>
      </c>
      <c r="AA10" t="n">
        <v>116.3974985427104</v>
      </c>
      <c r="AB10" t="n">
        <v>159.2601926012865</v>
      </c>
      <c r="AC10" t="n">
        <v>144.0606233425477</v>
      </c>
      <c r="AD10" t="n">
        <v>116397.4985427104</v>
      </c>
      <c r="AE10" t="n">
        <v>159260.1926012865</v>
      </c>
      <c r="AF10" t="n">
        <v>1.781449639077347e-06</v>
      </c>
      <c r="AG10" t="n">
        <v>0.1316666666666667</v>
      </c>
      <c r="AH10" t="n">
        <v>144060.6233425477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8.0321</v>
      </c>
      <c r="E11" t="n">
        <v>12.45</v>
      </c>
      <c r="F11" t="n">
        <v>8.369999999999999</v>
      </c>
      <c r="G11" t="n">
        <v>17.94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120.68</v>
      </c>
      <c r="Q11" t="n">
        <v>1361.34</v>
      </c>
      <c r="R11" t="n">
        <v>43.7</v>
      </c>
      <c r="S11" t="n">
        <v>25.13</v>
      </c>
      <c r="T11" t="n">
        <v>8578.809999999999</v>
      </c>
      <c r="U11" t="n">
        <v>0.58</v>
      </c>
      <c r="V11" t="n">
        <v>0.86</v>
      </c>
      <c r="W11" t="n">
        <v>1.23</v>
      </c>
      <c r="X11" t="n">
        <v>0.55</v>
      </c>
      <c r="Y11" t="n">
        <v>1</v>
      </c>
      <c r="Z11" t="n">
        <v>10</v>
      </c>
      <c r="AA11" t="n">
        <v>113.2510554277382</v>
      </c>
      <c r="AB11" t="n">
        <v>154.9550903201103</v>
      </c>
      <c r="AC11" t="n">
        <v>140.1663939808365</v>
      </c>
      <c r="AD11" t="n">
        <v>113251.0554277381</v>
      </c>
      <c r="AE11" t="n">
        <v>154955.0903201103</v>
      </c>
      <c r="AF11" t="n">
        <v>1.808834036537913e-06</v>
      </c>
      <c r="AG11" t="n">
        <v>0.1296875</v>
      </c>
      <c r="AH11" t="n">
        <v>140166.3939808366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8.129200000000001</v>
      </c>
      <c r="E12" t="n">
        <v>12.3</v>
      </c>
      <c r="F12" t="n">
        <v>8.32</v>
      </c>
      <c r="G12" t="n">
        <v>19.19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118.14</v>
      </c>
      <c r="Q12" t="n">
        <v>1361.34</v>
      </c>
      <c r="R12" t="n">
        <v>42.35</v>
      </c>
      <c r="S12" t="n">
        <v>25.13</v>
      </c>
      <c r="T12" t="n">
        <v>7917.84</v>
      </c>
      <c r="U12" t="n">
        <v>0.59</v>
      </c>
      <c r="V12" t="n">
        <v>0.86</v>
      </c>
      <c r="W12" t="n">
        <v>1.22</v>
      </c>
      <c r="X12" t="n">
        <v>0.5</v>
      </c>
      <c r="Y12" t="n">
        <v>1</v>
      </c>
      <c r="Z12" t="n">
        <v>10</v>
      </c>
      <c r="AA12" t="n">
        <v>110.0435819390914</v>
      </c>
      <c r="AB12" t="n">
        <v>150.5664835892025</v>
      </c>
      <c r="AC12" t="n">
        <v>136.196629716877</v>
      </c>
      <c r="AD12" t="n">
        <v>110043.5819390914</v>
      </c>
      <c r="AE12" t="n">
        <v>150566.4835892025</v>
      </c>
      <c r="AF12" t="n">
        <v>1.830701018391704e-06</v>
      </c>
      <c r="AG12" t="n">
        <v>0.128125</v>
      </c>
      <c r="AH12" t="n">
        <v>136196.629716877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8.2074</v>
      </c>
      <c r="E13" t="n">
        <v>12.18</v>
      </c>
      <c r="F13" t="n">
        <v>8.289999999999999</v>
      </c>
      <c r="G13" t="n">
        <v>20.73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117.07</v>
      </c>
      <c r="Q13" t="n">
        <v>1361.44</v>
      </c>
      <c r="R13" t="n">
        <v>41.32</v>
      </c>
      <c r="S13" t="n">
        <v>25.13</v>
      </c>
      <c r="T13" t="n">
        <v>7411.61</v>
      </c>
      <c r="U13" t="n">
        <v>0.61</v>
      </c>
      <c r="V13" t="n">
        <v>0.87</v>
      </c>
      <c r="W13" t="n">
        <v>1.22</v>
      </c>
      <c r="X13" t="n">
        <v>0.47</v>
      </c>
      <c r="Y13" t="n">
        <v>1</v>
      </c>
      <c r="Z13" t="n">
        <v>10</v>
      </c>
      <c r="AA13" t="n">
        <v>108.1977779985399</v>
      </c>
      <c r="AB13" t="n">
        <v>148.0409732066184</v>
      </c>
      <c r="AC13" t="n">
        <v>133.9121505006299</v>
      </c>
      <c r="AD13" t="n">
        <v>108197.7779985399</v>
      </c>
      <c r="AE13" t="n">
        <v>148040.9732066185</v>
      </c>
      <c r="AF13" t="n">
        <v>1.848311708205981e-06</v>
      </c>
      <c r="AG13" t="n">
        <v>0.126875</v>
      </c>
      <c r="AH13" t="n">
        <v>133912.1505006299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8.311</v>
      </c>
      <c r="E14" t="n">
        <v>12.03</v>
      </c>
      <c r="F14" t="n">
        <v>8.24</v>
      </c>
      <c r="G14" t="n">
        <v>22.46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114.79</v>
      </c>
      <c r="Q14" t="n">
        <v>1361.43</v>
      </c>
      <c r="R14" t="n">
        <v>39.54</v>
      </c>
      <c r="S14" t="n">
        <v>25.13</v>
      </c>
      <c r="T14" t="n">
        <v>6530.89</v>
      </c>
      <c r="U14" t="n">
        <v>0.64</v>
      </c>
      <c r="V14" t="n">
        <v>0.87</v>
      </c>
      <c r="W14" t="n">
        <v>1.22</v>
      </c>
      <c r="X14" t="n">
        <v>0.42</v>
      </c>
      <c r="Y14" t="n">
        <v>1</v>
      </c>
      <c r="Z14" t="n">
        <v>10</v>
      </c>
      <c r="AA14" t="n">
        <v>105.2065070150079</v>
      </c>
      <c r="AB14" t="n">
        <v>143.9481842813899</v>
      </c>
      <c r="AC14" t="n">
        <v>130.2099716061585</v>
      </c>
      <c r="AD14" t="n">
        <v>105206.5070150079</v>
      </c>
      <c r="AE14" t="n">
        <v>143948.1842813899</v>
      </c>
      <c r="AF14" t="n">
        <v>1.871642494200345e-06</v>
      </c>
      <c r="AG14" t="n">
        <v>0.1253125</v>
      </c>
      <c r="AH14" t="n">
        <v>130209.9716061585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8.403</v>
      </c>
      <c r="E15" t="n">
        <v>11.9</v>
      </c>
      <c r="F15" t="n">
        <v>8.199999999999999</v>
      </c>
      <c r="G15" t="n">
        <v>24.6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112.23</v>
      </c>
      <c r="Q15" t="n">
        <v>1361.39</v>
      </c>
      <c r="R15" t="n">
        <v>38.55</v>
      </c>
      <c r="S15" t="n">
        <v>25.13</v>
      </c>
      <c r="T15" t="n">
        <v>6045.91</v>
      </c>
      <c r="U15" t="n">
        <v>0.65</v>
      </c>
      <c r="V15" t="n">
        <v>0.88</v>
      </c>
      <c r="W15" t="n">
        <v>1.21</v>
      </c>
      <c r="X15" t="n">
        <v>0.38</v>
      </c>
      <c r="Y15" t="n">
        <v>1</v>
      </c>
      <c r="Z15" t="n">
        <v>10</v>
      </c>
      <c r="AA15" t="n">
        <v>102.2801416571156</v>
      </c>
      <c r="AB15" t="n">
        <v>139.9442020965957</v>
      </c>
      <c r="AC15" t="n">
        <v>126.5881238614555</v>
      </c>
      <c r="AD15" t="n">
        <v>102280.1416571156</v>
      </c>
      <c r="AE15" t="n">
        <v>139944.2020965957</v>
      </c>
      <c r="AF15" t="n">
        <v>1.892360952805379e-06</v>
      </c>
      <c r="AG15" t="n">
        <v>0.1239583333333333</v>
      </c>
      <c r="AH15" t="n">
        <v>126588.1238614555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8.451700000000001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110.91</v>
      </c>
      <c r="Q16" t="n">
        <v>1361.52</v>
      </c>
      <c r="R16" t="n">
        <v>37.81</v>
      </c>
      <c r="S16" t="n">
        <v>25.13</v>
      </c>
      <c r="T16" t="n">
        <v>5680.14</v>
      </c>
      <c r="U16" t="n">
        <v>0.66</v>
      </c>
      <c r="V16" t="n">
        <v>0.88</v>
      </c>
      <c r="W16" t="n">
        <v>1.21</v>
      </c>
      <c r="X16" t="n">
        <v>0.36</v>
      </c>
      <c r="Y16" t="n">
        <v>1</v>
      </c>
      <c r="Z16" t="n">
        <v>10</v>
      </c>
      <c r="AA16" t="n">
        <v>100.783335052633</v>
      </c>
      <c r="AB16" t="n">
        <v>137.8962052658967</v>
      </c>
      <c r="AC16" t="n">
        <v>124.7355849738961</v>
      </c>
      <c r="AD16" t="n">
        <v>100783.335052633</v>
      </c>
      <c r="AE16" t="n">
        <v>137896.2052658967</v>
      </c>
      <c r="AF16" t="n">
        <v>1.903328223827825e-06</v>
      </c>
      <c r="AG16" t="n">
        <v>0.1232291666666667</v>
      </c>
      <c r="AH16" t="n">
        <v>124735.5849738961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8.503</v>
      </c>
      <c r="E17" t="n">
        <v>11.76</v>
      </c>
      <c r="F17" t="n">
        <v>8.15</v>
      </c>
      <c r="G17" t="n">
        <v>27.18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108.53</v>
      </c>
      <c r="Q17" t="n">
        <v>1361.58</v>
      </c>
      <c r="R17" t="n">
        <v>36.96</v>
      </c>
      <c r="S17" t="n">
        <v>25.13</v>
      </c>
      <c r="T17" t="n">
        <v>5262.93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98.56226071871086</v>
      </c>
      <c r="AB17" t="n">
        <v>134.8572333753419</v>
      </c>
      <c r="AC17" t="n">
        <v>121.9866482953511</v>
      </c>
      <c r="AD17" t="n">
        <v>98562.26071871087</v>
      </c>
      <c r="AE17" t="n">
        <v>134857.2333753419</v>
      </c>
      <c r="AF17" t="n">
        <v>1.914881016506502e-06</v>
      </c>
      <c r="AG17" t="n">
        <v>0.1225</v>
      </c>
      <c r="AH17" t="n">
        <v>121986.6482953511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8.542299999999999</v>
      </c>
      <c r="E18" t="n">
        <v>11.71</v>
      </c>
      <c r="F18" t="n">
        <v>8.15</v>
      </c>
      <c r="G18" t="n">
        <v>28.75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106.62</v>
      </c>
      <c r="Q18" t="n">
        <v>1361.5</v>
      </c>
      <c r="R18" t="n">
        <v>36.9</v>
      </c>
      <c r="S18" t="n">
        <v>25.13</v>
      </c>
      <c r="T18" t="n">
        <v>5234.77</v>
      </c>
      <c r="U18" t="n">
        <v>0.68</v>
      </c>
      <c r="V18" t="n">
        <v>0.88</v>
      </c>
      <c r="W18" t="n">
        <v>1.21</v>
      </c>
      <c r="X18" t="n">
        <v>0.33</v>
      </c>
      <c r="Y18" t="n">
        <v>1</v>
      </c>
      <c r="Z18" t="n">
        <v>10</v>
      </c>
      <c r="AA18" t="n">
        <v>96.89967157924433</v>
      </c>
      <c r="AB18" t="n">
        <v>132.5824055664687</v>
      </c>
      <c r="AC18" t="n">
        <v>119.9289268598152</v>
      </c>
      <c r="AD18" t="n">
        <v>96899.67157924433</v>
      </c>
      <c r="AE18" t="n">
        <v>132582.4055664687</v>
      </c>
      <c r="AF18" t="n">
        <v>1.923731401541043e-06</v>
      </c>
      <c r="AG18" t="n">
        <v>0.1219791666666667</v>
      </c>
      <c r="AH18" t="n">
        <v>119928.9268598152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8.587</v>
      </c>
      <c r="E19" t="n">
        <v>11.65</v>
      </c>
      <c r="F19" t="n">
        <v>8.130000000000001</v>
      </c>
      <c r="G19" t="n">
        <v>30.5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</v>
      </c>
      <c r="Q19" t="n">
        <v>1361.34</v>
      </c>
      <c r="R19" t="n">
        <v>36.49</v>
      </c>
      <c r="S19" t="n">
        <v>25.13</v>
      </c>
      <c r="T19" t="n">
        <v>5033.74</v>
      </c>
      <c r="U19" t="n">
        <v>0.6899999999999999</v>
      </c>
      <c r="V19" t="n">
        <v>0.88</v>
      </c>
      <c r="W19" t="n">
        <v>1.2</v>
      </c>
      <c r="X19" t="n">
        <v>0.31</v>
      </c>
      <c r="Y19" t="n">
        <v>1</v>
      </c>
      <c r="Z19" t="n">
        <v>10</v>
      </c>
      <c r="AA19" t="n">
        <v>95.88166382946729</v>
      </c>
      <c r="AB19" t="n">
        <v>131.1895224518923</v>
      </c>
      <c r="AC19" t="n">
        <v>118.6689785547697</v>
      </c>
      <c r="AD19" t="n">
        <v>95881.66382946729</v>
      </c>
      <c r="AE19" t="n">
        <v>131189.5224518923</v>
      </c>
      <c r="AF19" t="n">
        <v>1.933797870015445e-06</v>
      </c>
      <c r="AG19" t="n">
        <v>0.1213541666666667</v>
      </c>
      <c r="AH19" t="n">
        <v>118668.9785547697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8.648899999999999</v>
      </c>
      <c r="E20" t="n">
        <v>11.56</v>
      </c>
      <c r="F20" t="n">
        <v>8.1</v>
      </c>
      <c r="G20" t="n">
        <v>32.39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104.33</v>
      </c>
      <c r="Q20" t="n">
        <v>1361.41</v>
      </c>
      <c r="R20" t="n">
        <v>35.27</v>
      </c>
      <c r="S20" t="n">
        <v>25.13</v>
      </c>
      <c r="T20" t="n">
        <v>4429.58</v>
      </c>
      <c r="U20" t="n">
        <v>0.71</v>
      </c>
      <c r="V20" t="n">
        <v>0.89</v>
      </c>
      <c r="W20" t="n">
        <v>1.2</v>
      </c>
      <c r="X20" t="n">
        <v>0.28</v>
      </c>
      <c r="Y20" t="n">
        <v>1</v>
      </c>
      <c r="Z20" t="n">
        <v>10</v>
      </c>
      <c r="AA20" t="n">
        <v>94.12102155892266</v>
      </c>
      <c r="AB20" t="n">
        <v>128.7805340232793</v>
      </c>
      <c r="AC20" t="n">
        <v>116.4899006007463</v>
      </c>
      <c r="AD20" t="n">
        <v>94121.02155892266</v>
      </c>
      <c r="AE20" t="n">
        <v>128780.5340232793</v>
      </c>
      <c r="AF20" t="n">
        <v>1.94773778944644e-06</v>
      </c>
      <c r="AG20" t="n">
        <v>0.1204166666666667</v>
      </c>
      <c r="AH20" t="n">
        <v>116489.9006007463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8.694000000000001</v>
      </c>
      <c r="E21" t="n">
        <v>11.5</v>
      </c>
      <c r="F21" t="n">
        <v>8.08</v>
      </c>
      <c r="G21" t="n">
        <v>34.65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11</v>
      </c>
      <c r="N21" t="n">
        <v>61.87</v>
      </c>
      <c r="O21" t="n">
        <v>31202.53</v>
      </c>
      <c r="P21" t="n">
        <v>102.1</v>
      </c>
      <c r="Q21" t="n">
        <v>1361.38</v>
      </c>
      <c r="R21" t="n">
        <v>34.89</v>
      </c>
      <c r="S21" t="n">
        <v>25.13</v>
      </c>
      <c r="T21" t="n">
        <v>4244.73</v>
      </c>
      <c r="U21" t="n">
        <v>0.72</v>
      </c>
      <c r="V21" t="n">
        <v>0.89</v>
      </c>
      <c r="W21" t="n">
        <v>1.2</v>
      </c>
      <c r="X21" t="n">
        <v>0.26</v>
      </c>
      <c r="Y21" t="n">
        <v>1</v>
      </c>
      <c r="Z21" t="n">
        <v>10</v>
      </c>
      <c r="AA21" t="n">
        <v>92.18036657939362</v>
      </c>
      <c r="AB21" t="n">
        <v>126.1252442646338</v>
      </c>
      <c r="AC21" t="n">
        <v>114.0880279699425</v>
      </c>
      <c r="AD21" t="n">
        <v>92180.36657939362</v>
      </c>
      <c r="AE21" t="n">
        <v>126125.2442646338</v>
      </c>
      <c r="AF21" t="n">
        <v>1.957894338175647e-06</v>
      </c>
      <c r="AG21" t="n">
        <v>0.1197916666666667</v>
      </c>
      <c r="AH21" t="n">
        <v>114088.0279699425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8.745900000000001</v>
      </c>
      <c r="E22" t="n">
        <v>11.43</v>
      </c>
      <c r="F22" t="n">
        <v>8.06</v>
      </c>
      <c r="G22" t="n">
        <v>37.21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100.18</v>
      </c>
      <c r="Q22" t="n">
        <v>1361.34</v>
      </c>
      <c r="R22" t="n">
        <v>34.03</v>
      </c>
      <c r="S22" t="n">
        <v>25.13</v>
      </c>
      <c r="T22" t="n">
        <v>3819.14</v>
      </c>
      <c r="U22" t="n">
        <v>0.74</v>
      </c>
      <c r="V22" t="n">
        <v>0.89</v>
      </c>
      <c r="W22" t="n">
        <v>1.21</v>
      </c>
      <c r="X22" t="n">
        <v>0.24</v>
      </c>
      <c r="Y22" t="n">
        <v>1</v>
      </c>
      <c r="Z22" t="n">
        <v>10</v>
      </c>
      <c r="AA22" t="n">
        <v>90.3836693295849</v>
      </c>
      <c r="AB22" t="n">
        <v>123.6669238227582</v>
      </c>
      <c r="AC22" t="n">
        <v>111.8643261807644</v>
      </c>
      <c r="AD22" t="n">
        <v>90383.66932958491</v>
      </c>
      <c r="AE22" t="n">
        <v>123666.9238227582</v>
      </c>
      <c r="AF22" t="n">
        <v>1.96958225123653e-06</v>
      </c>
      <c r="AG22" t="n">
        <v>0.1190625</v>
      </c>
      <c r="AH22" t="n">
        <v>111864.3261807644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8.747</v>
      </c>
      <c r="E23" t="n">
        <v>11.43</v>
      </c>
      <c r="F23" t="n">
        <v>8.06</v>
      </c>
      <c r="G23" t="n">
        <v>37.21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98.81</v>
      </c>
      <c r="Q23" t="n">
        <v>1361.54</v>
      </c>
      <c r="R23" t="n">
        <v>33.78</v>
      </c>
      <c r="S23" t="n">
        <v>25.13</v>
      </c>
      <c r="T23" t="n">
        <v>3693.37</v>
      </c>
      <c r="U23" t="n">
        <v>0.74</v>
      </c>
      <c r="V23" t="n">
        <v>0.89</v>
      </c>
      <c r="W23" t="n">
        <v>1.21</v>
      </c>
      <c r="X23" t="n">
        <v>0.24</v>
      </c>
      <c r="Y23" t="n">
        <v>1</v>
      </c>
      <c r="Z23" t="n">
        <v>10</v>
      </c>
      <c r="AA23" t="n">
        <v>89.52020725343368</v>
      </c>
      <c r="AB23" t="n">
        <v>122.4854969169104</v>
      </c>
      <c r="AC23" t="n">
        <v>110.7956530006672</v>
      </c>
      <c r="AD23" t="n">
        <v>89520.20725343368</v>
      </c>
      <c r="AE23" t="n">
        <v>122485.4969169104</v>
      </c>
      <c r="AF23" t="n">
        <v>1.969829971937242e-06</v>
      </c>
      <c r="AG23" t="n">
        <v>0.1190625</v>
      </c>
      <c r="AH23" t="n">
        <v>110795.6530006672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8.7432</v>
      </c>
      <c r="E24" t="n">
        <v>11.44</v>
      </c>
      <c r="F24" t="n">
        <v>8.07</v>
      </c>
      <c r="G24" t="n">
        <v>37.23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4</v>
      </c>
      <c r="N24" t="n">
        <v>62.47</v>
      </c>
      <c r="O24" t="n">
        <v>31369.49</v>
      </c>
      <c r="P24" t="n">
        <v>97.41</v>
      </c>
      <c r="Q24" t="n">
        <v>1361.34</v>
      </c>
      <c r="R24" t="n">
        <v>34.16</v>
      </c>
      <c r="S24" t="n">
        <v>25.13</v>
      </c>
      <c r="T24" t="n">
        <v>3884.02</v>
      </c>
      <c r="U24" t="n">
        <v>0.74</v>
      </c>
      <c r="V24" t="n">
        <v>0.89</v>
      </c>
      <c r="W24" t="n">
        <v>1.21</v>
      </c>
      <c r="X24" t="n">
        <v>0.25</v>
      </c>
      <c r="Y24" t="n">
        <v>1</v>
      </c>
      <c r="Z24" t="n">
        <v>10</v>
      </c>
      <c r="AA24" t="n">
        <v>88.71950292654857</v>
      </c>
      <c r="AB24" t="n">
        <v>121.3899379322849</v>
      </c>
      <c r="AC24" t="n">
        <v>109.8046526279073</v>
      </c>
      <c r="AD24" t="n">
        <v>88719.50292654856</v>
      </c>
      <c r="AE24" t="n">
        <v>121389.9379322849</v>
      </c>
      <c r="AF24" t="n">
        <v>1.968974209516599e-06</v>
      </c>
      <c r="AG24" t="n">
        <v>0.1191666666666667</v>
      </c>
      <c r="AH24" t="n">
        <v>109804.6526279073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8.799200000000001</v>
      </c>
      <c r="E25" t="n">
        <v>11.36</v>
      </c>
      <c r="F25" t="n">
        <v>8.039999999999999</v>
      </c>
      <c r="G25" t="n">
        <v>40.21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2</v>
      </c>
      <c r="N25" t="n">
        <v>62.68</v>
      </c>
      <c r="O25" t="n">
        <v>31425.3</v>
      </c>
      <c r="P25" t="n">
        <v>97.42</v>
      </c>
      <c r="Q25" t="n">
        <v>1361.34</v>
      </c>
      <c r="R25" t="n">
        <v>33.24</v>
      </c>
      <c r="S25" t="n">
        <v>25.13</v>
      </c>
      <c r="T25" t="n">
        <v>3432.11</v>
      </c>
      <c r="U25" t="n">
        <v>0.76</v>
      </c>
      <c r="V25" t="n">
        <v>0.89</v>
      </c>
      <c r="W25" t="n">
        <v>1.21</v>
      </c>
      <c r="X25" t="n">
        <v>0.22</v>
      </c>
      <c r="Y25" t="n">
        <v>1</v>
      </c>
      <c r="Z25" t="n">
        <v>10</v>
      </c>
      <c r="AA25" t="n">
        <v>88.0748568149163</v>
      </c>
      <c r="AB25" t="n">
        <v>120.5079046825709</v>
      </c>
      <c r="AC25" t="n">
        <v>109.0067993936043</v>
      </c>
      <c r="AD25" t="n">
        <v>88074.8568149163</v>
      </c>
      <c r="AE25" t="n">
        <v>120507.9046825709</v>
      </c>
      <c r="AF25" t="n">
        <v>1.981585445189229e-06</v>
      </c>
      <c r="AG25" t="n">
        <v>0.1183333333333333</v>
      </c>
      <c r="AH25" t="n">
        <v>109006.7993936043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8.8002</v>
      </c>
      <c r="E26" t="n">
        <v>11.36</v>
      </c>
      <c r="F26" t="n">
        <v>8.039999999999999</v>
      </c>
      <c r="G26" t="n">
        <v>40.2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</v>
      </c>
      <c r="N26" t="n">
        <v>62.88</v>
      </c>
      <c r="O26" t="n">
        <v>31481.17</v>
      </c>
      <c r="P26" t="n">
        <v>97.79000000000001</v>
      </c>
      <c r="Q26" t="n">
        <v>1361.34</v>
      </c>
      <c r="R26" t="n">
        <v>33.1</v>
      </c>
      <c r="S26" t="n">
        <v>25.13</v>
      </c>
      <c r="T26" t="n">
        <v>3361.19</v>
      </c>
      <c r="U26" t="n">
        <v>0.76</v>
      </c>
      <c r="V26" t="n">
        <v>0.89</v>
      </c>
      <c r="W26" t="n">
        <v>1.21</v>
      </c>
      <c r="X26" t="n">
        <v>0.22</v>
      </c>
      <c r="Y26" t="n">
        <v>1</v>
      </c>
      <c r="Z26" t="n">
        <v>10</v>
      </c>
      <c r="AA26" t="n">
        <v>88.29388022536185</v>
      </c>
      <c r="AB26" t="n">
        <v>120.8075821753732</v>
      </c>
      <c r="AC26" t="n">
        <v>109.2778760870937</v>
      </c>
      <c r="AD26" t="n">
        <v>88293.88022536185</v>
      </c>
      <c r="AE26" t="n">
        <v>120807.5821753732</v>
      </c>
      <c r="AF26" t="n">
        <v>1.98181064582624e-06</v>
      </c>
      <c r="AG26" t="n">
        <v>0.1183333333333333</v>
      </c>
      <c r="AH26" t="n">
        <v>109277.8760870937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8.7994</v>
      </c>
      <c r="E27" t="n">
        <v>11.36</v>
      </c>
      <c r="F27" t="n">
        <v>8.039999999999999</v>
      </c>
      <c r="G27" t="n">
        <v>40.2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97.95999999999999</v>
      </c>
      <c r="Q27" t="n">
        <v>1361.34</v>
      </c>
      <c r="R27" t="n">
        <v>33.1</v>
      </c>
      <c r="S27" t="n">
        <v>25.13</v>
      </c>
      <c r="T27" t="n">
        <v>3359.74</v>
      </c>
      <c r="U27" t="n">
        <v>0.76</v>
      </c>
      <c r="V27" t="n">
        <v>0.89</v>
      </c>
      <c r="W27" t="n">
        <v>1.21</v>
      </c>
      <c r="X27" t="n">
        <v>0.22</v>
      </c>
      <c r="Y27" t="n">
        <v>1</v>
      </c>
      <c r="Z27" t="n">
        <v>10</v>
      </c>
      <c r="AA27" t="n">
        <v>88.40686157155011</v>
      </c>
      <c r="AB27" t="n">
        <v>120.9621682376131</v>
      </c>
      <c r="AC27" t="n">
        <v>109.4177086725163</v>
      </c>
      <c r="AD27" t="n">
        <v>88406.86157155011</v>
      </c>
      <c r="AE27" t="n">
        <v>120962.1682376131</v>
      </c>
      <c r="AF27" t="n">
        <v>1.98163048531663e-06</v>
      </c>
      <c r="AG27" t="n">
        <v>0.1183333333333333</v>
      </c>
      <c r="AH27" t="n">
        <v>109417.7086725163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8.7768</v>
      </c>
      <c r="E2" t="n">
        <v>11.39</v>
      </c>
      <c r="F2" t="n">
        <v>8.82</v>
      </c>
      <c r="G2" t="n">
        <v>11.26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50.84</v>
      </c>
      <c r="Q2" t="n">
        <v>1362.13</v>
      </c>
      <c r="R2" t="n">
        <v>55.96</v>
      </c>
      <c r="S2" t="n">
        <v>25.13</v>
      </c>
      <c r="T2" t="n">
        <v>14616.01</v>
      </c>
      <c r="U2" t="n">
        <v>0.45</v>
      </c>
      <c r="V2" t="n">
        <v>0.82</v>
      </c>
      <c r="W2" t="n">
        <v>1.31</v>
      </c>
      <c r="X2" t="n">
        <v>1</v>
      </c>
      <c r="Y2" t="n">
        <v>1</v>
      </c>
      <c r="Z2" t="n">
        <v>10</v>
      </c>
      <c r="AA2" t="n">
        <v>49.42404104264185</v>
      </c>
      <c r="AB2" t="n">
        <v>67.6241533893233</v>
      </c>
      <c r="AC2" t="n">
        <v>61.17019910095632</v>
      </c>
      <c r="AD2" t="n">
        <v>49424.04104264185</v>
      </c>
      <c r="AE2" t="n">
        <v>67624.1533893233</v>
      </c>
      <c r="AF2" t="n">
        <v>2.407296828086691e-06</v>
      </c>
      <c r="AG2" t="n">
        <v>0.1186458333333333</v>
      </c>
      <c r="AH2" t="n">
        <v>61170.19910095632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8.7828</v>
      </c>
      <c r="E3" t="n">
        <v>11.39</v>
      </c>
      <c r="F3" t="n">
        <v>8.81</v>
      </c>
      <c r="G3" t="n">
        <v>11.25</v>
      </c>
      <c r="H3" t="n">
        <v>0.3</v>
      </c>
      <c r="I3" t="n">
        <v>47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50.87</v>
      </c>
      <c r="Q3" t="n">
        <v>1361.53</v>
      </c>
      <c r="R3" t="n">
        <v>55.78</v>
      </c>
      <c r="S3" t="n">
        <v>25.13</v>
      </c>
      <c r="T3" t="n">
        <v>14524.77</v>
      </c>
      <c r="U3" t="n">
        <v>0.45</v>
      </c>
      <c r="V3" t="n">
        <v>0.82</v>
      </c>
      <c r="W3" t="n">
        <v>1.31</v>
      </c>
      <c r="X3" t="n">
        <v>0.99</v>
      </c>
      <c r="Y3" t="n">
        <v>1</v>
      </c>
      <c r="Z3" t="n">
        <v>10</v>
      </c>
      <c r="AA3" t="n">
        <v>49.39208761976111</v>
      </c>
      <c r="AB3" t="n">
        <v>67.58043330645239</v>
      </c>
      <c r="AC3" t="n">
        <v>61.13065160143307</v>
      </c>
      <c r="AD3" t="n">
        <v>49392.08761976111</v>
      </c>
      <c r="AE3" t="n">
        <v>67580.4333064524</v>
      </c>
      <c r="AF3" t="n">
        <v>2.408942505437038e-06</v>
      </c>
      <c r="AG3" t="n">
        <v>0.1186458333333333</v>
      </c>
      <c r="AH3" t="n">
        <v>61130.65160143307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7.9901</v>
      </c>
      <c r="E2" t="n">
        <v>12.52</v>
      </c>
      <c r="F2" t="n">
        <v>9.789999999999999</v>
      </c>
      <c r="G2" t="n">
        <v>6.39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38.76</v>
      </c>
      <c r="Q2" t="n">
        <v>1362.44</v>
      </c>
      <c r="R2" t="n">
        <v>84.33</v>
      </c>
      <c r="S2" t="n">
        <v>25.13</v>
      </c>
      <c r="T2" t="n">
        <v>28573.27</v>
      </c>
      <c r="U2" t="n">
        <v>0.3</v>
      </c>
      <c r="V2" t="n">
        <v>0.73</v>
      </c>
      <c r="W2" t="n">
        <v>1.45</v>
      </c>
      <c r="X2" t="n">
        <v>1.97</v>
      </c>
      <c r="Y2" t="n">
        <v>1</v>
      </c>
      <c r="Z2" t="n">
        <v>10</v>
      </c>
      <c r="AA2" t="n">
        <v>43.05734681221633</v>
      </c>
      <c r="AB2" t="n">
        <v>58.91296146453346</v>
      </c>
      <c r="AC2" t="n">
        <v>53.290391107231</v>
      </c>
      <c r="AD2" t="n">
        <v>43057.34681221633</v>
      </c>
      <c r="AE2" t="n">
        <v>58912.96146453346</v>
      </c>
      <c r="AF2" t="n">
        <v>2.352170667006715e-06</v>
      </c>
      <c r="AG2" t="n">
        <v>0.1304166666666667</v>
      </c>
      <c r="AH2" t="n">
        <v>53290.39110723099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7.3615</v>
      </c>
      <c r="E2" t="n">
        <v>13.58</v>
      </c>
      <c r="F2" t="n">
        <v>9.279999999999999</v>
      </c>
      <c r="G2" t="n">
        <v>7.73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98.90000000000001</v>
      </c>
      <c r="Q2" t="n">
        <v>1361.86</v>
      </c>
      <c r="R2" t="n">
        <v>72.04000000000001</v>
      </c>
      <c r="S2" t="n">
        <v>25.13</v>
      </c>
      <c r="T2" t="n">
        <v>22530.52</v>
      </c>
      <c r="U2" t="n">
        <v>0.35</v>
      </c>
      <c r="V2" t="n">
        <v>0.78</v>
      </c>
      <c r="W2" t="n">
        <v>1.3</v>
      </c>
      <c r="X2" t="n">
        <v>1.45</v>
      </c>
      <c r="Y2" t="n">
        <v>1</v>
      </c>
      <c r="Z2" t="n">
        <v>10</v>
      </c>
      <c r="AA2" t="n">
        <v>103.3412217328999</v>
      </c>
      <c r="AB2" t="n">
        <v>141.3960186678321</v>
      </c>
      <c r="AC2" t="n">
        <v>127.9013810967709</v>
      </c>
      <c r="AD2" t="n">
        <v>103341.2217328999</v>
      </c>
      <c r="AE2" t="n">
        <v>141396.0186678321</v>
      </c>
      <c r="AF2" t="n">
        <v>1.812339285313571e-06</v>
      </c>
      <c r="AG2" t="n">
        <v>0.1414583333333333</v>
      </c>
      <c r="AH2" t="n">
        <v>127901.3810967709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7.8871</v>
      </c>
      <c r="E3" t="n">
        <v>12.68</v>
      </c>
      <c r="F3" t="n">
        <v>8.890000000000001</v>
      </c>
      <c r="G3" t="n">
        <v>9.880000000000001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92.31</v>
      </c>
      <c r="Q3" t="n">
        <v>1361.52</v>
      </c>
      <c r="R3" t="n">
        <v>59.99</v>
      </c>
      <c r="S3" t="n">
        <v>25.13</v>
      </c>
      <c r="T3" t="n">
        <v>16593.99</v>
      </c>
      <c r="U3" t="n">
        <v>0.42</v>
      </c>
      <c r="V3" t="n">
        <v>0.8100000000000001</v>
      </c>
      <c r="W3" t="n">
        <v>1.26</v>
      </c>
      <c r="X3" t="n">
        <v>1.07</v>
      </c>
      <c r="Y3" t="n">
        <v>1</v>
      </c>
      <c r="Z3" t="n">
        <v>10</v>
      </c>
      <c r="AA3" t="n">
        <v>90.91039533160135</v>
      </c>
      <c r="AB3" t="n">
        <v>124.387613576228</v>
      </c>
      <c r="AC3" t="n">
        <v>112.5162343156576</v>
      </c>
      <c r="AD3" t="n">
        <v>90910.39533160135</v>
      </c>
      <c r="AE3" t="n">
        <v>124387.613576228</v>
      </c>
      <c r="AF3" t="n">
        <v>1.941737577558469e-06</v>
      </c>
      <c r="AG3" t="n">
        <v>0.1320833333333333</v>
      </c>
      <c r="AH3" t="n">
        <v>112516.2343156576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8.236499999999999</v>
      </c>
      <c r="E4" t="n">
        <v>12.14</v>
      </c>
      <c r="F4" t="n">
        <v>8.67</v>
      </c>
      <c r="G4" t="n">
        <v>12.1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87.48999999999999</v>
      </c>
      <c r="Q4" t="n">
        <v>1361.57</v>
      </c>
      <c r="R4" t="n">
        <v>53.07</v>
      </c>
      <c r="S4" t="n">
        <v>25.13</v>
      </c>
      <c r="T4" t="n">
        <v>13192.28</v>
      </c>
      <c r="U4" t="n">
        <v>0.47</v>
      </c>
      <c r="V4" t="n">
        <v>0.83</v>
      </c>
      <c r="W4" t="n">
        <v>1.25</v>
      </c>
      <c r="X4" t="n">
        <v>0.85</v>
      </c>
      <c r="Y4" t="n">
        <v>1</v>
      </c>
      <c r="Z4" t="n">
        <v>10</v>
      </c>
      <c r="AA4" t="n">
        <v>83.34097910527355</v>
      </c>
      <c r="AB4" t="n">
        <v>114.0308043562958</v>
      </c>
      <c r="AC4" t="n">
        <v>103.1478644317994</v>
      </c>
      <c r="AD4" t="n">
        <v>83340.97910527355</v>
      </c>
      <c r="AE4" t="n">
        <v>114030.8043562958</v>
      </c>
      <c r="AF4" t="n">
        <v>2.027756914145925e-06</v>
      </c>
      <c r="AG4" t="n">
        <v>0.1264583333333333</v>
      </c>
      <c r="AH4" t="n">
        <v>103147.8644317994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8.465199999999999</v>
      </c>
      <c r="E5" t="n">
        <v>11.81</v>
      </c>
      <c r="F5" t="n">
        <v>8.539999999999999</v>
      </c>
      <c r="G5" t="n">
        <v>14.24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83.47</v>
      </c>
      <c r="Q5" t="n">
        <v>1361.47</v>
      </c>
      <c r="R5" t="n">
        <v>49.11</v>
      </c>
      <c r="S5" t="n">
        <v>25.13</v>
      </c>
      <c r="T5" t="n">
        <v>11244.73</v>
      </c>
      <c r="U5" t="n">
        <v>0.51</v>
      </c>
      <c r="V5" t="n">
        <v>0.84</v>
      </c>
      <c r="W5" t="n">
        <v>1.24</v>
      </c>
      <c r="X5" t="n">
        <v>0.72</v>
      </c>
      <c r="Y5" t="n">
        <v>1</v>
      </c>
      <c r="Z5" t="n">
        <v>10</v>
      </c>
      <c r="AA5" t="n">
        <v>78.20562594680381</v>
      </c>
      <c r="AB5" t="n">
        <v>107.0043876090892</v>
      </c>
      <c r="AC5" t="n">
        <v>96.79203903730611</v>
      </c>
      <c r="AD5" t="n">
        <v>78205.6259468038</v>
      </c>
      <c r="AE5" t="n">
        <v>107004.3876090892</v>
      </c>
      <c r="AF5" t="n">
        <v>2.084060927533307e-06</v>
      </c>
      <c r="AG5" t="n">
        <v>0.1230208333333333</v>
      </c>
      <c r="AH5" t="n">
        <v>96792.03903730611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8.699</v>
      </c>
      <c r="E6" t="n">
        <v>11.5</v>
      </c>
      <c r="F6" t="n">
        <v>8.4</v>
      </c>
      <c r="G6" t="n">
        <v>16.8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79.98</v>
      </c>
      <c r="Q6" t="n">
        <v>1361.4</v>
      </c>
      <c r="R6" t="n">
        <v>44.63</v>
      </c>
      <c r="S6" t="n">
        <v>25.13</v>
      </c>
      <c r="T6" t="n">
        <v>9034.58</v>
      </c>
      <c r="U6" t="n">
        <v>0.5600000000000001</v>
      </c>
      <c r="V6" t="n">
        <v>0.86</v>
      </c>
      <c r="W6" t="n">
        <v>1.23</v>
      </c>
      <c r="X6" t="n">
        <v>0.58</v>
      </c>
      <c r="Y6" t="n">
        <v>1</v>
      </c>
      <c r="Z6" t="n">
        <v>10</v>
      </c>
      <c r="AA6" t="n">
        <v>73.60453216170639</v>
      </c>
      <c r="AB6" t="n">
        <v>100.7089681063903</v>
      </c>
      <c r="AC6" t="n">
        <v>91.09744553626602</v>
      </c>
      <c r="AD6" t="n">
        <v>73604.53216170639</v>
      </c>
      <c r="AE6" t="n">
        <v>100708.9681063903</v>
      </c>
      <c r="AF6" t="n">
        <v>2.141620517957312e-06</v>
      </c>
      <c r="AG6" t="n">
        <v>0.1197916666666667</v>
      </c>
      <c r="AH6" t="n">
        <v>91097.44553626602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8.841100000000001</v>
      </c>
      <c r="E7" t="n">
        <v>11.31</v>
      </c>
      <c r="F7" t="n">
        <v>8.33</v>
      </c>
      <c r="G7" t="n">
        <v>19.23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22</v>
      </c>
      <c r="N7" t="n">
        <v>23.44</v>
      </c>
      <c r="O7" t="n">
        <v>17934.06</v>
      </c>
      <c r="P7" t="n">
        <v>75.8</v>
      </c>
      <c r="Q7" t="n">
        <v>1361.48</v>
      </c>
      <c r="R7" t="n">
        <v>42.2</v>
      </c>
      <c r="S7" t="n">
        <v>25.13</v>
      </c>
      <c r="T7" t="n">
        <v>7841.43</v>
      </c>
      <c r="U7" t="n">
        <v>0.6</v>
      </c>
      <c r="V7" t="n">
        <v>0.86</v>
      </c>
      <c r="W7" t="n">
        <v>1.23</v>
      </c>
      <c r="X7" t="n">
        <v>0.51</v>
      </c>
      <c r="Y7" t="n">
        <v>1</v>
      </c>
      <c r="Z7" t="n">
        <v>10</v>
      </c>
      <c r="AA7" t="n">
        <v>69.69758259120697</v>
      </c>
      <c r="AB7" t="n">
        <v>95.36330734158533</v>
      </c>
      <c r="AC7" t="n">
        <v>86.26196713217037</v>
      </c>
      <c r="AD7" t="n">
        <v>69697.58259120697</v>
      </c>
      <c r="AE7" t="n">
        <v>95363.30734158533</v>
      </c>
      <c r="AF7" t="n">
        <v>2.176604340879686e-06</v>
      </c>
      <c r="AG7" t="n">
        <v>0.1178125</v>
      </c>
      <c r="AH7" t="n">
        <v>86261.96713217036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8.944100000000001</v>
      </c>
      <c r="E8" t="n">
        <v>11.18</v>
      </c>
      <c r="F8" t="n">
        <v>8.289999999999999</v>
      </c>
      <c r="G8" t="n">
        <v>21.62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72.95</v>
      </c>
      <c r="Q8" t="n">
        <v>1361.44</v>
      </c>
      <c r="R8" t="n">
        <v>41.04</v>
      </c>
      <c r="S8" t="n">
        <v>25.13</v>
      </c>
      <c r="T8" t="n">
        <v>7274.44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67.07966179978209</v>
      </c>
      <c r="AB8" t="n">
        <v>91.78135262024547</v>
      </c>
      <c r="AC8" t="n">
        <v>83.02186914212905</v>
      </c>
      <c r="AD8" t="n">
        <v>67079.66179978209</v>
      </c>
      <c r="AE8" t="n">
        <v>91781.35262024547</v>
      </c>
      <c r="AF8" t="n">
        <v>2.201962073187952e-06</v>
      </c>
      <c r="AG8" t="n">
        <v>0.1164583333333333</v>
      </c>
      <c r="AH8" t="n">
        <v>83021.86914212904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9.0259</v>
      </c>
      <c r="E9" t="n">
        <v>11.08</v>
      </c>
      <c r="F9" t="n">
        <v>8.24</v>
      </c>
      <c r="G9" t="n">
        <v>23.55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2</v>
      </c>
      <c r="N9" t="n">
        <v>23.62</v>
      </c>
      <c r="O9" t="n">
        <v>18018.55</v>
      </c>
      <c r="P9" t="n">
        <v>71.53</v>
      </c>
      <c r="Q9" t="n">
        <v>1361.34</v>
      </c>
      <c r="R9" t="n">
        <v>38.99</v>
      </c>
      <c r="S9" t="n">
        <v>25.13</v>
      </c>
      <c r="T9" t="n">
        <v>6262.92</v>
      </c>
      <c r="U9" t="n">
        <v>0.64</v>
      </c>
      <c r="V9" t="n">
        <v>0.87</v>
      </c>
      <c r="W9" t="n">
        <v>1.24</v>
      </c>
      <c r="X9" t="n">
        <v>0.42</v>
      </c>
      <c r="Y9" t="n">
        <v>1</v>
      </c>
      <c r="Z9" t="n">
        <v>10</v>
      </c>
      <c r="AA9" t="n">
        <v>65.50649691541389</v>
      </c>
      <c r="AB9" t="n">
        <v>89.62887902231752</v>
      </c>
      <c r="AC9" t="n">
        <v>81.07482460337096</v>
      </c>
      <c r="AD9" t="n">
        <v>65506.49691541389</v>
      </c>
      <c r="AE9" t="n">
        <v>89628.87902231752</v>
      </c>
      <c r="AF9" t="n">
        <v>2.22210054408908e-06</v>
      </c>
      <c r="AG9" t="n">
        <v>0.1154166666666667</v>
      </c>
      <c r="AH9" t="n">
        <v>81074.82460337096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9.024100000000001</v>
      </c>
      <c r="E10" t="n">
        <v>11.08</v>
      </c>
      <c r="F10" t="n">
        <v>8.25</v>
      </c>
      <c r="G10" t="n">
        <v>23.56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71.65000000000001</v>
      </c>
      <c r="Q10" t="n">
        <v>1361.49</v>
      </c>
      <c r="R10" t="n">
        <v>39.09</v>
      </c>
      <c r="S10" t="n">
        <v>25.13</v>
      </c>
      <c r="T10" t="n">
        <v>6311.25</v>
      </c>
      <c r="U10" t="n">
        <v>0.64</v>
      </c>
      <c r="V10" t="n">
        <v>0.87</v>
      </c>
      <c r="W10" t="n">
        <v>1.24</v>
      </c>
      <c r="X10" t="n">
        <v>0.43</v>
      </c>
      <c r="Y10" t="n">
        <v>1</v>
      </c>
      <c r="Z10" t="n">
        <v>10</v>
      </c>
      <c r="AA10" t="n">
        <v>65.61632632537255</v>
      </c>
      <c r="AB10" t="n">
        <v>89.77915246635449</v>
      </c>
      <c r="AC10" t="n">
        <v>81.21075616081922</v>
      </c>
      <c r="AD10" t="n">
        <v>65616.32632537256</v>
      </c>
      <c r="AE10" t="n">
        <v>89779.15246635448</v>
      </c>
      <c r="AF10" t="n">
        <v>2.221657399252625e-06</v>
      </c>
      <c r="AG10" t="n">
        <v>0.1154166666666667</v>
      </c>
      <c r="AH10" t="n">
        <v>81210.75616081922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9.023</v>
      </c>
      <c r="E11" t="n">
        <v>11.08</v>
      </c>
      <c r="F11" t="n">
        <v>8.25</v>
      </c>
      <c r="G11" t="n">
        <v>23.57</v>
      </c>
      <c r="H11" t="n">
        <v>0.4</v>
      </c>
      <c r="I11" t="n">
        <v>21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71.81999999999999</v>
      </c>
      <c r="Q11" t="n">
        <v>1361.49</v>
      </c>
      <c r="R11" t="n">
        <v>39.09</v>
      </c>
      <c r="S11" t="n">
        <v>25.13</v>
      </c>
      <c r="T11" t="n">
        <v>6311.91</v>
      </c>
      <c r="U11" t="n">
        <v>0.64</v>
      </c>
      <c r="V11" t="n">
        <v>0.87</v>
      </c>
      <c r="W11" t="n">
        <v>1.24</v>
      </c>
      <c r="X11" t="n">
        <v>0.43</v>
      </c>
      <c r="Y11" t="n">
        <v>1</v>
      </c>
      <c r="Z11" t="n">
        <v>10</v>
      </c>
      <c r="AA11" t="n">
        <v>65.72661749304045</v>
      </c>
      <c r="AB11" t="n">
        <v>89.93005770766055</v>
      </c>
      <c r="AC11" t="n">
        <v>81.3472592176919</v>
      </c>
      <c r="AD11" t="n">
        <v>65726.61749304045</v>
      </c>
      <c r="AE11" t="n">
        <v>89930.05770766056</v>
      </c>
      <c r="AF11" t="n">
        <v>2.221386588519235e-06</v>
      </c>
      <c r="AG11" t="n">
        <v>0.1154166666666667</v>
      </c>
      <c r="AH11" t="n">
        <v>81347.2592176919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6.594</v>
      </c>
      <c r="E2" t="n">
        <v>15.17</v>
      </c>
      <c r="F2" t="n">
        <v>9.619999999999999</v>
      </c>
      <c r="G2" t="n">
        <v>6.56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121.16</v>
      </c>
      <c r="Q2" t="n">
        <v>1361.69</v>
      </c>
      <c r="R2" t="n">
        <v>82.76000000000001</v>
      </c>
      <c r="S2" t="n">
        <v>25.13</v>
      </c>
      <c r="T2" t="n">
        <v>27812.45</v>
      </c>
      <c r="U2" t="n">
        <v>0.3</v>
      </c>
      <c r="V2" t="n">
        <v>0.75</v>
      </c>
      <c r="W2" t="n">
        <v>1.32</v>
      </c>
      <c r="X2" t="n">
        <v>1.79</v>
      </c>
      <c r="Y2" t="n">
        <v>1</v>
      </c>
      <c r="Z2" t="n">
        <v>10</v>
      </c>
      <c r="AA2" t="n">
        <v>138.2040340006524</v>
      </c>
      <c r="AB2" t="n">
        <v>189.0968564512752</v>
      </c>
      <c r="AC2" t="n">
        <v>171.0497178707237</v>
      </c>
      <c r="AD2" t="n">
        <v>138204.0340006524</v>
      </c>
      <c r="AE2" t="n">
        <v>189096.8564512752</v>
      </c>
      <c r="AF2" t="n">
        <v>1.564347613859176e-06</v>
      </c>
      <c r="AG2" t="n">
        <v>0.1580208333333333</v>
      </c>
      <c r="AH2" t="n">
        <v>171049.7178707237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7.1904</v>
      </c>
      <c r="E3" t="n">
        <v>13.91</v>
      </c>
      <c r="F3" t="n">
        <v>9.140000000000001</v>
      </c>
      <c r="G3" t="n">
        <v>8.31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113.43</v>
      </c>
      <c r="Q3" t="n">
        <v>1362.08</v>
      </c>
      <c r="R3" t="n">
        <v>67.62</v>
      </c>
      <c r="S3" t="n">
        <v>25.13</v>
      </c>
      <c r="T3" t="n">
        <v>20350.78</v>
      </c>
      <c r="U3" t="n">
        <v>0.37</v>
      </c>
      <c r="V3" t="n">
        <v>0.79</v>
      </c>
      <c r="W3" t="n">
        <v>1.29</v>
      </c>
      <c r="X3" t="n">
        <v>1.32</v>
      </c>
      <c r="Y3" t="n">
        <v>1</v>
      </c>
      <c r="Z3" t="n">
        <v>10</v>
      </c>
      <c r="AA3" t="n">
        <v>119.3733154030897</v>
      </c>
      <c r="AB3" t="n">
        <v>163.3318365134298</v>
      </c>
      <c r="AC3" t="n">
        <v>147.7436752743055</v>
      </c>
      <c r="AD3" t="n">
        <v>119373.3154030897</v>
      </c>
      <c r="AE3" t="n">
        <v>163331.8365134298</v>
      </c>
      <c r="AF3" t="n">
        <v>1.705836378934337e-06</v>
      </c>
      <c r="AG3" t="n">
        <v>0.1448958333333333</v>
      </c>
      <c r="AH3" t="n">
        <v>147743.6752743055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7.5909</v>
      </c>
      <c r="E4" t="n">
        <v>13.17</v>
      </c>
      <c r="F4" t="n">
        <v>8.869999999999999</v>
      </c>
      <c r="G4" t="n">
        <v>10.04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107.99</v>
      </c>
      <c r="Q4" t="n">
        <v>1361.62</v>
      </c>
      <c r="R4" t="n">
        <v>59.05</v>
      </c>
      <c r="S4" t="n">
        <v>25.13</v>
      </c>
      <c r="T4" t="n">
        <v>16130.45</v>
      </c>
      <c r="U4" t="n">
        <v>0.43</v>
      </c>
      <c r="V4" t="n">
        <v>0.8100000000000001</v>
      </c>
      <c r="W4" t="n">
        <v>1.27</v>
      </c>
      <c r="X4" t="n">
        <v>1.05</v>
      </c>
      <c r="Y4" t="n">
        <v>1</v>
      </c>
      <c r="Z4" t="n">
        <v>10</v>
      </c>
      <c r="AA4" t="n">
        <v>108.3805867932349</v>
      </c>
      <c r="AB4" t="n">
        <v>148.2911002644748</v>
      </c>
      <c r="AC4" t="n">
        <v>134.13840578314</v>
      </c>
      <c r="AD4" t="n">
        <v>108380.5867932349</v>
      </c>
      <c r="AE4" t="n">
        <v>148291.1002644748</v>
      </c>
      <c r="AF4" t="n">
        <v>1.800850212624146e-06</v>
      </c>
      <c r="AG4" t="n">
        <v>0.1371875</v>
      </c>
      <c r="AH4" t="n">
        <v>134138.40578314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7.888</v>
      </c>
      <c r="E5" t="n">
        <v>12.68</v>
      </c>
      <c r="F5" t="n">
        <v>8.69</v>
      </c>
      <c r="G5" t="n">
        <v>11.85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103.99</v>
      </c>
      <c r="Q5" t="n">
        <v>1361.69</v>
      </c>
      <c r="R5" t="n">
        <v>53.74</v>
      </c>
      <c r="S5" t="n">
        <v>25.13</v>
      </c>
      <c r="T5" t="n">
        <v>13520.37</v>
      </c>
      <c r="U5" t="n">
        <v>0.47</v>
      </c>
      <c r="V5" t="n">
        <v>0.83</v>
      </c>
      <c r="W5" t="n">
        <v>1.25</v>
      </c>
      <c r="X5" t="n">
        <v>0.87</v>
      </c>
      <c r="Y5" t="n">
        <v>1</v>
      </c>
      <c r="Z5" t="n">
        <v>10</v>
      </c>
      <c r="AA5" t="n">
        <v>101.0356176645623</v>
      </c>
      <c r="AB5" t="n">
        <v>138.2413894654615</v>
      </c>
      <c r="AC5" t="n">
        <v>125.0478252779236</v>
      </c>
      <c r="AD5" t="n">
        <v>101035.6176645623</v>
      </c>
      <c r="AE5" t="n">
        <v>138241.3894654615</v>
      </c>
      <c r="AF5" t="n">
        <v>1.87133363332138e-06</v>
      </c>
      <c r="AG5" t="n">
        <v>0.1320833333333333</v>
      </c>
      <c r="AH5" t="n">
        <v>125047.8252779236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8.141500000000001</v>
      </c>
      <c r="E6" t="n">
        <v>12.28</v>
      </c>
      <c r="F6" t="n">
        <v>8.550000000000001</v>
      </c>
      <c r="G6" t="n">
        <v>13.86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100.46</v>
      </c>
      <c r="Q6" t="n">
        <v>1361.37</v>
      </c>
      <c r="R6" t="n">
        <v>49.07</v>
      </c>
      <c r="S6" t="n">
        <v>25.13</v>
      </c>
      <c r="T6" t="n">
        <v>11221.25</v>
      </c>
      <c r="U6" t="n">
        <v>0.51</v>
      </c>
      <c r="V6" t="n">
        <v>0.84</v>
      </c>
      <c r="W6" t="n">
        <v>1.24</v>
      </c>
      <c r="X6" t="n">
        <v>0.73</v>
      </c>
      <c r="Y6" t="n">
        <v>1</v>
      </c>
      <c r="Z6" t="n">
        <v>10</v>
      </c>
      <c r="AA6" t="n">
        <v>95.15515666833436</v>
      </c>
      <c r="AB6" t="n">
        <v>130.1954833027968</v>
      </c>
      <c r="AC6" t="n">
        <v>117.7698091069209</v>
      </c>
      <c r="AD6" t="n">
        <v>95155.15666833436</v>
      </c>
      <c r="AE6" t="n">
        <v>130195.4833027968</v>
      </c>
      <c r="AF6" t="n">
        <v>1.931473475619424e-06</v>
      </c>
      <c r="AG6" t="n">
        <v>0.1279166666666667</v>
      </c>
      <c r="AH6" t="n">
        <v>117769.8091069209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8.3225</v>
      </c>
      <c r="E7" t="n">
        <v>12.02</v>
      </c>
      <c r="F7" t="n">
        <v>8.460000000000001</v>
      </c>
      <c r="G7" t="n">
        <v>15.86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97.22</v>
      </c>
      <c r="Q7" t="n">
        <v>1361.44</v>
      </c>
      <c r="R7" t="n">
        <v>46.42</v>
      </c>
      <c r="S7" t="n">
        <v>25.13</v>
      </c>
      <c r="T7" t="n">
        <v>9919.940000000001</v>
      </c>
      <c r="U7" t="n">
        <v>0.54</v>
      </c>
      <c r="V7" t="n">
        <v>0.85</v>
      </c>
      <c r="W7" t="n">
        <v>1.24</v>
      </c>
      <c r="X7" t="n">
        <v>0.64</v>
      </c>
      <c r="Y7" t="n">
        <v>1</v>
      </c>
      <c r="Z7" t="n">
        <v>10</v>
      </c>
      <c r="AA7" t="n">
        <v>90.73512896818588</v>
      </c>
      <c r="AB7" t="n">
        <v>124.1478064055968</v>
      </c>
      <c r="AC7" t="n">
        <v>112.2993140048199</v>
      </c>
      <c r="AD7" t="n">
        <v>90735.12896818588</v>
      </c>
      <c r="AE7" t="n">
        <v>124147.8064055968</v>
      </c>
      <c r="AF7" t="n">
        <v>1.974413560258264e-06</v>
      </c>
      <c r="AG7" t="n">
        <v>0.1252083333333333</v>
      </c>
      <c r="AH7" t="n">
        <v>112299.3140048199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8.499000000000001</v>
      </c>
      <c r="E8" t="n">
        <v>11.77</v>
      </c>
      <c r="F8" t="n">
        <v>8.35</v>
      </c>
      <c r="G8" t="n">
        <v>17.89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94.14</v>
      </c>
      <c r="Q8" t="n">
        <v>1361.39</v>
      </c>
      <c r="R8" t="n">
        <v>43.13</v>
      </c>
      <c r="S8" t="n">
        <v>25.13</v>
      </c>
      <c r="T8" t="n">
        <v>8294.08</v>
      </c>
      <c r="U8" t="n">
        <v>0.58</v>
      </c>
      <c r="V8" t="n">
        <v>0.86</v>
      </c>
      <c r="W8" t="n">
        <v>1.22</v>
      </c>
      <c r="X8" t="n">
        <v>0.53</v>
      </c>
      <c r="Y8" t="n">
        <v>1</v>
      </c>
      <c r="Z8" t="n">
        <v>10</v>
      </c>
      <c r="AA8" t="n">
        <v>86.5921726675534</v>
      </c>
      <c r="AB8" t="n">
        <v>118.4792308207419</v>
      </c>
      <c r="AC8" t="n">
        <v>107.1717393178859</v>
      </c>
      <c r="AD8" t="n">
        <v>86592.1726675534</v>
      </c>
      <c r="AE8" t="n">
        <v>118479.2308207419</v>
      </c>
      <c r="AF8" t="n">
        <v>2.01628607373205e-06</v>
      </c>
      <c r="AG8" t="n">
        <v>0.1226041666666667</v>
      </c>
      <c r="AH8" t="n">
        <v>107171.7393178859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8.6205</v>
      </c>
      <c r="E9" t="n">
        <v>11.6</v>
      </c>
      <c r="F9" t="n">
        <v>8.289999999999999</v>
      </c>
      <c r="G9" t="n">
        <v>19.9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91.23</v>
      </c>
      <c r="Q9" t="n">
        <v>1361.41</v>
      </c>
      <c r="R9" t="n">
        <v>41.17</v>
      </c>
      <c r="S9" t="n">
        <v>25.13</v>
      </c>
      <c r="T9" t="n">
        <v>7332.57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83.38527409305752</v>
      </c>
      <c r="AB9" t="n">
        <v>114.0914107127387</v>
      </c>
      <c r="AC9" t="n">
        <v>103.202686602645</v>
      </c>
      <c r="AD9" t="n">
        <v>83385.27409305752</v>
      </c>
      <c r="AE9" t="n">
        <v>114091.4107127388</v>
      </c>
      <c r="AF9" t="n">
        <v>2.045110495188509e-06</v>
      </c>
      <c r="AG9" t="n">
        <v>0.1208333333333333</v>
      </c>
      <c r="AH9" t="n">
        <v>103202.686602645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8.6957</v>
      </c>
      <c r="E10" t="n">
        <v>11.5</v>
      </c>
      <c r="F10" t="n">
        <v>8.26</v>
      </c>
      <c r="G10" t="n">
        <v>21.55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89</v>
      </c>
      <c r="Q10" t="n">
        <v>1361.43</v>
      </c>
      <c r="R10" t="n">
        <v>40.59</v>
      </c>
      <c r="S10" t="n">
        <v>25.13</v>
      </c>
      <c r="T10" t="n">
        <v>7051.59</v>
      </c>
      <c r="U10" t="n">
        <v>0.62</v>
      </c>
      <c r="V10" t="n">
        <v>0.87</v>
      </c>
      <c r="W10" t="n">
        <v>1.21</v>
      </c>
      <c r="X10" t="n">
        <v>0.44</v>
      </c>
      <c r="Y10" t="n">
        <v>1</v>
      </c>
      <c r="Z10" t="n">
        <v>10</v>
      </c>
      <c r="AA10" t="n">
        <v>81.197304028815</v>
      </c>
      <c r="AB10" t="n">
        <v>111.0977335444169</v>
      </c>
      <c r="AC10" t="n">
        <v>100.4947217816146</v>
      </c>
      <c r="AD10" t="n">
        <v>81197.30402881499</v>
      </c>
      <c r="AE10" t="n">
        <v>111097.7335444169</v>
      </c>
      <c r="AF10" t="n">
        <v>2.062950795546745e-06</v>
      </c>
      <c r="AG10" t="n">
        <v>0.1197916666666667</v>
      </c>
      <c r="AH10" t="n">
        <v>100494.7217816146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8.829800000000001</v>
      </c>
      <c r="E11" t="n">
        <v>11.33</v>
      </c>
      <c r="F11" t="n">
        <v>8.19</v>
      </c>
      <c r="G11" t="n">
        <v>24.58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85.54000000000001</v>
      </c>
      <c r="Q11" t="n">
        <v>1361.45</v>
      </c>
      <c r="R11" t="n">
        <v>38.27</v>
      </c>
      <c r="S11" t="n">
        <v>25.13</v>
      </c>
      <c r="T11" t="n">
        <v>5906.47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77.66037236806105</v>
      </c>
      <c r="AB11" t="n">
        <v>106.2583476077635</v>
      </c>
      <c r="AC11" t="n">
        <v>96.11720004663303</v>
      </c>
      <c r="AD11" t="n">
        <v>77660.37236806104</v>
      </c>
      <c r="AE11" t="n">
        <v>106258.3476077635</v>
      </c>
      <c r="AF11" t="n">
        <v>2.094764416265355e-06</v>
      </c>
      <c r="AG11" t="n">
        <v>0.1180208333333333</v>
      </c>
      <c r="AH11" t="n">
        <v>96117.20004663304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8.859400000000001</v>
      </c>
      <c r="E12" t="n">
        <v>11.29</v>
      </c>
      <c r="F12" t="n">
        <v>8.19</v>
      </c>
      <c r="G12" t="n">
        <v>25.87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83.22</v>
      </c>
      <c r="Q12" t="n">
        <v>1361.42</v>
      </c>
      <c r="R12" t="n">
        <v>37.98</v>
      </c>
      <c r="S12" t="n">
        <v>25.13</v>
      </c>
      <c r="T12" t="n">
        <v>5764.99</v>
      </c>
      <c r="U12" t="n">
        <v>0.66</v>
      </c>
      <c r="V12" t="n">
        <v>0.88</v>
      </c>
      <c r="W12" t="n">
        <v>1.22</v>
      </c>
      <c r="X12" t="n">
        <v>0.37</v>
      </c>
      <c r="Y12" t="n">
        <v>1</v>
      </c>
      <c r="Z12" t="n">
        <v>10</v>
      </c>
      <c r="AA12" t="n">
        <v>75.98121346734743</v>
      </c>
      <c r="AB12" t="n">
        <v>103.9608483205459</v>
      </c>
      <c r="AC12" t="n">
        <v>94.03897086682622</v>
      </c>
      <c r="AD12" t="n">
        <v>75981.21346734744</v>
      </c>
      <c r="AE12" t="n">
        <v>103960.8483205459</v>
      </c>
      <c r="AF12" t="n">
        <v>2.101786662151044e-06</v>
      </c>
      <c r="AG12" t="n">
        <v>0.1176041666666667</v>
      </c>
      <c r="AH12" t="n">
        <v>94038.97086682622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8.899699999999999</v>
      </c>
      <c r="E13" t="n">
        <v>11.24</v>
      </c>
      <c r="F13" t="n">
        <v>8.18</v>
      </c>
      <c r="G13" t="n">
        <v>27.25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81.59999999999999</v>
      </c>
      <c r="Q13" t="n">
        <v>1361.34</v>
      </c>
      <c r="R13" t="n">
        <v>37.6</v>
      </c>
      <c r="S13" t="n">
        <v>25.13</v>
      </c>
      <c r="T13" t="n">
        <v>5579.4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74.6261720499745</v>
      </c>
      <c r="AB13" t="n">
        <v>102.1068208730889</v>
      </c>
      <c r="AC13" t="n">
        <v>92.36188919681005</v>
      </c>
      <c r="AD13" t="n">
        <v>74626.1720499745</v>
      </c>
      <c r="AE13" t="n">
        <v>102106.8208730889</v>
      </c>
      <c r="AF13" t="n">
        <v>2.111347355029194e-06</v>
      </c>
      <c r="AG13" t="n">
        <v>0.1170833333333333</v>
      </c>
      <c r="AH13" t="n">
        <v>92361.88919681005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8.9421</v>
      </c>
      <c r="E14" t="n">
        <v>11.18</v>
      </c>
      <c r="F14" t="n">
        <v>8.16</v>
      </c>
      <c r="G14" t="n">
        <v>28.79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3</v>
      </c>
      <c r="N14" t="n">
        <v>34.75</v>
      </c>
      <c r="O14" t="n">
        <v>22581.25</v>
      </c>
      <c r="P14" t="n">
        <v>80.53</v>
      </c>
      <c r="Q14" t="n">
        <v>1361.48</v>
      </c>
      <c r="R14" t="n">
        <v>36.75</v>
      </c>
      <c r="S14" t="n">
        <v>25.13</v>
      </c>
      <c r="T14" t="n">
        <v>5161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73.5733149024087</v>
      </c>
      <c r="AB14" t="n">
        <v>100.6662552750109</v>
      </c>
      <c r="AC14" t="n">
        <v>91.05880915756569</v>
      </c>
      <c r="AD14" t="n">
        <v>73573.3149024087</v>
      </c>
      <c r="AE14" t="n">
        <v>100666.2552750109</v>
      </c>
      <c r="AF14" t="n">
        <v>2.12140624778437e-06</v>
      </c>
      <c r="AG14" t="n">
        <v>0.1164583333333333</v>
      </c>
      <c r="AH14" t="n">
        <v>91058.80915756569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8.9374</v>
      </c>
      <c r="E15" t="n">
        <v>11.19</v>
      </c>
      <c r="F15" t="n">
        <v>8.16</v>
      </c>
      <c r="G15" t="n">
        <v>28.81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0</v>
      </c>
      <c r="N15" t="n">
        <v>34.88</v>
      </c>
      <c r="O15" t="n">
        <v>22627.36</v>
      </c>
      <c r="P15" t="n">
        <v>80.05</v>
      </c>
      <c r="Q15" t="n">
        <v>1361.4</v>
      </c>
      <c r="R15" t="n">
        <v>36.74</v>
      </c>
      <c r="S15" t="n">
        <v>25.13</v>
      </c>
      <c r="T15" t="n">
        <v>5156.91</v>
      </c>
      <c r="U15" t="n">
        <v>0.68</v>
      </c>
      <c r="V15" t="n">
        <v>0.88</v>
      </c>
      <c r="W15" t="n">
        <v>1.23</v>
      </c>
      <c r="X15" t="n">
        <v>0.34</v>
      </c>
      <c r="Y15" t="n">
        <v>1</v>
      </c>
      <c r="Z15" t="n">
        <v>10</v>
      </c>
      <c r="AA15" t="n">
        <v>73.31900216198356</v>
      </c>
      <c r="AB15" t="n">
        <v>100.3182933640751</v>
      </c>
      <c r="AC15" t="n">
        <v>90.74405624304188</v>
      </c>
      <c r="AD15" t="n">
        <v>73319.00216198356</v>
      </c>
      <c r="AE15" t="n">
        <v>100318.2933640751</v>
      </c>
      <c r="AF15" t="n">
        <v>2.120291229011981e-06</v>
      </c>
      <c r="AG15" t="n">
        <v>0.1165625</v>
      </c>
      <c r="AH15" t="n">
        <v>90744.05624304188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5.9023</v>
      </c>
      <c r="E2" t="n">
        <v>16.94</v>
      </c>
      <c r="F2" t="n">
        <v>9.94</v>
      </c>
      <c r="G2" t="n">
        <v>5.73</v>
      </c>
      <c r="H2" t="n">
        <v>0.08</v>
      </c>
      <c r="I2" t="n">
        <v>104</v>
      </c>
      <c r="J2" t="n">
        <v>213.37</v>
      </c>
      <c r="K2" t="n">
        <v>56.13</v>
      </c>
      <c r="L2" t="n">
        <v>1</v>
      </c>
      <c r="M2" t="n">
        <v>102</v>
      </c>
      <c r="N2" t="n">
        <v>46.25</v>
      </c>
      <c r="O2" t="n">
        <v>26550.29</v>
      </c>
      <c r="P2" t="n">
        <v>143.1</v>
      </c>
      <c r="Q2" t="n">
        <v>1361.94</v>
      </c>
      <c r="R2" t="n">
        <v>92.59999999999999</v>
      </c>
      <c r="S2" t="n">
        <v>25.13</v>
      </c>
      <c r="T2" t="n">
        <v>32648.46</v>
      </c>
      <c r="U2" t="n">
        <v>0.27</v>
      </c>
      <c r="V2" t="n">
        <v>0.72</v>
      </c>
      <c r="W2" t="n">
        <v>1.35</v>
      </c>
      <c r="X2" t="n">
        <v>2.12</v>
      </c>
      <c r="Y2" t="n">
        <v>1</v>
      </c>
      <c r="Z2" t="n">
        <v>10</v>
      </c>
      <c r="AA2" t="n">
        <v>179.3125712128898</v>
      </c>
      <c r="AB2" t="n">
        <v>245.3433706456958</v>
      </c>
      <c r="AC2" t="n">
        <v>221.9281436929252</v>
      </c>
      <c r="AD2" t="n">
        <v>179312.5712128898</v>
      </c>
      <c r="AE2" t="n">
        <v>245343.3706456958</v>
      </c>
      <c r="AF2" t="n">
        <v>1.357086459522403e-06</v>
      </c>
      <c r="AG2" t="n">
        <v>0.1764583333333334</v>
      </c>
      <c r="AH2" t="n">
        <v>221928.1436929252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6.5316</v>
      </c>
      <c r="E3" t="n">
        <v>15.31</v>
      </c>
      <c r="F3" t="n">
        <v>9.4</v>
      </c>
      <c r="G3" t="n">
        <v>7.23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133.89</v>
      </c>
      <c r="Q3" t="n">
        <v>1361.87</v>
      </c>
      <c r="R3" t="n">
        <v>75.76000000000001</v>
      </c>
      <c r="S3" t="n">
        <v>25.13</v>
      </c>
      <c r="T3" t="n">
        <v>24359.27</v>
      </c>
      <c r="U3" t="n">
        <v>0.33</v>
      </c>
      <c r="V3" t="n">
        <v>0.76</v>
      </c>
      <c r="W3" t="n">
        <v>1.31</v>
      </c>
      <c r="X3" t="n">
        <v>1.58</v>
      </c>
      <c r="Y3" t="n">
        <v>1</v>
      </c>
      <c r="Z3" t="n">
        <v>10</v>
      </c>
      <c r="AA3" t="n">
        <v>152.3009886277491</v>
      </c>
      <c r="AB3" t="n">
        <v>208.3849316858049</v>
      </c>
      <c r="AC3" t="n">
        <v>188.4969662758596</v>
      </c>
      <c r="AD3" t="n">
        <v>152300.9886277491</v>
      </c>
      <c r="AE3" t="n">
        <v>208384.9316858049</v>
      </c>
      <c r="AF3" t="n">
        <v>1.501778276098559e-06</v>
      </c>
      <c r="AG3" t="n">
        <v>0.1594791666666667</v>
      </c>
      <c r="AH3" t="n">
        <v>188496.9662758596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6.9969</v>
      </c>
      <c r="E4" t="n">
        <v>14.29</v>
      </c>
      <c r="F4" t="n">
        <v>9.06</v>
      </c>
      <c r="G4" t="n">
        <v>8.77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127.49</v>
      </c>
      <c r="Q4" t="n">
        <v>1361.51</v>
      </c>
      <c r="R4" t="n">
        <v>65.37</v>
      </c>
      <c r="S4" t="n">
        <v>25.13</v>
      </c>
      <c r="T4" t="n">
        <v>19247.28</v>
      </c>
      <c r="U4" t="n">
        <v>0.38</v>
      </c>
      <c r="V4" t="n">
        <v>0.79</v>
      </c>
      <c r="W4" t="n">
        <v>1.28</v>
      </c>
      <c r="X4" t="n">
        <v>1.24</v>
      </c>
      <c r="Y4" t="n">
        <v>1</v>
      </c>
      <c r="Z4" t="n">
        <v>10</v>
      </c>
      <c r="AA4" t="n">
        <v>135.9992950631659</v>
      </c>
      <c r="AB4" t="n">
        <v>186.0802353707904</v>
      </c>
      <c r="AC4" t="n">
        <v>168.3209988723051</v>
      </c>
      <c r="AD4" t="n">
        <v>135999.2950631659</v>
      </c>
      <c r="AE4" t="n">
        <v>186080.2353707904</v>
      </c>
      <c r="AF4" t="n">
        <v>1.60876238900637e-06</v>
      </c>
      <c r="AG4" t="n">
        <v>0.1488541666666666</v>
      </c>
      <c r="AH4" t="n">
        <v>168320.9988723051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7.3042</v>
      </c>
      <c r="E5" t="n">
        <v>13.69</v>
      </c>
      <c r="F5" t="n">
        <v>8.880000000000001</v>
      </c>
      <c r="G5" t="n">
        <v>10.25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123.45</v>
      </c>
      <c r="Q5" t="n">
        <v>1361.71</v>
      </c>
      <c r="R5" t="n">
        <v>59.44</v>
      </c>
      <c r="S5" t="n">
        <v>25.13</v>
      </c>
      <c r="T5" t="n">
        <v>16332.14</v>
      </c>
      <c r="U5" t="n">
        <v>0.42</v>
      </c>
      <c r="V5" t="n">
        <v>0.8100000000000001</v>
      </c>
      <c r="W5" t="n">
        <v>1.27</v>
      </c>
      <c r="X5" t="n">
        <v>1.06</v>
      </c>
      <c r="Y5" t="n">
        <v>1</v>
      </c>
      <c r="Z5" t="n">
        <v>10</v>
      </c>
      <c r="AA5" t="n">
        <v>126.6748358972355</v>
      </c>
      <c r="AB5" t="n">
        <v>173.3220989738652</v>
      </c>
      <c r="AC5" t="n">
        <v>156.7804811069415</v>
      </c>
      <c r="AD5" t="n">
        <v>126674.8358972355</v>
      </c>
      <c r="AE5" t="n">
        <v>173322.0989738652</v>
      </c>
      <c r="AF5" t="n">
        <v>1.679418348380044e-06</v>
      </c>
      <c r="AG5" t="n">
        <v>0.1426041666666667</v>
      </c>
      <c r="AH5" t="n">
        <v>156780.4811069415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7.5965</v>
      </c>
      <c r="E6" t="n">
        <v>13.16</v>
      </c>
      <c r="F6" t="n">
        <v>8.69</v>
      </c>
      <c r="G6" t="n">
        <v>11.85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119.47</v>
      </c>
      <c r="Q6" t="n">
        <v>1361.59</v>
      </c>
      <c r="R6" t="n">
        <v>53.82</v>
      </c>
      <c r="S6" t="n">
        <v>25.13</v>
      </c>
      <c r="T6" t="n">
        <v>13559.66</v>
      </c>
      <c r="U6" t="n">
        <v>0.47</v>
      </c>
      <c r="V6" t="n">
        <v>0.83</v>
      </c>
      <c r="W6" t="n">
        <v>1.25</v>
      </c>
      <c r="X6" t="n">
        <v>0.87</v>
      </c>
      <c r="Y6" t="n">
        <v>1</v>
      </c>
      <c r="Z6" t="n">
        <v>10</v>
      </c>
      <c r="AA6" t="n">
        <v>118.3407820358969</v>
      </c>
      <c r="AB6" t="n">
        <v>161.9190788082801</v>
      </c>
      <c r="AC6" t="n">
        <v>146.4657491817169</v>
      </c>
      <c r="AD6" t="n">
        <v>118340.7820358969</v>
      </c>
      <c r="AE6" t="n">
        <v>161919.0788082801</v>
      </c>
      <c r="AF6" t="n">
        <v>1.746625432418198e-06</v>
      </c>
      <c r="AG6" t="n">
        <v>0.1370833333333333</v>
      </c>
      <c r="AH6" t="n">
        <v>146465.7491817169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7.8269</v>
      </c>
      <c r="E7" t="n">
        <v>12.78</v>
      </c>
      <c r="F7" t="n">
        <v>8.56</v>
      </c>
      <c r="G7" t="n">
        <v>13.51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116.32</v>
      </c>
      <c r="Q7" t="n">
        <v>1361.42</v>
      </c>
      <c r="R7" t="n">
        <v>49.74</v>
      </c>
      <c r="S7" t="n">
        <v>25.13</v>
      </c>
      <c r="T7" t="n">
        <v>11550.99</v>
      </c>
      <c r="U7" t="n">
        <v>0.51</v>
      </c>
      <c r="V7" t="n">
        <v>0.84</v>
      </c>
      <c r="W7" t="n">
        <v>1.24</v>
      </c>
      <c r="X7" t="n">
        <v>0.74</v>
      </c>
      <c r="Y7" t="n">
        <v>1</v>
      </c>
      <c r="Z7" t="n">
        <v>10</v>
      </c>
      <c r="AA7" t="n">
        <v>112.2694907465056</v>
      </c>
      <c r="AB7" t="n">
        <v>153.6120702196711</v>
      </c>
      <c r="AC7" t="n">
        <v>138.9515498338423</v>
      </c>
      <c r="AD7" t="n">
        <v>112269.4907465056</v>
      </c>
      <c r="AE7" t="n">
        <v>153612.0702196711</v>
      </c>
      <c r="AF7" t="n">
        <v>1.799600157571776e-06</v>
      </c>
      <c r="AG7" t="n">
        <v>0.133125</v>
      </c>
      <c r="AH7" t="n">
        <v>138951.5498338423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7.972</v>
      </c>
      <c r="E8" t="n">
        <v>12.54</v>
      </c>
      <c r="F8" t="n">
        <v>8.5</v>
      </c>
      <c r="G8" t="n">
        <v>14.99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113.59</v>
      </c>
      <c r="Q8" t="n">
        <v>1361.42</v>
      </c>
      <c r="R8" t="n">
        <v>47.56</v>
      </c>
      <c r="S8" t="n">
        <v>25.13</v>
      </c>
      <c r="T8" t="n">
        <v>10481.49</v>
      </c>
      <c r="U8" t="n">
        <v>0.53</v>
      </c>
      <c r="V8" t="n">
        <v>0.85</v>
      </c>
      <c r="W8" t="n">
        <v>1.24</v>
      </c>
      <c r="X8" t="n">
        <v>0.68</v>
      </c>
      <c r="Y8" t="n">
        <v>1</v>
      </c>
      <c r="Z8" t="n">
        <v>10</v>
      </c>
      <c r="AA8" t="n">
        <v>108.1899192627741</v>
      </c>
      <c r="AB8" t="n">
        <v>148.0302205376407</v>
      </c>
      <c r="AC8" t="n">
        <v>133.9024240512879</v>
      </c>
      <c r="AD8" t="n">
        <v>108189.9192627741</v>
      </c>
      <c r="AE8" t="n">
        <v>148030.2205376407</v>
      </c>
      <c r="AF8" t="n">
        <v>1.832962278317367e-06</v>
      </c>
      <c r="AG8" t="n">
        <v>0.130625</v>
      </c>
      <c r="AH8" t="n">
        <v>133902.4240512879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8.145300000000001</v>
      </c>
      <c r="E9" t="n">
        <v>12.28</v>
      </c>
      <c r="F9" t="n">
        <v>8.4</v>
      </c>
      <c r="G9" t="n">
        <v>16.8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110.86</v>
      </c>
      <c r="Q9" t="n">
        <v>1361.41</v>
      </c>
      <c r="R9" t="n">
        <v>44.57</v>
      </c>
      <c r="S9" t="n">
        <v>25.13</v>
      </c>
      <c r="T9" t="n">
        <v>9007.370000000001</v>
      </c>
      <c r="U9" t="n">
        <v>0.5600000000000001</v>
      </c>
      <c r="V9" t="n">
        <v>0.86</v>
      </c>
      <c r="W9" t="n">
        <v>1.23</v>
      </c>
      <c r="X9" t="n">
        <v>0.58</v>
      </c>
      <c r="Y9" t="n">
        <v>1</v>
      </c>
      <c r="Z9" t="n">
        <v>10</v>
      </c>
      <c r="AA9" t="n">
        <v>103.7695298358766</v>
      </c>
      <c r="AB9" t="n">
        <v>141.9820487099445</v>
      </c>
      <c r="AC9" t="n">
        <v>128.4314812541626</v>
      </c>
      <c r="AD9" t="n">
        <v>103769.5298358766</v>
      </c>
      <c r="AE9" t="n">
        <v>141982.0487099444</v>
      </c>
      <c r="AF9" t="n">
        <v>1.872808284693734e-06</v>
      </c>
      <c r="AG9" t="n">
        <v>0.1279166666666667</v>
      </c>
      <c r="AH9" t="n">
        <v>128431.4812541626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8.267099999999999</v>
      </c>
      <c r="E10" t="n">
        <v>12.1</v>
      </c>
      <c r="F10" t="n">
        <v>8.34</v>
      </c>
      <c r="G10" t="n">
        <v>18.54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108.63</v>
      </c>
      <c r="Q10" t="n">
        <v>1361.79</v>
      </c>
      <c r="R10" t="n">
        <v>42.89</v>
      </c>
      <c r="S10" t="n">
        <v>25.13</v>
      </c>
      <c r="T10" t="n">
        <v>8182.13</v>
      </c>
      <c r="U10" t="n">
        <v>0.59</v>
      </c>
      <c r="V10" t="n">
        <v>0.86</v>
      </c>
      <c r="W10" t="n">
        <v>1.23</v>
      </c>
      <c r="X10" t="n">
        <v>0.52</v>
      </c>
      <c r="Y10" t="n">
        <v>1</v>
      </c>
      <c r="Z10" t="n">
        <v>10</v>
      </c>
      <c r="AA10" t="n">
        <v>100.602018603729</v>
      </c>
      <c r="AB10" t="n">
        <v>137.6481201013892</v>
      </c>
      <c r="AC10" t="n">
        <v>124.5111767092995</v>
      </c>
      <c r="AD10" t="n">
        <v>100602.018603729</v>
      </c>
      <c r="AE10" t="n">
        <v>137648.1201013892</v>
      </c>
      <c r="AF10" t="n">
        <v>1.900813152418151e-06</v>
      </c>
      <c r="AG10" t="n">
        <v>0.1260416666666667</v>
      </c>
      <c r="AH10" t="n">
        <v>124511.1767092995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8.354799999999999</v>
      </c>
      <c r="E11" t="n">
        <v>11.97</v>
      </c>
      <c r="F11" t="n">
        <v>8.300000000000001</v>
      </c>
      <c r="G11" t="n">
        <v>19.92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105.91</v>
      </c>
      <c r="Q11" t="n">
        <v>1361.47</v>
      </c>
      <c r="R11" t="n">
        <v>41.47</v>
      </c>
      <c r="S11" t="n">
        <v>25.13</v>
      </c>
      <c r="T11" t="n">
        <v>7481.08</v>
      </c>
      <c r="U11" t="n">
        <v>0.61</v>
      </c>
      <c r="V11" t="n">
        <v>0.87</v>
      </c>
      <c r="W11" t="n">
        <v>1.22</v>
      </c>
      <c r="X11" t="n">
        <v>0.48</v>
      </c>
      <c r="Y11" t="n">
        <v>1</v>
      </c>
      <c r="Z11" t="n">
        <v>10</v>
      </c>
      <c r="AA11" t="n">
        <v>97.66284380779258</v>
      </c>
      <c r="AB11" t="n">
        <v>133.6266114783504</v>
      </c>
      <c r="AC11" t="n">
        <v>120.8734752250195</v>
      </c>
      <c r="AD11" t="n">
        <v>97662.84380779258</v>
      </c>
      <c r="AE11" t="n">
        <v>133626.6114783504</v>
      </c>
      <c r="AF11" t="n">
        <v>1.920977576879821e-06</v>
      </c>
      <c r="AG11" t="n">
        <v>0.1246875</v>
      </c>
      <c r="AH11" t="n">
        <v>120873.4752250195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8.4307</v>
      </c>
      <c r="E12" t="n">
        <v>11.86</v>
      </c>
      <c r="F12" t="n">
        <v>8.279999999999999</v>
      </c>
      <c r="G12" t="n">
        <v>21.59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104.44</v>
      </c>
      <c r="Q12" t="n">
        <v>1361.4</v>
      </c>
      <c r="R12" t="n">
        <v>40.86</v>
      </c>
      <c r="S12" t="n">
        <v>25.13</v>
      </c>
      <c r="T12" t="n">
        <v>7184.05</v>
      </c>
      <c r="U12" t="n">
        <v>0.62</v>
      </c>
      <c r="V12" t="n">
        <v>0.87</v>
      </c>
      <c r="W12" t="n">
        <v>1.22</v>
      </c>
      <c r="X12" t="n">
        <v>0.46</v>
      </c>
      <c r="Y12" t="n">
        <v>1</v>
      </c>
      <c r="Z12" t="n">
        <v>10</v>
      </c>
      <c r="AA12" t="n">
        <v>95.78567992896993</v>
      </c>
      <c r="AB12" t="n">
        <v>131.058193044721</v>
      </c>
      <c r="AC12" t="n">
        <v>118.5501830418969</v>
      </c>
      <c r="AD12" t="n">
        <v>95785.67992896993</v>
      </c>
      <c r="AE12" t="n">
        <v>131058.193044721</v>
      </c>
      <c r="AF12" t="n">
        <v>1.93842888607755e-06</v>
      </c>
      <c r="AG12" t="n">
        <v>0.1235416666666667</v>
      </c>
      <c r="AH12" t="n">
        <v>118550.1830418969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8.541499999999999</v>
      </c>
      <c r="E13" t="n">
        <v>11.71</v>
      </c>
      <c r="F13" t="n">
        <v>8.210000000000001</v>
      </c>
      <c r="G13" t="n">
        <v>23.45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102.26</v>
      </c>
      <c r="Q13" t="n">
        <v>1361.34</v>
      </c>
      <c r="R13" t="n">
        <v>38.69</v>
      </c>
      <c r="S13" t="n">
        <v>25.13</v>
      </c>
      <c r="T13" t="n">
        <v>6112.1</v>
      </c>
      <c r="U13" t="n">
        <v>0.65</v>
      </c>
      <c r="V13" t="n">
        <v>0.88</v>
      </c>
      <c r="W13" t="n">
        <v>1.21</v>
      </c>
      <c r="X13" t="n">
        <v>0.39</v>
      </c>
      <c r="Y13" t="n">
        <v>1</v>
      </c>
      <c r="Z13" t="n">
        <v>10</v>
      </c>
      <c r="AA13" t="n">
        <v>92.95555083896409</v>
      </c>
      <c r="AB13" t="n">
        <v>127.1858855672934</v>
      </c>
      <c r="AC13" t="n">
        <v>115.0474431552961</v>
      </c>
      <c r="AD13" t="n">
        <v>92955.55083896409</v>
      </c>
      <c r="AE13" t="n">
        <v>127185.8855672934</v>
      </c>
      <c r="AF13" t="n">
        <v>1.963904578555919e-06</v>
      </c>
      <c r="AG13" t="n">
        <v>0.1219791666666667</v>
      </c>
      <c r="AH13" t="n">
        <v>115047.4431552961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8.623799999999999</v>
      </c>
      <c r="E14" t="n">
        <v>11.6</v>
      </c>
      <c r="F14" t="n">
        <v>8.18</v>
      </c>
      <c r="G14" t="n">
        <v>25.83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99.42</v>
      </c>
      <c r="Q14" t="n">
        <v>1361.37</v>
      </c>
      <c r="R14" t="n">
        <v>37.88</v>
      </c>
      <c r="S14" t="n">
        <v>25.13</v>
      </c>
      <c r="T14" t="n">
        <v>5715.18</v>
      </c>
      <c r="U14" t="n">
        <v>0.66</v>
      </c>
      <c r="V14" t="n">
        <v>0.88</v>
      </c>
      <c r="W14" t="n">
        <v>1.21</v>
      </c>
      <c r="X14" t="n">
        <v>0.36</v>
      </c>
      <c r="Y14" t="n">
        <v>1</v>
      </c>
      <c r="Z14" t="n">
        <v>10</v>
      </c>
      <c r="AA14" t="n">
        <v>90.19855013221552</v>
      </c>
      <c r="AB14" t="n">
        <v>123.413635570035</v>
      </c>
      <c r="AC14" t="n">
        <v>111.6352114033887</v>
      </c>
      <c r="AD14" t="n">
        <v>90198.55013221552</v>
      </c>
      <c r="AE14" t="n">
        <v>123413.635570035</v>
      </c>
      <c r="AF14" t="n">
        <v>1.982827407896802e-06</v>
      </c>
      <c r="AG14" t="n">
        <v>0.1208333333333333</v>
      </c>
      <c r="AH14" t="n">
        <v>111635.2114033886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8.668200000000001</v>
      </c>
      <c r="E15" t="n">
        <v>11.54</v>
      </c>
      <c r="F15" t="n">
        <v>8.16</v>
      </c>
      <c r="G15" t="n">
        <v>27.21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97.20999999999999</v>
      </c>
      <c r="Q15" t="n">
        <v>1361.36</v>
      </c>
      <c r="R15" t="n">
        <v>37.13</v>
      </c>
      <c r="S15" t="n">
        <v>25.13</v>
      </c>
      <c r="T15" t="n">
        <v>5344.12</v>
      </c>
      <c r="U15" t="n">
        <v>0.68</v>
      </c>
      <c r="V15" t="n">
        <v>0.88</v>
      </c>
      <c r="W15" t="n">
        <v>1.21</v>
      </c>
      <c r="X15" t="n">
        <v>0.34</v>
      </c>
      <c r="Y15" t="n">
        <v>1</v>
      </c>
      <c r="Z15" t="n">
        <v>10</v>
      </c>
      <c r="AA15" t="n">
        <v>88.29549552190767</v>
      </c>
      <c r="AB15" t="n">
        <v>120.8097922953691</v>
      </c>
      <c r="AC15" t="n">
        <v>109.279875276339</v>
      </c>
      <c r="AD15" t="n">
        <v>88295.49552190767</v>
      </c>
      <c r="AE15" t="n">
        <v>120809.7922953691</v>
      </c>
      <c r="AF15" t="n">
        <v>1.99303607888994e-06</v>
      </c>
      <c r="AG15" t="n">
        <v>0.1202083333333333</v>
      </c>
      <c r="AH15" t="n">
        <v>109279.875276339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8.7613</v>
      </c>
      <c r="E16" t="n">
        <v>11.41</v>
      </c>
      <c r="F16" t="n">
        <v>8.130000000000001</v>
      </c>
      <c r="G16" t="n">
        <v>30.47</v>
      </c>
      <c r="H16" t="n">
        <v>0.36</v>
      </c>
      <c r="I16" t="n">
        <v>16</v>
      </c>
      <c r="J16" t="n">
        <v>219.09</v>
      </c>
      <c r="K16" t="n">
        <v>56.13</v>
      </c>
      <c r="L16" t="n">
        <v>4.5</v>
      </c>
      <c r="M16" t="n">
        <v>13</v>
      </c>
      <c r="N16" t="n">
        <v>48.47</v>
      </c>
      <c r="O16" t="n">
        <v>27255.72</v>
      </c>
      <c r="P16" t="n">
        <v>94.25</v>
      </c>
      <c r="Q16" t="n">
        <v>1361.41</v>
      </c>
      <c r="R16" t="n">
        <v>36.22</v>
      </c>
      <c r="S16" t="n">
        <v>25.13</v>
      </c>
      <c r="T16" t="n">
        <v>4900.68</v>
      </c>
      <c r="U16" t="n">
        <v>0.6899999999999999</v>
      </c>
      <c r="V16" t="n">
        <v>0.89</v>
      </c>
      <c r="W16" t="n">
        <v>1.2</v>
      </c>
      <c r="X16" t="n">
        <v>0.3</v>
      </c>
      <c r="Y16" t="n">
        <v>1</v>
      </c>
      <c r="Z16" t="n">
        <v>10</v>
      </c>
      <c r="AA16" t="n">
        <v>85.44388544366529</v>
      </c>
      <c r="AB16" t="n">
        <v>116.908093582162</v>
      </c>
      <c r="AC16" t="n">
        <v>105.7505492122506</v>
      </c>
      <c r="AD16" t="n">
        <v>85443.88544366529</v>
      </c>
      <c r="AE16" t="n">
        <v>116908.093582162</v>
      </c>
      <c r="AF16" t="n">
        <v>2.014442098472397e-06</v>
      </c>
      <c r="AG16" t="n">
        <v>0.1188541666666667</v>
      </c>
      <c r="AH16" t="n">
        <v>105750.5492122506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8.7538</v>
      </c>
      <c r="E17" t="n">
        <v>11.42</v>
      </c>
      <c r="F17" t="n">
        <v>8.140000000000001</v>
      </c>
      <c r="G17" t="n">
        <v>30.51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93.55</v>
      </c>
      <c r="Q17" t="n">
        <v>1361.46</v>
      </c>
      <c r="R17" t="n">
        <v>36.66</v>
      </c>
      <c r="S17" t="n">
        <v>25.13</v>
      </c>
      <c r="T17" t="n">
        <v>5118.56</v>
      </c>
      <c r="U17" t="n">
        <v>0.6899999999999999</v>
      </c>
      <c r="V17" t="n">
        <v>0.88</v>
      </c>
      <c r="W17" t="n">
        <v>1.2</v>
      </c>
      <c r="X17" t="n">
        <v>0.31</v>
      </c>
      <c r="Y17" t="n">
        <v>1</v>
      </c>
      <c r="Z17" t="n">
        <v>10</v>
      </c>
      <c r="AA17" t="n">
        <v>85.11119559813611</v>
      </c>
      <c r="AB17" t="n">
        <v>116.4528926582691</v>
      </c>
      <c r="AC17" t="n">
        <v>105.3387920256554</v>
      </c>
      <c r="AD17" t="n">
        <v>85111.19559813611</v>
      </c>
      <c r="AE17" t="n">
        <v>116452.892658269</v>
      </c>
      <c r="AF17" t="n">
        <v>2.012717660804637e-06</v>
      </c>
      <c r="AG17" t="n">
        <v>0.1189583333333333</v>
      </c>
      <c r="AH17" t="n">
        <v>105338.7920256554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8.8101</v>
      </c>
      <c r="E18" t="n">
        <v>11.35</v>
      </c>
      <c r="F18" t="n">
        <v>8.1</v>
      </c>
      <c r="G18" t="n">
        <v>32.42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9</v>
      </c>
      <c r="N18" t="n">
        <v>48.79</v>
      </c>
      <c r="O18" t="n">
        <v>27357.39</v>
      </c>
      <c r="P18" t="n">
        <v>91.79000000000001</v>
      </c>
      <c r="Q18" t="n">
        <v>1361.42</v>
      </c>
      <c r="R18" t="n">
        <v>35.46</v>
      </c>
      <c r="S18" t="n">
        <v>25.13</v>
      </c>
      <c r="T18" t="n">
        <v>4525.2</v>
      </c>
      <c r="U18" t="n">
        <v>0.71</v>
      </c>
      <c r="V18" t="n">
        <v>0.89</v>
      </c>
      <c r="W18" t="n">
        <v>1.21</v>
      </c>
      <c r="X18" t="n">
        <v>0.28</v>
      </c>
      <c r="Y18" t="n">
        <v>1</v>
      </c>
      <c r="Z18" t="n">
        <v>10</v>
      </c>
      <c r="AA18" t="n">
        <v>83.36881435774971</v>
      </c>
      <c r="AB18" t="n">
        <v>114.0688897767383</v>
      </c>
      <c r="AC18" t="n">
        <v>103.1823150331682</v>
      </c>
      <c r="AD18" t="n">
        <v>83368.81435774971</v>
      </c>
      <c r="AE18" t="n">
        <v>114068.8897767383</v>
      </c>
      <c r="AF18" t="n">
        <v>2.025662439563953e-06</v>
      </c>
      <c r="AG18" t="n">
        <v>0.1182291666666667</v>
      </c>
      <c r="AH18" t="n">
        <v>103182.3150331682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8.843500000000001</v>
      </c>
      <c r="E19" t="n">
        <v>11.31</v>
      </c>
      <c r="F19" t="n">
        <v>8.1</v>
      </c>
      <c r="G19" t="n">
        <v>34.73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4</v>
      </c>
      <c r="N19" t="n">
        <v>48.95</v>
      </c>
      <c r="O19" t="n">
        <v>27408.3</v>
      </c>
      <c r="P19" t="n">
        <v>90.84</v>
      </c>
      <c r="Q19" t="n">
        <v>1361.53</v>
      </c>
      <c r="R19" t="n">
        <v>35.11</v>
      </c>
      <c r="S19" t="n">
        <v>25.13</v>
      </c>
      <c r="T19" t="n">
        <v>4357.45</v>
      </c>
      <c r="U19" t="n">
        <v>0.72</v>
      </c>
      <c r="V19" t="n">
        <v>0.89</v>
      </c>
      <c r="W19" t="n">
        <v>1.22</v>
      </c>
      <c r="X19" t="n">
        <v>0.28</v>
      </c>
      <c r="Y19" t="n">
        <v>1</v>
      </c>
      <c r="Z19" t="n">
        <v>10</v>
      </c>
      <c r="AA19" t="n">
        <v>82.47561121783951</v>
      </c>
      <c r="AB19" t="n">
        <v>112.8467698353724</v>
      </c>
      <c r="AC19" t="n">
        <v>102.0768325037496</v>
      </c>
      <c r="AD19" t="n">
        <v>82475.61121783951</v>
      </c>
      <c r="AE19" t="n">
        <v>112846.7698353724</v>
      </c>
      <c r="AF19" t="n">
        <v>2.033341935311043e-06</v>
      </c>
      <c r="AG19" t="n">
        <v>0.1178125</v>
      </c>
      <c r="AH19" t="n">
        <v>102076.8325037496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8.846500000000001</v>
      </c>
      <c r="E20" t="n">
        <v>11.3</v>
      </c>
      <c r="F20" t="n">
        <v>8.1</v>
      </c>
      <c r="G20" t="n">
        <v>34.71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90.47</v>
      </c>
      <c r="Q20" t="n">
        <v>1361.43</v>
      </c>
      <c r="R20" t="n">
        <v>34.89</v>
      </c>
      <c r="S20" t="n">
        <v>25.13</v>
      </c>
      <c r="T20" t="n">
        <v>4248.05</v>
      </c>
      <c r="U20" t="n">
        <v>0.72</v>
      </c>
      <c r="V20" t="n">
        <v>0.89</v>
      </c>
      <c r="W20" t="n">
        <v>1.22</v>
      </c>
      <c r="X20" t="n">
        <v>0.28</v>
      </c>
      <c r="Y20" t="n">
        <v>1</v>
      </c>
      <c r="Z20" t="n">
        <v>10</v>
      </c>
      <c r="AA20" t="n">
        <v>82.22039428049077</v>
      </c>
      <c r="AB20" t="n">
        <v>112.4975707623154</v>
      </c>
      <c r="AC20" t="n">
        <v>101.7609605001211</v>
      </c>
      <c r="AD20" t="n">
        <v>82220.39428049077</v>
      </c>
      <c r="AE20" t="n">
        <v>112497.5707623154</v>
      </c>
      <c r="AF20" t="n">
        <v>2.034031710378147e-06</v>
      </c>
      <c r="AG20" t="n">
        <v>0.1177083333333333</v>
      </c>
      <c r="AH20" t="n">
        <v>101760.9605001211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8.846299999999999</v>
      </c>
      <c r="E21" t="n">
        <v>11.3</v>
      </c>
      <c r="F21" t="n">
        <v>8.1</v>
      </c>
      <c r="G21" t="n">
        <v>34.72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90.48</v>
      </c>
      <c r="Q21" t="n">
        <v>1361.43</v>
      </c>
      <c r="R21" t="n">
        <v>34.85</v>
      </c>
      <c r="S21" t="n">
        <v>25.13</v>
      </c>
      <c r="T21" t="n">
        <v>4224.43</v>
      </c>
      <c r="U21" t="n">
        <v>0.72</v>
      </c>
      <c r="V21" t="n">
        <v>0.89</v>
      </c>
      <c r="W21" t="n">
        <v>1.22</v>
      </c>
      <c r="X21" t="n">
        <v>0.28</v>
      </c>
      <c r="Y21" t="n">
        <v>1</v>
      </c>
      <c r="Z21" t="n">
        <v>10</v>
      </c>
      <c r="AA21" t="n">
        <v>82.22835983394675</v>
      </c>
      <c r="AB21" t="n">
        <v>112.5084695839693</v>
      </c>
      <c r="AC21" t="n">
        <v>101.770819153533</v>
      </c>
      <c r="AD21" t="n">
        <v>82228.35983394676</v>
      </c>
      <c r="AE21" t="n">
        <v>112508.4695839693</v>
      </c>
      <c r="AF21" t="n">
        <v>2.033985725373673e-06</v>
      </c>
      <c r="AG21" t="n">
        <v>0.1177083333333333</v>
      </c>
      <c r="AH21" t="n">
        <v>101770.819153533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2024-09-24T15:22:00Z</dcterms:created>
  <dcterms:modified xmlns:dcterms="http://purl.org/dc/terms/" xmlns:xsi="http://www.w3.org/2001/XMLSchema-instance" xsi:type="dcterms:W3CDTF">2024-09-24T15:22:00Z</dcterms:modified>
</cp:coreProperties>
</file>