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xVal>
          <yVal>
            <numRef>
              <f>gráficos!$B$7:$B$413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  <c r="AA2" t="n">
        <v>391.988951254041</v>
      </c>
      <c r="AB2" t="n">
        <v>536.336576437807</v>
      </c>
      <c r="AC2" t="n">
        <v>485.1493663356947</v>
      </c>
      <c r="AD2" t="n">
        <v>391988.9512540409</v>
      </c>
      <c r="AE2" t="n">
        <v>536336.5764378071</v>
      </c>
      <c r="AF2" t="n">
        <v>1.451188260298454e-06</v>
      </c>
      <c r="AG2" t="n">
        <v>0.3769791666666666</v>
      </c>
      <c r="AH2" t="n">
        <v>485149.3663356947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  <c r="AA3" t="n">
        <v>310.5773020255104</v>
      </c>
      <c r="AB3" t="n">
        <v>424.9455663348519</v>
      </c>
      <c r="AC3" t="n">
        <v>384.3893578987011</v>
      </c>
      <c r="AD3" t="n">
        <v>310577.3020255104</v>
      </c>
      <c r="AE3" t="n">
        <v>424945.5663348519</v>
      </c>
      <c r="AF3" t="n">
        <v>1.663257534874495e-06</v>
      </c>
      <c r="AG3" t="n">
        <v>0.3289583333333333</v>
      </c>
      <c r="AH3" t="n">
        <v>384389.357898701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  <c r="AA4" t="n">
        <v>267.9614085097884</v>
      </c>
      <c r="AB4" t="n">
        <v>366.6366207461087</v>
      </c>
      <c r="AC4" t="n">
        <v>331.6453362398285</v>
      </c>
      <c r="AD4" t="n">
        <v>267961.4085097885</v>
      </c>
      <c r="AE4" t="n">
        <v>366636.6207461087</v>
      </c>
      <c r="AF4" t="n">
        <v>1.813197549464539e-06</v>
      </c>
      <c r="AG4" t="n">
        <v>0.3016666666666667</v>
      </c>
      <c r="AH4" t="n">
        <v>331645.3362398284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  <c r="AA5" t="n">
        <v>240.1860310685371</v>
      </c>
      <c r="AB5" t="n">
        <v>328.6331239676632</v>
      </c>
      <c r="AC5" t="n">
        <v>297.2688398557734</v>
      </c>
      <c r="AD5" t="n">
        <v>240186.0310685372</v>
      </c>
      <c r="AE5" t="n">
        <v>328633.1239676632</v>
      </c>
      <c r="AF5" t="n">
        <v>1.929893420714653e-06</v>
      </c>
      <c r="AG5" t="n">
        <v>0.2834375</v>
      </c>
      <c r="AH5" t="n">
        <v>297268.8398557734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  <c r="AA6" t="n">
        <v>222.252120167763</v>
      </c>
      <c r="AB6" t="n">
        <v>304.0951558849267</v>
      </c>
      <c r="AC6" t="n">
        <v>275.0727410075909</v>
      </c>
      <c r="AD6" t="n">
        <v>222252.120167763</v>
      </c>
      <c r="AE6" t="n">
        <v>304095.1558849267</v>
      </c>
      <c r="AF6" t="n">
        <v>2.015288329199211e-06</v>
      </c>
      <c r="AG6" t="n">
        <v>0.2714583333333333</v>
      </c>
      <c r="AH6" t="n">
        <v>275072.741007591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  <c r="AA7" t="n">
        <v>206.8716357553299</v>
      </c>
      <c r="AB7" t="n">
        <v>283.0508985727628</v>
      </c>
      <c r="AC7" t="n">
        <v>256.0369180774927</v>
      </c>
      <c r="AD7" t="n">
        <v>206871.6357553299</v>
      </c>
      <c r="AE7" t="n">
        <v>283050.8985727628</v>
      </c>
      <c r="AF7" t="n">
        <v>2.093645772900907e-06</v>
      </c>
      <c r="AG7" t="n">
        <v>0.26125</v>
      </c>
      <c r="AH7" t="n">
        <v>256036.9180774927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  <c r="AA8" t="n">
        <v>195.7562004246476</v>
      </c>
      <c r="AB8" t="n">
        <v>267.8422695749333</v>
      </c>
      <c r="AC8" t="n">
        <v>242.2797792857664</v>
      </c>
      <c r="AD8" t="n">
        <v>195756.2004246476</v>
      </c>
      <c r="AE8" t="n">
        <v>267842.2695749333</v>
      </c>
      <c r="AF8" t="n">
        <v>2.152991558010102e-06</v>
      </c>
      <c r="AG8" t="n">
        <v>0.2540625</v>
      </c>
      <c r="AH8" t="n">
        <v>242279.7792857664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186.543763660105</v>
      </c>
      <c r="AB9" t="n">
        <v>255.2374071696663</v>
      </c>
      <c r="AC9" t="n">
        <v>230.8779072574185</v>
      </c>
      <c r="AD9" t="n">
        <v>186543.763660105</v>
      </c>
      <c r="AE9" t="n">
        <v>255237.4071696663</v>
      </c>
      <c r="AF9" t="n">
        <v>2.203881881701083e-06</v>
      </c>
      <c r="AG9" t="n">
        <v>0.2482291666666666</v>
      </c>
      <c r="AH9" t="n">
        <v>230877.9072574185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  <c r="AA10" t="n">
        <v>174.8873703083511</v>
      </c>
      <c r="AB10" t="n">
        <v>239.2886155420235</v>
      </c>
      <c r="AC10" t="n">
        <v>216.4512459184432</v>
      </c>
      <c r="AD10" t="n">
        <v>174887.3703083511</v>
      </c>
      <c r="AE10" t="n">
        <v>239288.6155420234</v>
      </c>
      <c r="AF10" t="n">
        <v>2.266956472777315e-06</v>
      </c>
      <c r="AG10" t="n">
        <v>0.2413541666666667</v>
      </c>
      <c r="AH10" t="n">
        <v>216451.2459184432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  <c r="AA11" t="n">
        <v>177.5339094813602</v>
      </c>
      <c r="AB11" t="n">
        <v>242.9097271956007</v>
      </c>
      <c r="AC11" t="n">
        <v>219.7267637580663</v>
      </c>
      <c r="AD11" t="n">
        <v>177533.9094813602</v>
      </c>
      <c r="AE11" t="n">
        <v>242909.7271956007</v>
      </c>
      <c r="AF11" t="n">
        <v>2.252356359272576e-06</v>
      </c>
      <c r="AG11" t="n">
        <v>0.2429166666666667</v>
      </c>
      <c r="AH11" t="n">
        <v>219726.7637580663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  <c r="AA12" t="n">
        <v>168.9319349061891</v>
      </c>
      <c r="AB12" t="n">
        <v>231.1401260895225</v>
      </c>
      <c r="AC12" t="n">
        <v>209.0804368628096</v>
      </c>
      <c r="AD12" t="n">
        <v>168931.9349061891</v>
      </c>
      <c r="AE12" t="n">
        <v>231140.1260895224</v>
      </c>
      <c r="AF12" t="n">
        <v>2.297994843573363e-06</v>
      </c>
      <c r="AG12" t="n">
        <v>0.2380208333333333</v>
      </c>
      <c r="AH12" t="n">
        <v>209080.4368628096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  <c r="AA13" t="n">
        <v>163.1388235854305</v>
      </c>
      <c r="AB13" t="n">
        <v>223.2137356064306</v>
      </c>
      <c r="AC13" t="n">
        <v>201.9105299626625</v>
      </c>
      <c r="AD13" t="n">
        <v>163138.8235854305</v>
      </c>
      <c r="AE13" t="n">
        <v>223213.7356064306</v>
      </c>
      <c r="AF13" t="n">
        <v>2.328245438460882e-06</v>
      </c>
      <c r="AG13" t="n">
        <v>0.235</v>
      </c>
      <c r="AH13" t="n">
        <v>201910.5299626625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  <c r="AA14" t="n">
        <v>157.0469950604767</v>
      </c>
      <c r="AB14" t="n">
        <v>214.8786270660861</v>
      </c>
      <c r="AC14" t="n">
        <v>194.3709124830076</v>
      </c>
      <c r="AD14" t="n">
        <v>157046.9950604767</v>
      </c>
      <c r="AE14" t="n">
        <v>214878.6270660861</v>
      </c>
      <c r="AF14" t="n">
        <v>2.359231290863027e-06</v>
      </c>
      <c r="AG14" t="n">
        <v>0.231875</v>
      </c>
      <c r="AH14" t="n">
        <v>194370.9124830076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  <c r="AA15" t="n">
        <v>152.4590768682782</v>
      </c>
      <c r="AB15" t="n">
        <v>208.6012349908576</v>
      </c>
      <c r="AC15" t="n">
        <v>188.6926258970618</v>
      </c>
      <c r="AD15" t="n">
        <v>152459.0768682782</v>
      </c>
      <c r="AE15" t="n">
        <v>208601.2349908576</v>
      </c>
      <c r="AF15" t="n">
        <v>2.381604126665254e-06</v>
      </c>
      <c r="AG15" t="n">
        <v>0.2296875</v>
      </c>
      <c r="AH15" t="n">
        <v>188692.6258970618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  <c r="AA16" t="n">
        <v>148.7637451406883</v>
      </c>
      <c r="AB16" t="n">
        <v>203.5451190946417</v>
      </c>
      <c r="AC16" t="n">
        <v>184.1190586056758</v>
      </c>
      <c r="AD16" t="n">
        <v>148763.7451406883</v>
      </c>
      <c r="AE16" t="n">
        <v>203545.1190946417</v>
      </c>
      <c r="AF16" t="n">
        <v>2.394628688352936e-06</v>
      </c>
      <c r="AG16" t="n">
        <v>0.2284375</v>
      </c>
      <c r="AH16" t="n">
        <v>184119.0586056758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  <c r="AA17" t="n">
        <v>147.5847992398253</v>
      </c>
      <c r="AB17" t="n">
        <v>201.9320333016593</v>
      </c>
      <c r="AC17" t="n">
        <v>182.6599234567951</v>
      </c>
      <c r="AD17" t="n">
        <v>147584.7992398253</v>
      </c>
      <c r="AE17" t="n">
        <v>201932.0333016593</v>
      </c>
      <c r="AF17" t="n">
        <v>2.397044534472425e-06</v>
      </c>
      <c r="AG17" t="n">
        <v>0.2282291666666667</v>
      </c>
      <c r="AH17" t="n">
        <v>182659.9234567951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  <c r="AA18" t="n">
        <v>147.7431137579306</v>
      </c>
      <c r="AB18" t="n">
        <v>202.1486462096746</v>
      </c>
      <c r="AC18" t="n">
        <v>182.8558631328875</v>
      </c>
      <c r="AD18" t="n">
        <v>147743.1137579306</v>
      </c>
      <c r="AE18" t="n">
        <v>202148.6462096746</v>
      </c>
      <c r="AF18" t="n">
        <v>2.3963617953517e-06</v>
      </c>
      <c r="AG18" t="n">
        <v>0.2283333333333334</v>
      </c>
      <c r="AH18" t="n">
        <v>182855.8631328875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1.8997</v>
      </c>
      <c r="E2" t="n">
        <v>52.64</v>
      </c>
      <c r="F2" t="n">
        <v>28.75</v>
      </c>
      <c r="G2" t="n">
        <v>4.59</v>
      </c>
      <c r="H2" t="n">
        <v>0.06</v>
      </c>
      <c r="I2" t="n">
        <v>376</v>
      </c>
      <c r="J2" t="n">
        <v>296.65</v>
      </c>
      <c r="K2" t="n">
        <v>61.82</v>
      </c>
      <c r="L2" t="n">
        <v>1</v>
      </c>
      <c r="M2" t="n">
        <v>374</v>
      </c>
      <c r="N2" t="n">
        <v>83.83</v>
      </c>
      <c r="O2" t="n">
        <v>36821.52</v>
      </c>
      <c r="P2" t="n">
        <v>515.9</v>
      </c>
      <c r="Q2" t="n">
        <v>2926.3</v>
      </c>
      <c r="R2" t="n">
        <v>436.83</v>
      </c>
      <c r="S2" t="n">
        <v>60.56</v>
      </c>
      <c r="T2" t="n">
        <v>186538.44</v>
      </c>
      <c r="U2" t="n">
        <v>0.14</v>
      </c>
      <c r="V2" t="n">
        <v>0.6</v>
      </c>
      <c r="W2" t="n">
        <v>0.77</v>
      </c>
      <c r="X2" t="n">
        <v>11.46</v>
      </c>
      <c r="Y2" t="n">
        <v>1</v>
      </c>
      <c r="Z2" t="n">
        <v>10</v>
      </c>
      <c r="AA2" t="n">
        <v>864.832274435825</v>
      </c>
      <c r="AB2" t="n">
        <v>1183.301671590291</v>
      </c>
      <c r="AC2" t="n">
        <v>1070.369020828039</v>
      </c>
      <c r="AD2" t="n">
        <v>864832.2744358249</v>
      </c>
      <c r="AE2" t="n">
        <v>1183301.671590291</v>
      </c>
      <c r="AF2" t="n">
        <v>9.334559117719743e-07</v>
      </c>
      <c r="AG2" t="n">
        <v>0.5483333333333333</v>
      </c>
      <c r="AH2" t="n">
        <v>1070369.020828039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2.3602</v>
      </c>
      <c r="E3" t="n">
        <v>42.37</v>
      </c>
      <c r="F3" t="n">
        <v>24.98</v>
      </c>
      <c r="G3" t="n">
        <v>5.79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445.33</v>
      </c>
      <c r="Q3" t="n">
        <v>2925.62</v>
      </c>
      <c r="R3" t="n">
        <v>312.92</v>
      </c>
      <c r="S3" t="n">
        <v>60.56</v>
      </c>
      <c r="T3" t="n">
        <v>125167.57</v>
      </c>
      <c r="U3" t="n">
        <v>0.19</v>
      </c>
      <c r="V3" t="n">
        <v>0.6899999999999999</v>
      </c>
      <c r="W3" t="n">
        <v>0.57</v>
      </c>
      <c r="X3" t="n">
        <v>7.7</v>
      </c>
      <c r="Y3" t="n">
        <v>1</v>
      </c>
      <c r="Z3" t="n">
        <v>10</v>
      </c>
      <c r="AA3" t="n">
        <v>602.4996578978273</v>
      </c>
      <c r="AB3" t="n">
        <v>824.3666123447633</v>
      </c>
      <c r="AC3" t="n">
        <v>745.6902198683857</v>
      </c>
      <c r="AD3" t="n">
        <v>602499.6578978273</v>
      </c>
      <c r="AE3" t="n">
        <v>824366.6123447634</v>
      </c>
      <c r="AF3" t="n">
        <v>1.159731875014062e-06</v>
      </c>
      <c r="AG3" t="n">
        <v>0.4413541666666667</v>
      </c>
      <c r="AH3" t="n">
        <v>745690.2198683857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2.6956</v>
      </c>
      <c r="E4" t="n">
        <v>37.1</v>
      </c>
      <c r="F4" t="n">
        <v>23.1</v>
      </c>
      <c r="G4" t="n">
        <v>7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409.18</v>
      </c>
      <c r="Q4" t="n">
        <v>2925.06</v>
      </c>
      <c r="R4" t="n">
        <v>250.76</v>
      </c>
      <c r="S4" t="n">
        <v>60.56</v>
      </c>
      <c r="T4" t="n">
        <v>94397.31</v>
      </c>
      <c r="U4" t="n">
        <v>0.24</v>
      </c>
      <c r="V4" t="n">
        <v>0.74</v>
      </c>
      <c r="W4" t="n">
        <v>0.48</v>
      </c>
      <c r="X4" t="n">
        <v>5.82</v>
      </c>
      <c r="Y4" t="n">
        <v>1</v>
      </c>
      <c r="Z4" t="n">
        <v>10</v>
      </c>
      <c r="AA4" t="n">
        <v>485.871756723319</v>
      </c>
      <c r="AB4" t="n">
        <v>664.7911726979357</v>
      </c>
      <c r="AC4" t="n">
        <v>601.3444362159152</v>
      </c>
      <c r="AD4" t="n">
        <v>485871.7567233191</v>
      </c>
      <c r="AE4" t="n">
        <v>664791.1726979357</v>
      </c>
      <c r="AF4" t="n">
        <v>1.324537430000808e-06</v>
      </c>
      <c r="AG4" t="n">
        <v>0.3864583333333333</v>
      </c>
      <c r="AH4" t="n">
        <v>601344.4362159151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2.9474</v>
      </c>
      <c r="E5" t="n">
        <v>33.93</v>
      </c>
      <c r="F5" t="n">
        <v>21.99</v>
      </c>
      <c r="G5" t="n">
        <v>8.19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387.11</v>
      </c>
      <c r="Q5" t="n">
        <v>2924.97</v>
      </c>
      <c r="R5" t="n">
        <v>214.25</v>
      </c>
      <c r="S5" t="n">
        <v>60.56</v>
      </c>
      <c r="T5" t="n">
        <v>76323.42999999999</v>
      </c>
      <c r="U5" t="n">
        <v>0.28</v>
      </c>
      <c r="V5" t="n">
        <v>0.78</v>
      </c>
      <c r="W5" t="n">
        <v>0.43</v>
      </c>
      <c r="X5" t="n">
        <v>4.71</v>
      </c>
      <c r="Y5" t="n">
        <v>1</v>
      </c>
      <c r="Z5" t="n">
        <v>10</v>
      </c>
      <c r="AA5" t="n">
        <v>421.3002348803615</v>
      </c>
      <c r="AB5" t="n">
        <v>576.4415678179083</v>
      </c>
      <c r="AC5" t="n">
        <v>521.4267936261881</v>
      </c>
      <c r="AD5" t="n">
        <v>421300.2348803615</v>
      </c>
      <c r="AE5" t="n">
        <v>576441.5678179084</v>
      </c>
      <c r="AF5" t="n">
        <v>1.448264438783343e-06</v>
      </c>
      <c r="AG5" t="n">
        <v>0.3534375</v>
      </c>
      <c r="AH5" t="n">
        <v>521426.7936261881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3.1565</v>
      </c>
      <c r="E6" t="n">
        <v>31.68</v>
      </c>
      <c r="F6" t="n">
        <v>21.18</v>
      </c>
      <c r="G6" t="n">
        <v>9.41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370.58</v>
      </c>
      <c r="Q6" t="n">
        <v>2925.13</v>
      </c>
      <c r="R6" t="n">
        <v>188.19</v>
      </c>
      <c r="S6" t="n">
        <v>60.56</v>
      </c>
      <c r="T6" t="n">
        <v>63423.86</v>
      </c>
      <c r="U6" t="n">
        <v>0.32</v>
      </c>
      <c r="V6" t="n">
        <v>0.8100000000000001</v>
      </c>
      <c r="W6" t="n">
        <v>0.38</v>
      </c>
      <c r="X6" t="n">
        <v>3.9</v>
      </c>
      <c r="Y6" t="n">
        <v>1</v>
      </c>
      <c r="Z6" t="n">
        <v>10</v>
      </c>
      <c r="AA6" t="n">
        <v>377.3641974903539</v>
      </c>
      <c r="AB6" t="n">
        <v>516.3263431397302</v>
      </c>
      <c r="AC6" t="n">
        <v>467.0488816190476</v>
      </c>
      <c r="AD6" t="n">
        <v>377364.1974903539</v>
      </c>
      <c r="AE6" t="n">
        <v>516326.3431397302</v>
      </c>
      <c r="AF6" t="n">
        <v>1.551009941310858e-06</v>
      </c>
      <c r="AG6" t="n">
        <v>0.33</v>
      </c>
      <c r="AH6" t="n">
        <v>467048.8816190475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3.3278</v>
      </c>
      <c r="E7" t="n">
        <v>30.05</v>
      </c>
      <c r="F7" t="n">
        <v>20.61</v>
      </c>
      <c r="G7" t="n">
        <v>10.66</v>
      </c>
      <c r="H7" t="n">
        <v>0.13</v>
      </c>
      <c r="I7" t="n">
        <v>116</v>
      </c>
      <c r="J7" t="n">
        <v>299.26</v>
      </c>
      <c r="K7" t="n">
        <v>61.82</v>
      </c>
      <c r="L7" t="n">
        <v>2.25</v>
      </c>
      <c r="M7" t="n">
        <v>114</v>
      </c>
      <c r="N7" t="n">
        <v>85.19</v>
      </c>
      <c r="O7" t="n">
        <v>37143.54</v>
      </c>
      <c r="P7" t="n">
        <v>358.24</v>
      </c>
      <c r="Q7" t="n">
        <v>2925.31</v>
      </c>
      <c r="R7" t="n">
        <v>169.16</v>
      </c>
      <c r="S7" t="n">
        <v>60.56</v>
      </c>
      <c r="T7" t="n">
        <v>54003.15</v>
      </c>
      <c r="U7" t="n">
        <v>0.36</v>
      </c>
      <c r="V7" t="n">
        <v>0.84</v>
      </c>
      <c r="W7" t="n">
        <v>0.35</v>
      </c>
      <c r="X7" t="n">
        <v>3.33</v>
      </c>
      <c r="Y7" t="n">
        <v>1</v>
      </c>
      <c r="Z7" t="n">
        <v>10</v>
      </c>
      <c r="AA7" t="n">
        <v>346.7388045441774</v>
      </c>
      <c r="AB7" t="n">
        <v>474.4233294137903</v>
      </c>
      <c r="AC7" t="n">
        <v>429.1450327118623</v>
      </c>
      <c r="AD7" t="n">
        <v>346738.8045441774</v>
      </c>
      <c r="AE7" t="n">
        <v>474423.3294137903</v>
      </c>
      <c r="AF7" t="n">
        <v>1.635181651415895e-06</v>
      </c>
      <c r="AG7" t="n">
        <v>0.3130208333333334</v>
      </c>
      <c r="AH7" t="n">
        <v>429145.0327118622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3.4654</v>
      </c>
      <c r="E8" t="n">
        <v>28.86</v>
      </c>
      <c r="F8" t="n">
        <v>20.19</v>
      </c>
      <c r="G8" t="n">
        <v>11.88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348.99</v>
      </c>
      <c r="Q8" t="n">
        <v>2924.89</v>
      </c>
      <c r="R8" t="n">
        <v>155.69</v>
      </c>
      <c r="S8" t="n">
        <v>60.56</v>
      </c>
      <c r="T8" t="n">
        <v>47338.41</v>
      </c>
      <c r="U8" t="n">
        <v>0.39</v>
      </c>
      <c r="V8" t="n">
        <v>0.85</v>
      </c>
      <c r="W8" t="n">
        <v>0.33</v>
      </c>
      <c r="X8" t="n">
        <v>2.91</v>
      </c>
      <c r="Y8" t="n">
        <v>1</v>
      </c>
      <c r="Z8" t="n">
        <v>10</v>
      </c>
      <c r="AA8" t="n">
        <v>324.941297286967</v>
      </c>
      <c r="AB8" t="n">
        <v>444.599018346324</v>
      </c>
      <c r="AC8" t="n">
        <v>402.1671120339914</v>
      </c>
      <c r="AD8" t="n">
        <v>324941.297286967</v>
      </c>
      <c r="AE8" t="n">
        <v>444599.018346324</v>
      </c>
      <c r="AF8" t="n">
        <v>1.702794186795073e-06</v>
      </c>
      <c r="AG8" t="n">
        <v>0.300625</v>
      </c>
      <c r="AH8" t="n">
        <v>402167.1120339914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3.5924</v>
      </c>
      <c r="E9" t="n">
        <v>27.84</v>
      </c>
      <c r="F9" t="n">
        <v>19.84</v>
      </c>
      <c r="G9" t="n">
        <v>13.23</v>
      </c>
      <c r="H9" t="n">
        <v>0.16</v>
      </c>
      <c r="I9" t="n">
        <v>90</v>
      </c>
      <c r="J9" t="n">
        <v>300.32</v>
      </c>
      <c r="K9" t="n">
        <v>61.82</v>
      </c>
      <c r="L9" t="n">
        <v>2.75</v>
      </c>
      <c r="M9" t="n">
        <v>88</v>
      </c>
      <c r="N9" t="n">
        <v>85.73999999999999</v>
      </c>
      <c r="O9" t="n">
        <v>37273.29</v>
      </c>
      <c r="P9" t="n">
        <v>340.48</v>
      </c>
      <c r="Q9" t="n">
        <v>2924.89</v>
      </c>
      <c r="R9" t="n">
        <v>144.04</v>
      </c>
      <c r="S9" t="n">
        <v>60.56</v>
      </c>
      <c r="T9" t="n">
        <v>41573.27</v>
      </c>
      <c r="U9" t="n">
        <v>0.42</v>
      </c>
      <c r="V9" t="n">
        <v>0.87</v>
      </c>
      <c r="W9" t="n">
        <v>0.31</v>
      </c>
      <c r="X9" t="n">
        <v>2.56</v>
      </c>
      <c r="Y9" t="n">
        <v>1</v>
      </c>
      <c r="Z9" t="n">
        <v>10</v>
      </c>
      <c r="AA9" t="n">
        <v>306.4648423049568</v>
      </c>
      <c r="AB9" t="n">
        <v>419.3187175162724</v>
      </c>
      <c r="AC9" t="n">
        <v>379.2995276340349</v>
      </c>
      <c r="AD9" t="n">
        <v>306464.8423049568</v>
      </c>
      <c r="AE9" t="n">
        <v>419318.7175162724</v>
      </c>
      <c r="AF9" t="n">
        <v>1.765198198373238e-06</v>
      </c>
      <c r="AG9" t="n">
        <v>0.29</v>
      </c>
      <c r="AH9" t="n">
        <v>379299.5276340349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3.6969</v>
      </c>
      <c r="E10" t="n">
        <v>27.05</v>
      </c>
      <c r="F10" t="n">
        <v>19.55</v>
      </c>
      <c r="G10" t="n">
        <v>14.48</v>
      </c>
      <c r="H10" t="n">
        <v>0.18</v>
      </c>
      <c r="I10" t="n">
        <v>81</v>
      </c>
      <c r="J10" t="n">
        <v>300.84</v>
      </c>
      <c r="K10" t="n">
        <v>61.82</v>
      </c>
      <c r="L10" t="n">
        <v>3</v>
      </c>
      <c r="M10" t="n">
        <v>79</v>
      </c>
      <c r="N10" t="n">
        <v>86.02</v>
      </c>
      <c r="O10" t="n">
        <v>37338.27</v>
      </c>
      <c r="P10" t="n">
        <v>333.35</v>
      </c>
      <c r="Q10" t="n">
        <v>2924.74</v>
      </c>
      <c r="R10" t="n">
        <v>134.63</v>
      </c>
      <c r="S10" t="n">
        <v>60.56</v>
      </c>
      <c r="T10" t="n">
        <v>36915.64</v>
      </c>
      <c r="U10" t="n">
        <v>0.45</v>
      </c>
      <c r="V10" t="n">
        <v>0.88</v>
      </c>
      <c r="W10" t="n">
        <v>0.29</v>
      </c>
      <c r="X10" t="n">
        <v>2.27</v>
      </c>
      <c r="Y10" t="n">
        <v>1</v>
      </c>
      <c r="Z10" t="n">
        <v>10</v>
      </c>
      <c r="AA10" t="n">
        <v>292.1228083887439</v>
      </c>
      <c r="AB10" t="n">
        <v>399.6953139862289</v>
      </c>
      <c r="AC10" t="n">
        <v>361.548954195279</v>
      </c>
      <c r="AD10" t="n">
        <v>292122.8083887438</v>
      </c>
      <c r="AE10" t="n">
        <v>399695.313986229</v>
      </c>
      <c r="AF10" t="n">
        <v>1.8165463811285e-06</v>
      </c>
      <c r="AG10" t="n">
        <v>0.2817708333333334</v>
      </c>
      <c r="AH10" t="n">
        <v>361548.954195279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3.7777</v>
      </c>
      <c r="E11" t="n">
        <v>26.47</v>
      </c>
      <c r="F11" t="n">
        <v>19.36</v>
      </c>
      <c r="G11" t="n">
        <v>15.7</v>
      </c>
      <c r="H11" t="n">
        <v>0.19</v>
      </c>
      <c r="I11" t="n">
        <v>74</v>
      </c>
      <c r="J11" t="n">
        <v>301.37</v>
      </c>
      <c r="K11" t="n">
        <v>61.82</v>
      </c>
      <c r="L11" t="n">
        <v>3.25</v>
      </c>
      <c r="M11" t="n">
        <v>72</v>
      </c>
      <c r="N11" t="n">
        <v>86.3</v>
      </c>
      <c r="O11" t="n">
        <v>37403.38</v>
      </c>
      <c r="P11" t="n">
        <v>328.17</v>
      </c>
      <c r="Q11" t="n">
        <v>2924.67</v>
      </c>
      <c r="R11" t="n">
        <v>128.3</v>
      </c>
      <c r="S11" t="n">
        <v>60.56</v>
      </c>
      <c r="T11" t="n">
        <v>33784.05</v>
      </c>
      <c r="U11" t="n">
        <v>0.47</v>
      </c>
      <c r="V11" t="n">
        <v>0.89</v>
      </c>
      <c r="W11" t="n">
        <v>0.29</v>
      </c>
      <c r="X11" t="n">
        <v>2.08</v>
      </c>
      <c r="Y11" t="n">
        <v>1</v>
      </c>
      <c r="Z11" t="n">
        <v>10</v>
      </c>
      <c r="AA11" t="n">
        <v>281.9131153337343</v>
      </c>
      <c r="AB11" t="n">
        <v>385.7259615284964</v>
      </c>
      <c r="AC11" t="n">
        <v>348.9128171300031</v>
      </c>
      <c r="AD11" t="n">
        <v>281913.1153337343</v>
      </c>
      <c r="AE11" t="n">
        <v>385725.9615284964</v>
      </c>
      <c r="AF11" t="n">
        <v>1.856249090856971e-06</v>
      </c>
      <c r="AG11" t="n">
        <v>0.2757291666666666</v>
      </c>
      <c r="AH11" t="n">
        <v>348912.8171300031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19.14</v>
      </c>
      <c r="G12" t="n">
        <v>17.14</v>
      </c>
      <c r="H12" t="n">
        <v>0.21</v>
      </c>
      <c r="I12" t="n">
        <v>67</v>
      </c>
      <c r="J12" t="n">
        <v>301.9</v>
      </c>
      <c r="K12" t="n">
        <v>61.82</v>
      </c>
      <c r="L12" t="n">
        <v>3.5</v>
      </c>
      <c r="M12" t="n">
        <v>65</v>
      </c>
      <c r="N12" t="n">
        <v>86.58</v>
      </c>
      <c r="O12" t="n">
        <v>37468.6</v>
      </c>
      <c r="P12" t="n">
        <v>321.83</v>
      </c>
      <c r="Q12" t="n">
        <v>2924.68</v>
      </c>
      <c r="R12" t="n">
        <v>121.16</v>
      </c>
      <c r="S12" t="n">
        <v>60.56</v>
      </c>
      <c r="T12" t="n">
        <v>30250.06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270.7061120756121</v>
      </c>
      <c r="AB12" t="n">
        <v>370.392045252644</v>
      </c>
      <c r="AC12" t="n">
        <v>335.0423483022314</v>
      </c>
      <c r="AD12" t="n">
        <v>270706.1120756121</v>
      </c>
      <c r="AE12" t="n">
        <v>370392.045252644</v>
      </c>
      <c r="AF12" t="n">
        <v>1.90012844702965e-06</v>
      </c>
      <c r="AG12" t="n">
        <v>0.269375</v>
      </c>
      <c r="AH12" t="n">
        <v>335042.3483022314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3.9347</v>
      </c>
      <c r="E13" t="n">
        <v>25.42</v>
      </c>
      <c r="F13" t="n">
        <v>18.97</v>
      </c>
      <c r="G13" t="n">
        <v>18.36</v>
      </c>
      <c r="H13" t="n">
        <v>0.22</v>
      </c>
      <c r="I13" t="n">
        <v>62</v>
      </c>
      <c r="J13" t="n">
        <v>302.43</v>
      </c>
      <c r="K13" t="n">
        <v>61.82</v>
      </c>
      <c r="L13" t="n">
        <v>3.75</v>
      </c>
      <c r="M13" t="n">
        <v>60</v>
      </c>
      <c r="N13" t="n">
        <v>86.86</v>
      </c>
      <c r="O13" t="n">
        <v>37533.94</v>
      </c>
      <c r="P13" t="n">
        <v>316.96</v>
      </c>
      <c r="Q13" t="n">
        <v>2924.63</v>
      </c>
      <c r="R13" t="n">
        <v>115.79</v>
      </c>
      <c r="S13" t="n">
        <v>60.56</v>
      </c>
      <c r="T13" t="n">
        <v>27589.14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262.4989254359937</v>
      </c>
      <c r="AB13" t="n">
        <v>359.1626104167976</v>
      </c>
      <c r="AC13" t="n">
        <v>324.8846349665072</v>
      </c>
      <c r="AD13" t="n">
        <v>262498.9254359936</v>
      </c>
      <c r="AE13" t="n">
        <v>359162.6104167976</v>
      </c>
      <c r="AF13" t="n">
        <v>1.933394207532341e-06</v>
      </c>
      <c r="AG13" t="n">
        <v>0.2647916666666667</v>
      </c>
      <c r="AH13" t="n">
        <v>324884.6349665073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4.0069</v>
      </c>
      <c r="E14" t="n">
        <v>24.96</v>
      </c>
      <c r="F14" t="n">
        <v>18.79</v>
      </c>
      <c r="G14" t="n">
        <v>19.78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311.57</v>
      </c>
      <c r="Q14" t="n">
        <v>2924.48</v>
      </c>
      <c r="R14" t="n">
        <v>109.66</v>
      </c>
      <c r="S14" t="n">
        <v>60.56</v>
      </c>
      <c r="T14" t="n">
        <v>24551.94</v>
      </c>
      <c r="U14" t="n">
        <v>0.55</v>
      </c>
      <c r="V14" t="n">
        <v>0.92</v>
      </c>
      <c r="W14" t="n">
        <v>0.26</v>
      </c>
      <c r="X14" t="n">
        <v>1.52</v>
      </c>
      <c r="Y14" t="n">
        <v>1</v>
      </c>
      <c r="Z14" t="n">
        <v>10</v>
      </c>
      <c r="AA14" t="n">
        <v>253.9374697041651</v>
      </c>
      <c r="AB14" t="n">
        <v>347.4484489795757</v>
      </c>
      <c r="AC14" t="n">
        <v>314.2884566560296</v>
      </c>
      <c r="AD14" t="n">
        <v>253937.4697041651</v>
      </c>
      <c r="AE14" t="n">
        <v>347448.4489795758</v>
      </c>
      <c r="AF14" t="n">
        <v>1.968871133799612e-06</v>
      </c>
      <c r="AG14" t="n">
        <v>0.26</v>
      </c>
      <c r="AH14" t="n">
        <v>314288.4566560296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4.0871</v>
      </c>
      <c r="E15" t="n">
        <v>24.47</v>
      </c>
      <c r="F15" t="n">
        <v>18.53</v>
      </c>
      <c r="G15" t="n">
        <v>20.97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304.47</v>
      </c>
      <c r="Q15" t="n">
        <v>2924.62</v>
      </c>
      <c r="R15" t="n">
        <v>101.01</v>
      </c>
      <c r="S15" t="n">
        <v>60.56</v>
      </c>
      <c r="T15" t="n">
        <v>20244.59</v>
      </c>
      <c r="U15" t="n">
        <v>0.6</v>
      </c>
      <c r="V15" t="n">
        <v>0.93</v>
      </c>
      <c r="W15" t="n">
        <v>0.23</v>
      </c>
      <c r="X15" t="n">
        <v>1.25</v>
      </c>
      <c r="Y15" t="n">
        <v>1</v>
      </c>
      <c r="Z15" t="n">
        <v>10</v>
      </c>
      <c r="AA15" t="n">
        <v>243.924881985412</v>
      </c>
      <c r="AB15" t="n">
        <v>333.7487847385898</v>
      </c>
      <c r="AC15" t="n">
        <v>301.8962691425995</v>
      </c>
      <c r="AD15" t="n">
        <v>243924.881985412</v>
      </c>
      <c r="AE15" t="n">
        <v>333748.7847385898</v>
      </c>
      <c r="AF15" t="n">
        <v>2.008279021426139e-06</v>
      </c>
      <c r="AG15" t="n">
        <v>0.2548958333333333</v>
      </c>
      <c r="AH15" t="n">
        <v>301896.2691425995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4.0252</v>
      </c>
      <c r="E16" t="n">
        <v>24.84</v>
      </c>
      <c r="F16" t="n">
        <v>19.01</v>
      </c>
      <c r="G16" t="n">
        <v>22.37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311.89</v>
      </c>
      <c r="Q16" t="n">
        <v>2924.51</v>
      </c>
      <c r="R16" t="n">
        <v>119.27</v>
      </c>
      <c r="S16" t="n">
        <v>60.56</v>
      </c>
      <c r="T16" t="n">
        <v>29384.36</v>
      </c>
      <c r="U16" t="n">
        <v>0.51</v>
      </c>
      <c r="V16" t="n">
        <v>0.9</v>
      </c>
      <c r="W16" t="n">
        <v>0.21</v>
      </c>
      <c r="X16" t="n">
        <v>1.74</v>
      </c>
      <c r="Y16" t="n">
        <v>1</v>
      </c>
      <c r="Z16" t="n">
        <v>10</v>
      </c>
      <c r="AA16" t="n">
        <v>253.7214056909835</v>
      </c>
      <c r="AB16" t="n">
        <v>347.1528206646693</v>
      </c>
      <c r="AC16" t="n">
        <v>314.0210426925809</v>
      </c>
      <c r="AD16" t="n">
        <v>253721.4056909835</v>
      </c>
      <c r="AE16" t="n">
        <v>347152.8206646693</v>
      </c>
      <c r="AF16" t="n">
        <v>1.977863207908907e-06</v>
      </c>
      <c r="AG16" t="n">
        <v>0.25875</v>
      </c>
      <c r="AH16" t="n">
        <v>314021.0426925809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4.1208</v>
      </c>
      <c r="E17" t="n">
        <v>24.27</v>
      </c>
      <c r="F17" t="n">
        <v>18.66</v>
      </c>
      <c r="G17" t="n">
        <v>23.82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302.99</v>
      </c>
      <c r="Q17" t="n">
        <v>2924.52</v>
      </c>
      <c r="R17" t="n">
        <v>105.93</v>
      </c>
      <c r="S17" t="n">
        <v>60.56</v>
      </c>
      <c r="T17" t="n">
        <v>22736.24</v>
      </c>
      <c r="U17" t="n">
        <v>0.57</v>
      </c>
      <c r="V17" t="n">
        <v>0.92</v>
      </c>
      <c r="W17" t="n">
        <v>0.24</v>
      </c>
      <c r="X17" t="n">
        <v>1.38</v>
      </c>
      <c r="Y17" t="n">
        <v>1</v>
      </c>
      <c r="Z17" t="n">
        <v>10</v>
      </c>
      <c r="AA17" t="n">
        <v>241.5012663063667</v>
      </c>
      <c r="AB17" t="n">
        <v>330.4326868441443</v>
      </c>
      <c r="AC17" t="n">
        <v>298.896654977026</v>
      </c>
      <c r="AD17" t="n">
        <v>241501.2663063667</v>
      </c>
      <c r="AE17" t="n">
        <v>330432.6868441442</v>
      </c>
      <c r="AF17" t="n">
        <v>2.024838196151999e-06</v>
      </c>
      <c r="AG17" t="n">
        <v>0.2528125</v>
      </c>
      <c r="AH17" t="n">
        <v>298896.654977026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4.1691</v>
      </c>
      <c r="E18" t="n">
        <v>23.99</v>
      </c>
      <c r="F18" t="n">
        <v>18.54</v>
      </c>
      <c r="G18" t="n">
        <v>25.29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299.14</v>
      </c>
      <c r="Q18" t="n">
        <v>2924.5</v>
      </c>
      <c r="R18" t="n">
        <v>101.88</v>
      </c>
      <c r="S18" t="n">
        <v>60.56</v>
      </c>
      <c r="T18" t="n">
        <v>20725.33</v>
      </c>
      <c r="U18" t="n">
        <v>0.59</v>
      </c>
      <c r="V18" t="n">
        <v>0.93</v>
      </c>
      <c r="W18" t="n">
        <v>0.24</v>
      </c>
      <c r="X18" t="n">
        <v>1.27</v>
      </c>
      <c r="Y18" t="n">
        <v>1</v>
      </c>
      <c r="Z18" t="n">
        <v>10</v>
      </c>
      <c r="AA18" t="n">
        <v>236.0997000009025</v>
      </c>
      <c r="AB18" t="n">
        <v>323.0420255247248</v>
      </c>
      <c r="AC18" t="n">
        <v>292.2113480010714</v>
      </c>
      <c r="AD18" t="n">
        <v>236099.7000009025</v>
      </c>
      <c r="AE18" t="n">
        <v>323042.0255247248</v>
      </c>
      <c r="AF18" t="n">
        <v>2.048571375358498e-06</v>
      </c>
      <c r="AG18" t="n">
        <v>0.2498958333333333</v>
      </c>
      <c r="AH18" t="n">
        <v>292211.3480010714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18.49</v>
      </c>
      <c r="G19" t="n">
        <v>26.41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295.64</v>
      </c>
      <c r="Q19" t="n">
        <v>2924.51</v>
      </c>
      <c r="R19" t="n">
        <v>100.11</v>
      </c>
      <c r="S19" t="n">
        <v>60.56</v>
      </c>
      <c r="T19" t="n">
        <v>19849.51</v>
      </c>
      <c r="U19" t="n">
        <v>0.6</v>
      </c>
      <c r="V19" t="n">
        <v>0.93</v>
      </c>
      <c r="W19" t="n">
        <v>0.23</v>
      </c>
      <c r="X19" t="n">
        <v>1.21</v>
      </c>
      <c r="Y19" t="n">
        <v>1</v>
      </c>
      <c r="Z19" t="n">
        <v>10</v>
      </c>
      <c r="AA19" t="n">
        <v>232.2640862269534</v>
      </c>
      <c r="AB19" t="n">
        <v>317.7939695438732</v>
      </c>
      <c r="AC19" t="n">
        <v>287.4641591173378</v>
      </c>
      <c r="AD19" t="n">
        <v>232264.0862269534</v>
      </c>
      <c r="AE19" t="n">
        <v>317793.9695438732</v>
      </c>
      <c r="AF19" t="n">
        <v>2.06316506940473e-06</v>
      </c>
      <c r="AG19" t="n">
        <v>0.248125</v>
      </c>
      <c r="AH19" t="n">
        <v>287464.1591173378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4.2478</v>
      </c>
      <c r="E20" t="n">
        <v>23.54</v>
      </c>
      <c r="F20" t="n">
        <v>18.38</v>
      </c>
      <c r="G20" t="n">
        <v>28.27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291.24</v>
      </c>
      <c r="Q20" t="n">
        <v>2924.55</v>
      </c>
      <c r="R20" t="n">
        <v>96.61</v>
      </c>
      <c r="S20" t="n">
        <v>60.56</v>
      </c>
      <c r="T20" t="n">
        <v>18115.98</v>
      </c>
      <c r="U20" t="n">
        <v>0.63</v>
      </c>
      <c r="V20" t="n">
        <v>0.9399999999999999</v>
      </c>
      <c r="W20" t="n">
        <v>0.23</v>
      </c>
      <c r="X20" t="n">
        <v>1.1</v>
      </c>
      <c r="Y20" t="n">
        <v>1</v>
      </c>
      <c r="Z20" t="n">
        <v>10</v>
      </c>
      <c r="AA20" t="n">
        <v>226.74807350011</v>
      </c>
      <c r="AB20" t="n">
        <v>310.246717581703</v>
      </c>
      <c r="AC20" t="n">
        <v>280.6372062898001</v>
      </c>
      <c r="AD20" t="n">
        <v>226748.07350011</v>
      </c>
      <c r="AE20" t="n">
        <v>310246.717581703</v>
      </c>
      <c r="AF20" t="n">
        <v>2.087242207730164e-06</v>
      </c>
      <c r="AG20" t="n">
        <v>0.2452083333333333</v>
      </c>
      <c r="AH20" t="n">
        <v>280637.2062898001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4.2808</v>
      </c>
      <c r="E21" t="n">
        <v>23.36</v>
      </c>
      <c r="F21" t="n">
        <v>18.31</v>
      </c>
      <c r="G21" t="n">
        <v>29.69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288.04</v>
      </c>
      <c r="Q21" t="n">
        <v>2924.52</v>
      </c>
      <c r="R21" t="n">
        <v>94.31999999999999</v>
      </c>
      <c r="S21" t="n">
        <v>60.56</v>
      </c>
      <c r="T21" t="n">
        <v>16981.27</v>
      </c>
      <c r="U21" t="n">
        <v>0.64</v>
      </c>
      <c r="V21" t="n">
        <v>0.9399999999999999</v>
      </c>
      <c r="W21" t="n">
        <v>0.22</v>
      </c>
      <c r="X21" t="n">
        <v>1.03</v>
      </c>
      <c r="Y21" t="n">
        <v>1</v>
      </c>
      <c r="Z21" t="n">
        <v>10</v>
      </c>
      <c r="AA21" t="n">
        <v>222.9836688667384</v>
      </c>
      <c r="AB21" t="n">
        <v>305.0960930885151</v>
      </c>
      <c r="AC21" t="n">
        <v>275.9781501692934</v>
      </c>
      <c r="AD21" t="n">
        <v>222983.6688667384</v>
      </c>
      <c r="AE21" t="n">
        <v>305096.0930885151</v>
      </c>
      <c r="AF21" t="n">
        <v>2.103457423337089e-06</v>
      </c>
      <c r="AG21" t="n">
        <v>0.2433333333333333</v>
      </c>
      <c r="AH21" t="n">
        <v>275978.1501692935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4.3092</v>
      </c>
      <c r="E22" t="n">
        <v>23.21</v>
      </c>
      <c r="F22" t="n">
        <v>18.26</v>
      </c>
      <c r="G22" t="n">
        <v>31.31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284.79</v>
      </c>
      <c r="Q22" t="n">
        <v>2924.37</v>
      </c>
      <c r="R22" t="n">
        <v>92.77</v>
      </c>
      <c r="S22" t="n">
        <v>60.56</v>
      </c>
      <c r="T22" t="n">
        <v>16217.06</v>
      </c>
      <c r="U22" t="n">
        <v>0.65</v>
      </c>
      <c r="V22" t="n">
        <v>0.9399999999999999</v>
      </c>
      <c r="W22" t="n">
        <v>0.22</v>
      </c>
      <c r="X22" t="n">
        <v>0.99</v>
      </c>
      <c r="Y22" t="n">
        <v>1</v>
      </c>
      <c r="Z22" t="n">
        <v>10</v>
      </c>
      <c r="AA22" t="n">
        <v>219.543958922387</v>
      </c>
      <c r="AB22" t="n">
        <v>300.3897301933631</v>
      </c>
      <c r="AC22" t="n">
        <v>271.7209559434314</v>
      </c>
      <c r="AD22" t="n">
        <v>219543.958922387</v>
      </c>
      <c r="AE22" t="n">
        <v>300389.7301933631</v>
      </c>
      <c r="AF22" t="n">
        <v>2.117412336162442e-06</v>
      </c>
      <c r="AG22" t="n">
        <v>0.2417708333333334</v>
      </c>
      <c r="AH22" t="n">
        <v>271720.9559434314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4.3264</v>
      </c>
      <c r="E23" t="n">
        <v>23.11</v>
      </c>
      <c r="F23" t="n">
        <v>18.23</v>
      </c>
      <c r="G23" t="n">
        <v>32.17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281.64</v>
      </c>
      <c r="Q23" t="n">
        <v>2924.55</v>
      </c>
      <c r="R23" t="n">
        <v>91.63</v>
      </c>
      <c r="S23" t="n">
        <v>60.56</v>
      </c>
      <c r="T23" t="n">
        <v>15649.85</v>
      </c>
      <c r="U23" t="n">
        <v>0.66</v>
      </c>
      <c r="V23" t="n">
        <v>0.9399999999999999</v>
      </c>
      <c r="W23" t="n">
        <v>0.22</v>
      </c>
      <c r="X23" t="n">
        <v>0.95</v>
      </c>
      <c r="Y23" t="n">
        <v>1</v>
      </c>
      <c r="Z23" t="n">
        <v>10</v>
      </c>
      <c r="AA23" t="n">
        <v>216.8226366758229</v>
      </c>
      <c r="AB23" t="n">
        <v>296.6662970393514</v>
      </c>
      <c r="AC23" t="n">
        <v>268.3528820237663</v>
      </c>
      <c r="AD23" t="n">
        <v>216822.6366758229</v>
      </c>
      <c r="AE23" t="n">
        <v>296666.2970393514</v>
      </c>
      <c r="AF23" t="n">
        <v>2.12586390308484e-06</v>
      </c>
      <c r="AG23" t="n">
        <v>0.2407291666666667</v>
      </c>
      <c r="AH23" t="n">
        <v>268352.8820237662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4.3627</v>
      </c>
      <c r="E24" t="n">
        <v>22.92</v>
      </c>
      <c r="F24" t="n">
        <v>18.15</v>
      </c>
      <c r="G24" t="n">
        <v>34.02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30</v>
      </c>
      <c r="N24" t="n">
        <v>90</v>
      </c>
      <c r="O24" t="n">
        <v>38260.74</v>
      </c>
      <c r="P24" t="n">
        <v>278.26</v>
      </c>
      <c r="Q24" t="n">
        <v>2924.48</v>
      </c>
      <c r="R24" t="n">
        <v>89.01000000000001</v>
      </c>
      <c r="S24" t="n">
        <v>60.56</v>
      </c>
      <c r="T24" t="n">
        <v>14350.19</v>
      </c>
      <c r="U24" t="n">
        <v>0.68</v>
      </c>
      <c r="V24" t="n">
        <v>0.95</v>
      </c>
      <c r="W24" t="n">
        <v>0.21</v>
      </c>
      <c r="X24" t="n">
        <v>0.87</v>
      </c>
      <c r="Y24" t="n">
        <v>1</v>
      </c>
      <c r="Z24" t="n">
        <v>10</v>
      </c>
      <c r="AA24" t="n">
        <v>212.9104532647189</v>
      </c>
      <c r="AB24" t="n">
        <v>291.3134751029307</v>
      </c>
      <c r="AC24" t="n">
        <v>263.5109259002229</v>
      </c>
      <c r="AD24" t="n">
        <v>212910.4532647189</v>
      </c>
      <c r="AE24" t="n">
        <v>291313.4751029307</v>
      </c>
      <c r="AF24" t="n">
        <v>2.143700640252457e-06</v>
      </c>
      <c r="AG24" t="n">
        <v>0.23875</v>
      </c>
      <c r="AH24" t="n">
        <v>263510.9259002229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4.3781</v>
      </c>
      <c r="E25" t="n">
        <v>22.84</v>
      </c>
      <c r="F25" t="n">
        <v>18.12</v>
      </c>
      <c r="G25" t="n">
        <v>35.07</v>
      </c>
      <c r="H25" t="n">
        <v>0.39</v>
      </c>
      <c r="I25" t="n">
        <v>31</v>
      </c>
      <c r="J25" t="n">
        <v>308.86</v>
      </c>
      <c r="K25" t="n">
        <v>61.82</v>
      </c>
      <c r="L25" t="n">
        <v>6.75</v>
      </c>
      <c r="M25" t="n">
        <v>29</v>
      </c>
      <c r="N25" t="n">
        <v>90.29000000000001</v>
      </c>
      <c r="O25" t="n">
        <v>38327.57</v>
      </c>
      <c r="P25" t="n">
        <v>274.46</v>
      </c>
      <c r="Q25" t="n">
        <v>2924.4</v>
      </c>
      <c r="R25" t="n">
        <v>88.11</v>
      </c>
      <c r="S25" t="n">
        <v>60.56</v>
      </c>
      <c r="T25" t="n">
        <v>13904.5</v>
      </c>
      <c r="U25" t="n">
        <v>0.6899999999999999</v>
      </c>
      <c r="V25" t="n">
        <v>0.95</v>
      </c>
      <c r="W25" t="n">
        <v>0.21</v>
      </c>
      <c r="X25" t="n">
        <v>0.84</v>
      </c>
      <c r="Y25" t="n">
        <v>1</v>
      </c>
      <c r="Z25" t="n">
        <v>10</v>
      </c>
      <c r="AA25" t="n">
        <v>209.975379598989</v>
      </c>
      <c r="AB25" t="n">
        <v>287.2975778271694</v>
      </c>
      <c r="AC25" t="n">
        <v>259.878300224112</v>
      </c>
      <c r="AD25" t="n">
        <v>209975.3795989889</v>
      </c>
      <c r="AE25" t="n">
        <v>287297.5778271694</v>
      </c>
      <c r="AF25" t="n">
        <v>2.151267740869022e-06</v>
      </c>
      <c r="AG25" t="n">
        <v>0.2379166666666667</v>
      </c>
      <c r="AH25" t="n">
        <v>259878.3002241119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4.4135</v>
      </c>
      <c r="E26" t="n">
        <v>22.66</v>
      </c>
      <c r="F26" t="n">
        <v>18.05</v>
      </c>
      <c r="G26" t="n">
        <v>37.34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27</v>
      </c>
      <c r="N26" t="n">
        <v>90.59</v>
      </c>
      <c r="O26" t="n">
        <v>38394.52</v>
      </c>
      <c r="P26" t="n">
        <v>271.25</v>
      </c>
      <c r="Q26" t="n">
        <v>2924.39</v>
      </c>
      <c r="R26" t="n">
        <v>85.73</v>
      </c>
      <c r="S26" t="n">
        <v>60.56</v>
      </c>
      <c r="T26" t="n">
        <v>12723.47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206.3308545126845</v>
      </c>
      <c r="AB26" t="n">
        <v>282.310977818991</v>
      </c>
      <c r="AC26" t="n">
        <v>255.3676143219755</v>
      </c>
      <c r="AD26" t="n">
        <v>206330.8545126845</v>
      </c>
      <c r="AE26" t="n">
        <v>282310.9778189911</v>
      </c>
      <c r="AF26" t="n">
        <v>2.168662244883723e-06</v>
      </c>
      <c r="AG26" t="n">
        <v>0.2360416666666667</v>
      </c>
      <c r="AH26" t="n">
        <v>255367.6143219755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4.435</v>
      </c>
      <c r="E27" t="n">
        <v>22.55</v>
      </c>
      <c r="F27" t="n">
        <v>18</v>
      </c>
      <c r="G27" t="n">
        <v>38.56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26</v>
      </c>
      <c r="N27" t="n">
        <v>90.88</v>
      </c>
      <c r="O27" t="n">
        <v>38461.6</v>
      </c>
      <c r="P27" t="n">
        <v>268.21</v>
      </c>
      <c r="Q27" t="n">
        <v>2924.77</v>
      </c>
      <c r="R27" t="n">
        <v>83.66</v>
      </c>
      <c r="S27" t="n">
        <v>60.56</v>
      </c>
      <c r="T27" t="n">
        <v>11694.83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203.5282125511129</v>
      </c>
      <c r="AB27" t="n">
        <v>278.4762794433337</v>
      </c>
      <c r="AC27" t="n">
        <v>251.8988941772566</v>
      </c>
      <c r="AD27" t="n">
        <v>203528.2125511129</v>
      </c>
      <c r="AE27" t="n">
        <v>278476.2794433337</v>
      </c>
      <c r="AF27" t="n">
        <v>2.179226703536719e-06</v>
      </c>
      <c r="AG27" t="n">
        <v>0.2348958333333333</v>
      </c>
      <c r="AH27" t="n">
        <v>251898.8941772566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4.478</v>
      </c>
      <c r="E28" t="n">
        <v>22.33</v>
      </c>
      <c r="F28" t="n">
        <v>17.89</v>
      </c>
      <c r="G28" t="n">
        <v>41.28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261.96</v>
      </c>
      <c r="Q28" t="n">
        <v>2924.4</v>
      </c>
      <c r="R28" t="n">
        <v>80.81999999999999</v>
      </c>
      <c r="S28" t="n">
        <v>60.56</v>
      </c>
      <c r="T28" t="n">
        <v>10284.87</v>
      </c>
      <c r="U28" t="n">
        <v>0.75</v>
      </c>
      <c r="V28" t="n">
        <v>0.96</v>
      </c>
      <c r="W28" t="n">
        <v>0.19</v>
      </c>
      <c r="X28" t="n">
        <v>0.61</v>
      </c>
      <c r="Y28" t="n">
        <v>1</v>
      </c>
      <c r="Z28" t="n">
        <v>10</v>
      </c>
      <c r="AA28" t="n">
        <v>197.881547916787</v>
      </c>
      <c r="AB28" t="n">
        <v>270.7502637773908</v>
      </c>
      <c r="AC28" t="n">
        <v>244.9102386029377</v>
      </c>
      <c r="AD28" t="n">
        <v>197881.547916787</v>
      </c>
      <c r="AE28" t="n">
        <v>270750.2637773908</v>
      </c>
      <c r="AF28" t="n">
        <v>2.200355620842713e-06</v>
      </c>
      <c r="AG28" t="n">
        <v>0.2326041666666666</v>
      </c>
      <c r="AH28" t="n">
        <v>244910.2386029378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4.4429</v>
      </c>
      <c r="E29" t="n">
        <v>22.51</v>
      </c>
      <c r="F29" t="n">
        <v>18.07</v>
      </c>
      <c r="G29" t="n">
        <v>41.69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24</v>
      </c>
      <c r="N29" t="n">
        <v>91.47</v>
      </c>
      <c r="O29" t="n">
        <v>38596.15</v>
      </c>
      <c r="P29" t="n">
        <v>264.1</v>
      </c>
      <c r="Q29" t="n">
        <v>2924.61</v>
      </c>
      <c r="R29" t="n">
        <v>86.75</v>
      </c>
      <c r="S29" t="n">
        <v>60.56</v>
      </c>
      <c r="T29" t="n">
        <v>13248.75</v>
      </c>
      <c r="U29" t="n">
        <v>0.7</v>
      </c>
      <c r="V29" t="n">
        <v>0.95</v>
      </c>
      <c r="W29" t="n">
        <v>0.2</v>
      </c>
      <c r="X29" t="n">
        <v>0.79</v>
      </c>
      <c r="Y29" t="n">
        <v>1</v>
      </c>
      <c r="Z29" t="n">
        <v>10</v>
      </c>
      <c r="AA29" t="n">
        <v>201.1448123718642</v>
      </c>
      <c r="AB29" t="n">
        <v>275.2152061698923</v>
      </c>
      <c r="AC29" t="n">
        <v>248.9490531600864</v>
      </c>
      <c r="AD29" t="n">
        <v>201144.8123718642</v>
      </c>
      <c r="AE29" t="n">
        <v>275215.2061698923</v>
      </c>
      <c r="AF29" t="n">
        <v>2.183108527878983e-06</v>
      </c>
      <c r="AG29" t="n">
        <v>0.2344791666666667</v>
      </c>
      <c r="AH29" t="n">
        <v>248949.0531600864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4.4678</v>
      </c>
      <c r="E30" t="n">
        <v>22.38</v>
      </c>
      <c r="F30" t="n">
        <v>18</v>
      </c>
      <c r="G30" t="n">
        <v>43.19</v>
      </c>
      <c r="H30" t="n">
        <v>0.46</v>
      </c>
      <c r="I30" t="n">
        <v>25</v>
      </c>
      <c r="J30" t="n">
        <v>311.59</v>
      </c>
      <c r="K30" t="n">
        <v>61.82</v>
      </c>
      <c r="L30" t="n">
        <v>8</v>
      </c>
      <c r="M30" t="n">
        <v>23</v>
      </c>
      <c r="N30" t="n">
        <v>91.77</v>
      </c>
      <c r="O30" t="n">
        <v>38663.62</v>
      </c>
      <c r="P30" t="n">
        <v>259.22</v>
      </c>
      <c r="Q30" t="n">
        <v>2924.35</v>
      </c>
      <c r="R30" t="n">
        <v>84.12</v>
      </c>
      <c r="S30" t="n">
        <v>60.56</v>
      </c>
      <c r="T30" t="n">
        <v>11939.59</v>
      </c>
      <c r="U30" t="n">
        <v>0.72</v>
      </c>
      <c r="V30" t="n">
        <v>0.96</v>
      </c>
      <c r="W30" t="n">
        <v>0.21</v>
      </c>
      <c r="X30" t="n">
        <v>0.72</v>
      </c>
      <c r="Y30" t="n">
        <v>1</v>
      </c>
      <c r="Z30" t="n">
        <v>10</v>
      </c>
      <c r="AA30" t="n">
        <v>197.1791187170111</v>
      </c>
      <c r="AB30" t="n">
        <v>269.7891691572686</v>
      </c>
      <c r="AC30" t="n">
        <v>244.040869504455</v>
      </c>
      <c r="AD30" t="n">
        <v>197179.1187170111</v>
      </c>
      <c r="AE30" t="n">
        <v>269789.1691572687</v>
      </c>
      <c r="AF30" t="n">
        <v>2.195343645109663e-06</v>
      </c>
      <c r="AG30" t="n">
        <v>0.233125</v>
      </c>
      <c r="AH30" t="n">
        <v>244040.869504455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4.4903</v>
      </c>
      <c r="E31" t="n">
        <v>22.27</v>
      </c>
      <c r="F31" t="n">
        <v>17.94</v>
      </c>
      <c r="G31" t="n">
        <v>44.85</v>
      </c>
      <c r="H31" t="n">
        <v>0.47</v>
      </c>
      <c r="I31" t="n">
        <v>24</v>
      </c>
      <c r="J31" t="n">
        <v>312.14</v>
      </c>
      <c r="K31" t="n">
        <v>61.82</v>
      </c>
      <c r="L31" t="n">
        <v>8.25</v>
      </c>
      <c r="M31" t="n">
        <v>22</v>
      </c>
      <c r="N31" t="n">
        <v>92.06999999999999</v>
      </c>
      <c r="O31" t="n">
        <v>38731.35</v>
      </c>
      <c r="P31" t="n">
        <v>255.44</v>
      </c>
      <c r="Q31" t="n">
        <v>2924.35</v>
      </c>
      <c r="R31" t="n">
        <v>82.23</v>
      </c>
      <c r="S31" t="n">
        <v>60.56</v>
      </c>
      <c r="T31" t="n">
        <v>11000.18</v>
      </c>
      <c r="U31" t="n">
        <v>0.74</v>
      </c>
      <c r="V31" t="n">
        <v>0.96</v>
      </c>
      <c r="W31" t="n">
        <v>0.2</v>
      </c>
      <c r="X31" t="n">
        <v>0.66</v>
      </c>
      <c r="Y31" t="n">
        <v>1</v>
      </c>
      <c r="Z31" t="n">
        <v>10</v>
      </c>
      <c r="AA31" t="n">
        <v>193.9826381522528</v>
      </c>
      <c r="AB31" t="n">
        <v>265.4156034297986</v>
      </c>
      <c r="AC31" t="n">
        <v>240.0847107516752</v>
      </c>
      <c r="AD31" t="n">
        <v>193982.6381522528</v>
      </c>
      <c r="AE31" t="n">
        <v>265415.6034297986</v>
      </c>
      <c r="AF31" t="n">
        <v>2.206399473932567e-06</v>
      </c>
      <c r="AG31" t="n">
        <v>0.2319791666666667</v>
      </c>
      <c r="AH31" t="n">
        <v>240084.7107516752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4.5044</v>
      </c>
      <c r="E32" t="n">
        <v>22.2</v>
      </c>
      <c r="F32" t="n">
        <v>17.93</v>
      </c>
      <c r="G32" t="n">
        <v>46.76</v>
      </c>
      <c r="H32" t="n">
        <v>0.48</v>
      </c>
      <c r="I32" t="n">
        <v>23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252.44</v>
      </c>
      <c r="Q32" t="n">
        <v>2924.42</v>
      </c>
      <c r="R32" t="n">
        <v>81.64</v>
      </c>
      <c r="S32" t="n">
        <v>60.56</v>
      </c>
      <c r="T32" t="n">
        <v>10711.04</v>
      </c>
      <c r="U32" t="n">
        <v>0.74</v>
      </c>
      <c r="V32" t="n">
        <v>0.96</v>
      </c>
      <c r="W32" t="n">
        <v>0.2</v>
      </c>
      <c r="X32" t="n">
        <v>0.65</v>
      </c>
      <c r="Y32" t="n">
        <v>1</v>
      </c>
      <c r="Z32" t="n">
        <v>10</v>
      </c>
      <c r="AA32" t="n">
        <v>191.7396490582198</v>
      </c>
      <c r="AB32" t="n">
        <v>262.3466467976493</v>
      </c>
      <c r="AC32" t="n">
        <v>237.3086510331896</v>
      </c>
      <c r="AD32" t="n">
        <v>191739.6490582198</v>
      </c>
      <c r="AE32" t="n">
        <v>262346.6467976493</v>
      </c>
      <c r="AF32" t="n">
        <v>2.213327793328253e-06</v>
      </c>
      <c r="AG32" t="n">
        <v>0.23125</v>
      </c>
      <c r="AH32" t="n">
        <v>237308.6510331896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4.5231</v>
      </c>
      <c r="E33" t="n">
        <v>22.11</v>
      </c>
      <c r="F33" t="n">
        <v>17.89</v>
      </c>
      <c r="G33" t="n">
        <v>48.79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249.52</v>
      </c>
      <c r="Q33" t="n">
        <v>2924.56</v>
      </c>
      <c r="R33" t="n">
        <v>80.34</v>
      </c>
      <c r="S33" t="n">
        <v>60.56</v>
      </c>
      <c r="T33" t="n">
        <v>10065.13</v>
      </c>
      <c r="U33" t="n">
        <v>0.75</v>
      </c>
      <c r="V33" t="n">
        <v>0.96</v>
      </c>
      <c r="W33" t="n">
        <v>0.21</v>
      </c>
      <c r="X33" t="n">
        <v>0.61</v>
      </c>
      <c r="Y33" t="n">
        <v>1</v>
      </c>
      <c r="Z33" t="n">
        <v>10</v>
      </c>
      <c r="AA33" t="n">
        <v>189.2727616239598</v>
      </c>
      <c r="AB33" t="n">
        <v>258.9713425787037</v>
      </c>
      <c r="AC33" t="n">
        <v>234.2554811116299</v>
      </c>
      <c r="AD33" t="n">
        <v>189272.7616239598</v>
      </c>
      <c r="AE33" t="n">
        <v>258971.3425787037</v>
      </c>
      <c r="AF33" t="n">
        <v>2.22251641550551e-06</v>
      </c>
      <c r="AG33" t="n">
        <v>0.2303125</v>
      </c>
      <c r="AH33" t="n">
        <v>234255.4811116299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4.5395</v>
      </c>
      <c r="E34" t="n">
        <v>22.03</v>
      </c>
      <c r="F34" t="n">
        <v>17.86</v>
      </c>
      <c r="G34" t="n">
        <v>51.04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6</v>
      </c>
      <c r="N34" t="n">
        <v>92.97</v>
      </c>
      <c r="O34" t="n">
        <v>38934.97</v>
      </c>
      <c r="P34" t="n">
        <v>247.14</v>
      </c>
      <c r="Q34" t="n">
        <v>2924.57</v>
      </c>
      <c r="R34" t="n">
        <v>79.09</v>
      </c>
      <c r="S34" t="n">
        <v>60.56</v>
      </c>
      <c r="T34" t="n">
        <v>9446.91</v>
      </c>
      <c r="U34" t="n">
        <v>0.77</v>
      </c>
      <c r="V34" t="n">
        <v>0.96</v>
      </c>
      <c r="W34" t="n">
        <v>0.22</v>
      </c>
      <c r="X34" t="n">
        <v>0.59</v>
      </c>
      <c r="Y34" t="n">
        <v>1</v>
      </c>
      <c r="Z34" t="n">
        <v>10</v>
      </c>
      <c r="AA34" t="n">
        <v>187.2374505846735</v>
      </c>
      <c r="AB34" t="n">
        <v>256.1865402231678</v>
      </c>
      <c r="AC34" t="n">
        <v>231.7364563844108</v>
      </c>
      <c r="AD34" t="n">
        <v>187237.4505846735</v>
      </c>
      <c r="AE34" t="n">
        <v>256186.5402231678</v>
      </c>
      <c r="AF34" t="n">
        <v>2.230574886291982e-06</v>
      </c>
      <c r="AG34" t="n">
        <v>0.2294791666666667</v>
      </c>
      <c r="AH34" t="n">
        <v>231736.4563844108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4.5374</v>
      </c>
      <c r="E35" t="n">
        <v>22.04</v>
      </c>
      <c r="F35" t="n">
        <v>17.88</v>
      </c>
      <c r="G35" t="n">
        <v>51.07</v>
      </c>
      <c r="H35" t="n">
        <v>0.52</v>
      </c>
      <c r="I35" t="n">
        <v>21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247.11</v>
      </c>
      <c r="Q35" t="n">
        <v>2924.47</v>
      </c>
      <c r="R35" t="n">
        <v>79.51000000000001</v>
      </c>
      <c r="S35" t="n">
        <v>60.56</v>
      </c>
      <c r="T35" t="n">
        <v>9653.799999999999</v>
      </c>
      <c r="U35" t="n">
        <v>0.76</v>
      </c>
      <c r="V35" t="n">
        <v>0.96</v>
      </c>
      <c r="W35" t="n">
        <v>0.22</v>
      </c>
      <c r="X35" t="n">
        <v>0.6</v>
      </c>
      <c r="Y35" t="n">
        <v>1</v>
      </c>
      <c r="Z35" t="n">
        <v>10</v>
      </c>
      <c r="AA35" t="n">
        <v>187.3669474684472</v>
      </c>
      <c r="AB35" t="n">
        <v>256.3637235725462</v>
      </c>
      <c r="AC35" t="n">
        <v>231.8967296036029</v>
      </c>
      <c r="AD35" t="n">
        <v>187366.9474684472</v>
      </c>
      <c r="AE35" t="n">
        <v>256363.7235725462</v>
      </c>
      <c r="AF35" t="n">
        <v>2.229543008935177e-06</v>
      </c>
      <c r="AG35" t="n">
        <v>0.2295833333333333</v>
      </c>
      <c r="AH35" t="n">
        <v>231896.7296036029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4.5353</v>
      </c>
      <c r="E36" t="n">
        <v>22.05</v>
      </c>
      <c r="F36" t="n">
        <v>17.89</v>
      </c>
      <c r="G36" t="n">
        <v>51.1</v>
      </c>
      <c r="H36" t="n">
        <v>0.54</v>
      </c>
      <c r="I36" t="n">
        <v>21</v>
      </c>
      <c r="J36" t="n">
        <v>314.9</v>
      </c>
      <c r="K36" t="n">
        <v>61.82</v>
      </c>
      <c r="L36" t="n">
        <v>9.5</v>
      </c>
      <c r="M36" t="n">
        <v>1</v>
      </c>
      <c r="N36" t="n">
        <v>93.56999999999999</v>
      </c>
      <c r="O36" t="n">
        <v>39071.38</v>
      </c>
      <c r="P36" t="n">
        <v>247.77</v>
      </c>
      <c r="Q36" t="n">
        <v>2924.53</v>
      </c>
      <c r="R36" t="n">
        <v>79.79000000000001</v>
      </c>
      <c r="S36" t="n">
        <v>60.56</v>
      </c>
      <c r="T36" t="n">
        <v>9796.73</v>
      </c>
      <c r="U36" t="n">
        <v>0.76</v>
      </c>
      <c r="V36" t="n">
        <v>0.96</v>
      </c>
      <c r="W36" t="n">
        <v>0.22</v>
      </c>
      <c r="X36" t="n">
        <v>0.61</v>
      </c>
      <c r="Y36" t="n">
        <v>1</v>
      </c>
      <c r="Z36" t="n">
        <v>10</v>
      </c>
      <c r="AA36" t="n">
        <v>187.8347263825597</v>
      </c>
      <c r="AB36" t="n">
        <v>257.0037593197837</v>
      </c>
      <c r="AC36" t="n">
        <v>232.4756812374201</v>
      </c>
      <c r="AD36" t="n">
        <v>187834.7263825597</v>
      </c>
      <c r="AE36" t="n">
        <v>257003.7593197837</v>
      </c>
      <c r="AF36" t="n">
        <v>2.228511131578373e-06</v>
      </c>
      <c r="AG36" t="n">
        <v>0.2296875</v>
      </c>
      <c r="AH36" t="n">
        <v>232475.6812374201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4.533</v>
      </c>
      <c r="E37" t="n">
        <v>22.06</v>
      </c>
      <c r="F37" t="n">
        <v>17.9</v>
      </c>
      <c r="G37" t="n">
        <v>51.13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0</v>
      </c>
      <c r="N37" t="n">
        <v>93.88</v>
      </c>
      <c r="O37" t="n">
        <v>39139.8</v>
      </c>
      <c r="P37" t="n">
        <v>248.1</v>
      </c>
      <c r="Q37" t="n">
        <v>2924.49</v>
      </c>
      <c r="R37" t="n">
        <v>80.06999999999999</v>
      </c>
      <c r="S37" t="n">
        <v>60.56</v>
      </c>
      <c r="T37" t="n">
        <v>9934.530000000001</v>
      </c>
      <c r="U37" t="n">
        <v>0.76</v>
      </c>
      <c r="V37" t="n">
        <v>0.96</v>
      </c>
      <c r="W37" t="n">
        <v>0.22</v>
      </c>
      <c r="X37" t="n">
        <v>0.62</v>
      </c>
      <c r="Y37" t="n">
        <v>1</v>
      </c>
      <c r="Z37" t="n">
        <v>10</v>
      </c>
      <c r="AA37" t="n">
        <v>188.1350656010167</v>
      </c>
      <c r="AB37" t="n">
        <v>257.4146966885076</v>
      </c>
      <c r="AC37" t="n">
        <v>232.8473993204274</v>
      </c>
      <c r="AD37" t="n">
        <v>188135.0656010167</v>
      </c>
      <c r="AE37" t="n">
        <v>257414.6966885076</v>
      </c>
      <c r="AF37" t="n">
        <v>2.227380980187587e-06</v>
      </c>
      <c r="AG37" t="n">
        <v>0.2297916666666666</v>
      </c>
      <c r="AH37" t="n">
        <v>232847.3993204274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3.2311</v>
      </c>
      <c r="E2" t="n">
        <v>30.95</v>
      </c>
      <c r="F2" t="n">
        <v>26.05</v>
      </c>
      <c r="G2" t="n">
        <v>5.33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75.78</v>
      </c>
      <c r="Q2" t="n">
        <v>2925.64</v>
      </c>
      <c r="R2" t="n">
        <v>333.73</v>
      </c>
      <c r="S2" t="n">
        <v>60.56</v>
      </c>
      <c r="T2" t="n">
        <v>135405.42</v>
      </c>
      <c r="U2" t="n">
        <v>0.18</v>
      </c>
      <c r="V2" t="n">
        <v>0.66</v>
      </c>
      <c r="W2" t="n">
        <v>1.02</v>
      </c>
      <c r="X2" t="n">
        <v>8.76</v>
      </c>
      <c r="Y2" t="n">
        <v>1</v>
      </c>
      <c r="Z2" t="n">
        <v>10</v>
      </c>
      <c r="AA2" t="n">
        <v>95.63814527347543</v>
      </c>
      <c r="AB2" t="n">
        <v>130.8563296203039</v>
      </c>
      <c r="AC2" t="n">
        <v>118.367585179389</v>
      </c>
      <c r="AD2" t="n">
        <v>95638.14527347543</v>
      </c>
      <c r="AE2" t="n">
        <v>130856.3296203039</v>
      </c>
      <c r="AF2" t="n">
        <v>2.216157218747237e-06</v>
      </c>
      <c r="AG2" t="n">
        <v>0.3223958333333333</v>
      </c>
      <c r="AH2" t="n">
        <v>118367.585179389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4.0032</v>
      </c>
      <c r="E2" t="n">
        <v>24.98</v>
      </c>
      <c r="F2" t="n">
        <v>20.61</v>
      </c>
      <c r="G2" t="n">
        <v>10.66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159.72</v>
      </c>
      <c r="Q2" t="n">
        <v>2924.75</v>
      </c>
      <c r="R2" t="n">
        <v>169.2</v>
      </c>
      <c r="S2" t="n">
        <v>60.56</v>
      </c>
      <c r="T2" t="n">
        <v>54022.87</v>
      </c>
      <c r="U2" t="n">
        <v>0.36</v>
      </c>
      <c r="V2" t="n">
        <v>0.83</v>
      </c>
      <c r="W2" t="n">
        <v>0.35</v>
      </c>
      <c r="X2" t="n">
        <v>3.33</v>
      </c>
      <c r="Y2" t="n">
        <v>1</v>
      </c>
      <c r="Z2" t="n">
        <v>10</v>
      </c>
      <c r="AA2" t="n">
        <v>141.6475192302008</v>
      </c>
      <c r="AB2" t="n">
        <v>193.8083848581875</v>
      </c>
      <c r="AC2" t="n">
        <v>175.3115846191535</v>
      </c>
      <c r="AD2" t="n">
        <v>141647.5192302008</v>
      </c>
      <c r="AE2" t="n">
        <v>193808.3848581875</v>
      </c>
      <c r="AF2" t="n">
        <v>2.353397536173342e-06</v>
      </c>
      <c r="AG2" t="n">
        <v>0.2602083333333333</v>
      </c>
      <c r="AH2" t="n">
        <v>175311.5846191534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4.2876</v>
      </c>
      <c r="E3" t="n">
        <v>23.32</v>
      </c>
      <c r="F3" t="n">
        <v>19.63</v>
      </c>
      <c r="G3" t="n">
        <v>14.19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79</v>
      </c>
      <c r="N3" t="n">
        <v>13.05</v>
      </c>
      <c r="O3" t="n">
        <v>12446.14</v>
      </c>
      <c r="P3" t="n">
        <v>142.54</v>
      </c>
      <c r="Q3" t="n">
        <v>2924.69</v>
      </c>
      <c r="R3" t="n">
        <v>136.93</v>
      </c>
      <c r="S3" t="n">
        <v>60.56</v>
      </c>
      <c r="T3" t="n">
        <v>38054.17</v>
      </c>
      <c r="U3" t="n">
        <v>0.44</v>
      </c>
      <c r="V3" t="n">
        <v>0.88</v>
      </c>
      <c r="W3" t="n">
        <v>0.3</v>
      </c>
      <c r="X3" t="n">
        <v>2.35</v>
      </c>
      <c r="Y3" t="n">
        <v>1</v>
      </c>
      <c r="Z3" t="n">
        <v>10</v>
      </c>
      <c r="AA3" t="n">
        <v>120.7674544139896</v>
      </c>
      <c r="AB3" t="n">
        <v>165.2393590132145</v>
      </c>
      <c r="AC3" t="n">
        <v>149.4691465039359</v>
      </c>
      <c r="AD3" t="n">
        <v>120767.4544139896</v>
      </c>
      <c r="AE3" t="n">
        <v>165239.3590132145</v>
      </c>
      <c r="AF3" t="n">
        <v>2.520590346746809e-06</v>
      </c>
      <c r="AG3" t="n">
        <v>0.2429166666666667</v>
      </c>
      <c r="AH3" t="n">
        <v>149469.1465039359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4.429</v>
      </c>
      <c r="E4" t="n">
        <v>22.58</v>
      </c>
      <c r="F4" t="n">
        <v>19.21</v>
      </c>
      <c r="G4" t="n">
        <v>17.21</v>
      </c>
      <c r="H4" t="n">
        <v>0.27</v>
      </c>
      <c r="I4" t="n">
        <v>67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132.22</v>
      </c>
      <c r="Q4" t="n">
        <v>2924.76</v>
      </c>
      <c r="R4" t="n">
        <v>121.58</v>
      </c>
      <c r="S4" t="n">
        <v>60.56</v>
      </c>
      <c r="T4" t="n">
        <v>30460.97</v>
      </c>
      <c r="U4" t="n">
        <v>0.5</v>
      </c>
      <c r="V4" t="n">
        <v>0.9</v>
      </c>
      <c r="W4" t="n">
        <v>0.33</v>
      </c>
      <c r="X4" t="n">
        <v>1.93</v>
      </c>
      <c r="Y4" t="n">
        <v>1</v>
      </c>
      <c r="Z4" t="n">
        <v>10</v>
      </c>
      <c r="AA4" t="n">
        <v>110.53953744746</v>
      </c>
      <c r="AB4" t="n">
        <v>151.245071795765</v>
      </c>
      <c r="AC4" t="n">
        <v>136.8104544174099</v>
      </c>
      <c r="AD4" t="n">
        <v>110539.5374474601</v>
      </c>
      <c r="AE4" t="n">
        <v>151245.071795765</v>
      </c>
      <c r="AF4" t="n">
        <v>2.603716448768919e-06</v>
      </c>
      <c r="AG4" t="n">
        <v>0.2352083333333333</v>
      </c>
      <c r="AH4" t="n">
        <v>136810.4544174099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4.4312</v>
      </c>
      <c r="E5" t="n">
        <v>22.57</v>
      </c>
      <c r="F5" t="n">
        <v>19.22</v>
      </c>
      <c r="G5" t="n">
        <v>17.48</v>
      </c>
      <c r="H5" t="n">
        <v>0.31</v>
      </c>
      <c r="I5" t="n">
        <v>66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132.22</v>
      </c>
      <c r="Q5" t="n">
        <v>2924.83</v>
      </c>
      <c r="R5" t="n">
        <v>121.16</v>
      </c>
      <c r="S5" t="n">
        <v>60.56</v>
      </c>
      <c r="T5" t="n">
        <v>30255.36</v>
      </c>
      <c r="U5" t="n">
        <v>0.5</v>
      </c>
      <c r="V5" t="n">
        <v>0.9</v>
      </c>
      <c r="W5" t="n">
        <v>0.36</v>
      </c>
      <c r="X5" t="n">
        <v>1.94</v>
      </c>
      <c r="Y5" t="n">
        <v>1</v>
      </c>
      <c r="Z5" t="n">
        <v>10</v>
      </c>
      <c r="AA5" t="n">
        <v>110.5042740659443</v>
      </c>
      <c r="AB5" t="n">
        <v>151.1968228814645</v>
      </c>
      <c r="AC5" t="n">
        <v>136.7668103117725</v>
      </c>
      <c r="AD5" t="n">
        <v>110504.2740659443</v>
      </c>
      <c r="AE5" t="n">
        <v>151196.8228814645</v>
      </c>
      <c r="AF5" t="n">
        <v>2.605009782746631e-06</v>
      </c>
      <c r="AG5" t="n">
        <v>0.2351041666666667</v>
      </c>
      <c r="AH5" t="n">
        <v>136766.8103117725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2.6729</v>
      </c>
      <c r="E2" t="n">
        <v>37.41</v>
      </c>
      <c r="F2" t="n">
        <v>24.71</v>
      </c>
      <c r="G2" t="n">
        <v>5.93</v>
      </c>
      <c r="H2" t="n">
        <v>0.09</v>
      </c>
      <c r="I2" t="n">
        <v>250</v>
      </c>
      <c r="J2" t="n">
        <v>204</v>
      </c>
      <c r="K2" t="n">
        <v>55.27</v>
      </c>
      <c r="L2" t="n">
        <v>1</v>
      </c>
      <c r="M2" t="n">
        <v>248</v>
      </c>
      <c r="N2" t="n">
        <v>42.72</v>
      </c>
      <c r="O2" t="n">
        <v>25393.6</v>
      </c>
      <c r="P2" t="n">
        <v>344.34</v>
      </c>
      <c r="Q2" t="n">
        <v>2925.21</v>
      </c>
      <c r="R2" t="n">
        <v>303.92</v>
      </c>
      <c r="S2" t="n">
        <v>60.56</v>
      </c>
      <c r="T2" t="n">
        <v>120717.47</v>
      </c>
      <c r="U2" t="n">
        <v>0.2</v>
      </c>
      <c r="V2" t="n">
        <v>0.7</v>
      </c>
      <c r="W2" t="n">
        <v>0.5600000000000001</v>
      </c>
      <c r="X2" t="n">
        <v>7.43</v>
      </c>
      <c r="Y2" t="n">
        <v>1</v>
      </c>
      <c r="Z2" t="n">
        <v>10</v>
      </c>
      <c r="AA2" t="n">
        <v>422.6299152813812</v>
      </c>
      <c r="AB2" t="n">
        <v>578.2608952039427</v>
      </c>
      <c r="AC2" t="n">
        <v>523.0724869599413</v>
      </c>
      <c r="AD2" t="n">
        <v>422629.9152813812</v>
      </c>
      <c r="AE2" t="n">
        <v>578260.8952039427</v>
      </c>
      <c r="AF2" t="n">
        <v>1.393041320798554e-06</v>
      </c>
      <c r="AG2" t="n">
        <v>0.3896875</v>
      </c>
      <c r="AH2" t="n">
        <v>523072.4869599413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3.0867</v>
      </c>
      <c r="E3" t="n">
        <v>32.4</v>
      </c>
      <c r="F3" t="n">
        <v>22.53</v>
      </c>
      <c r="G3" t="n">
        <v>7.51</v>
      </c>
      <c r="H3" t="n">
        <v>0.11</v>
      </c>
      <c r="I3" t="n">
        <v>180</v>
      </c>
      <c r="J3" t="n">
        <v>204.39</v>
      </c>
      <c r="K3" t="n">
        <v>55.27</v>
      </c>
      <c r="L3" t="n">
        <v>1.25</v>
      </c>
      <c r="M3" t="n">
        <v>178</v>
      </c>
      <c r="N3" t="n">
        <v>42.87</v>
      </c>
      <c r="O3" t="n">
        <v>25442.42</v>
      </c>
      <c r="P3" t="n">
        <v>310.15</v>
      </c>
      <c r="Q3" t="n">
        <v>2925.07</v>
      </c>
      <c r="R3" t="n">
        <v>232.37</v>
      </c>
      <c r="S3" t="n">
        <v>60.56</v>
      </c>
      <c r="T3" t="n">
        <v>85288.95</v>
      </c>
      <c r="U3" t="n">
        <v>0.26</v>
      </c>
      <c r="V3" t="n">
        <v>0.76</v>
      </c>
      <c r="W3" t="n">
        <v>0.45</v>
      </c>
      <c r="X3" t="n">
        <v>5.25</v>
      </c>
      <c r="Y3" t="n">
        <v>1</v>
      </c>
      <c r="Z3" t="n">
        <v>10</v>
      </c>
      <c r="AA3" t="n">
        <v>331.1323071169977</v>
      </c>
      <c r="AB3" t="n">
        <v>453.0698311238493</v>
      </c>
      <c r="AC3" t="n">
        <v>409.8294823288901</v>
      </c>
      <c r="AD3" t="n">
        <v>331132.3071169977</v>
      </c>
      <c r="AE3" t="n">
        <v>453069.8311238493</v>
      </c>
      <c r="AF3" t="n">
        <v>1.608702399980881e-06</v>
      </c>
      <c r="AG3" t="n">
        <v>0.3375</v>
      </c>
      <c r="AH3" t="n">
        <v>409829.4823288901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3.3732</v>
      </c>
      <c r="E4" t="n">
        <v>29.65</v>
      </c>
      <c r="F4" t="n">
        <v>21.36</v>
      </c>
      <c r="G4" t="n">
        <v>9.09</v>
      </c>
      <c r="H4" t="n">
        <v>0.13</v>
      </c>
      <c r="I4" t="n">
        <v>141</v>
      </c>
      <c r="J4" t="n">
        <v>204.79</v>
      </c>
      <c r="K4" t="n">
        <v>55.27</v>
      </c>
      <c r="L4" t="n">
        <v>1.5</v>
      </c>
      <c r="M4" t="n">
        <v>139</v>
      </c>
      <c r="N4" t="n">
        <v>43.02</v>
      </c>
      <c r="O4" t="n">
        <v>25491.3</v>
      </c>
      <c r="P4" t="n">
        <v>290.27</v>
      </c>
      <c r="Q4" t="n">
        <v>2925.05</v>
      </c>
      <c r="R4" t="n">
        <v>194.04</v>
      </c>
      <c r="S4" t="n">
        <v>60.56</v>
      </c>
      <c r="T4" t="n">
        <v>66317.58</v>
      </c>
      <c r="U4" t="n">
        <v>0.31</v>
      </c>
      <c r="V4" t="n">
        <v>0.8100000000000001</v>
      </c>
      <c r="W4" t="n">
        <v>0.39</v>
      </c>
      <c r="X4" t="n">
        <v>4.08</v>
      </c>
      <c r="Y4" t="n">
        <v>1</v>
      </c>
      <c r="Z4" t="n">
        <v>10</v>
      </c>
      <c r="AA4" t="n">
        <v>284.8312324397232</v>
      </c>
      <c r="AB4" t="n">
        <v>389.7186580911512</v>
      </c>
      <c r="AC4" t="n">
        <v>352.5244563365029</v>
      </c>
      <c r="AD4" t="n">
        <v>284831.2324397232</v>
      </c>
      <c r="AE4" t="n">
        <v>389718.6580911512</v>
      </c>
      <c r="AF4" t="n">
        <v>1.758018251082227e-06</v>
      </c>
      <c r="AG4" t="n">
        <v>0.3088541666666667</v>
      </c>
      <c r="AH4" t="n">
        <v>352524.4563365029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3.5961</v>
      </c>
      <c r="E5" t="n">
        <v>27.81</v>
      </c>
      <c r="F5" t="n">
        <v>20.58</v>
      </c>
      <c r="G5" t="n">
        <v>10.74</v>
      </c>
      <c r="H5" t="n">
        <v>0.15</v>
      </c>
      <c r="I5" t="n">
        <v>115</v>
      </c>
      <c r="J5" t="n">
        <v>205.18</v>
      </c>
      <c r="K5" t="n">
        <v>55.27</v>
      </c>
      <c r="L5" t="n">
        <v>1.75</v>
      </c>
      <c r="M5" t="n">
        <v>113</v>
      </c>
      <c r="N5" t="n">
        <v>43.16</v>
      </c>
      <c r="O5" t="n">
        <v>25540.22</v>
      </c>
      <c r="P5" t="n">
        <v>276.03</v>
      </c>
      <c r="Q5" t="n">
        <v>2924.8</v>
      </c>
      <c r="R5" t="n">
        <v>168.28</v>
      </c>
      <c r="S5" t="n">
        <v>60.56</v>
      </c>
      <c r="T5" t="n">
        <v>53572.34</v>
      </c>
      <c r="U5" t="n">
        <v>0.36</v>
      </c>
      <c r="V5" t="n">
        <v>0.84</v>
      </c>
      <c r="W5" t="n">
        <v>0.35</v>
      </c>
      <c r="X5" t="n">
        <v>3.3</v>
      </c>
      <c r="Y5" t="n">
        <v>1</v>
      </c>
      <c r="Z5" t="n">
        <v>10</v>
      </c>
      <c r="AA5" t="n">
        <v>255.1604340268939</v>
      </c>
      <c r="AB5" t="n">
        <v>349.1217627193107</v>
      </c>
      <c r="AC5" t="n">
        <v>315.8020716809552</v>
      </c>
      <c r="AD5" t="n">
        <v>255160.4340268939</v>
      </c>
      <c r="AE5" t="n">
        <v>349121.7627193106</v>
      </c>
      <c r="AF5" t="n">
        <v>1.874187546755838e-06</v>
      </c>
      <c r="AG5" t="n">
        <v>0.2896875</v>
      </c>
      <c r="AH5" t="n">
        <v>315802.0716809552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3.7616</v>
      </c>
      <c r="E6" t="n">
        <v>26.58</v>
      </c>
      <c r="F6" t="n">
        <v>20.09</v>
      </c>
      <c r="G6" t="n">
        <v>12.42</v>
      </c>
      <c r="H6" t="n">
        <v>0.17</v>
      </c>
      <c r="I6" t="n">
        <v>97</v>
      </c>
      <c r="J6" t="n">
        <v>205.58</v>
      </c>
      <c r="K6" t="n">
        <v>55.27</v>
      </c>
      <c r="L6" t="n">
        <v>2</v>
      </c>
      <c r="M6" t="n">
        <v>95</v>
      </c>
      <c r="N6" t="n">
        <v>43.31</v>
      </c>
      <c r="O6" t="n">
        <v>25589.2</v>
      </c>
      <c r="P6" t="n">
        <v>265.95</v>
      </c>
      <c r="Q6" t="n">
        <v>2924.56</v>
      </c>
      <c r="R6" t="n">
        <v>152.19</v>
      </c>
      <c r="S6" t="n">
        <v>60.56</v>
      </c>
      <c r="T6" t="n">
        <v>45613.29</v>
      </c>
      <c r="U6" t="n">
        <v>0.4</v>
      </c>
      <c r="V6" t="n">
        <v>0.86</v>
      </c>
      <c r="W6" t="n">
        <v>0.32</v>
      </c>
      <c r="X6" t="n">
        <v>2.81</v>
      </c>
      <c r="Y6" t="n">
        <v>1</v>
      </c>
      <c r="Z6" t="n">
        <v>10</v>
      </c>
      <c r="AA6" t="n">
        <v>235.9992801391384</v>
      </c>
      <c r="AB6" t="n">
        <v>322.9046266396476</v>
      </c>
      <c r="AC6" t="n">
        <v>292.0870622727454</v>
      </c>
      <c r="AD6" t="n">
        <v>235999.2801391385</v>
      </c>
      <c r="AE6" t="n">
        <v>322904.6266396476</v>
      </c>
      <c r="AF6" t="n">
        <v>1.960441554983666e-06</v>
      </c>
      <c r="AG6" t="n">
        <v>0.276875</v>
      </c>
      <c r="AH6" t="n">
        <v>292087.0622727454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3.9133</v>
      </c>
      <c r="E7" t="n">
        <v>25.55</v>
      </c>
      <c r="F7" t="n">
        <v>19.62</v>
      </c>
      <c r="G7" t="n">
        <v>14.19</v>
      </c>
      <c r="H7" t="n">
        <v>0.19</v>
      </c>
      <c r="I7" t="n">
        <v>83</v>
      </c>
      <c r="J7" t="n">
        <v>205.98</v>
      </c>
      <c r="K7" t="n">
        <v>55.27</v>
      </c>
      <c r="L7" t="n">
        <v>2.25</v>
      </c>
      <c r="M7" t="n">
        <v>81</v>
      </c>
      <c r="N7" t="n">
        <v>43.46</v>
      </c>
      <c r="O7" t="n">
        <v>25638.22</v>
      </c>
      <c r="P7" t="n">
        <v>255.92</v>
      </c>
      <c r="Q7" t="n">
        <v>2924.6</v>
      </c>
      <c r="R7" t="n">
        <v>137.1</v>
      </c>
      <c r="S7" t="n">
        <v>60.56</v>
      </c>
      <c r="T7" t="n">
        <v>38139.36</v>
      </c>
      <c r="U7" t="n">
        <v>0.44</v>
      </c>
      <c r="V7" t="n">
        <v>0.88</v>
      </c>
      <c r="W7" t="n">
        <v>0.3</v>
      </c>
      <c r="X7" t="n">
        <v>2.35</v>
      </c>
      <c r="Y7" t="n">
        <v>1</v>
      </c>
      <c r="Z7" t="n">
        <v>10</v>
      </c>
      <c r="AA7" t="n">
        <v>219.3086954404141</v>
      </c>
      <c r="AB7" t="n">
        <v>300.0678323182355</v>
      </c>
      <c r="AC7" t="n">
        <v>271.4297795497195</v>
      </c>
      <c r="AD7" t="n">
        <v>219308.695440414</v>
      </c>
      <c r="AE7" t="n">
        <v>300067.8323182355</v>
      </c>
      <c r="AF7" t="n">
        <v>2.039503386090382e-06</v>
      </c>
      <c r="AG7" t="n">
        <v>0.2661458333333334</v>
      </c>
      <c r="AH7" t="n">
        <v>271429.7795497195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4.0231</v>
      </c>
      <c r="E8" t="n">
        <v>24.86</v>
      </c>
      <c r="F8" t="n">
        <v>19.33</v>
      </c>
      <c r="G8" t="n">
        <v>15.89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248.61</v>
      </c>
      <c r="Q8" t="n">
        <v>2924.63</v>
      </c>
      <c r="R8" t="n">
        <v>127.4</v>
      </c>
      <c r="S8" t="n">
        <v>60.56</v>
      </c>
      <c r="T8" t="n">
        <v>33338.45</v>
      </c>
      <c r="U8" t="n">
        <v>0.48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208.1293563020466</v>
      </c>
      <c r="AB8" t="n">
        <v>284.7717673114942</v>
      </c>
      <c r="AC8" t="n">
        <v>257.5935495190546</v>
      </c>
      <c r="AD8" t="n">
        <v>208129.3563020466</v>
      </c>
      <c r="AE8" t="n">
        <v>284771.7673114942</v>
      </c>
      <c r="AF8" t="n">
        <v>2.096728099706185e-06</v>
      </c>
      <c r="AG8" t="n">
        <v>0.2589583333333333</v>
      </c>
      <c r="AH8" t="n">
        <v>257593.5495190546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4.1311</v>
      </c>
      <c r="E9" t="n">
        <v>24.21</v>
      </c>
      <c r="F9" t="n">
        <v>19.05</v>
      </c>
      <c r="G9" t="n">
        <v>17.86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241.25</v>
      </c>
      <c r="Q9" t="n">
        <v>2924.79</v>
      </c>
      <c r="R9" t="n">
        <v>118.11</v>
      </c>
      <c r="S9" t="n">
        <v>60.56</v>
      </c>
      <c r="T9" t="n">
        <v>28739.32</v>
      </c>
      <c r="U9" t="n">
        <v>0.51</v>
      </c>
      <c r="V9" t="n">
        <v>0.9</v>
      </c>
      <c r="W9" t="n">
        <v>0.27</v>
      </c>
      <c r="X9" t="n">
        <v>1.77</v>
      </c>
      <c r="Y9" t="n">
        <v>1</v>
      </c>
      <c r="Z9" t="n">
        <v>10</v>
      </c>
      <c r="AA9" t="n">
        <v>197.6282312104538</v>
      </c>
      <c r="AB9" t="n">
        <v>270.4036646842415</v>
      </c>
      <c r="AC9" t="n">
        <v>244.5967184407836</v>
      </c>
      <c r="AD9" t="n">
        <v>197628.2312104538</v>
      </c>
      <c r="AE9" t="n">
        <v>270403.6646842415</v>
      </c>
      <c r="AF9" t="n">
        <v>2.153014703262713e-06</v>
      </c>
      <c r="AG9" t="n">
        <v>0.2521875</v>
      </c>
      <c r="AH9" t="n">
        <v>244596.7184407836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4.226</v>
      </c>
      <c r="E10" t="n">
        <v>23.66</v>
      </c>
      <c r="F10" t="n">
        <v>18.79</v>
      </c>
      <c r="G10" t="n">
        <v>19.78</v>
      </c>
      <c r="H10" t="n">
        <v>0.26</v>
      </c>
      <c r="I10" t="n">
        <v>57</v>
      </c>
      <c r="J10" t="n">
        <v>207.17</v>
      </c>
      <c r="K10" t="n">
        <v>55.27</v>
      </c>
      <c r="L10" t="n">
        <v>3</v>
      </c>
      <c r="M10" t="n">
        <v>55</v>
      </c>
      <c r="N10" t="n">
        <v>43.9</v>
      </c>
      <c r="O10" t="n">
        <v>25785.6</v>
      </c>
      <c r="P10" t="n">
        <v>233.93</v>
      </c>
      <c r="Q10" t="n">
        <v>2924.58</v>
      </c>
      <c r="R10" t="n">
        <v>109.42</v>
      </c>
      <c r="S10" t="n">
        <v>60.56</v>
      </c>
      <c r="T10" t="n">
        <v>24430.24</v>
      </c>
      <c r="U10" t="n">
        <v>0.55</v>
      </c>
      <c r="V10" t="n">
        <v>0.92</v>
      </c>
      <c r="W10" t="n">
        <v>0.26</v>
      </c>
      <c r="X10" t="n">
        <v>1.51</v>
      </c>
      <c r="Y10" t="n">
        <v>1</v>
      </c>
      <c r="Z10" t="n">
        <v>10</v>
      </c>
      <c r="AA10" t="n">
        <v>188.3169547552647</v>
      </c>
      <c r="AB10" t="n">
        <v>257.6635654537327</v>
      </c>
      <c r="AC10" t="n">
        <v>233.0725163999889</v>
      </c>
      <c r="AD10" t="n">
        <v>188316.9547552647</v>
      </c>
      <c r="AE10" t="n">
        <v>257663.5654537327</v>
      </c>
      <c r="AF10" t="n">
        <v>2.202473950276737e-06</v>
      </c>
      <c r="AG10" t="n">
        <v>0.2464583333333333</v>
      </c>
      <c r="AH10" t="n">
        <v>233072.5163999889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4.2901</v>
      </c>
      <c r="E11" t="n">
        <v>23.31</v>
      </c>
      <c r="F11" t="n">
        <v>18.64</v>
      </c>
      <c r="G11" t="n">
        <v>21.5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227.98</v>
      </c>
      <c r="Q11" t="n">
        <v>2924.55</v>
      </c>
      <c r="R11" t="n">
        <v>105.39</v>
      </c>
      <c r="S11" t="n">
        <v>60.56</v>
      </c>
      <c r="T11" t="n">
        <v>22440.93</v>
      </c>
      <c r="U11" t="n">
        <v>0.57</v>
      </c>
      <c r="V11" t="n">
        <v>0.92</v>
      </c>
      <c r="W11" t="n">
        <v>0.22</v>
      </c>
      <c r="X11" t="n">
        <v>1.36</v>
      </c>
      <c r="Y11" t="n">
        <v>1</v>
      </c>
      <c r="Z11" t="n">
        <v>10</v>
      </c>
      <c r="AA11" t="n">
        <v>181.7639197802157</v>
      </c>
      <c r="AB11" t="n">
        <v>248.6974139013756</v>
      </c>
      <c r="AC11" t="n">
        <v>224.9620817677133</v>
      </c>
      <c r="AD11" t="n">
        <v>181763.9197802157</v>
      </c>
      <c r="AE11" t="n">
        <v>248697.4139013756</v>
      </c>
      <c r="AF11" t="n">
        <v>2.235881091832046e-06</v>
      </c>
      <c r="AG11" t="n">
        <v>0.2428125</v>
      </c>
      <c r="AH11" t="n">
        <v>224962.0817677133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4.2978</v>
      </c>
      <c r="E12" t="n">
        <v>23.27</v>
      </c>
      <c r="F12" t="n">
        <v>18.76</v>
      </c>
      <c r="G12" t="n">
        <v>23.45</v>
      </c>
      <c r="H12" t="n">
        <v>0.3</v>
      </c>
      <c r="I12" t="n">
        <v>48</v>
      </c>
      <c r="J12" t="n">
        <v>207.97</v>
      </c>
      <c r="K12" t="n">
        <v>55.27</v>
      </c>
      <c r="L12" t="n">
        <v>3.5</v>
      </c>
      <c r="M12" t="n">
        <v>46</v>
      </c>
      <c r="N12" t="n">
        <v>44.2</v>
      </c>
      <c r="O12" t="n">
        <v>25884.1</v>
      </c>
      <c r="P12" t="n">
        <v>226.37</v>
      </c>
      <c r="Q12" t="n">
        <v>2924.53</v>
      </c>
      <c r="R12" t="n">
        <v>109.27</v>
      </c>
      <c r="S12" t="n">
        <v>60.56</v>
      </c>
      <c r="T12" t="n">
        <v>24400.25</v>
      </c>
      <c r="U12" t="n">
        <v>0.55</v>
      </c>
      <c r="V12" t="n">
        <v>0.92</v>
      </c>
      <c r="W12" t="n">
        <v>0.24</v>
      </c>
      <c r="X12" t="n">
        <v>1.48</v>
      </c>
      <c r="Y12" t="n">
        <v>1</v>
      </c>
      <c r="Z12" t="n">
        <v>10</v>
      </c>
      <c r="AA12" t="n">
        <v>180.8621081531986</v>
      </c>
      <c r="AB12" t="n">
        <v>247.4635154481705</v>
      </c>
      <c r="AC12" t="n">
        <v>223.8459448510943</v>
      </c>
      <c r="AD12" t="n">
        <v>180862.1081531986</v>
      </c>
      <c r="AE12" t="n">
        <v>247463.5154481705</v>
      </c>
      <c r="AF12" t="n">
        <v>2.239894118196725e-06</v>
      </c>
      <c r="AG12" t="n">
        <v>0.2423958333333333</v>
      </c>
      <c r="AH12" t="n">
        <v>223845.9448510942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4.3826</v>
      </c>
      <c r="E13" t="n">
        <v>22.82</v>
      </c>
      <c r="F13" t="n">
        <v>18.51</v>
      </c>
      <c r="G13" t="n">
        <v>25.83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41</v>
      </c>
      <c r="N13" t="n">
        <v>44.35</v>
      </c>
      <c r="O13" t="n">
        <v>25933.43</v>
      </c>
      <c r="P13" t="n">
        <v>218.81</v>
      </c>
      <c r="Q13" t="n">
        <v>2924.42</v>
      </c>
      <c r="R13" t="n">
        <v>100.88</v>
      </c>
      <c r="S13" t="n">
        <v>60.56</v>
      </c>
      <c r="T13" t="n">
        <v>20230.53</v>
      </c>
      <c r="U13" t="n">
        <v>0.6</v>
      </c>
      <c r="V13" t="n">
        <v>0.93</v>
      </c>
      <c r="W13" t="n">
        <v>0.23</v>
      </c>
      <c r="X13" t="n">
        <v>1.23</v>
      </c>
      <c r="Y13" t="n">
        <v>1</v>
      </c>
      <c r="Z13" t="n">
        <v>10</v>
      </c>
      <c r="AA13" t="n">
        <v>172.5541056459251</v>
      </c>
      <c r="AB13" t="n">
        <v>236.0961398945219</v>
      </c>
      <c r="AC13" t="n">
        <v>213.5634556660705</v>
      </c>
      <c r="AD13" t="n">
        <v>172554.1056459251</v>
      </c>
      <c r="AE13" t="n">
        <v>236096.1398945219</v>
      </c>
      <c r="AF13" t="n">
        <v>2.284089525433702e-06</v>
      </c>
      <c r="AG13" t="n">
        <v>0.2377083333333333</v>
      </c>
      <c r="AH13" t="n">
        <v>213563.4556660705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4.4241</v>
      </c>
      <c r="E14" t="n">
        <v>22.6</v>
      </c>
      <c r="F14" t="n">
        <v>18.42</v>
      </c>
      <c r="G14" t="n">
        <v>27.62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38</v>
      </c>
      <c r="N14" t="n">
        <v>44.5</v>
      </c>
      <c r="O14" t="n">
        <v>25982.82</v>
      </c>
      <c r="P14" t="n">
        <v>213.12</v>
      </c>
      <c r="Q14" t="n">
        <v>2924.46</v>
      </c>
      <c r="R14" t="n">
        <v>97.95</v>
      </c>
      <c r="S14" t="n">
        <v>60.56</v>
      </c>
      <c r="T14" t="n">
        <v>18780.99</v>
      </c>
      <c r="U14" t="n">
        <v>0.62</v>
      </c>
      <c r="V14" t="n">
        <v>0.93</v>
      </c>
      <c r="W14" t="n">
        <v>0.23</v>
      </c>
      <c r="X14" t="n">
        <v>1.14</v>
      </c>
      <c r="Y14" t="n">
        <v>1</v>
      </c>
      <c r="Z14" t="n">
        <v>10</v>
      </c>
      <c r="AA14" t="n">
        <v>167.6017066819529</v>
      </c>
      <c r="AB14" t="n">
        <v>229.3200491475961</v>
      </c>
      <c r="AC14" t="n">
        <v>207.4340655097261</v>
      </c>
      <c r="AD14" t="n">
        <v>167601.706681953</v>
      </c>
      <c r="AE14" t="n">
        <v>229320.0491475961</v>
      </c>
      <c r="AF14" t="n">
        <v>2.305718174022553e-06</v>
      </c>
      <c r="AG14" t="n">
        <v>0.2354166666666667</v>
      </c>
      <c r="AH14" t="n">
        <v>207434.0655097261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4.4829</v>
      </c>
      <c r="E15" t="n">
        <v>22.31</v>
      </c>
      <c r="F15" t="n">
        <v>18.28</v>
      </c>
      <c r="G15" t="n">
        <v>30.47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207.47</v>
      </c>
      <c r="Q15" t="n">
        <v>2924.65</v>
      </c>
      <c r="R15" t="n">
        <v>93.39</v>
      </c>
      <c r="S15" t="n">
        <v>60.56</v>
      </c>
      <c r="T15" t="n">
        <v>16518.83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162.0109988394998</v>
      </c>
      <c r="AB15" t="n">
        <v>221.6705960329328</v>
      </c>
      <c r="AC15" t="n">
        <v>200.5146654642489</v>
      </c>
      <c r="AD15" t="n">
        <v>162010.9988394998</v>
      </c>
      <c r="AE15" t="n">
        <v>221670.5960329328</v>
      </c>
      <c r="AF15" t="n">
        <v>2.336363102625552e-06</v>
      </c>
      <c r="AG15" t="n">
        <v>0.2323958333333333</v>
      </c>
      <c r="AH15" t="n">
        <v>200514.6654642489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4.5124</v>
      </c>
      <c r="E16" t="n">
        <v>22.16</v>
      </c>
      <c r="F16" t="n">
        <v>18.22</v>
      </c>
      <c r="G16" t="n">
        <v>32.15</v>
      </c>
      <c r="H16" t="n">
        <v>0.38</v>
      </c>
      <c r="I16" t="n">
        <v>34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201.78</v>
      </c>
      <c r="Q16" t="n">
        <v>2924.56</v>
      </c>
      <c r="R16" t="n">
        <v>91.22</v>
      </c>
      <c r="S16" t="n">
        <v>60.56</v>
      </c>
      <c r="T16" t="n">
        <v>15442.76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157.7568665126937</v>
      </c>
      <c r="AB16" t="n">
        <v>215.849904504327</v>
      </c>
      <c r="AC16" t="n">
        <v>195.2494925657395</v>
      </c>
      <c r="AD16" t="n">
        <v>157756.8665126937</v>
      </c>
      <c r="AE16" t="n">
        <v>215849.904504327</v>
      </c>
      <c r="AF16" t="n">
        <v>2.351737684152567e-06</v>
      </c>
      <c r="AG16" t="n">
        <v>0.2308333333333333</v>
      </c>
      <c r="AH16" t="n">
        <v>195249.4925657395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4.5548</v>
      </c>
      <c r="E17" t="n">
        <v>21.95</v>
      </c>
      <c r="F17" t="n">
        <v>18.13</v>
      </c>
      <c r="G17" t="n">
        <v>35.1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24</v>
      </c>
      <c r="N17" t="n">
        <v>44.95</v>
      </c>
      <c r="O17" t="n">
        <v>26131.27</v>
      </c>
      <c r="P17" t="n">
        <v>196.14</v>
      </c>
      <c r="Q17" t="n">
        <v>2924.57</v>
      </c>
      <c r="R17" t="n">
        <v>88.17</v>
      </c>
      <c r="S17" t="n">
        <v>60.56</v>
      </c>
      <c r="T17" t="n">
        <v>13936.26</v>
      </c>
      <c r="U17" t="n">
        <v>0.6899999999999999</v>
      </c>
      <c r="V17" t="n">
        <v>0.95</v>
      </c>
      <c r="W17" t="n">
        <v>0.22</v>
      </c>
      <c r="X17" t="n">
        <v>0.85</v>
      </c>
      <c r="Y17" t="n">
        <v>1</v>
      </c>
      <c r="Z17" t="n">
        <v>10</v>
      </c>
      <c r="AA17" t="n">
        <v>153.077164003685</v>
      </c>
      <c r="AB17" t="n">
        <v>209.4469290776008</v>
      </c>
      <c r="AC17" t="n">
        <v>189.4576081271055</v>
      </c>
      <c r="AD17" t="n">
        <v>153077.164003685</v>
      </c>
      <c r="AE17" t="n">
        <v>209446.9290776008</v>
      </c>
      <c r="AF17" t="n">
        <v>2.373835387771056e-06</v>
      </c>
      <c r="AG17" t="n">
        <v>0.2286458333333333</v>
      </c>
      <c r="AH17" t="n">
        <v>189457.6081271055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4.561</v>
      </c>
      <c r="E18" t="n">
        <v>21.92</v>
      </c>
      <c r="F18" t="n">
        <v>18.14</v>
      </c>
      <c r="G18" t="n">
        <v>36.29</v>
      </c>
      <c r="H18" t="n">
        <v>0.42</v>
      </c>
      <c r="I18" t="n">
        <v>30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194.3</v>
      </c>
      <c r="Q18" t="n">
        <v>2924.63</v>
      </c>
      <c r="R18" t="n">
        <v>88.06999999999999</v>
      </c>
      <c r="S18" t="n">
        <v>60.56</v>
      </c>
      <c r="T18" t="n">
        <v>13891.59</v>
      </c>
      <c r="U18" t="n">
        <v>0.6899999999999999</v>
      </c>
      <c r="V18" t="n">
        <v>0.95</v>
      </c>
      <c r="W18" t="n">
        <v>0.24</v>
      </c>
      <c r="X18" t="n">
        <v>0.87</v>
      </c>
      <c r="Y18" t="n">
        <v>1</v>
      </c>
      <c r="Z18" t="n">
        <v>10</v>
      </c>
      <c r="AA18" t="n">
        <v>151.9212314239652</v>
      </c>
      <c r="AB18" t="n">
        <v>207.8653311258826</v>
      </c>
      <c r="AC18" t="n">
        <v>188.0269556641121</v>
      </c>
      <c r="AD18" t="n">
        <v>151921.2314239652</v>
      </c>
      <c r="AE18" t="n">
        <v>207865.3311258826</v>
      </c>
      <c r="AF18" t="n">
        <v>2.377066655753004e-06</v>
      </c>
      <c r="AG18" t="n">
        <v>0.2283333333333334</v>
      </c>
      <c r="AH18" t="n">
        <v>188026.9556641121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4.574</v>
      </c>
      <c r="E19" t="n">
        <v>21.86</v>
      </c>
      <c r="F19" t="n">
        <v>18.12</v>
      </c>
      <c r="G19" t="n">
        <v>37.49</v>
      </c>
      <c r="H19" t="n">
        <v>0.44</v>
      </c>
      <c r="I19" t="n">
        <v>29</v>
      </c>
      <c r="J19" t="n">
        <v>210.78</v>
      </c>
      <c r="K19" t="n">
        <v>55.27</v>
      </c>
      <c r="L19" t="n">
        <v>5.25</v>
      </c>
      <c r="M19" t="n">
        <v>2</v>
      </c>
      <c r="N19" t="n">
        <v>45.26</v>
      </c>
      <c r="O19" t="n">
        <v>26230.5</v>
      </c>
      <c r="P19" t="n">
        <v>192.89</v>
      </c>
      <c r="Q19" t="n">
        <v>2924.51</v>
      </c>
      <c r="R19" t="n">
        <v>87.13</v>
      </c>
      <c r="S19" t="n">
        <v>60.56</v>
      </c>
      <c r="T19" t="n">
        <v>13423.58</v>
      </c>
      <c r="U19" t="n">
        <v>0.7</v>
      </c>
      <c r="V19" t="n">
        <v>0.95</v>
      </c>
      <c r="W19" t="n">
        <v>0.24</v>
      </c>
      <c r="X19" t="n">
        <v>0.84</v>
      </c>
      <c r="Y19" t="n">
        <v>1</v>
      </c>
      <c r="Z19" t="n">
        <v>10</v>
      </c>
      <c r="AA19" t="n">
        <v>150.6973838886979</v>
      </c>
      <c r="AB19" t="n">
        <v>206.1908089357879</v>
      </c>
      <c r="AC19" t="n">
        <v>186.512247521633</v>
      </c>
      <c r="AD19" t="n">
        <v>150697.3838886979</v>
      </c>
      <c r="AE19" t="n">
        <v>206190.8089357879</v>
      </c>
      <c r="AF19" t="n">
        <v>2.383841895069994e-06</v>
      </c>
      <c r="AG19" t="n">
        <v>0.2277083333333333</v>
      </c>
      <c r="AH19" t="n">
        <v>186512.247521633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4.5682</v>
      </c>
      <c r="E20" t="n">
        <v>21.89</v>
      </c>
      <c r="F20" t="n">
        <v>18.15</v>
      </c>
      <c r="G20" t="n">
        <v>37.55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193.23</v>
      </c>
      <c r="Q20" t="n">
        <v>2924.52</v>
      </c>
      <c r="R20" t="n">
        <v>88.12</v>
      </c>
      <c r="S20" t="n">
        <v>60.56</v>
      </c>
      <c r="T20" t="n">
        <v>13922.21</v>
      </c>
      <c r="U20" t="n">
        <v>0.6899999999999999</v>
      </c>
      <c r="V20" t="n">
        <v>0.95</v>
      </c>
      <c r="W20" t="n">
        <v>0.24</v>
      </c>
      <c r="X20" t="n">
        <v>0.87</v>
      </c>
      <c r="Y20" t="n">
        <v>1</v>
      </c>
      <c r="Z20" t="n">
        <v>10</v>
      </c>
      <c r="AA20" t="n">
        <v>151.1436174095595</v>
      </c>
      <c r="AB20" t="n">
        <v>206.801365325464</v>
      </c>
      <c r="AC20" t="n">
        <v>187.0645332663998</v>
      </c>
      <c r="AD20" t="n">
        <v>151143.6174095595</v>
      </c>
      <c r="AE20" t="n">
        <v>206801.365325464</v>
      </c>
      <c r="AF20" t="n">
        <v>2.380819095990106e-06</v>
      </c>
      <c r="AG20" t="n">
        <v>0.2280208333333333</v>
      </c>
      <c r="AH20" t="n">
        <v>187064.5332663998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4.5679</v>
      </c>
      <c r="E21" t="n">
        <v>21.89</v>
      </c>
      <c r="F21" t="n">
        <v>18.15</v>
      </c>
      <c r="G21" t="n">
        <v>37.55</v>
      </c>
      <c r="H21" t="n">
        <v>0.48</v>
      </c>
      <c r="I21" t="n">
        <v>29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193.55</v>
      </c>
      <c r="Q21" t="n">
        <v>2924.74</v>
      </c>
      <c r="R21" t="n">
        <v>87.97</v>
      </c>
      <c r="S21" t="n">
        <v>60.56</v>
      </c>
      <c r="T21" t="n">
        <v>13843.3</v>
      </c>
      <c r="U21" t="n">
        <v>0.6899999999999999</v>
      </c>
      <c r="V21" t="n">
        <v>0.95</v>
      </c>
      <c r="W21" t="n">
        <v>0.25</v>
      </c>
      <c r="X21" t="n">
        <v>0.87</v>
      </c>
      <c r="Y21" t="n">
        <v>1</v>
      </c>
      <c r="Z21" t="n">
        <v>10</v>
      </c>
      <c r="AA21" t="n">
        <v>151.3228277231972</v>
      </c>
      <c r="AB21" t="n">
        <v>207.0465687827841</v>
      </c>
      <c r="AC21" t="n">
        <v>187.2863348498985</v>
      </c>
      <c r="AD21" t="n">
        <v>151322.8277231972</v>
      </c>
      <c r="AE21" t="n">
        <v>207046.5687827841</v>
      </c>
      <c r="AF21" t="n">
        <v>2.38066274431356e-06</v>
      </c>
      <c r="AG21" t="n">
        <v>0.2280208333333333</v>
      </c>
      <c r="AH21" t="n">
        <v>187286.3348498985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3.6147</v>
      </c>
      <c r="E2" t="n">
        <v>27.66</v>
      </c>
      <c r="F2" t="n">
        <v>21.67</v>
      </c>
      <c r="G2" t="n">
        <v>8.609999999999999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208.16</v>
      </c>
      <c r="Q2" t="n">
        <v>2924.83</v>
      </c>
      <c r="R2" t="n">
        <v>204.68</v>
      </c>
      <c r="S2" t="n">
        <v>60.56</v>
      </c>
      <c r="T2" t="n">
        <v>71589.42</v>
      </c>
      <c r="U2" t="n">
        <v>0.3</v>
      </c>
      <c r="V2" t="n">
        <v>0.79</v>
      </c>
      <c r="W2" t="n">
        <v>0.39</v>
      </c>
      <c r="X2" t="n">
        <v>4.39</v>
      </c>
      <c r="Y2" t="n">
        <v>1</v>
      </c>
      <c r="Z2" t="n">
        <v>10</v>
      </c>
      <c r="AA2" t="n">
        <v>197.7157319932643</v>
      </c>
      <c r="AB2" t="n">
        <v>270.5233871155448</v>
      </c>
      <c r="AC2" t="n">
        <v>244.7050147312749</v>
      </c>
      <c r="AD2" t="n">
        <v>197715.7319932643</v>
      </c>
      <c r="AE2" t="n">
        <v>270523.3871155448</v>
      </c>
      <c r="AF2" t="n">
        <v>2.045925789109333e-06</v>
      </c>
      <c r="AG2" t="n">
        <v>0.288125</v>
      </c>
      <c r="AH2" t="n">
        <v>244705.0147312749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3.9433</v>
      </c>
      <c r="E3" t="n">
        <v>25.36</v>
      </c>
      <c r="F3" t="n">
        <v>20.42</v>
      </c>
      <c r="G3" t="n">
        <v>11.14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189.35</v>
      </c>
      <c r="Q3" t="n">
        <v>2924.94</v>
      </c>
      <c r="R3" t="n">
        <v>163.01</v>
      </c>
      <c r="S3" t="n">
        <v>60.56</v>
      </c>
      <c r="T3" t="n">
        <v>50961.11</v>
      </c>
      <c r="U3" t="n">
        <v>0.37</v>
      </c>
      <c r="V3" t="n">
        <v>0.84</v>
      </c>
      <c r="W3" t="n">
        <v>0.34</v>
      </c>
      <c r="X3" t="n">
        <v>3.14</v>
      </c>
      <c r="Y3" t="n">
        <v>1</v>
      </c>
      <c r="Z3" t="n">
        <v>10</v>
      </c>
      <c r="AA3" t="n">
        <v>166.8773341926263</v>
      </c>
      <c r="AB3" t="n">
        <v>228.328930750641</v>
      </c>
      <c r="AC3" t="n">
        <v>206.5375380615325</v>
      </c>
      <c r="AD3" t="n">
        <v>166877.3341926263</v>
      </c>
      <c r="AE3" t="n">
        <v>228328.930750641</v>
      </c>
      <c r="AF3" t="n">
        <v>2.231913897196125e-06</v>
      </c>
      <c r="AG3" t="n">
        <v>0.2641666666666667</v>
      </c>
      <c r="AH3" t="n">
        <v>206537.5380615325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19.72</v>
      </c>
      <c r="G4" t="n">
        <v>13.76</v>
      </c>
      <c r="H4" t="n">
        <v>0.21</v>
      </c>
      <c r="I4" t="n">
        <v>86</v>
      </c>
      <c r="J4" t="n">
        <v>125.29</v>
      </c>
      <c r="K4" t="n">
        <v>45</v>
      </c>
      <c r="L4" t="n">
        <v>1.5</v>
      </c>
      <c r="M4" t="n">
        <v>84</v>
      </c>
      <c r="N4" t="n">
        <v>18.79</v>
      </c>
      <c r="O4" t="n">
        <v>15686.51</v>
      </c>
      <c r="P4" t="n">
        <v>176.03</v>
      </c>
      <c r="Q4" t="n">
        <v>2924.7</v>
      </c>
      <c r="R4" t="n">
        <v>140.04</v>
      </c>
      <c r="S4" t="n">
        <v>60.56</v>
      </c>
      <c r="T4" t="n">
        <v>39593.25</v>
      </c>
      <c r="U4" t="n">
        <v>0.43</v>
      </c>
      <c r="V4" t="n">
        <v>0.87</v>
      </c>
      <c r="W4" t="n">
        <v>0.3</v>
      </c>
      <c r="X4" t="n">
        <v>2.44</v>
      </c>
      <c r="Y4" t="n">
        <v>1</v>
      </c>
      <c r="Z4" t="n">
        <v>10</v>
      </c>
      <c r="AA4" t="n">
        <v>149.0063689000849</v>
      </c>
      <c r="AB4" t="n">
        <v>203.8770876260527</v>
      </c>
      <c r="AC4" t="n">
        <v>184.4193445263699</v>
      </c>
      <c r="AD4" t="n">
        <v>149006.3689000849</v>
      </c>
      <c r="AE4" t="n">
        <v>203877.0876260527</v>
      </c>
      <c r="AF4" t="n">
        <v>2.353717429941949e-06</v>
      </c>
      <c r="AG4" t="n">
        <v>0.2505208333333334</v>
      </c>
      <c r="AH4" t="n">
        <v>184419.3445263699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4.3312</v>
      </c>
      <c r="E5" t="n">
        <v>23.09</v>
      </c>
      <c r="F5" t="n">
        <v>19.19</v>
      </c>
      <c r="G5" t="n">
        <v>16.69</v>
      </c>
      <c r="H5" t="n">
        <v>0.25</v>
      </c>
      <c r="I5" t="n">
        <v>69</v>
      </c>
      <c r="J5" t="n">
        <v>125.62</v>
      </c>
      <c r="K5" t="n">
        <v>45</v>
      </c>
      <c r="L5" t="n">
        <v>1.75</v>
      </c>
      <c r="M5" t="n">
        <v>67</v>
      </c>
      <c r="N5" t="n">
        <v>18.87</v>
      </c>
      <c r="O5" t="n">
        <v>15727.09</v>
      </c>
      <c r="P5" t="n">
        <v>164.21</v>
      </c>
      <c r="Q5" t="n">
        <v>2924.71</v>
      </c>
      <c r="R5" t="n">
        <v>122.92</v>
      </c>
      <c r="S5" t="n">
        <v>60.56</v>
      </c>
      <c r="T5" t="n">
        <v>31120.78</v>
      </c>
      <c r="U5" t="n">
        <v>0.49</v>
      </c>
      <c r="V5" t="n">
        <v>0.9</v>
      </c>
      <c r="W5" t="n">
        <v>0.28</v>
      </c>
      <c r="X5" t="n">
        <v>1.91</v>
      </c>
      <c r="Y5" t="n">
        <v>1</v>
      </c>
      <c r="Z5" t="n">
        <v>10</v>
      </c>
      <c r="AA5" t="n">
        <v>135.3862558953159</v>
      </c>
      <c r="AB5" t="n">
        <v>185.2414481359592</v>
      </c>
      <c r="AC5" t="n">
        <v>167.5622643139206</v>
      </c>
      <c r="AD5" t="n">
        <v>135386.2558953159</v>
      </c>
      <c r="AE5" t="n">
        <v>185241.4481359592</v>
      </c>
      <c r="AF5" t="n">
        <v>2.451465896973565e-06</v>
      </c>
      <c r="AG5" t="n">
        <v>0.2405208333333333</v>
      </c>
      <c r="AH5" t="n">
        <v>167562.2643139206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4.4947</v>
      </c>
      <c r="E6" t="n">
        <v>22.25</v>
      </c>
      <c r="F6" t="n">
        <v>18.69</v>
      </c>
      <c r="G6" t="n">
        <v>20.02</v>
      </c>
      <c r="H6" t="n">
        <v>0.28</v>
      </c>
      <c r="I6" t="n">
        <v>56</v>
      </c>
      <c r="J6" t="n">
        <v>125.95</v>
      </c>
      <c r="K6" t="n">
        <v>45</v>
      </c>
      <c r="L6" t="n">
        <v>2</v>
      </c>
      <c r="M6" t="n">
        <v>48</v>
      </c>
      <c r="N6" t="n">
        <v>18.95</v>
      </c>
      <c r="O6" t="n">
        <v>15767.7</v>
      </c>
      <c r="P6" t="n">
        <v>151.44</v>
      </c>
      <c r="Q6" t="n">
        <v>2924.58</v>
      </c>
      <c r="R6" t="n">
        <v>105.69</v>
      </c>
      <c r="S6" t="n">
        <v>60.56</v>
      </c>
      <c r="T6" t="n">
        <v>22569.6</v>
      </c>
      <c r="U6" t="n">
        <v>0.57</v>
      </c>
      <c r="V6" t="n">
        <v>0.92</v>
      </c>
      <c r="W6" t="n">
        <v>0.26</v>
      </c>
      <c r="X6" t="n">
        <v>1.41</v>
      </c>
      <c r="Y6" t="n">
        <v>1</v>
      </c>
      <c r="Z6" t="n">
        <v>10</v>
      </c>
      <c r="AA6" t="n">
        <v>122.6098676202783</v>
      </c>
      <c r="AB6" t="n">
        <v>167.7602300435915</v>
      </c>
      <c r="AC6" t="n">
        <v>151.7494291412393</v>
      </c>
      <c r="AD6" t="n">
        <v>122609.8676202783</v>
      </c>
      <c r="AE6" t="n">
        <v>167760.2300435915</v>
      </c>
      <c r="AF6" t="n">
        <v>2.544007149779988e-06</v>
      </c>
      <c r="AG6" t="n">
        <v>0.2317708333333333</v>
      </c>
      <c r="AH6" t="n">
        <v>151749.4291412393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4.475</v>
      </c>
      <c r="E7" t="n">
        <v>22.35</v>
      </c>
      <c r="F7" t="n">
        <v>18.91</v>
      </c>
      <c r="G7" t="n">
        <v>22.25</v>
      </c>
      <c r="H7" t="n">
        <v>0.31</v>
      </c>
      <c r="I7" t="n">
        <v>51</v>
      </c>
      <c r="J7" t="n">
        <v>126.28</v>
      </c>
      <c r="K7" t="n">
        <v>45</v>
      </c>
      <c r="L7" t="n">
        <v>2.25</v>
      </c>
      <c r="M7" t="n">
        <v>12</v>
      </c>
      <c r="N7" t="n">
        <v>19.03</v>
      </c>
      <c r="O7" t="n">
        <v>15808.34</v>
      </c>
      <c r="P7" t="n">
        <v>149.27</v>
      </c>
      <c r="Q7" t="n">
        <v>2924.81</v>
      </c>
      <c r="R7" t="n">
        <v>113.02</v>
      </c>
      <c r="S7" t="n">
        <v>60.56</v>
      </c>
      <c r="T7" t="n">
        <v>26261.21</v>
      </c>
      <c r="U7" t="n">
        <v>0.54</v>
      </c>
      <c r="V7" t="n">
        <v>0.91</v>
      </c>
      <c r="W7" t="n">
        <v>0.29</v>
      </c>
      <c r="X7" t="n">
        <v>1.63</v>
      </c>
      <c r="Y7" t="n">
        <v>1</v>
      </c>
      <c r="Z7" t="n">
        <v>10</v>
      </c>
      <c r="AA7" t="n">
        <v>122.4289448689045</v>
      </c>
      <c r="AB7" t="n">
        <v>167.5126835534134</v>
      </c>
      <c r="AC7" t="n">
        <v>151.5255081406501</v>
      </c>
      <c r="AD7" t="n">
        <v>122428.9448689045</v>
      </c>
      <c r="AE7" t="n">
        <v>167512.6835534134</v>
      </c>
      <c r="AF7" t="n">
        <v>2.532856919319519e-06</v>
      </c>
      <c r="AG7" t="n">
        <v>0.2328125</v>
      </c>
      <c r="AH7" t="n">
        <v>151525.5081406501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4.5346</v>
      </c>
      <c r="E8" t="n">
        <v>22.05</v>
      </c>
      <c r="F8" t="n">
        <v>18.64</v>
      </c>
      <c r="G8" t="n">
        <v>22.37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147.06</v>
      </c>
      <c r="Q8" t="n">
        <v>2924.7</v>
      </c>
      <c r="R8" t="n">
        <v>103.42</v>
      </c>
      <c r="S8" t="n">
        <v>60.56</v>
      </c>
      <c r="T8" t="n">
        <v>21463.8</v>
      </c>
      <c r="U8" t="n">
        <v>0.59</v>
      </c>
      <c r="V8" t="n">
        <v>0.92</v>
      </c>
      <c r="W8" t="n">
        <v>0.29</v>
      </c>
      <c r="X8" t="n">
        <v>1.36</v>
      </c>
      <c r="Y8" t="n">
        <v>1</v>
      </c>
      <c r="Z8" t="n">
        <v>10</v>
      </c>
      <c r="AA8" t="n">
        <v>119.1060674546391</v>
      </c>
      <c r="AB8" t="n">
        <v>162.9661760802125</v>
      </c>
      <c r="AC8" t="n">
        <v>147.4129129596267</v>
      </c>
      <c r="AD8" t="n">
        <v>119106.0674546391</v>
      </c>
      <c r="AE8" t="n">
        <v>162966.1760802125</v>
      </c>
      <c r="AF8" t="n">
        <v>2.566590611474032e-06</v>
      </c>
      <c r="AG8" t="n">
        <v>0.2296875</v>
      </c>
      <c r="AH8" t="n">
        <v>147412.9129596267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4.5339</v>
      </c>
      <c r="E9" t="n">
        <v>22.06</v>
      </c>
      <c r="F9" t="n">
        <v>18.65</v>
      </c>
      <c r="G9" t="n">
        <v>22.38</v>
      </c>
      <c r="H9" t="n">
        <v>0.38</v>
      </c>
      <c r="I9" t="n">
        <v>50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147.45</v>
      </c>
      <c r="Q9" t="n">
        <v>2924.62</v>
      </c>
      <c r="R9" t="n">
        <v>103.54</v>
      </c>
      <c r="S9" t="n">
        <v>60.56</v>
      </c>
      <c r="T9" t="n">
        <v>21526.75</v>
      </c>
      <c r="U9" t="n">
        <v>0.58</v>
      </c>
      <c r="V9" t="n">
        <v>0.92</v>
      </c>
      <c r="W9" t="n">
        <v>0.29</v>
      </c>
      <c r="X9" t="n">
        <v>1.37</v>
      </c>
      <c r="Y9" t="n">
        <v>1</v>
      </c>
      <c r="Z9" t="n">
        <v>10</v>
      </c>
      <c r="AA9" t="n">
        <v>119.3530479929975</v>
      </c>
      <c r="AB9" t="n">
        <v>163.3041057488066</v>
      </c>
      <c r="AC9" t="n">
        <v>147.7185910949375</v>
      </c>
      <c r="AD9" t="n">
        <v>119353.0479929975</v>
      </c>
      <c r="AE9" t="n">
        <v>163304.1057488066</v>
      </c>
      <c r="AF9" t="n">
        <v>2.566194410391681e-06</v>
      </c>
      <c r="AG9" t="n">
        <v>0.2297916666666666</v>
      </c>
      <c r="AH9" t="n">
        <v>147718.5910949375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2.1448</v>
      </c>
      <c r="E2" t="n">
        <v>46.62</v>
      </c>
      <c r="F2" t="n">
        <v>27.19</v>
      </c>
      <c r="G2" t="n">
        <v>4.97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450.92</v>
      </c>
      <c r="Q2" t="n">
        <v>2925.89</v>
      </c>
      <c r="R2" t="n">
        <v>385.26</v>
      </c>
      <c r="S2" t="n">
        <v>60.56</v>
      </c>
      <c r="T2" t="n">
        <v>160996.73</v>
      </c>
      <c r="U2" t="n">
        <v>0.16</v>
      </c>
      <c r="V2" t="n">
        <v>0.63</v>
      </c>
      <c r="W2" t="n">
        <v>0.6899999999999999</v>
      </c>
      <c r="X2" t="n">
        <v>9.91</v>
      </c>
      <c r="Y2" t="n">
        <v>1</v>
      </c>
      <c r="Z2" t="n">
        <v>10</v>
      </c>
      <c r="AA2" t="n">
        <v>675.9172225902882</v>
      </c>
      <c r="AB2" t="n">
        <v>924.8197633113488</v>
      </c>
      <c r="AC2" t="n">
        <v>836.556263093603</v>
      </c>
      <c r="AD2" t="n">
        <v>675917.2225902883</v>
      </c>
      <c r="AE2" t="n">
        <v>924819.7633113487</v>
      </c>
      <c r="AF2" t="n">
        <v>1.072941735785816e-06</v>
      </c>
      <c r="AG2" t="n">
        <v>0.485625</v>
      </c>
      <c r="AH2" t="n">
        <v>836556.263093603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2.5935</v>
      </c>
      <c r="E3" t="n">
        <v>38.56</v>
      </c>
      <c r="F3" t="n">
        <v>24.08</v>
      </c>
      <c r="G3" t="n">
        <v>6.28</v>
      </c>
      <c r="H3" t="n">
        <v>0.08</v>
      </c>
      <c r="I3" t="n">
        <v>230</v>
      </c>
      <c r="J3" t="n">
        <v>263.79</v>
      </c>
      <c r="K3" t="n">
        <v>59.89</v>
      </c>
      <c r="L3" t="n">
        <v>1.25</v>
      </c>
      <c r="M3" t="n">
        <v>228</v>
      </c>
      <c r="N3" t="n">
        <v>67.65000000000001</v>
      </c>
      <c r="O3" t="n">
        <v>32767.75</v>
      </c>
      <c r="P3" t="n">
        <v>396.11</v>
      </c>
      <c r="Q3" t="n">
        <v>2925.18</v>
      </c>
      <c r="R3" t="n">
        <v>283.01</v>
      </c>
      <c r="S3" t="n">
        <v>60.56</v>
      </c>
      <c r="T3" t="n">
        <v>110359.78</v>
      </c>
      <c r="U3" t="n">
        <v>0.21</v>
      </c>
      <c r="V3" t="n">
        <v>0.71</v>
      </c>
      <c r="W3" t="n">
        <v>0.53</v>
      </c>
      <c r="X3" t="n">
        <v>6.79</v>
      </c>
      <c r="Y3" t="n">
        <v>1</v>
      </c>
      <c r="Z3" t="n">
        <v>10</v>
      </c>
      <c r="AA3" t="n">
        <v>492.6072160546693</v>
      </c>
      <c r="AB3" t="n">
        <v>674.0069253025833</v>
      </c>
      <c r="AC3" t="n">
        <v>609.680650326365</v>
      </c>
      <c r="AD3" t="n">
        <v>492607.2160546693</v>
      </c>
      <c r="AE3" t="n">
        <v>674006.9253025834</v>
      </c>
      <c r="AF3" t="n">
        <v>1.297405068892444e-06</v>
      </c>
      <c r="AG3" t="n">
        <v>0.4016666666666667</v>
      </c>
      <c r="AH3" t="n">
        <v>609680.650326365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2.9122</v>
      </c>
      <c r="E4" t="n">
        <v>34.34</v>
      </c>
      <c r="F4" t="n">
        <v>22.49</v>
      </c>
      <c r="G4" t="n">
        <v>7.58</v>
      </c>
      <c r="H4" t="n">
        <v>0.1</v>
      </c>
      <c r="I4" t="n">
        <v>178</v>
      </c>
      <c r="J4" t="n">
        <v>264.25</v>
      </c>
      <c r="K4" t="n">
        <v>59.89</v>
      </c>
      <c r="L4" t="n">
        <v>1.5</v>
      </c>
      <c r="M4" t="n">
        <v>176</v>
      </c>
      <c r="N4" t="n">
        <v>67.87</v>
      </c>
      <c r="O4" t="n">
        <v>32825.49</v>
      </c>
      <c r="P4" t="n">
        <v>367.14</v>
      </c>
      <c r="Q4" t="n">
        <v>2924.78</v>
      </c>
      <c r="R4" t="n">
        <v>230.79</v>
      </c>
      <c r="S4" t="n">
        <v>60.56</v>
      </c>
      <c r="T4" t="n">
        <v>84511.46000000001</v>
      </c>
      <c r="U4" t="n">
        <v>0.26</v>
      </c>
      <c r="V4" t="n">
        <v>0.77</v>
      </c>
      <c r="W4" t="n">
        <v>0.45</v>
      </c>
      <c r="X4" t="n">
        <v>5.21</v>
      </c>
      <c r="Y4" t="n">
        <v>1</v>
      </c>
      <c r="Z4" t="n">
        <v>10</v>
      </c>
      <c r="AA4" t="n">
        <v>407.7421536279298</v>
      </c>
      <c r="AB4" t="n">
        <v>557.8908029080011</v>
      </c>
      <c r="AC4" t="n">
        <v>504.6464876831204</v>
      </c>
      <c r="AD4" t="n">
        <v>407742.1536279299</v>
      </c>
      <c r="AE4" t="n">
        <v>557890.8029080011</v>
      </c>
      <c r="AF4" t="n">
        <v>1.456835566465616e-06</v>
      </c>
      <c r="AG4" t="n">
        <v>0.3577083333333334</v>
      </c>
      <c r="AH4" t="n">
        <v>504646.4876831204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3.1661</v>
      </c>
      <c r="E5" t="n">
        <v>31.58</v>
      </c>
      <c r="F5" t="n">
        <v>21.45</v>
      </c>
      <c r="G5" t="n">
        <v>8.94</v>
      </c>
      <c r="H5" t="n">
        <v>0.12</v>
      </c>
      <c r="I5" t="n">
        <v>144</v>
      </c>
      <c r="J5" t="n">
        <v>264.72</v>
      </c>
      <c r="K5" t="n">
        <v>59.89</v>
      </c>
      <c r="L5" t="n">
        <v>1.75</v>
      </c>
      <c r="M5" t="n">
        <v>142</v>
      </c>
      <c r="N5" t="n">
        <v>68.09</v>
      </c>
      <c r="O5" t="n">
        <v>32883.31</v>
      </c>
      <c r="P5" t="n">
        <v>347.45</v>
      </c>
      <c r="Q5" t="n">
        <v>2925.19</v>
      </c>
      <c r="R5" t="n">
        <v>197.23</v>
      </c>
      <c r="S5" t="n">
        <v>60.56</v>
      </c>
      <c r="T5" t="n">
        <v>67900.89999999999</v>
      </c>
      <c r="U5" t="n">
        <v>0.31</v>
      </c>
      <c r="V5" t="n">
        <v>0.8</v>
      </c>
      <c r="W5" t="n">
        <v>0.38</v>
      </c>
      <c r="X5" t="n">
        <v>4.17</v>
      </c>
      <c r="Y5" t="n">
        <v>1</v>
      </c>
      <c r="Z5" t="n">
        <v>10</v>
      </c>
      <c r="AA5" t="n">
        <v>355.8768734294259</v>
      </c>
      <c r="AB5" t="n">
        <v>486.9264384057342</v>
      </c>
      <c r="AC5" t="n">
        <v>440.4548625298386</v>
      </c>
      <c r="AD5" t="n">
        <v>355876.8734294259</v>
      </c>
      <c r="AE5" t="n">
        <v>486926.4384057343</v>
      </c>
      <c r="AF5" t="n">
        <v>1.583849696788266e-06</v>
      </c>
      <c r="AG5" t="n">
        <v>0.3289583333333333</v>
      </c>
      <c r="AH5" t="n">
        <v>440454.8625298386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3.3644</v>
      </c>
      <c r="E6" t="n">
        <v>29.72</v>
      </c>
      <c r="F6" t="n">
        <v>20.75</v>
      </c>
      <c r="G6" t="n">
        <v>10.29</v>
      </c>
      <c r="H6" t="n">
        <v>0.13</v>
      </c>
      <c r="I6" t="n">
        <v>121</v>
      </c>
      <c r="J6" t="n">
        <v>265.19</v>
      </c>
      <c r="K6" t="n">
        <v>59.89</v>
      </c>
      <c r="L6" t="n">
        <v>2</v>
      </c>
      <c r="M6" t="n">
        <v>119</v>
      </c>
      <c r="N6" t="n">
        <v>68.31</v>
      </c>
      <c r="O6" t="n">
        <v>32941.21</v>
      </c>
      <c r="P6" t="n">
        <v>333.43</v>
      </c>
      <c r="Q6" t="n">
        <v>2924.91</v>
      </c>
      <c r="R6" t="n">
        <v>173.93</v>
      </c>
      <c r="S6" t="n">
        <v>60.56</v>
      </c>
      <c r="T6" t="n">
        <v>56362.98</v>
      </c>
      <c r="U6" t="n">
        <v>0.35</v>
      </c>
      <c r="V6" t="n">
        <v>0.83</v>
      </c>
      <c r="W6" t="n">
        <v>0.35</v>
      </c>
      <c r="X6" t="n">
        <v>3.47</v>
      </c>
      <c r="Y6" t="n">
        <v>1</v>
      </c>
      <c r="Z6" t="n">
        <v>10</v>
      </c>
      <c r="AA6" t="n">
        <v>322.2227105726378</v>
      </c>
      <c r="AB6" t="n">
        <v>440.8793280681976</v>
      </c>
      <c r="AC6" t="n">
        <v>398.8024237753913</v>
      </c>
      <c r="AD6" t="n">
        <v>322222.7105726378</v>
      </c>
      <c r="AE6" t="n">
        <v>440879.3280681976</v>
      </c>
      <c r="AF6" t="n">
        <v>1.683049783605837e-06</v>
      </c>
      <c r="AG6" t="n">
        <v>0.3095833333333333</v>
      </c>
      <c r="AH6" t="n">
        <v>398802.4237753913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3.5301</v>
      </c>
      <c r="E7" t="n">
        <v>28.33</v>
      </c>
      <c r="F7" t="n">
        <v>20.22</v>
      </c>
      <c r="G7" t="n">
        <v>11.66</v>
      </c>
      <c r="H7" t="n">
        <v>0.15</v>
      </c>
      <c r="I7" t="n">
        <v>104</v>
      </c>
      <c r="J7" t="n">
        <v>265.66</v>
      </c>
      <c r="K7" t="n">
        <v>59.89</v>
      </c>
      <c r="L7" t="n">
        <v>2.25</v>
      </c>
      <c r="M7" t="n">
        <v>102</v>
      </c>
      <c r="N7" t="n">
        <v>68.53</v>
      </c>
      <c r="O7" t="n">
        <v>32999.19</v>
      </c>
      <c r="P7" t="n">
        <v>322.19</v>
      </c>
      <c r="Q7" t="n">
        <v>2924.71</v>
      </c>
      <c r="R7" t="n">
        <v>156.46</v>
      </c>
      <c r="S7" t="n">
        <v>60.56</v>
      </c>
      <c r="T7" t="n">
        <v>47715.13</v>
      </c>
      <c r="U7" t="n">
        <v>0.39</v>
      </c>
      <c r="V7" t="n">
        <v>0.85</v>
      </c>
      <c r="W7" t="n">
        <v>0.33</v>
      </c>
      <c r="X7" t="n">
        <v>2.94</v>
      </c>
      <c r="Y7" t="n">
        <v>1</v>
      </c>
      <c r="Z7" t="n">
        <v>10</v>
      </c>
      <c r="AA7" t="n">
        <v>297.5281740652736</v>
      </c>
      <c r="AB7" t="n">
        <v>407.0911737727604</v>
      </c>
      <c r="AC7" t="n">
        <v>368.2389635039383</v>
      </c>
      <c r="AD7" t="n">
        <v>297528.1740652736</v>
      </c>
      <c r="AE7" t="n">
        <v>407091.1737727604</v>
      </c>
      <c r="AF7" t="n">
        <v>1.765941636281942e-06</v>
      </c>
      <c r="AG7" t="n">
        <v>0.2951041666666667</v>
      </c>
      <c r="AH7" t="n">
        <v>368238.9635039383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3.6504</v>
      </c>
      <c r="E8" t="n">
        <v>27.39</v>
      </c>
      <c r="F8" t="n">
        <v>19.89</v>
      </c>
      <c r="G8" t="n">
        <v>12.97</v>
      </c>
      <c r="H8" t="n">
        <v>0.17</v>
      </c>
      <c r="I8" t="n">
        <v>92</v>
      </c>
      <c r="J8" t="n">
        <v>266.13</v>
      </c>
      <c r="K8" t="n">
        <v>59.89</v>
      </c>
      <c r="L8" t="n">
        <v>2.5</v>
      </c>
      <c r="M8" t="n">
        <v>90</v>
      </c>
      <c r="N8" t="n">
        <v>68.75</v>
      </c>
      <c r="O8" t="n">
        <v>33057.26</v>
      </c>
      <c r="P8" t="n">
        <v>314.32</v>
      </c>
      <c r="Q8" t="n">
        <v>2924.76</v>
      </c>
      <c r="R8" t="n">
        <v>145.8</v>
      </c>
      <c r="S8" t="n">
        <v>60.56</v>
      </c>
      <c r="T8" t="n">
        <v>42444.46</v>
      </c>
      <c r="U8" t="n">
        <v>0.42</v>
      </c>
      <c r="V8" t="n">
        <v>0.87</v>
      </c>
      <c r="W8" t="n">
        <v>0.31</v>
      </c>
      <c r="X8" t="n">
        <v>2.61</v>
      </c>
      <c r="Y8" t="n">
        <v>1</v>
      </c>
      <c r="Z8" t="n">
        <v>10</v>
      </c>
      <c r="AA8" t="n">
        <v>281.3908540179915</v>
      </c>
      <c r="AB8" t="n">
        <v>385.0113805557539</v>
      </c>
      <c r="AC8" t="n">
        <v>348.2664347623785</v>
      </c>
      <c r="AD8" t="n">
        <v>281390.8540179915</v>
      </c>
      <c r="AE8" t="n">
        <v>385011.3805557539</v>
      </c>
      <c r="AF8" t="n">
        <v>1.82612202177944e-06</v>
      </c>
      <c r="AG8" t="n">
        <v>0.2853125</v>
      </c>
      <c r="AH8" t="n">
        <v>348266.4347623785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3.7735</v>
      </c>
      <c r="E9" t="n">
        <v>26.5</v>
      </c>
      <c r="F9" t="n">
        <v>19.55</v>
      </c>
      <c r="G9" t="n">
        <v>14.48</v>
      </c>
      <c r="H9" t="n">
        <v>0.18</v>
      </c>
      <c r="I9" t="n">
        <v>81</v>
      </c>
      <c r="J9" t="n">
        <v>266.6</v>
      </c>
      <c r="K9" t="n">
        <v>59.89</v>
      </c>
      <c r="L9" t="n">
        <v>2.75</v>
      </c>
      <c r="M9" t="n">
        <v>79</v>
      </c>
      <c r="N9" t="n">
        <v>68.97</v>
      </c>
      <c r="O9" t="n">
        <v>33115.41</v>
      </c>
      <c r="P9" t="n">
        <v>306.45</v>
      </c>
      <c r="Q9" t="n">
        <v>2924.8</v>
      </c>
      <c r="R9" t="n">
        <v>134.55</v>
      </c>
      <c r="S9" t="n">
        <v>60.56</v>
      </c>
      <c r="T9" t="n">
        <v>36873.75</v>
      </c>
      <c r="U9" t="n">
        <v>0.45</v>
      </c>
      <c r="V9" t="n">
        <v>0.88</v>
      </c>
      <c r="W9" t="n">
        <v>0.3</v>
      </c>
      <c r="X9" t="n">
        <v>2.27</v>
      </c>
      <c r="Y9" t="n">
        <v>1</v>
      </c>
      <c r="Z9" t="n">
        <v>10</v>
      </c>
      <c r="AA9" t="n">
        <v>266.0528253269264</v>
      </c>
      <c r="AB9" t="n">
        <v>364.0252130345695</v>
      </c>
      <c r="AC9" t="n">
        <v>329.2831576151448</v>
      </c>
      <c r="AD9" t="n">
        <v>266052.8253269264</v>
      </c>
      <c r="AE9" t="n">
        <v>364025.2130345695</v>
      </c>
      <c r="AF9" t="n">
        <v>1.887703114503812e-06</v>
      </c>
      <c r="AG9" t="n">
        <v>0.2760416666666667</v>
      </c>
      <c r="AH9" t="n">
        <v>329283.1576151448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3.8648</v>
      </c>
      <c r="E10" t="n">
        <v>25.87</v>
      </c>
      <c r="F10" t="n">
        <v>19.33</v>
      </c>
      <c r="G10" t="n">
        <v>15.89</v>
      </c>
      <c r="H10" t="n">
        <v>0.2</v>
      </c>
      <c r="I10" t="n">
        <v>73</v>
      </c>
      <c r="J10" t="n">
        <v>267.08</v>
      </c>
      <c r="K10" t="n">
        <v>59.89</v>
      </c>
      <c r="L10" t="n">
        <v>3</v>
      </c>
      <c r="M10" t="n">
        <v>71</v>
      </c>
      <c r="N10" t="n">
        <v>69.19</v>
      </c>
      <c r="O10" t="n">
        <v>33173.65</v>
      </c>
      <c r="P10" t="n">
        <v>300.53</v>
      </c>
      <c r="Q10" t="n">
        <v>2924.46</v>
      </c>
      <c r="R10" t="n">
        <v>127.7</v>
      </c>
      <c r="S10" t="n">
        <v>60.56</v>
      </c>
      <c r="T10" t="n">
        <v>33490.77</v>
      </c>
      <c r="U10" t="n">
        <v>0.47</v>
      </c>
      <c r="V10" t="n">
        <v>0.89</v>
      </c>
      <c r="W10" t="n">
        <v>0.28</v>
      </c>
      <c r="X10" t="n">
        <v>2.05</v>
      </c>
      <c r="Y10" t="n">
        <v>1</v>
      </c>
      <c r="Z10" t="n">
        <v>10</v>
      </c>
      <c r="AA10" t="n">
        <v>255.3637668952368</v>
      </c>
      <c r="AB10" t="n">
        <v>349.3999717201901</v>
      </c>
      <c r="AC10" t="n">
        <v>316.0537288052598</v>
      </c>
      <c r="AD10" t="n">
        <v>255363.7668952368</v>
      </c>
      <c r="AE10" t="n">
        <v>349399.9717201901</v>
      </c>
      <c r="AF10" t="n">
        <v>1.933376175151539e-06</v>
      </c>
      <c r="AG10" t="n">
        <v>0.2694791666666667</v>
      </c>
      <c r="AH10" t="n">
        <v>316053.7288052598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3.9534</v>
      </c>
      <c r="E11" t="n">
        <v>25.29</v>
      </c>
      <c r="F11" t="n">
        <v>19.1</v>
      </c>
      <c r="G11" t="n">
        <v>17.37</v>
      </c>
      <c r="H11" t="n">
        <v>0.22</v>
      </c>
      <c r="I11" t="n">
        <v>66</v>
      </c>
      <c r="J11" t="n">
        <v>267.55</v>
      </c>
      <c r="K11" t="n">
        <v>59.89</v>
      </c>
      <c r="L11" t="n">
        <v>3.25</v>
      </c>
      <c r="M11" t="n">
        <v>64</v>
      </c>
      <c r="N11" t="n">
        <v>69.41</v>
      </c>
      <c r="O11" t="n">
        <v>33231.97</v>
      </c>
      <c r="P11" t="n">
        <v>294.23</v>
      </c>
      <c r="Q11" t="n">
        <v>2924.77</v>
      </c>
      <c r="R11" t="n">
        <v>120.11</v>
      </c>
      <c r="S11" t="n">
        <v>60.56</v>
      </c>
      <c r="T11" t="n">
        <v>29731.6</v>
      </c>
      <c r="U11" t="n">
        <v>0.5</v>
      </c>
      <c r="V11" t="n">
        <v>0.9</v>
      </c>
      <c r="W11" t="n">
        <v>0.27</v>
      </c>
      <c r="X11" t="n">
        <v>1.83</v>
      </c>
      <c r="Y11" t="n">
        <v>1</v>
      </c>
      <c r="Z11" t="n">
        <v>10</v>
      </c>
      <c r="AA11" t="n">
        <v>245.0692675087229</v>
      </c>
      <c r="AB11" t="n">
        <v>335.3145834983092</v>
      </c>
      <c r="AC11" t="n">
        <v>303.3126302663041</v>
      </c>
      <c r="AD11" t="n">
        <v>245069.2675087229</v>
      </c>
      <c r="AE11" t="n">
        <v>335314.5834983092</v>
      </c>
      <c r="AF11" t="n">
        <v>1.977698553830494e-06</v>
      </c>
      <c r="AG11" t="n">
        <v>0.2634375</v>
      </c>
      <c r="AH11" t="n">
        <v>303312.6302663041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4.0196</v>
      </c>
      <c r="E12" t="n">
        <v>24.88</v>
      </c>
      <c r="F12" t="n">
        <v>18.94</v>
      </c>
      <c r="G12" t="n">
        <v>18.63</v>
      </c>
      <c r="H12" t="n">
        <v>0.23</v>
      </c>
      <c r="I12" t="n">
        <v>61</v>
      </c>
      <c r="J12" t="n">
        <v>268.02</v>
      </c>
      <c r="K12" t="n">
        <v>59.89</v>
      </c>
      <c r="L12" t="n">
        <v>3.5</v>
      </c>
      <c r="M12" t="n">
        <v>59</v>
      </c>
      <c r="N12" t="n">
        <v>69.64</v>
      </c>
      <c r="O12" t="n">
        <v>33290.38</v>
      </c>
      <c r="P12" t="n">
        <v>289.11</v>
      </c>
      <c r="Q12" t="n">
        <v>2924.59</v>
      </c>
      <c r="R12" t="n">
        <v>114.63</v>
      </c>
      <c r="S12" t="n">
        <v>60.56</v>
      </c>
      <c r="T12" t="n">
        <v>27014.69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237.4637106695716</v>
      </c>
      <c r="AB12" t="n">
        <v>324.9083250975007</v>
      </c>
      <c r="AC12" t="n">
        <v>293.89953056199</v>
      </c>
      <c r="AD12" t="n">
        <v>237463.7106695717</v>
      </c>
      <c r="AE12" t="n">
        <v>324908.3250975006</v>
      </c>
      <c r="AF12" t="n">
        <v>2.010815274694454e-06</v>
      </c>
      <c r="AG12" t="n">
        <v>0.2591666666666667</v>
      </c>
      <c r="AH12" t="n">
        <v>293899.53056199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4.1265</v>
      </c>
      <c r="E13" t="n">
        <v>24.23</v>
      </c>
      <c r="F13" t="n">
        <v>18.6</v>
      </c>
      <c r="G13" t="n">
        <v>20.29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280.61</v>
      </c>
      <c r="Q13" t="n">
        <v>2924.53</v>
      </c>
      <c r="R13" t="n">
        <v>102.99</v>
      </c>
      <c r="S13" t="n">
        <v>60.56</v>
      </c>
      <c r="T13" t="n">
        <v>21225.14</v>
      </c>
      <c r="U13" t="n">
        <v>0.59</v>
      </c>
      <c r="V13" t="n">
        <v>0.93</v>
      </c>
      <c r="W13" t="n">
        <v>0.25</v>
      </c>
      <c r="X13" t="n">
        <v>1.32</v>
      </c>
      <c r="Y13" t="n">
        <v>1</v>
      </c>
      <c r="Z13" t="n">
        <v>10</v>
      </c>
      <c r="AA13" t="n">
        <v>225.3044758223322</v>
      </c>
      <c r="AB13" t="n">
        <v>308.2715235519336</v>
      </c>
      <c r="AC13" t="n">
        <v>278.8505220060291</v>
      </c>
      <c r="AD13" t="n">
        <v>225304.4758223322</v>
      </c>
      <c r="AE13" t="n">
        <v>308271.5235519336</v>
      </c>
      <c r="AF13" t="n">
        <v>2.064292275606196e-06</v>
      </c>
      <c r="AG13" t="n">
        <v>0.2523958333333333</v>
      </c>
      <c r="AH13" t="n">
        <v>278850.522006029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4.1385</v>
      </c>
      <c r="E14" t="n">
        <v>24.16</v>
      </c>
      <c r="F14" t="n">
        <v>18.68</v>
      </c>
      <c r="G14" t="n">
        <v>21.56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279.65</v>
      </c>
      <c r="Q14" t="n">
        <v>2924.46</v>
      </c>
      <c r="R14" t="n">
        <v>107.28</v>
      </c>
      <c r="S14" t="n">
        <v>60.56</v>
      </c>
      <c r="T14" t="n">
        <v>23382.91</v>
      </c>
      <c r="U14" t="n">
        <v>0.5600000000000001</v>
      </c>
      <c r="V14" t="n">
        <v>0.92</v>
      </c>
      <c r="W14" t="n">
        <v>0.22</v>
      </c>
      <c r="X14" t="n">
        <v>1.4</v>
      </c>
      <c r="Y14" t="n">
        <v>1</v>
      </c>
      <c r="Z14" t="n">
        <v>10</v>
      </c>
      <c r="AA14" t="n">
        <v>224.3453513146659</v>
      </c>
      <c r="AB14" t="n">
        <v>306.9592070869584</v>
      </c>
      <c r="AC14" t="n">
        <v>277.6634511826228</v>
      </c>
      <c r="AD14" t="n">
        <v>224345.3513146659</v>
      </c>
      <c r="AE14" t="n">
        <v>306959.2070869584</v>
      </c>
      <c r="AF14" t="n">
        <v>2.070295306578515e-06</v>
      </c>
      <c r="AG14" t="n">
        <v>0.2516666666666666</v>
      </c>
      <c r="AH14" t="n">
        <v>277663.4511826228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4.167</v>
      </c>
      <c r="E15" t="n">
        <v>24</v>
      </c>
      <c r="F15" t="n">
        <v>18.72</v>
      </c>
      <c r="G15" t="n">
        <v>23.4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278.17</v>
      </c>
      <c r="Q15" t="n">
        <v>2924.51</v>
      </c>
      <c r="R15" t="n">
        <v>107.91</v>
      </c>
      <c r="S15" t="n">
        <v>60.56</v>
      </c>
      <c r="T15" t="n">
        <v>23721.55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222.0876369603664</v>
      </c>
      <c r="AB15" t="n">
        <v>303.8701027040798</v>
      </c>
      <c r="AC15" t="n">
        <v>274.8691665864599</v>
      </c>
      <c r="AD15" t="n">
        <v>222087.6369603664</v>
      </c>
      <c r="AE15" t="n">
        <v>303870.1027040798</v>
      </c>
      <c r="AF15" t="n">
        <v>2.084552505137773e-06</v>
      </c>
      <c r="AG15" t="n">
        <v>0.25</v>
      </c>
      <c r="AH15" t="n">
        <v>274869.1665864599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4.2163</v>
      </c>
      <c r="E16" t="n">
        <v>23.72</v>
      </c>
      <c r="F16" t="n">
        <v>18.59</v>
      </c>
      <c r="G16" t="n">
        <v>24.79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273.29</v>
      </c>
      <c r="Q16" t="n">
        <v>2924.42</v>
      </c>
      <c r="R16" t="n">
        <v>103.58</v>
      </c>
      <c r="S16" t="n">
        <v>60.56</v>
      </c>
      <c r="T16" t="n">
        <v>21571.82</v>
      </c>
      <c r="U16" t="n">
        <v>0.58</v>
      </c>
      <c r="V16" t="n">
        <v>0.93</v>
      </c>
      <c r="W16" t="n">
        <v>0.24</v>
      </c>
      <c r="X16" t="n">
        <v>1.31</v>
      </c>
      <c r="Y16" t="n">
        <v>1</v>
      </c>
      <c r="Z16" t="n">
        <v>10</v>
      </c>
      <c r="AA16" t="n">
        <v>216.311055656649</v>
      </c>
      <c r="AB16" t="n">
        <v>295.9663293195565</v>
      </c>
      <c r="AC16" t="n">
        <v>267.7197182407374</v>
      </c>
      <c r="AD16" t="n">
        <v>216311.0556566491</v>
      </c>
      <c r="AE16" t="n">
        <v>295966.3293195565</v>
      </c>
      <c r="AF16" t="n">
        <v>2.109214957382384e-06</v>
      </c>
      <c r="AG16" t="n">
        <v>0.2470833333333333</v>
      </c>
      <c r="AH16" t="n">
        <v>267719.7182407374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4.2639</v>
      </c>
      <c r="E17" t="n">
        <v>23.45</v>
      </c>
      <c r="F17" t="n">
        <v>18.48</v>
      </c>
      <c r="G17" t="n">
        <v>26.39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268.75</v>
      </c>
      <c r="Q17" t="n">
        <v>2924.55</v>
      </c>
      <c r="R17" t="n">
        <v>99.8</v>
      </c>
      <c r="S17" t="n">
        <v>60.56</v>
      </c>
      <c r="T17" t="n">
        <v>19694.21</v>
      </c>
      <c r="U17" t="n">
        <v>0.61</v>
      </c>
      <c r="V17" t="n">
        <v>0.93</v>
      </c>
      <c r="W17" t="n">
        <v>0.23</v>
      </c>
      <c r="X17" t="n">
        <v>1.2</v>
      </c>
      <c r="Y17" t="n">
        <v>1</v>
      </c>
      <c r="Z17" t="n">
        <v>10</v>
      </c>
      <c r="AA17" t="n">
        <v>211.0047898974715</v>
      </c>
      <c r="AB17" t="n">
        <v>288.7060624119298</v>
      </c>
      <c r="AC17" t="n">
        <v>261.1523610169237</v>
      </c>
      <c r="AD17" t="n">
        <v>211004.7898974715</v>
      </c>
      <c r="AE17" t="n">
        <v>288706.0624119298</v>
      </c>
      <c r="AF17" t="n">
        <v>2.133026980239249e-06</v>
      </c>
      <c r="AG17" t="n">
        <v>0.2442708333333333</v>
      </c>
      <c r="AH17" t="n">
        <v>261152.3610169237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4.3086</v>
      </c>
      <c r="E18" t="n">
        <v>23.21</v>
      </c>
      <c r="F18" t="n">
        <v>18.38</v>
      </c>
      <c r="G18" t="n">
        <v>28.28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264.54</v>
      </c>
      <c r="Q18" t="n">
        <v>2924.77</v>
      </c>
      <c r="R18" t="n">
        <v>96.63</v>
      </c>
      <c r="S18" t="n">
        <v>60.56</v>
      </c>
      <c r="T18" t="n">
        <v>18123.56</v>
      </c>
      <c r="U18" t="n">
        <v>0.63</v>
      </c>
      <c r="V18" t="n">
        <v>0.9399999999999999</v>
      </c>
      <c r="W18" t="n">
        <v>0.23</v>
      </c>
      <c r="X18" t="n">
        <v>1.11</v>
      </c>
      <c r="Y18" t="n">
        <v>1</v>
      </c>
      <c r="Z18" t="n">
        <v>10</v>
      </c>
      <c r="AA18" t="n">
        <v>206.1687152831443</v>
      </c>
      <c r="AB18" t="n">
        <v>282.0891317720564</v>
      </c>
      <c r="AC18" t="n">
        <v>255.1669409503972</v>
      </c>
      <c r="AD18" t="n">
        <v>206168.7152831443</v>
      </c>
      <c r="AE18" t="n">
        <v>282089.1317720563</v>
      </c>
      <c r="AF18" t="n">
        <v>2.155388270611137e-06</v>
      </c>
      <c r="AG18" t="n">
        <v>0.2417708333333334</v>
      </c>
      <c r="AH18" t="n">
        <v>255166.9409503972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4.3415</v>
      </c>
      <c r="E19" t="n">
        <v>23.03</v>
      </c>
      <c r="F19" t="n">
        <v>18.31</v>
      </c>
      <c r="G19" t="n">
        <v>29.69</v>
      </c>
      <c r="H19" t="n">
        <v>0.34</v>
      </c>
      <c r="I19" t="n">
        <v>37</v>
      </c>
      <c r="J19" t="n">
        <v>271.36</v>
      </c>
      <c r="K19" t="n">
        <v>59.89</v>
      </c>
      <c r="L19" t="n">
        <v>5.25</v>
      </c>
      <c r="M19" t="n">
        <v>35</v>
      </c>
      <c r="N19" t="n">
        <v>71.22</v>
      </c>
      <c r="O19" t="n">
        <v>33701.64</v>
      </c>
      <c r="P19" t="n">
        <v>260.64</v>
      </c>
      <c r="Q19" t="n">
        <v>2924.51</v>
      </c>
      <c r="R19" t="n">
        <v>94.31</v>
      </c>
      <c r="S19" t="n">
        <v>60.56</v>
      </c>
      <c r="T19" t="n">
        <v>16976.36</v>
      </c>
      <c r="U19" t="n">
        <v>0.64</v>
      </c>
      <c r="V19" t="n">
        <v>0.9399999999999999</v>
      </c>
      <c r="W19" t="n">
        <v>0.22</v>
      </c>
      <c r="X19" t="n">
        <v>1.03</v>
      </c>
      <c r="Y19" t="n">
        <v>1</v>
      </c>
      <c r="Z19" t="n">
        <v>10</v>
      </c>
      <c r="AA19" t="n">
        <v>202.2369954624323</v>
      </c>
      <c r="AB19" t="n">
        <v>276.7095792581243</v>
      </c>
      <c r="AC19" t="n">
        <v>250.3008053781437</v>
      </c>
      <c r="AD19" t="n">
        <v>202236.9954624323</v>
      </c>
      <c r="AE19" t="n">
        <v>276709.5792581243</v>
      </c>
      <c r="AF19" t="n">
        <v>2.171846580526912e-06</v>
      </c>
      <c r="AG19" t="n">
        <v>0.2398958333333333</v>
      </c>
      <c r="AH19" t="n">
        <v>250300.8053781437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4.3741</v>
      </c>
      <c r="E20" t="n">
        <v>22.86</v>
      </c>
      <c r="F20" t="n">
        <v>18.24</v>
      </c>
      <c r="G20" t="n">
        <v>31.27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33</v>
      </c>
      <c r="N20" t="n">
        <v>71.45</v>
      </c>
      <c r="O20" t="n">
        <v>33760.74</v>
      </c>
      <c r="P20" t="n">
        <v>256.89</v>
      </c>
      <c r="Q20" t="n">
        <v>2924.56</v>
      </c>
      <c r="R20" t="n">
        <v>91.97</v>
      </c>
      <c r="S20" t="n">
        <v>60.56</v>
      </c>
      <c r="T20" t="n">
        <v>15814.75</v>
      </c>
      <c r="U20" t="n">
        <v>0.66</v>
      </c>
      <c r="V20" t="n">
        <v>0.9399999999999999</v>
      </c>
      <c r="W20" t="n">
        <v>0.22</v>
      </c>
      <c r="X20" t="n">
        <v>0.96</v>
      </c>
      <c r="Y20" t="n">
        <v>1</v>
      </c>
      <c r="Z20" t="n">
        <v>10</v>
      </c>
      <c r="AA20" t="n">
        <v>198.4610395405575</v>
      </c>
      <c r="AB20" t="n">
        <v>271.5431497823992</v>
      </c>
      <c r="AC20" t="n">
        <v>245.6274526804509</v>
      </c>
      <c r="AD20" t="n">
        <v>198461.0395405575</v>
      </c>
      <c r="AE20" t="n">
        <v>271543.1497823992</v>
      </c>
      <c r="AF20" t="n">
        <v>2.188154814668378e-06</v>
      </c>
      <c r="AG20" t="n">
        <v>0.238125</v>
      </c>
      <c r="AH20" t="n">
        <v>245627.4526804509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4.4023</v>
      </c>
      <c r="E21" t="n">
        <v>22.72</v>
      </c>
      <c r="F21" t="n">
        <v>18.19</v>
      </c>
      <c r="G21" t="n">
        <v>33.08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31</v>
      </c>
      <c r="N21" t="n">
        <v>71.68000000000001</v>
      </c>
      <c r="O21" t="n">
        <v>33820.05</v>
      </c>
      <c r="P21" t="n">
        <v>252.87</v>
      </c>
      <c r="Q21" t="n">
        <v>2924.51</v>
      </c>
      <c r="R21" t="n">
        <v>90.51000000000001</v>
      </c>
      <c r="S21" t="n">
        <v>60.56</v>
      </c>
      <c r="T21" t="n">
        <v>15095.22</v>
      </c>
      <c r="U21" t="n">
        <v>0.67</v>
      </c>
      <c r="V21" t="n">
        <v>0.95</v>
      </c>
      <c r="W21" t="n">
        <v>0.22</v>
      </c>
      <c r="X21" t="n">
        <v>0.92</v>
      </c>
      <c r="Y21" t="n">
        <v>1</v>
      </c>
      <c r="Z21" t="n">
        <v>10</v>
      </c>
      <c r="AA21" t="n">
        <v>194.8446429606767</v>
      </c>
      <c r="AB21" t="n">
        <v>266.5950364376519</v>
      </c>
      <c r="AC21" t="n">
        <v>241.151580328604</v>
      </c>
      <c r="AD21" t="n">
        <v>194844.6429606767</v>
      </c>
      <c r="AE21" t="n">
        <v>266595.0364376518</v>
      </c>
      <c r="AF21" t="n">
        <v>2.202261937453328e-06</v>
      </c>
      <c r="AG21" t="n">
        <v>0.2366666666666667</v>
      </c>
      <c r="AH21" t="n">
        <v>241151.580328604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4.4361</v>
      </c>
      <c r="E22" t="n">
        <v>22.54</v>
      </c>
      <c r="F22" t="n">
        <v>18.12</v>
      </c>
      <c r="G22" t="n">
        <v>35.08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29</v>
      </c>
      <c r="N22" t="n">
        <v>71.91</v>
      </c>
      <c r="O22" t="n">
        <v>33879.33</v>
      </c>
      <c r="P22" t="n">
        <v>248.52</v>
      </c>
      <c r="Q22" t="n">
        <v>2924.49</v>
      </c>
      <c r="R22" t="n">
        <v>88.17</v>
      </c>
      <c r="S22" t="n">
        <v>60.56</v>
      </c>
      <c r="T22" t="n">
        <v>13935.73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190.7961097337633</v>
      </c>
      <c r="AB22" t="n">
        <v>261.0556546679113</v>
      </c>
      <c r="AC22" t="n">
        <v>236.1408693803946</v>
      </c>
      <c r="AD22" t="n">
        <v>190796.1097337633</v>
      </c>
      <c r="AE22" t="n">
        <v>261055.6546679113</v>
      </c>
      <c r="AF22" t="n">
        <v>2.219170474692026e-06</v>
      </c>
      <c r="AG22" t="n">
        <v>0.2347916666666666</v>
      </c>
      <c r="AH22" t="n">
        <v>236140.8693803946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4.4687</v>
      </c>
      <c r="E23" t="n">
        <v>22.38</v>
      </c>
      <c r="F23" t="n">
        <v>18.06</v>
      </c>
      <c r="G23" t="n">
        <v>37.36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27</v>
      </c>
      <c r="N23" t="n">
        <v>72.14</v>
      </c>
      <c r="O23" t="n">
        <v>33938.7</v>
      </c>
      <c r="P23" t="n">
        <v>243.61</v>
      </c>
      <c r="Q23" t="n">
        <v>2924.42</v>
      </c>
      <c r="R23" t="n">
        <v>86.03</v>
      </c>
      <c r="S23" t="n">
        <v>60.56</v>
      </c>
      <c r="T23" t="n">
        <v>12874.38</v>
      </c>
      <c r="U23" t="n">
        <v>0.7</v>
      </c>
      <c r="V23" t="n">
        <v>0.95</v>
      </c>
      <c r="W23" t="n">
        <v>0.21</v>
      </c>
      <c r="X23" t="n">
        <v>0.78</v>
      </c>
      <c r="Y23" t="n">
        <v>1</v>
      </c>
      <c r="Z23" t="n">
        <v>10</v>
      </c>
      <c r="AA23" t="n">
        <v>186.5847999348177</v>
      </c>
      <c r="AB23" t="n">
        <v>255.2935548111209</v>
      </c>
      <c r="AC23" t="n">
        <v>230.9286962467765</v>
      </c>
      <c r="AD23" t="n">
        <v>186584.7999348177</v>
      </c>
      <c r="AE23" t="n">
        <v>255293.5548111209</v>
      </c>
      <c r="AF23" t="n">
        <v>2.235478708833493e-06</v>
      </c>
      <c r="AG23" t="n">
        <v>0.233125</v>
      </c>
      <c r="AH23" t="n">
        <v>230928.6962467765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4.495</v>
      </c>
      <c r="E24" t="n">
        <v>22.25</v>
      </c>
      <c r="F24" t="n">
        <v>17.98</v>
      </c>
      <c r="G24" t="n">
        <v>38.52</v>
      </c>
      <c r="H24" t="n">
        <v>0.42</v>
      </c>
      <c r="I24" t="n">
        <v>28</v>
      </c>
      <c r="J24" t="n">
        <v>273.76</v>
      </c>
      <c r="K24" t="n">
        <v>59.89</v>
      </c>
      <c r="L24" t="n">
        <v>6.5</v>
      </c>
      <c r="M24" t="n">
        <v>26</v>
      </c>
      <c r="N24" t="n">
        <v>72.37</v>
      </c>
      <c r="O24" t="n">
        <v>33998.16</v>
      </c>
      <c r="P24" t="n">
        <v>240.13</v>
      </c>
      <c r="Q24" t="n">
        <v>2924.59</v>
      </c>
      <c r="R24" t="n">
        <v>82.98999999999999</v>
      </c>
      <c r="S24" t="n">
        <v>60.56</v>
      </c>
      <c r="T24" t="n">
        <v>11359.75</v>
      </c>
      <c r="U24" t="n">
        <v>0.73</v>
      </c>
      <c r="V24" t="n">
        <v>0.96</v>
      </c>
      <c r="W24" t="n">
        <v>0.22</v>
      </c>
      <c r="X24" t="n">
        <v>0.7</v>
      </c>
      <c r="Y24" t="n">
        <v>1</v>
      </c>
      <c r="Z24" t="n">
        <v>10</v>
      </c>
      <c r="AA24" t="n">
        <v>183.3995752961804</v>
      </c>
      <c r="AB24" t="n">
        <v>250.935389938346</v>
      </c>
      <c r="AC24" t="n">
        <v>226.986468512735</v>
      </c>
      <c r="AD24" t="n">
        <v>183399.5752961804</v>
      </c>
      <c r="AE24" t="n">
        <v>250935.3899383461</v>
      </c>
      <c r="AF24" t="n">
        <v>2.248635351714493e-06</v>
      </c>
      <c r="AG24" t="n">
        <v>0.2317708333333333</v>
      </c>
      <c r="AH24" t="n">
        <v>226986.468512735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4.5234</v>
      </c>
      <c r="E25" t="n">
        <v>22.11</v>
      </c>
      <c r="F25" t="n">
        <v>17.94</v>
      </c>
      <c r="G25" t="n">
        <v>41.4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235.3</v>
      </c>
      <c r="Q25" t="n">
        <v>2924.44</v>
      </c>
      <c r="R25" t="n">
        <v>82.61</v>
      </c>
      <c r="S25" t="n">
        <v>60.56</v>
      </c>
      <c r="T25" t="n">
        <v>11179.9</v>
      </c>
      <c r="U25" t="n">
        <v>0.73</v>
      </c>
      <c r="V25" t="n">
        <v>0.96</v>
      </c>
      <c r="W25" t="n">
        <v>0.19</v>
      </c>
      <c r="X25" t="n">
        <v>0.66</v>
      </c>
      <c r="Y25" t="n">
        <v>1</v>
      </c>
      <c r="Z25" t="n">
        <v>10</v>
      </c>
      <c r="AA25" t="n">
        <v>179.5611821476074</v>
      </c>
      <c r="AB25" t="n">
        <v>245.6835310945167</v>
      </c>
      <c r="AC25" t="n">
        <v>222.2358397059289</v>
      </c>
      <c r="AD25" t="n">
        <v>179561.1821476074</v>
      </c>
      <c r="AE25" t="n">
        <v>245683.5310945167</v>
      </c>
      <c r="AF25" t="n">
        <v>2.262842525015647e-06</v>
      </c>
      <c r="AG25" t="n">
        <v>0.2303125</v>
      </c>
      <c r="AH25" t="n">
        <v>222235.8397059289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4.5235</v>
      </c>
      <c r="E26" t="n">
        <v>22.11</v>
      </c>
      <c r="F26" t="n">
        <v>17.99</v>
      </c>
      <c r="G26" t="n">
        <v>43.18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233.79</v>
      </c>
      <c r="Q26" t="n">
        <v>2924.63</v>
      </c>
      <c r="R26" t="n">
        <v>83.83</v>
      </c>
      <c r="S26" t="n">
        <v>60.56</v>
      </c>
      <c r="T26" t="n">
        <v>11793.39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178.8931131530609</v>
      </c>
      <c r="AB26" t="n">
        <v>244.7694496230547</v>
      </c>
      <c r="AC26" t="n">
        <v>221.4089968871815</v>
      </c>
      <c r="AD26" t="n">
        <v>178893.1131530609</v>
      </c>
      <c r="AE26" t="n">
        <v>244769.4496230547</v>
      </c>
      <c r="AF26" t="n">
        <v>2.26289255027375e-06</v>
      </c>
      <c r="AG26" t="n">
        <v>0.2303125</v>
      </c>
      <c r="AH26" t="n">
        <v>221408.9968871815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4.5383</v>
      </c>
      <c r="E27" t="n">
        <v>22.03</v>
      </c>
      <c r="F27" t="n">
        <v>17.97</v>
      </c>
      <c r="G27" t="n">
        <v>44.92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229.79</v>
      </c>
      <c r="Q27" t="n">
        <v>2924.42</v>
      </c>
      <c r="R27" t="n">
        <v>83.06</v>
      </c>
      <c r="S27" t="n">
        <v>60.56</v>
      </c>
      <c r="T27" t="n">
        <v>11416.25</v>
      </c>
      <c r="U27" t="n">
        <v>0.73</v>
      </c>
      <c r="V27" t="n">
        <v>0.96</v>
      </c>
      <c r="W27" t="n">
        <v>0.21</v>
      </c>
      <c r="X27" t="n">
        <v>0.6899999999999999</v>
      </c>
      <c r="Y27" t="n">
        <v>1</v>
      </c>
      <c r="Z27" t="n">
        <v>10</v>
      </c>
      <c r="AA27" t="n">
        <v>176.1259167081963</v>
      </c>
      <c r="AB27" t="n">
        <v>240.9832493671016</v>
      </c>
      <c r="AC27" t="n">
        <v>217.9841462696899</v>
      </c>
      <c r="AD27" t="n">
        <v>176125.9167081963</v>
      </c>
      <c r="AE27" t="n">
        <v>240983.2493671016</v>
      </c>
      <c r="AF27" t="n">
        <v>2.270296288472943e-06</v>
      </c>
      <c r="AG27" t="n">
        <v>0.2294791666666667</v>
      </c>
      <c r="AH27" t="n">
        <v>217984.1462696899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4.5585</v>
      </c>
      <c r="E28" t="n">
        <v>21.94</v>
      </c>
      <c r="F28" t="n">
        <v>17.92</v>
      </c>
      <c r="G28" t="n">
        <v>46.75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226.82</v>
      </c>
      <c r="Q28" t="n">
        <v>2924.45</v>
      </c>
      <c r="R28" t="n">
        <v>81.03</v>
      </c>
      <c r="S28" t="n">
        <v>60.56</v>
      </c>
      <c r="T28" t="n">
        <v>10406.87</v>
      </c>
      <c r="U28" t="n">
        <v>0.75</v>
      </c>
      <c r="V28" t="n">
        <v>0.96</v>
      </c>
      <c r="W28" t="n">
        <v>0.22</v>
      </c>
      <c r="X28" t="n">
        <v>0.64</v>
      </c>
      <c r="Y28" t="n">
        <v>1</v>
      </c>
      <c r="Z28" t="n">
        <v>10</v>
      </c>
      <c r="AA28" t="n">
        <v>173.6349928131955</v>
      </c>
      <c r="AB28" t="n">
        <v>237.5750574021567</v>
      </c>
      <c r="AC28" t="n">
        <v>214.9012273624508</v>
      </c>
      <c r="AD28" t="n">
        <v>173634.9928131955</v>
      </c>
      <c r="AE28" t="n">
        <v>237575.0574021567</v>
      </c>
      <c r="AF28" t="n">
        <v>2.280401390609681e-06</v>
      </c>
      <c r="AG28" t="n">
        <v>0.2285416666666667</v>
      </c>
      <c r="AH28" t="n">
        <v>214901.2273624509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4.556</v>
      </c>
      <c r="E29" t="n">
        <v>21.95</v>
      </c>
      <c r="F29" t="n">
        <v>17.93</v>
      </c>
      <c r="G29" t="n">
        <v>46.78</v>
      </c>
      <c r="H29" t="n">
        <v>0.5</v>
      </c>
      <c r="I29" t="n">
        <v>23</v>
      </c>
      <c r="J29" t="n">
        <v>276.18</v>
      </c>
      <c r="K29" t="n">
        <v>59.89</v>
      </c>
      <c r="L29" t="n">
        <v>7.75</v>
      </c>
      <c r="M29" t="n">
        <v>3</v>
      </c>
      <c r="N29" t="n">
        <v>73.55</v>
      </c>
      <c r="O29" t="n">
        <v>34296.82</v>
      </c>
      <c r="P29" t="n">
        <v>226.69</v>
      </c>
      <c r="Q29" t="n">
        <v>2924.52</v>
      </c>
      <c r="R29" t="n">
        <v>81.28</v>
      </c>
      <c r="S29" t="n">
        <v>60.56</v>
      </c>
      <c r="T29" t="n">
        <v>10530</v>
      </c>
      <c r="U29" t="n">
        <v>0.75</v>
      </c>
      <c r="V29" t="n">
        <v>0.96</v>
      </c>
      <c r="W29" t="n">
        <v>0.22</v>
      </c>
      <c r="X29" t="n">
        <v>0.66</v>
      </c>
      <c r="Y29" t="n">
        <v>1</v>
      </c>
      <c r="Z29" t="n">
        <v>10</v>
      </c>
      <c r="AA29" t="n">
        <v>173.6887352490743</v>
      </c>
      <c r="AB29" t="n">
        <v>237.648590173875</v>
      </c>
      <c r="AC29" t="n">
        <v>214.9677422696403</v>
      </c>
      <c r="AD29" t="n">
        <v>173688.7352490743</v>
      </c>
      <c r="AE29" t="n">
        <v>237648.590173875</v>
      </c>
      <c r="AF29" t="n">
        <v>2.279150759157114e-06</v>
      </c>
      <c r="AG29" t="n">
        <v>0.2286458333333333</v>
      </c>
      <c r="AH29" t="n">
        <v>214967.7422696403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4.5552</v>
      </c>
      <c r="E30" t="n">
        <v>21.95</v>
      </c>
      <c r="F30" t="n">
        <v>17.94</v>
      </c>
      <c r="G30" t="n">
        <v>46.79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226.73</v>
      </c>
      <c r="Q30" t="n">
        <v>2924.42</v>
      </c>
      <c r="R30" t="n">
        <v>81.22</v>
      </c>
      <c r="S30" t="n">
        <v>60.56</v>
      </c>
      <c r="T30" t="n">
        <v>10501.53</v>
      </c>
      <c r="U30" t="n">
        <v>0.75</v>
      </c>
      <c r="V30" t="n">
        <v>0.96</v>
      </c>
      <c r="W30" t="n">
        <v>0.23</v>
      </c>
      <c r="X30" t="n">
        <v>0.66</v>
      </c>
      <c r="Y30" t="n">
        <v>1</v>
      </c>
      <c r="Z30" t="n">
        <v>10</v>
      </c>
      <c r="AA30" t="n">
        <v>173.7685097889467</v>
      </c>
      <c r="AB30" t="n">
        <v>237.7577412187326</v>
      </c>
      <c r="AC30" t="n">
        <v>215.0664760919712</v>
      </c>
      <c r="AD30" t="n">
        <v>173768.5097889467</v>
      </c>
      <c r="AE30" t="n">
        <v>237757.7412187326</v>
      </c>
      <c r="AF30" t="n">
        <v>2.278750557092293e-06</v>
      </c>
      <c r="AG30" t="n">
        <v>0.2286458333333333</v>
      </c>
      <c r="AH30" t="n">
        <v>215066.4760919712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3.1617</v>
      </c>
      <c r="E2" t="n">
        <v>31.63</v>
      </c>
      <c r="F2" t="n">
        <v>23.02</v>
      </c>
      <c r="G2" t="n">
        <v>7.08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268.18</v>
      </c>
      <c r="Q2" t="n">
        <v>2924.9</v>
      </c>
      <c r="R2" t="n">
        <v>248</v>
      </c>
      <c r="S2" t="n">
        <v>60.56</v>
      </c>
      <c r="T2" t="n">
        <v>93028.14</v>
      </c>
      <c r="U2" t="n">
        <v>0.24</v>
      </c>
      <c r="V2" t="n">
        <v>0.75</v>
      </c>
      <c r="W2" t="n">
        <v>0.49</v>
      </c>
      <c r="X2" t="n">
        <v>5.74</v>
      </c>
      <c r="Y2" t="n">
        <v>1</v>
      </c>
      <c r="Z2" t="n">
        <v>10</v>
      </c>
      <c r="AA2" t="n">
        <v>284.124416558303</v>
      </c>
      <c r="AB2" t="n">
        <v>388.7515614196762</v>
      </c>
      <c r="AC2" t="n">
        <v>351.6496580140249</v>
      </c>
      <c r="AD2" t="n">
        <v>284124.4165583031</v>
      </c>
      <c r="AE2" t="n">
        <v>388751.5614196762</v>
      </c>
      <c r="AF2" t="n">
        <v>1.717737183665083e-06</v>
      </c>
      <c r="AG2" t="n">
        <v>0.3294791666666667</v>
      </c>
      <c r="AH2" t="n">
        <v>351649.6580140248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3.5347</v>
      </c>
      <c r="E3" t="n">
        <v>28.29</v>
      </c>
      <c r="F3" t="n">
        <v>21.39</v>
      </c>
      <c r="G3" t="n">
        <v>9.039999999999999</v>
      </c>
      <c r="H3" t="n">
        <v>0.14</v>
      </c>
      <c r="I3" t="n">
        <v>142</v>
      </c>
      <c r="J3" t="n">
        <v>159.48</v>
      </c>
      <c r="K3" t="n">
        <v>50.28</v>
      </c>
      <c r="L3" t="n">
        <v>1.25</v>
      </c>
      <c r="M3" t="n">
        <v>140</v>
      </c>
      <c r="N3" t="n">
        <v>27.95</v>
      </c>
      <c r="O3" t="n">
        <v>19902.91</v>
      </c>
      <c r="P3" t="n">
        <v>244.2</v>
      </c>
      <c r="Q3" t="n">
        <v>2925.05</v>
      </c>
      <c r="R3" t="n">
        <v>195</v>
      </c>
      <c r="S3" t="n">
        <v>60.56</v>
      </c>
      <c r="T3" t="n">
        <v>66795.69</v>
      </c>
      <c r="U3" t="n">
        <v>0.31</v>
      </c>
      <c r="V3" t="n">
        <v>0.8</v>
      </c>
      <c r="W3" t="n">
        <v>0.39</v>
      </c>
      <c r="X3" t="n">
        <v>4.11</v>
      </c>
      <c r="Y3" t="n">
        <v>1</v>
      </c>
      <c r="Z3" t="n">
        <v>10</v>
      </c>
      <c r="AA3" t="n">
        <v>233.0675804299202</v>
      </c>
      <c r="AB3" t="n">
        <v>318.8933457600343</v>
      </c>
      <c r="AC3" t="n">
        <v>288.458612410413</v>
      </c>
      <c r="AD3" t="n">
        <v>233067.5804299202</v>
      </c>
      <c r="AE3" t="n">
        <v>318893.3457600343</v>
      </c>
      <c r="AF3" t="n">
        <v>1.920386381725328e-06</v>
      </c>
      <c r="AG3" t="n">
        <v>0.2946875</v>
      </c>
      <c r="AH3" t="n">
        <v>288458.612410413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3.7945</v>
      </c>
      <c r="E4" t="n">
        <v>26.35</v>
      </c>
      <c r="F4" t="n">
        <v>20.45</v>
      </c>
      <c r="G4" t="n">
        <v>11.06</v>
      </c>
      <c r="H4" t="n">
        <v>0.17</v>
      </c>
      <c r="I4" t="n">
        <v>111</v>
      </c>
      <c r="J4" t="n">
        <v>159.83</v>
      </c>
      <c r="K4" t="n">
        <v>50.28</v>
      </c>
      <c r="L4" t="n">
        <v>1.5</v>
      </c>
      <c r="M4" t="n">
        <v>109</v>
      </c>
      <c r="N4" t="n">
        <v>28.05</v>
      </c>
      <c r="O4" t="n">
        <v>19946.71</v>
      </c>
      <c r="P4" t="n">
        <v>228.67</v>
      </c>
      <c r="Q4" t="n">
        <v>2924.68</v>
      </c>
      <c r="R4" t="n">
        <v>164.14</v>
      </c>
      <c r="S4" t="n">
        <v>60.56</v>
      </c>
      <c r="T4" t="n">
        <v>51520.04</v>
      </c>
      <c r="U4" t="n">
        <v>0.37</v>
      </c>
      <c r="V4" t="n">
        <v>0.84</v>
      </c>
      <c r="W4" t="n">
        <v>0.34</v>
      </c>
      <c r="X4" t="n">
        <v>3.17</v>
      </c>
      <c r="Y4" t="n">
        <v>1</v>
      </c>
      <c r="Z4" t="n">
        <v>10</v>
      </c>
      <c r="AA4" t="n">
        <v>204.7236352726196</v>
      </c>
      <c r="AB4" t="n">
        <v>280.1119095492268</v>
      </c>
      <c r="AC4" t="n">
        <v>253.378422041465</v>
      </c>
      <c r="AD4" t="n">
        <v>204723.6352726196</v>
      </c>
      <c r="AE4" t="n">
        <v>280111.9095492268</v>
      </c>
      <c r="AF4" t="n">
        <v>2.061534536299193e-06</v>
      </c>
      <c r="AG4" t="n">
        <v>0.2744791666666667</v>
      </c>
      <c r="AH4" t="n">
        <v>253378.422041465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3.991</v>
      </c>
      <c r="E5" t="n">
        <v>25.06</v>
      </c>
      <c r="F5" t="n">
        <v>19.83</v>
      </c>
      <c r="G5" t="n">
        <v>13.22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216.72</v>
      </c>
      <c r="Q5" t="n">
        <v>2924.67</v>
      </c>
      <c r="R5" t="n">
        <v>143.83</v>
      </c>
      <c r="S5" t="n">
        <v>60.56</v>
      </c>
      <c r="T5" t="n">
        <v>41470.05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185.8526016852528</v>
      </c>
      <c r="AB5" t="n">
        <v>254.2917288637596</v>
      </c>
      <c r="AC5" t="n">
        <v>230.0224831617594</v>
      </c>
      <c r="AD5" t="n">
        <v>185852.6016852527</v>
      </c>
      <c r="AE5" t="n">
        <v>254291.7288637596</v>
      </c>
      <c r="AF5" t="n">
        <v>2.168292089700904e-06</v>
      </c>
      <c r="AG5" t="n">
        <v>0.2610416666666667</v>
      </c>
      <c r="AH5" t="n">
        <v>230022.4831617594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4.1351</v>
      </c>
      <c r="E6" t="n">
        <v>24.18</v>
      </c>
      <c r="F6" t="n">
        <v>19.41</v>
      </c>
      <c r="G6" t="n">
        <v>15.32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206.93</v>
      </c>
      <c r="Q6" t="n">
        <v>2924.76</v>
      </c>
      <c r="R6" t="n">
        <v>130.13</v>
      </c>
      <c r="S6" t="n">
        <v>60.56</v>
      </c>
      <c r="T6" t="n">
        <v>34688.02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172.6408122836267</v>
      </c>
      <c r="AB6" t="n">
        <v>236.214775741452</v>
      </c>
      <c r="AC6" t="n">
        <v>213.6707690742761</v>
      </c>
      <c r="AD6" t="n">
        <v>172640.8122836267</v>
      </c>
      <c r="AE6" t="n">
        <v>236214.775741452</v>
      </c>
      <c r="AF6" t="n">
        <v>2.246580962195492e-06</v>
      </c>
      <c r="AG6" t="n">
        <v>0.251875</v>
      </c>
      <c r="AH6" t="n">
        <v>213670.7690742761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4.2563</v>
      </c>
      <c r="E7" t="n">
        <v>23.49</v>
      </c>
      <c r="F7" t="n">
        <v>19.08</v>
      </c>
      <c r="G7" t="n">
        <v>17.61</v>
      </c>
      <c r="H7" t="n">
        <v>0.25</v>
      </c>
      <c r="I7" t="n">
        <v>65</v>
      </c>
      <c r="J7" t="n">
        <v>160.9</v>
      </c>
      <c r="K7" t="n">
        <v>50.28</v>
      </c>
      <c r="L7" t="n">
        <v>2.25</v>
      </c>
      <c r="M7" t="n">
        <v>63</v>
      </c>
      <c r="N7" t="n">
        <v>28.37</v>
      </c>
      <c r="O7" t="n">
        <v>20078.3</v>
      </c>
      <c r="P7" t="n">
        <v>198.28</v>
      </c>
      <c r="Q7" t="n">
        <v>2924.6</v>
      </c>
      <c r="R7" t="n">
        <v>119</v>
      </c>
      <c r="S7" t="n">
        <v>60.56</v>
      </c>
      <c r="T7" t="n">
        <v>29178.75</v>
      </c>
      <c r="U7" t="n">
        <v>0.51</v>
      </c>
      <c r="V7" t="n">
        <v>0.9</v>
      </c>
      <c r="W7" t="n">
        <v>0.27</v>
      </c>
      <c r="X7" t="n">
        <v>1.8</v>
      </c>
      <c r="Y7" t="n">
        <v>1</v>
      </c>
      <c r="Z7" t="n">
        <v>10</v>
      </c>
      <c r="AA7" t="n">
        <v>162.0424068533125</v>
      </c>
      <c r="AB7" t="n">
        <v>221.713569863055</v>
      </c>
      <c r="AC7" t="n">
        <v>200.5535379323384</v>
      </c>
      <c r="AD7" t="n">
        <v>162042.4068533125</v>
      </c>
      <c r="AE7" t="n">
        <v>221713.569863055</v>
      </c>
      <c r="AF7" t="n">
        <v>2.312428369179142e-06</v>
      </c>
      <c r="AG7" t="n">
        <v>0.2446875</v>
      </c>
      <c r="AH7" t="n">
        <v>200553.5379323384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4.4074</v>
      </c>
      <c r="E8" t="n">
        <v>22.69</v>
      </c>
      <c r="F8" t="n">
        <v>18.59</v>
      </c>
      <c r="G8" t="n">
        <v>20.28</v>
      </c>
      <c r="H8" t="n">
        <v>0.27</v>
      </c>
      <c r="I8" t="n">
        <v>55</v>
      </c>
      <c r="J8" t="n">
        <v>161.26</v>
      </c>
      <c r="K8" t="n">
        <v>50.28</v>
      </c>
      <c r="L8" t="n">
        <v>2.5</v>
      </c>
      <c r="M8" t="n">
        <v>53</v>
      </c>
      <c r="N8" t="n">
        <v>28.48</v>
      </c>
      <c r="O8" t="n">
        <v>20122.23</v>
      </c>
      <c r="P8" t="n">
        <v>186.82</v>
      </c>
      <c r="Q8" t="n">
        <v>2924.56</v>
      </c>
      <c r="R8" t="n">
        <v>102.71</v>
      </c>
      <c r="S8" t="n">
        <v>60.56</v>
      </c>
      <c r="T8" t="n">
        <v>21085.52</v>
      </c>
      <c r="U8" t="n">
        <v>0.59</v>
      </c>
      <c r="V8" t="n">
        <v>0.93</v>
      </c>
      <c r="W8" t="n">
        <v>0.25</v>
      </c>
      <c r="X8" t="n">
        <v>1.31</v>
      </c>
      <c r="Y8" t="n">
        <v>1</v>
      </c>
      <c r="Z8" t="n">
        <v>10</v>
      </c>
      <c r="AA8" t="n">
        <v>149.0878460459725</v>
      </c>
      <c r="AB8" t="n">
        <v>203.9885682515741</v>
      </c>
      <c r="AC8" t="n">
        <v>184.5201855974556</v>
      </c>
      <c r="AD8" t="n">
        <v>149087.8460459725</v>
      </c>
      <c r="AE8" t="n">
        <v>203988.5682515741</v>
      </c>
      <c r="AF8" t="n">
        <v>2.394520309733842e-06</v>
      </c>
      <c r="AG8" t="n">
        <v>0.2363541666666667</v>
      </c>
      <c r="AH8" t="n">
        <v>184520.1855974556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4.3713</v>
      </c>
      <c r="E9" t="n">
        <v>22.88</v>
      </c>
      <c r="F9" t="n">
        <v>18.94</v>
      </c>
      <c r="G9" t="n">
        <v>22.73</v>
      </c>
      <c r="H9" t="n">
        <v>0.3</v>
      </c>
      <c r="I9" t="n">
        <v>50</v>
      </c>
      <c r="J9" t="n">
        <v>161.61</v>
      </c>
      <c r="K9" t="n">
        <v>50.28</v>
      </c>
      <c r="L9" t="n">
        <v>2.75</v>
      </c>
      <c r="M9" t="n">
        <v>48</v>
      </c>
      <c r="N9" t="n">
        <v>28.58</v>
      </c>
      <c r="O9" t="n">
        <v>20166.2</v>
      </c>
      <c r="P9" t="n">
        <v>186.73</v>
      </c>
      <c r="Q9" t="n">
        <v>2924.51</v>
      </c>
      <c r="R9" t="n">
        <v>116.35</v>
      </c>
      <c r="S9" t="n">
        <v>60.56</v>
      </c>
      <c r="T9" t="n">
        <v>27930.76</v>
      </c>
      <c r="U9" t="n">
        <v>0.52</v>
      </c>
      <c r="V9" t="n">
        <v>0.91</v>
      </c>
      <c r="W9" t="n">
        <v>0.23</v>
      </c>
      <c r="X9" t="n">
        <v>1.66</v>
      </c>
      <c r="Y9" t="n">
        <v>1</v>
      </c>
      <c r="Z9" t="n">
        <v>10</v>
      </c>
      <c r="AA9" t="n">
        <v>151.0959348297574</v>
      </c>
      <c r="AB9" t="n">
        <v>206.7361239161719</v>
      </c>
      <c r="AC9" t="n">
        <v>187.0055184056437</v>
      </c>
      <c r="AD9" t="n">
        <v>151095.9348297574</v>
      </c>
      <c r="AE9" t="n">
        <v>206736.123916172</v>
      </c>
      <c r="AF9" t="n">
        <v>2.374907344452408e-06</v>
      </c>
      <c r="AG9" t="n">
        <v>0.2383333333333333</v>
      </c>
      <c r="AH9" t="n">
        <v>187005.5184056437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4.5002</v>
      </c>
      <c r="E10" t="n">
        <v>22.22</v>
      </c>
      <c r="F10" t="n">
        <v>18.51</v>
      </c>
      <c r="G10" t="n">
        <v>25.83</v>
      </c>
      <c r="H10" t="n">
        <v>0.33</v>
      </c>
      <c r="I10" t="n">
        <v>43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175.05</v>
      </c>
      <c r="Q10" t="n">
        <v>2924.48</v>
      </c>
      <c r="R10" t="n">
        <v>100.97</v>
      </c>
      <c r="S10" t="n">
        <v>60.56</v>
      </c>
      <c r="T10" t="n">
        <v>20272.89</v>
      </c>
      <c r="U10" t="n">
        <v>0.6</v>
      </c>
      <c r="V10" t="n">
        <v>0.93</v>
      </c>
      <c r="W10" t="n">
        <v>0.23</v>
      </c>
      <c r="X10" t="n">
        <v>1.23</v>
      </c>
      <c r="Y10" t="n">
        <v>1</v>
      </c>
      <c r="Z10" t="n">
        <v>10</v>
      </c>
      <c r="AA10" t="n">
        <v>139.5347254610553</v>
      </c>
      <c r="AB10" t="n">
        <v>190.9175672133615</v>
      </c>
      <c r="AC10" t="n">
        <v>172.6966625530606</v>
      </c>
      <c r="AD10" t="n">
        <v>139534.7254610553</v>
      </c>
      <c r="AE10" t="n">
        <v>190917.5672133614</v>
      </c>
      <c r="AF10" t="n">
        <v>2.444938126302182e-06</v>
      </c>
      <c r="AG10" t="n">
        <v>0.2314583333333333</v>
      </c>
      <c r="AH10" t="n">
        <v>172696.6625530606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4.5495</v>
      </c>
      <c r="E11" t="n">
        <v>21.98</v>
      </c>
      <c r="F11" t="n">
        <v>18.4</v>
      </c>
      <c r="G11" t="n">
        <v>28.31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169.31</v>
      </c>
      <c r="Q11" t="n">
        <v>2924.61</v>
      </c>
      <c r="R11" t="n">
        <v>96.58</v>
      </c>
      <c r="S11" t="n">
        <v>60.56</v>
      </c>
      <c r="T11" t="n">
        <v>18099.13</v>
      </c>
      <c r="U11" t="n">
        <v>0.63</v>
      </c>
      <c r="V11" t="n">
        <v>0.9399999999999999</v>
      </c>
      <c r="W11" t="n">
        <v>0.25</v>
      </c>
      <c r="X11" t="n">
        <v>1.12</v>
      </c>
      <c r="Y11" t="n">
        <v>1</v>
      </c>
      <c r="Z11" t="n">
        <v>10</v>
      </c>
      <c r="AA11" t="n">
        <v>134.7351632661779</v>
      </c>
      <c r="AB11" t="n">
        <v>184.3505944765935</v>
      </c>
      <c r="AC11" t="n">
        <v>166.7564324774836</v>
      </c>
      <c r="AD11" t="n">
        <v>134735.163266178</v>
      </c>
      <c r="AE11" t="n">
        <v>184350.5944765935</v>
      </c>
      <c r="AF11" t="n">
        <v>2.471722591354112e-06</v>
      </c>
      <c r="AG11" t="n">
        <v>0.2289583333333333</v>
      </c>
      <c r="AH11" t="n">
        <v>166756.4324774836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4.5593</v>
      </c>
      <c r="E12" t="n">
        <v>21.93</v>
      </c>
      <c r="F12" t="n">
        <v>18.38</v>
      </c>
      <c r="G12" t="n">
        <v>29.03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2</v>
      </c>
      <c r="N12" t="n">
        <v>28.9</v>
      </c>
      <c r="O12" t="n">
        <v>20298.34</v>
      </c>
      <c r="P12" t="n">
        <v>167.72</v>
      </c>
      <c r="Q12" t="n">
        <v>2924.54</v>
      </c>
      <c r="R12" t="n">
        <v>95.15000000000001</v>
      </c>
      <c r="S12" t="n">
        <v>60.56</v>
      </c>
      <c r="T12" t="n">
        <v>17388.22</v>
      </c>
      <c r="U12" t="n">
        <v>0.64</v>
      </c>
      <c r="V12" t="n">
        <v>0.9399999999999999</v>
      </c>
      <c r="W12" t="n">
        <v>0.27</v>
      </c>
      <c r="X12" t="n">
        <v>1.11</v>
      </c>
      <c r="Y12" t="n">
        <v>1</v>
      </c>
      <c r="Z12" t="n">
        <v>10</v>
      </c>
      <c r="AA12" t="n">
        <v>133.5594853482107</v>
      </c>
      <c r="AB12" t="n">
        <v>182.7419800819823</v>
      </c>
      <c r="AC12" t="n">
        <v>165.3013419829891</v>
      </c>
      <c r="AD12" t="n">
        <v>133559.4853482107</v>
      </c>
      <c r="AE12" t="n">
        <v>182741.9800819824</v>
      </c>
      <c r="AF12" t="n">
        <v>2.477046886638269e-06</v>
      </c>
      <c r="AG12" t="n">
        <v>0.2284375</v>
      </c>
      <c r="AH12" t="n">
        <v>165301.3419829891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4.5582</v>
      </c>
      <c r="E13" t="n">
        <v>21.94</v>
      </c>
      <c r="F13" t="n">
        <v>18.39</v>
      </c>
      <c r="G13" t="n">
        <v>29.04</v>
      </c>
      <c r="H13" t="n">
        <v>0.41</v>
      </c>
      <c r="I13" t="n">
        <v>38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167.9</v>
      </c>
      <c r="Q13" t="n">
        <v>2924.76</v>
      </c>
      <c r="R13" t="n">
        <v>95.25</v>
      </c>
      <c r="S13" t="n">
        <v>60.56</v>
      </c>
      <c r="T13" t="n">
        <v>17441.79</v>
      </c>
      <c r="U13" t="n">
        <v>0.64</v>
      </c>
      <c r="V13" t="n">
        <v>0.9399999999999999</v>
      </c>
      <c r="W13" t="n">
        <v>0.27</v>
      </c>
      <c r="X13" t="n">
        <v>1.11</v>
      </c>
      <c r="Y13" t="n">
        <v>1</v>
      </c>
      <c r="Z13" t="n">
        <v>10</v>
      </c>
      <c r="AA13" t="n">
        <v>133.7099917268348</v>
      </c>
      <c r="AB13" t="n">
        <v>182.9479095490886</v>
      </c>
      <c r="AC13" t="n">
        <v>165.4876178307786</v>
      </c>
      <c r="AD13" t="n">
        <v>133709.9917268348</v>
      </c>
      <c r="AE13" t="n">
        <v>182947.9095490886</v>
      </c>
      <c r="AF13" t="n">
        <v>2.476449261657394e-06</v>
      </c>
      <c r="AG13" t="n">
        <v>0.2285416666666667</v>
      </c>
      <c r="AH13" t="n">
        <v>165487.6178307786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2.4857</v>
      </c>
      <c r="E2" t="n">
        <v>40.23</v>
      </c>
      <c r="F2" t="n">
        <v>25.5</v>
      </c>
      <c r="G2" t="n">
        <v>5.56</v>
      </c>
      <c r="H2" t="n">
        <v>0.08</v>
      </c>
      <c r="I2" t="n">
        <v>275</v>
      </c>
      <c r="J2" t="n">
        <v>222.93</v>
      </c>
      <c r="K2" t="n">
        <v>56.94</v>
      </c>
      <c r="L2" t="n">
        <v>1</v>
      </c>
      <c r="M2" t="n">
        <v>273</v>
      </c>
      <c r="N2" t="n">
        <v>49.99</v>
      </c>
      <c r="O2" t="n">
        <v>27728.69</v>
      </c>
      <c r="P2" t="n">
        <v>377.89</v>
      </c>
      <c r="Q2" t="n">
        <v>2925.77</v>
      </c>
      <c r="R2" t="n">
        <v>330.06</v>
      </c>
      <c r="S2" t="n">
        <v>60.56</v>
      </c>
      <c r="T2" t="n">
        <v>133660.9</v>
      </c>
      <c r="U2" t="n">
        <v>0.18</v>
      </c>
      <c r="V2" t="n">
        <v>0.68</v>
      </c>
      <c r="W2" t="n">
        <v>0.59</v>
      </c>
      <c r="X2" t="n">
        <v>8.210000000000001</v>
      </c>
      <c r="Y2" t="n">
        <v>1</v>
      </c>
      <c r="Z2" t="n">
        <v>10</v>
      </c>
      <c r="AA2" t="n">
        <v>495.2110911578172</v>
      </c>
      <c r="AB2" t="n">
        <v>677.5696620935723</v>
      </c>
      <c r="AC2" t="n">
        <v>612.9033645183546</v>
      </c>
      <c r="AD2" t="n">
        <v>495211.0911578172</v>
      </c>
      <c r="AE2" t="n">
        <v>677569.6620935723</v>
      </c>
      <c r="AF2" t="n">
        <v>1.276772673181556e-06</v>
      </c>
      <c r="AG2" t="n">
        <v>0.4190624999999999</v>
      </c>
      <c r="AH2" t="n">
        <v>612903.3645183545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2.9163</v>
      </c>
      <c r="E3" t="n">
        <v>34.29</v>
      </c>
      <c r="F3" t="n">
        <v>23.03</v>
      </c>
      <c r="G3" t="n">
        <v>7.05</v>
      </c>
      <c r="H3" t="n">
        <v>0.1</v>
      </c>
      <c r="I3" t="n">
        <v>196</v>
      </c>
      <c r="J3" t="n">
        <v>223.35</v>
      </c>
      <c r="K3" t="n">
        <v>56.94</v>
      </c>
      <c r="L3" t="n">
        <v>1.25</v>
      </c>
      <c r="M3" t="n">
        <v>194</v>
      </c>
      <c r="N3" t="n">
        <v>50.15</v>
      </c>
      <c r="O3" t="n">
        <v>27780.03</v>
      </c>
      <c r="P3" t="n">
        <v>337.62</v>
      </c>
      <c r="Q3" t="n">
        <v>2925.14</v>
      </c>
      <c r="R3" t="n">
        <v>248.53</v>
      </c>
      <c r="S3" t="n">
        <v>60.56</v>
      </c>
      <c r="T3" t="n">
        <v>93290.39</v>
      </c>
      <c r="U3" t="n">
        <v>0.24</v>
      </c>
      <c r="V3" t="n">
        <v>0.75</v>
      </c>
      <c r="W3" t="n">
        <v>0.48</v>
      </c>
      <c r="X3" t="n">
        <v>5.75</v>
      </c>
      <c r="Y3" t="n">
        <v>1</v>
      </c>
      <c r="Z3" t="n">
        <v>10</v>
      </c>
      <c r="AA3" t="n">
        <v>378.6476211818528</v>
      </c>
      <c r="AB3" t="n">
        <v>518.0823800550962</v>
      </c>
      <c r="AC3" t="n">
        <v>468.6373248358242</v>
      </c>
      <c r="AD3" t="n">
        <v>378647.6211818528</v>
      </c>
      <c r="AE3" t="n">
        <v>518082.3800550962</v>
      </c>
      <c r="AF3" t="n">
        <v>1.497949127730367e-06</v>
      </c>
      <c r="AG3" t="n">
        <v>0.3571875</v>
      </c>
      <c r="AH3" t="n">
        <v>468637.3248358243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3.2141</v>
      </c>
      <c r="E4" t="n">
        <v>31.11</v>
      </c>
      <c r="F4" t="n">
        <v>21.74</v>
      </c>
      <c r="G4" t="n">
        <v>8.52</v>
      </c>
      <c r="H4" t="n">
        <v>0.12</v>
      </c>
      <c r="I4" t="n">
        <v>153</v>
      </c>
      <c r="J4" t="n">
        <v>223.76</v>
      </c>
      <c r="K4" t="n">
        <v>56.94</v>
      </c>
      <c r="L4" t="n">
        <v>1.5</v>
      </c>
      <c r="M4" t="n">
        <v>151</v>
      </c>
      <c r="N4" t="n">
        <v>50.32</v>
      </c>
      <c r="O4" t="n">
        <v>27831.42</v>
      </c>
      <c r="P4" t="n">
        <v>315.33</v>
      </c>
      <c r="Q4" t="n">
        <v>2925.07</v>
      </c>
      <c r="R4" t="n">
        <v>206.29</v>
      </c>
      <c r="S4" t="n">
        <v>60.56</v>
      </c>
      <c r="T4" t="n">
        <v>72383.02</v>
      </c>
      <c r="U4" t="n">
        <v>0.29</v>
      </c>
      <c r="V4" t="n">
        <v>0.79</v>
      </c>
      <c r="W4" t="n">
        <v>0.41</v>
      </c>
      <c r="X4" t="n">
        <v>4.46</v>
      </c>
      <c r="Y4" t="n">
        <v>1</v>
      </c>
      <c r="Z4" t="n">
        <v>10</v>
      </c>
      <c r="AA4" t="n">
        <v>322.0671977873248</v>
      </c>
      <c r="AB4" t="n">
        <v>440.6665486145923</v>
      </c>
      <c r="AC4" t="n">
        <v>398.6099516942003</v>
      </c>
      <c r="AD4" t="n">
        <v>322067.1977873248</v>
      </c>
      <c r="AE4" t="n">
        <v>440666.5486145923</v>
      </c>
      <c r="AF4" t="n">
        <v>1.650913243300817e-06</v>
      </c>
      <c r="AG4" t="n">
        <v>0.3240625</v>
      </c>
      <c r="AH4" t="n">
        <v>398609.9516942003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3.4554</v>
      </c>
      <c r="E5" t="n">
        <v>28.94</v>
      </c>
      <c r="F5" t="n">
        <v>20.84</v>
      </c>
      <c r="G5" t="n">
        <v>10.08</v>
      </c>
      <c r="H5" t="n">
        <v>0.14</v>
      </c>
      <c r="I5" t="n">
        <v>124</v>
      </c>
      <c r="J5" t="n">
        <v>224.18</v>
      </c>
      <c r="K5" t="n">
        <v>56.94</v>
      </c>
      <c r="L5" t="n">
        <v>1.75</v>
      </c>
      <c r="M5" t="n">
        <v>122</v>
      </c>
      <c r="N5" t="n">
        <v>50.49</v>
      </c>
      <c r="O5" t="n">
        <v>27882.87</v>
      </c>
      <c r="P5" t="n">
        <v>299</v>
      </c>
      <c r="Q5" t="n">
        <v>2924.85</v>
      </c>
      <c r="R5" t="n">
        <v>177.04</v>
      </c>
      <c r="S5" t="n">
        <v>60.56</v>
      </c>
      <c r="T5" t="n">
        <v>57904.05</v>
      </c>
      <c r="U5" t="n">
        <v>0.34</v>
      </c>
      <c r="V5" t="n">
        <v>0.83</v>
      </c>
      <c r="W5" t="n">
        <v>0.36</v>
      </c>
      <c r="X5" t="n">
        <v>3.56</v>
      </c>
      <c r="Y5" t="n">
        <v>1</v>
      </c>
      <c r="Z5" t="n">
        <v>10</v>
      </c>
      <c r="AA5" t="n">
        <v>285.0965589175649</v>
      </c>
      <c r="AB5" t="n">
        <v>390.0816894835123</v>
      </c>
      <c r="AC5" t="n">
        <v>352.8528405222947</v>
      </c>
      <c r="AD5" t="n">
        <v>285096.5589175649</v>
      </c>
      <c r="AE5" t="n">
        <v>390081.6894835123</v>
      </c>
      <c r="AF5" t="n">
        <v>1.774856295977612e-06</v>
      </c>
      <c r="AG5" t="n">
        <v>0.3014583333333333</v>
      </c>
      <c r="AH5" t="n">
        <v>352852.8405222947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3.6329</v>
      </c>
      <c r="E6" t="n">
        <v>27.53</v>
      </c>
      <c r="F6" t="n">
        <v>20.26</v>
      </c>
      <c r="G6" t="n">
        <v>11.58</v>
      </c>
      <c r="H6" t="n">
        <v>0.16</v>
      </c>
      <c r="I6" t="n">
        <v>105</v>
      </c>
      <c r="J6" t="n">
        <v>224.6</v>
      </c>
      <c r="K6" t="n">
        <v>56.94</v>
      </c>
      <c r="L6" t="n">
        <v>2</v>
      </c>
      <c r="M6" t="n">
        <v>103</v>
      </c>
      <c r="N6" t="n">
        <v>50.65</v>
      </c>
      <c r="O6" t="n">
        <v>27934.37</v>
      </c>
      <c r="P6" t="n">
        <v>287.41</v>
      </c>
      <c r="Q6" t="n">
        <v>2924.8</v>
      </c>
      <c r="R6" t="n">
        <v>157.69</v>
      </c>
      <c r="S6" t="n">
        <v>60.56</v>
      </c>
      <c r="T6" t="n">
        <v>48326.49</v>
      </c>
      <c r="U6" t="n">
        <v>0.38</v>
      </c>
      <c r="V6" t="n">
        <v>0.85</v>
      </c>
      <c r="W6" t="n">
        <v>0.33</v>
      </c>
      <c r="X6" t="n">
        <v>2.98</v>
      </c>
      <c r="Y6" t="n">
        <v>1</v>
      </c>
      <c r="Z6" t="n">
        <v>10</v>
      </c>
      <c r="AA6" t="n">
        <v>261.5916211287478</v>
      </c>
      <c r="AB6" t="n">
        <v>357.9211966361828</v>
      </c>
      <c r="AC6" t="n">
        <v>323.7616999747792</v>
      </c>
      <c r="AD6" t="n">
        <v>261591.6211287478</v>
      </c>
      <c r="AE6" t="n">
        <v>357921.1966361828</v>
      </c>
      <c r="AF6" t="n">
        <v>1.866028661705465e-06</v>
      </c>
      <c r="AG6" t="n">
        <v>0.2867708333333334</v>
      </c>
      <c r="AH6" t="n">
        <v>323761.6999747792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3.7809</v>
      </c>
      <c r="E7" t="n">
        <v>26.45</v>
      </c>
      <c r="F7" t="n">
        <v>19.84</v>
      </c>
      <c r="G7" t="n">
        <v>13.23</v>
      </c>
      <c r="H7" t="n">
        <v>0.18</v>
      </c>
      <c r="I7" t="n">
        <v>90</v>
      </c>
      <c r="J7" t="n">
        <v>225.01</v>
      </c>
      <c r="K7" t="n">
        <v>56.94</v>
      </c>
      <c r="L7" t="n">
        <v>2.25</v>
      </c>
      <c r="M7" t="n">
        <v>88</v>
      </c>
      <c r="N7" t="n">
        <v>50.82</v>
      </c>
      <c r="O7" t="n">
        <v>27985.94</v>
      </c>
      <c r="P7" t="n">
        <v>278.35</v>
      </c>
      <c r="Q7" t="n">
        <v>2924.87</v>
      </c>
      <c r="R7" t="n">
        <v>143.88</v>
      </c>
      <c r="S7" t="n">
        <v>60.56</v>
      </c>
      <c r="T7" t="n">
        <v>41492.88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244.2707705264237</v>
      </c>
      <c r="AB7" t="n">
        <v>334.2220446999274</v>
      </c>
      <c r="AC7" t="n">
        <v>302.3243618374517</v>
      </c>
      <c r="AD7" t="n">
        <v>244270.7705264238</v>
      </c>
      <c r="AE7" t="n">
        <v>334222.0446999274</v>
      </c>
      <c r="AF7" t="n">
        <v>1.942048437072916e-06</v>
      </c>
      <c r="AG7" t="n">
        <v>0.2755208333333333</v>
      </c>
      <c r="AH7" t="n">
        <v>302324.3618374517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3.9009</v>
      </c>
      <c r="E8" t="n">
        <v>25.64</v>
      </c>
      <c r="F8" t="n">
        <v>19.51</v>
      </c>
      <c r="G8" t="n">
        <v>14.82</v>
      </c>
      <c r="H8" t="n">
        <v>0.2</v>
      </c>
      <c r="I8" t="n">
        <v>79</v>
      </c>
      <c r="J8" t="n">
        <v>225.43</v>
      </c>
      <c r="K8" t="n">
        <v>56.94</v>
      </c>
      <c r="L8" t="n">
        <v>2.5</v>
      </c>
      <c r="M8" t="n">
        <v>77</v>
      </c>
      <c r="N8" t="n">
        <v>50.99</v>
      </c>
      <c r="O8" t="n">
        <v>28037.57</v>
      </c>
      <c r="P8" t="n">
        <v>270.31</v>
      </c>
      <c r="Q8" t="n">
        <v>2924.77</v>
      </c>
      <c r="R8" t="n">
        <v>133.49</v>
      </c>
      <c r="S8" t="n">
        <v>60.56</v>
      </c>
      <c r="T8" t="n">
        <v>36357.26</v>
      </c>
      <c r="U8" t="n">
        <v>0.45</v>
      </c>
      <c r="V8" t="n">
        <v>0.88</v>
      </c>
      <c r="W8" t="n">
        <v>0.29</v>
      </c>
      <c r="X8" t="n">
        <v>2.23</v>
      </c>
      <c r="Y8" t="n">
        <v>1</v>
      </c>
      <c r="Z8" t="n">
        <v>10</v>
      </c>
      <c r="AA8" t="n">
        <v>230.7943503755048</v>
      </c>
      <c r="AB8" t="n">
        <v>315.7830121117527</v>
      </c>
      <c r="AC8" t="n">
        <v>285.6451246401417</v>
      </c>
      <c r="AD8" t="n">
        <v>230794.3503755048</v>
      </c>
      <c r="AE8" t="n">
        <v>315783.0121117526</v>
      </c>
      <c r="AF8" t="n">
        <v>2.003686092776253e-06</v>
      </c>
      <c r="AG8" t="n">
        <v>0.2670833333333333</v>
      </c>
      <c r="AH8" t="n">
        <v>285645.1246401417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4.0065</v>
      </c>
      <c r="E9" t="n">
        <v>24.96</v>
      </c>
      <c r="F9" t="n">
        <v>19.23</v>
      </c>
      <c r="G9" t="n">
        <v>16.48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263.29</v>
      </c>
      <c r="Q9" t="n">
        <v>2924.63</v>
      </c>
      <c r="R9" t="n">
        <v>123.92</v>
      </c>
      <c r="S9" t="n">
        <v>60.56</v>
      </c>
      <c r="T9" t="n">
        <v>31616.23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219.6674947204726</v>
      </c>
      <c r="AB9" t="n">
        <v>300.5587573223186</v>
      </c>
      <c r="AC9" t="n">
        <v>271.8738513604305</v>
      </c>
      <c r="AD9" t="n">
        <v>219667.4947204726</v>
      </c>
      <c r="AE9" t="n">
        <v>300558.7573223186</v>
      </c>
      <c r="AF9" t="n">
        <v>2.057927229795191e-06</v>
      </c>
      <c r="AG9" t="n">
        <v>0.26</v>
      </c>
      <c r="AH9" t="n">
        <v>271873.8513604305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4.0943</v>
      </c>
      <c r="E10" t="n">
        <v>24.42</v>
      </c>
      <c r="F10" t="n">
        <v>19</v>
      </c>
      <c r="G10" t="n">
        <v>18.09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256.76</v>
      </c>
      <c r="Q10" t="n">
        <v>2924.42</v>
      </c>
      <c r="R10" t="n">
        <v>116.61</v>
      </c>
      <c r="S10" t="n">
        <v>60.56</v>
      </c>
      <c r="T10" t="n">
        <v>27994.78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210.4519057786242</v>
      </c>
      <c r="AB10" t="n">
        <v>287.9495819689975</v>
      </c>
      <c r="AC10" t="n">
        <v>260.4680780057377</v>
      </c>
      <c r="AD10" t="n">
        <v>210451.9057786242</v>
      </c>
      <c r="AE10" t="n">
        <v>287949.5819689975</v>
      </c>
      <c r="AF10" t="n">
        <v>2.103025447884799e-06</v>
      </c>
      <c r="AG10" t="n">
        <v>0.254375</v>
      </c>
      <c r="AH10" t="n">
        <v>260468.0780057377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4.1827</v>
      </c>
      <c r="E11" t="n">
        <v>23.91</v>
      </c>
      <c r="F11" t="n">
        <v>18.75</v>
      </c>
      <c r="G11" t="n">
        <v>19.73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250.11</v>
      </c>
      <c r="Q11" t="n">
        <v>2924.69</v>
      </c>
      <c r="R11" t="n">
        <v>107.96</v>
      </c>
      <c r="S11" t="n">
        <v>60.56</v>
      </c>
      <c r="T11" t="n">
        <v>23699.04</v>
      </c>
      <c r="U11" t="n">
        <v>0.5600000000000001</v>
      </c>
      <c r="V11" t="n">
        <v>0.92</v>
      </c>
      <c r="W11" t="n">
        <v>0.26</v>
      </c>
      <c r="X11" t="n">
        <v>1.47</v>
      </c>
      <c r="Y11" t="n">
        <v>1</v>
      </c>
      <c r="Z11" t="n">
        <v>10</v>
      </c>
      <c r="AA11" t="n">
        <v>201.4674529579736</v>
      </c>
      <c r="AB11" t="n">
        <v>275.6566572537051</v>
      </c>
      <c r="AC11" t="n">
        <v>249.3483727720407</v>
      </c>
      <c r="AD11" t="n">
        <v>201467.4529579736</v>
      </c>
      <c r="AE11" t="n">
        <v>275656.6572537051</v>
      </c>
      <c r="AF11" t="n">
        <v>2.148431854252925e-06</v>
      </c>
      <c r="AG11" t="n">
        <v>0.2490625</v>
      </c>
      <c r="AH11" t="n">
        <v>249348.3727720407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4.2383</v>
      </c>
      <c r="E12" t="n">
        <v>23.59</v>
      </c>
      <c r="F12" t="n">
        <v>18.65</v>
      </c>
      <c r="G12" t="n">
        <v>21.52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245.01</v>
      </c>
      <c r="Q12" t="n">
        <v>2924.55</v>
      </c>
      <c r="R12" t="n">
        <v>106.2</v>
      </c>
      <c r="S12" t="n">
        <v>60.56</v>
      </c>
      <c r="T12" t="n">
        <v>22843.57</v>
      </c>
      <c r="U12" t="n">
        <v>0.57</v>
      </c>
      <c r="V12" t="n">
        <v>0.92</v>
      </c>
      <c r="W12" t="n">
        <v>0.22</v>
      </c>
      <c r="X12" t="n">
        <v>1.37</v>
      </c>
      <c r="Y12" t="n">
        <v>1</v>
      </c>
      <c r="Z12" t="n">
        <v>10</v>
      </c>
      <c r="AA12" t="n">
        <v>195.6487629202366</v>
      </c>
      <c r="AB12" t="n">
        <v>267.6952688415901</v>
      </c>
      <c r="AC12" t="n">
        <v>242.1468080960965</v>
      </c>
      <c r="AD12" t="n">
        <v>195648.7629202366</v>
      </c>
      <c r="AE12" t="n">
        <v>267695.2688415901</v>
      </c>
      <c r="AF12" t="n">
        <v>2.176990634728805e-06</v>
      </c>
      <c r="AG12" t="n">
        <v>0.2457291666666667</v>
      </c>
      <c r="AH12" t="n">
        <v>242146.8080960965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4.2524</v>
      </c>
      <c r="E13" t="n">
        <v>23.52</v>
      </c>
      <c r="F13" t="n">
        <v>18.75</v>
      </c>
      <c r="G13" t="n">
        <v>23.44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243.5</v>
      </c>
      <c r="Q13" t="n">
        <v>2924.55</v>
      </c>
      <c r="R13" t="n">
        <v>109.08</v>
      </c>
      <c r="S13" t="n">
        <v>60.56</v>
      </c>
      <c r="T13" t="n">
        <v>24305.11</v>
      </c>
      <c r="U13" t="n">
        <v>0.5600000000000001</v>
      </c>
      <c r="V13" t="n">
        <v>0.92</v>
      </c>
      <c r="W13" t="n">
        <v>0.24</v>
      </c>
      <c r="X13" t="n">
        <v>1.47</v>
      </c>
      <c r="Y13" t="n">
        <v>1</v>
      </c>
      <c r="Z13" t="n">
        <v>10</v>
      </c>
      <c r="AA13" t="n">
        <v>194.432488753323</v>
      </c>
      <c r="AB13" t="n">
        <v>266.0311088681905</v>
      </c>
      <c r="AC13" t="n">
        <v>240.6414732148946</v>
      </c>
      <c r="AD13" t="n">
        <v>194432.488753323</v>
      </c>
      <c r="AE13" t="n">
        <v>266031.1088681906</v>
      </c>
      <c r="AF13" t="n">
        <v>2.184233059273947e-06</v>
      </c>
      <c r="AG13" t="n">
        <v>0.245</v>
      </c>
      <c r="AH13" t="n">
        <v>240641.4732148946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4.3197</v>
      </c>
      <c r="E14" t="n">
        <v>23.15</v>
      </c>
      <c r="F14" t="n">
        <v>18.56</v>
      </c>
      <c r="G14" t="n">
        <v>25.31</v>
      </c>
      <c r="H14" t="n">
        <v>0.31</v>
      </c>
      <c r="I14" t="n">
        <v>44</v>
      </c>
      <c r="J14" t="n">
        <v>227.95</v>
      </c>
      <c r="K14" t="n">
        <v>56.94</v>
      </c>
      <c r="L14" t="n">
        <v>4</v>
      </c>
      <c r="M14" t="n">
        <v>42</v>
      </c>
      <c r="N14" t="n">
        <v>52.01</v>
      </c>
      <c r="O14" t="n">
        <v>28348.56</v>
      </c>
      <c r="P14" t="n">
        <v>237.59</v>
      </c>
      <c r="Q14" t="n">
        <v>2924.48</v>
      </c>
      <c r="R14" t="n">
        <v>102.6</v>
      </c>
      <c r="S14" t="n">
        <v>60.56</v>
      </c>
      <c r="T14" t="n">
        <v>21085.96</v>
      </c>
      <c r="U14" t="n">
        <v>0.59</v>
      </c>
      <c r="V14" t="n">
        <v>0.93</v>
      </c>
      <c r="W14" t="n">
        <v>0.23</v>
      </c>
      <c r="X14" t="n">
        <v>1.28</v>
      </c>
      <c r="Y14" t="n">
        <v>1</v>
      </c>
      <c r="Z14" t="n">
        <v>10</v>
      </c>
      <c r="AA14" t="n">
        <v>187.5852924803731</v>
      </c>
      <c r="AB14" t="n">
        <v>256.6624728505651</v>
      </c>
      <c r="AC14" t="n">
        <v>232.166966669825</v>
      </c>
      <c r="AD14" t="n">
        <v>187585.2924803731</v>
      </c>
      <c r="AE14" t="n">
        <v>256662.4728505651</v>
      </c>
      <c r="AF14" t="n">
        <v>2.218801511180902e-06</v>
      </c>
      <c r="AG14" t="n">
        <v>0.2411458333333333</v>
      </c>
      <c r="AH14" t="n">
        <v>232166.966669825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4.3831</v>
      </c>
      <c r="E15" t="n">
        <v>22.82</v>
      </c>
      <c r="F15" t="n">
        <v>18.4</v>
      </c>
      <c r="G15" t="n">
        <v>27.6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38</v>
      </c>
      <c r="N15" t="n">
        <v>52.18</v>
      </c>
      <c r="O15" t="n">
        <v>28400.61</v>
      </c>
      <c r="P15" t="n">
        <v>231.32</v>
      </c>
      <c r="Q15" t="n">
        <v>2924.49</v>
      </c>
      <c r="R15" t="n">
        <v>97.27</v>
      </c>
      <c r="S15" t="n">
        <v>60.56</v>
      </c>
      <c r="T15" t="n">
        <v>18439.89</v>
      </c>
      <c r="U15" t="n">
        <v>0.62</v>
      </c>
      <c r="V15" t="n">
        <v>0.9399999999999999</v>
      </c>
      <c r="W15" t="n">
        <v>0.23</v>
      </c>
      <c r="X15" t="n">
        <v>1.12</v>
      </c>
      <c r="Y15" t="n">
        <v>1</v>
      </c>
      <c r="Z15" t="n">
        <v>10</v>
      </c>
      <c r="AA15" t="n">
        <v>180.9924764466277</v>
      </c>
      <c r="AB15" t="n">
        <v>247.6418910986831</v>
      </c>
      <c r="AC15" t="n">
        <v>224.0072965798739</v>
      </c>
      <c r="AD15" t="n">
        <v>180992.4764466277</v>
      </c>
      <c r="AE15" t="n">
        <v>247641.8910986831</v>
      </c>
      <c r="AF15" t="n">
        <v>2.251366739277499e-06</v>
      </c>
      <c r="AG15" t="n">
        <v>0.2377083333333333</v>
      </c>
      <c r="AH15" t="n">
        <v>224007.2965798739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4.4095</v>
      </c>
      <c r="E16" t="n">
        <v>22.68</v>
      </c>
      <c r="F16" t="n">
        <v>18.35</v>
      </c>
      <c r="G16" t="n">
        <v>28.97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36</v>
      </c>
      <c r="N16" t="n">
        <v>52.36</v>
      </c>
      <c r="O16" t="n">
        <v>28452.71</v>
      </c>
      <c r="P16" t="n">
        <v>226.95</v>
      </c>
      <c r="Q16" t="n">
        <v>2924.44</v>
      </c>
      <c r="R16" t="n">
        <v>95.58</v>
      </c>
      <c r="S16" t="n">
        <v>60.56</v>
      </c>
      <c r="T16" t="n">
        <v>17603.72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177.3838234972344</v>
      </c>
      <c r="AB16" t="n">
        <v>242.7043729307936</v>
      </c>
      <c r="AC16" t="n">
        <v>219.5410082160759</v>
      </c>
      <c r="AD16" t="n">
        <v>177383.8234972344</v>
      </c>
      <c r="AE16" t="n">
        <v>242704.3729307936</v>
      </c>
      <c r="AF16" t="n">
        <v>2.264927023532234e-06</v>
      </c>
      <c r="AG16" t="n">
        <v>0.23625</v>
      </c>
      <c r="AH16" t="n">
        <v>219541.0082160759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4.4567</v>
      </c>
      <c r="E17" t="n">
        <v>22.44</v>
      </c>
      <c r="F17" t="n">
        <v>18.24</v>
      </c>
      <c r="G17" t="n">
        <v>31.27</v>
      </c>
      <c r="H17" t="n">
        <v>0.37</v>
      </c>
      <c r="I17" t="n">
        <v>35</v>
      </c>
      <c r="J17" t="n">
        <v>229.22</v>
      </c>
      <c r="K17" t="n">
        <v>56.94</v>
      </c>
      <c r="L17" t="n">
        <v>4.75</v>
      </c>
      <c r="M17" t="n">
        <v>33</v>
      </c>
      <c r="N17" t="n">
        <v>52.53</v>
      </c>
      <c r="O17" t="n">
        <v>28504.87</v>
      </c>
      <c r="P17" t="n">
        <v>222.02</v>
      </c>
      <c r="Q17" t="n">
        <v>2924.6</v>
      </c>
      <c r="R17" t="n">
        <v>91.98999999999999</v>
      </c>
      <c r="S17" t="n">
        <v>60.56</v>
      </c>
      <c r="T17" t="n">
        <v>15826.68</v>
      </c>
      <c r="U17" t="n">
        <v>0.66</v>
      </c>
      <c r="V17" t="n">
        <v>0.9399999999999999</v>
      </c>
      <c r="W17" t="n">
        <v>0.22</v>
      </c>
      <c r="X17" t="n">
        <v>0.96</v>
      </c>
      <c r="Y17" t="n">
        <v>1</v>
      </c>
      <c r="Z17" t="n">
        <v>10</v>
      </c>
      <c r="AA17" t="n">
        <v>172.5471954255951</v>
      </c>
      <c r="AB17" t="n">
        <v>236.0866850262089</v>
      </c>
      <c r="AC17" t="n">
        <v>213.5549031571193</v>
      </c>
      <c r="AD17" t="n">
        <v>172547.1954255951</v>
      </c>
      <c r="AE17" t="n">
        <v>236086.6850262089</v>
      </c>
      <c r="AF17" t="n">
        <v>2.289171168108879e-06</v>
      </c>
      <c r="AG17" t="n">
        <v>0.23375</v>
      </c>
      <c r="AH17" t="n">
        <v>213554.9031571193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4.5002</v>
      </c>
      <c r="E18" t="n">
        <v>22.22</v>
      </c>
      <c r="F18" t="n">
        <v>18.16</v>
      </c>
      <c r="G18" t="n">
        <v>34.04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216.05</v>
      </c>
      <c r="Q18" t="n">
        <v>2924.59</v>
      </c>
      <c r="R18" t="n">
        <v>89.18000000000001</v>
      </c>
      <c r="S18" t="n">
        <v>60.56</v>
      </c>
      <c r="T18" t="n">
        <v>14433.46</v>
      </c>
      <c r="U18" t="n">
        <v>0.68</v>
      </c>
      <c r="V18" t="n">
        <v>0.95</v>
      </c>
      <c r="W18" t="n">
        <v>0.22</v>
      </c>
      <c r="X18" t="n">
        <v>0.88</v>
      </c>
      <c r="Y18" t="n">
        <v>1</v>
      </c>
      <c r="Z18" t="n">
        <v>10</v>
      </c>
      <c r="AA18" t="n">
        <v>167.4704837949086</v>
      </c>
      <c r="AB18" t="n">
        <v>229.1405042043969</v>
      </c>
      <c r="AC18" t="n">
        <v>207.2716560839128</v>
      </c>
      <c r="AD18" t="n">
        <v>167470.4837949086</v>
      </c>
      <c r="AE18" t="n">
        <v>229140.5042043969</v>
      </c>
      <c r="AF18" t="n">
        <v>2.31151481830134e-06</v>
      </c>
      <c r="AG18" t="n">
        <v>0.2314583333333333</v>
      </c>
      <c r="AH18" t="n">
        <v>207271.6560839128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4.5346</v>
      </c>
      <c r="E19" t="n">
        <v>22.05</v>
      </c>
      <c r="F19" t="n">
        <v>18.07</v>
      </c>
      <c r="G19" t="n">
        <v>36.15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211.16</v>
      </c>
      <c r="Q19" t="n">
        <v>2924.45</v>
      </c>
      <c r="R19" t="n">
        <v>86.5</v>
      </c>
      <c r="S19" t="n">
        <v>60.56</v>
      </c>
      <c r="T19" t="n">
        <v>13105.66</v>
      </c>
      <c r="U19" t="n">
        <v>0.7</v>
      </c>
      <c r="V19" t="n">
        <v>0.95</v>
      </c>
      <c r="W19" t="n">
        <v>0.21</v>
      </c>
      <c r="X19" t="n">
        <v>0.8</v>
      </c>
      <c r="Y19" t="n">
        <v>1</v>
      </c>
      <c r="Z19" t="n">
        <v>10</v>
      </c>
      <c r="AA19" t="n">
        <v>163.3631003329088</v>
      </c>
      <c r="AB19" t="n">
        <v>223.520600946722</v>
      </c>
      <c r="AC19" t="n">
        <v>202.1881085055648</v>
      </c>
      <c r="AD19" t="n">
        <v>163363.1003329088</v>
      </c>
      <c r="AE19" t="n">
        <v>223520.600946722</v>
      </c>
      <c r="AF19" t="n">
        <v>2.329184279602963e-06</v>
      </c>
      <c r="AG19" t="n">
        <v>0.2296875</v>
      </c>
      <c r="AH19" t="n">
        <v>202188.1085055648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4.5638</v>
      </c>
      <c r="E20" t="n">
        <v>21.91</v>
      </c>
      <c r="F20" t="n">
        <v>18.02</v>
      </c>
      <c r="G20" t="n">
        <v>38.62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22</v>
      </c>
      <c r="N20" t="n">
        <v>53.05</v>
      </c>
      <c r="O20" t="n">
        <v>28661.73</v>
      </c>
      <c r="P20" t="n">
        <v>206.19</v>
      </c>
      <c r="Q20" t="n">
        <v>2924.4</v>
      </c>
      <c r="R20" t="n">
        <v>84.41</v>
      </c>
      <c r="S20" t="n">
        <v>60.56</v>
      </c>
      <c r="T20" t="n">
        <v>12069.16</v>
      </c>
      <c r="U20" t="n">
        <v>0.72</v>
      </c>
      <c r="V20" t="n">
        <v>0.95</v>
      </c>
      <c r="W20" t="n">
        <v>0.22</v>
      </c>
      <c r="X20" t="n">
        <v>0.74</v>
      </c>
      <c r="Y20" t="n">
        <v>1</v>
      </c>
      <c r="Z20" t="n">
        <v>10</v>
      </c>
      <c r="AA20" t="n">
        <v>159.5613687813378</v>
      </c>
      <c r="AB20" t="n">
        <v>218.3189041173063</v>
      </c>
      <c r="AC20" t="n">
        <v>197.4828543209196</v>
      </c>
      <c r="AD20" t="n">
        <v>159561.3687813378</v>
      </c>
      <c r="AE20" t="n">
        <v>218318.9041173063</v>
      </c>
      <c r="AF20" t="n">
        <v>2.344182775824108e-06</v>
      </c>
      <c r="AG20" t="n">
        <v>0.2282291666666667</v>
      </c>
      <c r="AH20" t="n">
        <v>197482.8543209195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4.5752</v>
      </c>
      <c r="E21" t="n">
        <v>21.86</v>
      </c>
      <c r="F21" t="n">
        <v>18.01</v>
      </c>
      <c r="G21" t="n">
        <v>40.02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203.72</v>
      </c>
      <c r="Q21" t="n">
        <v>2924.52</v>
      </c>
      <c r="R21" t="n">
        <v>83.66</v>
      </c>
      <c r="S21" t="n">
        <v>60.56</v>
      </c>
      <c r="T21" t="n">
        <v>11700.24</v>
      </c>
      <c r="U21" t="n">
        <v>0.72</v>
      </c>
      <c r="V21" t="n">
        <v>0.96</v>
      </c>
      <c r="W21" t="n">
        <v>0.23</v>
      </c>
      <c r="X21" t="n">
        <v>0.73</v>
      </c>
      <c r="Y21" t="n">
        <v>1</v>
      </c>
      <c r="Z21" t="n">
        <v>10</v>
      </c>
      <c r="AA21" t="n">
        <v>157.8357095606646</v>
      </c>
      <c r="AB21" t="n">
        <v>215.9577810408707</v>
      </c>
      <c r="AC21" t="n">
        <v>195.3470735170412</v>
      </c>
      <c r="AD21" t="n">
        <v>157835.7095606646</v>
      </c>
      <c r="AE21" t="n">
        <v>215957.7810408707</v>
      </c>
      <c r="AF21" t="n">
        <v>2.350038353115925e-06</v>
      </c>
      <c r="AG21" t="n">
        <v>0.2277083333333333</v>
      </c>
      <c r="AH21" t="n">
        <v>195347.0735170412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18.06</v>
      </c>
      <c r="G22" t="n">
        <v>40.12</v>
      </c>
      <c r="H22" t="n">
        <v>0.46</v>
      </c>
      <c r="I22" t="n">
        <v>27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204.22</v>
      </c>
      <c r="Q22" t="n">
        <v>2924.36</v>
      </c>
      <c r="R22" t="n">
        <v>84.81999999999999</v>
      </c>
      <c r="S22" t="n">
        <v>60.56</v>
      </c>
      <c r="T22" t="n">
        <v>12279.9</v>
      </c>
      <c r="U22" t="n">
        <v>0.71</v>
      </c>
      <c r="V22" t="n">
        <v>0.95</v>
      </c>
      <c r="W22" t="n">
        <v>0.24</v>
      </c>
      <c r="X22" t="n">
        <v>0.78</v>
      </c>
      <c r="Y22" t="n">
        <v>1</v>
      </c>
      <c r="Z22" t="n">
        <v>10</v>
      </c>
      <c r="AA22" t="n">
        <v>158.548170271563</v>
      </c>
      <c r="AB22" t="n">
        <v>216.9326012170696</v>
      </c>
      <c r="AC22" t="n">
        <v>196.2288582237927</v>
      </c>
      <c r="AD22" t="n">
        <v>158548.170271563</v>
      </c>
      <c r="AE22" t="n">
        <v>216932.6012170695</v>
      </c>
      <c r="AF22" t="n">
        <v>2.345312799512003e-06</v>
      </c>
      <c r="AG22" t="n">
        <v>0.228125</v>
      </c>
      <c r="AH22" t="n">
        <v>196228.8582237927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4.5656</v>
      </c>
      <c r="E23" t="n">
        <v>21.9</v>
      </c>
      <c r="F23" t="n">
        <v>18.06</v>
      </c>
      <c r="G23" t="n">
        <v>40.13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1</v>
      </c>
      <c r="N23" t="n">
        <v>53.58</v>
      </c>
      <c r="O23" t="n">
        <v>28819.14</v>
      </c>
      <c r="P23" t="n">
        <v>204.64</v>
      </c>
      <c r="Q23" t="n">
        <v>2924.4</v>
      </c>
      <c r="R23" t="n">
        <v>84.68000000000001</v>
      </c>
      <c r="S23" t="n">
        <v>60.56</v>
      </c>
      <c r="T23" t="n">
        <v>12210.07</v>
      </c>
      <c r="U23" t="n">
        <v>0.72</v>
      </c>
      <c r="V23" t="n">
        <v>0.95</v>
      </c>
      <c r="W23" t="n">
        <v>0.25</v>
      </c>
      <c r="X23" t="n">
        <v>0.78</v>
      </c>
      <c r="Y23" t="n">
        <v>1</v>
      </c>
      <c r="Z23" t="n">
        <v>10</v>
      </c>
      <c r="AA23" t="n">
        <v>158.7843537742226</v>
      </c>
      <c r="AB23" t="n">
        <v>217.255757905089</v>
      </c>
      <c r="AC23" t="n">
        <v>196.5211732910608</v>
      </c>
      <c r="AD23" t="n">
        <v>158784.3537742226</v>
      </c>
      <c r="AE23" t="n">
        <v>217255.757905089</v>
      </c>
      <c r="AF23" t="n">
        <v>2.345107340659659e-06</v>
      </c>
      <c r="AG23" t="n">
        <v>0.228125</v>
      </c>
      <c r="AH23" t="n">
        <v>196521.1732910608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4.566</v>
      </c>
      <c r="E24" t="n">
        <v>21.9</v>
      </c>
      <c r="F24" t="n">
        <v>18.05</v>
      </c>
      <c r="G24" t="n">
        <v>40.12</v>
      </c>
      <c r="H24" t="n">
        <v>0.5</v>
      </c>
      <c r="I24" t="n">
        <v>27</v>
      </c>
      <c r="J24" t="n">
        <v>232.2</v>
      </c>
      <c r="K24" t="n">
        <v>56.94</v>
      </c>
      <c r="L24" t="n">
        <v>6.5</v>
      </c>
      <c r="M24" t="n">
        <v>0</v>
      </c>
      <c r="N24" t="n">
        <v>53.75</v>
      </c>
      <c r="O24" t="n">
        <v>28871.74</v>
      </c>
      <c r="P24" t="n">
        <v>205.08</v>
      </c>
      <c r="Q24" t="n">
        <v>2924.56</v>
      </c>
      <c r="R24" t="n">
        <v>84.58</v>
      </c>
      <c r="S24" t="n">
        <v>60.56</v>
      </c>
      <c r="T24" t="n">
        <v>12158.14</v>
      </c>
      <c r="U24" t="n">
        <v>0.72</v>
      </c>
      <c r="V24" t="n">
        <v>0.95</v>
      </c>
      <c r="W24" t="n">
        <v>0.25</v>
      </c>
      <c r="X24" t="n">
        <v>0.78</v>
      </c>
      <c r="Y24" t="n">
        <v>1</v>
      </c>
      <c r="Z24" t="n">
        <v>10</v>
      </c>
      <c r="AA24" t="n">
        <v>158.9771187747857</v>
      </c>
      <c r="AB24" t="n">
        <v>217.5195074830509</v>
      </c>
      <c r="AC24" t="n">
        <v>196.759750979477</v>
      </c>
      <c r="AD24" t="n">
        <v>158977.1187747857</v>
      </c>
      <c r="AE24" t="n">
        <v>217519.5074830509</v>
      </c>
      <c r="AF24" t="n">
        <v>2.345312799512003e-06</v>
      </c>
      <c r="AG24" t="n">
        <v>0.228125</v>
      </c>
      <c r="AH24" t="n">
        <v>196759.750979477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4.2817</v>
      </c>
      <c r="E2" t="n">
        <v>23.36</v>
      </c>
      <c r="F2" t="n">
        <v>19.9</v>
      </c>
      <c r="G2" t="n">
        <v>13.12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57</v>
      </c>
      <c r="N2" t="n">
        <v>9.74</v>
      </c>
      <c r="O2" t="n">
        <v>10204.21</v>
      </c>
      <c r="P2" t="n">
        <v>123.52</v>
      </c>
      <c r="Q2" t="n">
        <v>2924.63</v>
      </c>
      <c r="R2" t="n">
        <v>144.46</v>
      </c>
      <c r="S2" t="n">
        <v>60.56</v>
      </c>
      <c r="T2" t="n">
        <v>41781.07</v>
      </c>
      <c r="U2" t="n">
        <v>0.42</v>
      </c>
      <c r="V2" t="n">
        <v>0.86</v>
      </c>
      <c r="W2" t="n">
        <v>0.35</v>
      </c>
      <c r="X2" t="n">
        <v>2.62</v>
      </c>
      <c r="Y2" t="n">
        <v>1</v>
      </c>
      <c r="Z2" t="n">
        <v>10</v>
      </c>
      <c r="AA2" t="n">
        <v>106.9637938833527</v>
      </c>
      <c r="AB2" t="n">
        <v>146.3525817006832</v>
      </c>
      <c r="AC2" t="n">
        <v>132.3848967103482</v>
      </c>
      <c r="AD2" t="n">
        <v>106963.7938833527</v>
      </c>
      <c r="AE2" t="n">
        <v>146352.5817006832</v>
      </c>
      <c r="AF2" t="n">
        <v>2.595731650335144e-06</v>
      </c>
      <c r="AG2" t="n">
        <v>0.2433333333333333</v>
      </c>
      <c r="AH2" t="n">
        <v>132384.8967103482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4.3198</v>
      </c>
      <c r="E3" t="n">
        <v>23.15</v>
      </c>
      <c r="F3" t="n">
        <v>19.79</v>
      </c>
      <c r="G3" t="n">
        <v>13.97</v>
      </c>
      <c r="H3" t="n">
        <v>0.27</v>
      </c>
      <c r="I3" t="n">
        <v>85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120.91</v>
      </c>
      <c r="Q3" t="n">
        <v>2924.63</v>
      </c>
      <c r="R3" t="n">
        <v>138.77</v>
      </c>
      <c r="S3" t="n">
        <v>60.56</v>
      </c>
      <c r="T3" t="n">
        <v>38963.02</v>
      </c>
      <c r="U3" t="n">
        <v>0.44</v>
      </c>
      <c r="V3" t="n">
        <v>0.87</v>
      </c>
      <c r="W3" t="n">
        <v>0.42</v>
      </c>
      <c r="X3" t="n">
        <v>2.52</v>
      </c>
      <c r="Y3" t="n">
        <v>1</v>
      </c>
      <c r="Z3" t="n">
        <v>10</v>
      </c>
      <c r="AA3" t="n">
        <v>104.3819399493558</v>
      </c>
      <c r="AB3" t="n">
        <v>142.8199752448338</v>
      </c>
      <c r="AC3" t="n">
        <v>129.1894372565996</v>
      </c>
      <c r="AD3" t="n">
        <v>104381.9399493558</v>
      </c>
      <c r="AE3" t="n">
        <v>142819.9752448338</v>
      </c>
      <c r="AF3" t="n">
        <v>2.61882933954218e-06</v>
      </c>
      <c r="AG3" t="n">
        <v>0.2411458333333333</v>
      </c>
      <c r="AH3" t="n">
        <v>129189.4372565996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20.97</v>
      </c>
      <c r="G2" t="n">
        <v>9.83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176.52</v>
      </c>
      <c r="Q2" t="n">
        <v>2925.25</v>
      </c>
      <c r="R2" t="n">
        <v>180.94</v>
      </c>
      <c r="S2" t="n">
        <v>60.56</v>
      </c>
      <c r="T2" t="n">
        <v>59834.69</v>
      </c>
      <c r="U2" t="n">
        <v>0.33</v>
      </c>
      <c r="V2" t="n">
        <v>0.82</v>
      </c>
      <c r="W2" t="n">
        <v>0.37</v>
      </c>
      <c r="X2" t="n">
        <v>3.69</v>
      </c>
      <c r="Y2" t="n">
        <v>1</v>
      </c>
      <c r="Z2" t="n">
        <v>10</v>
      </c>
      <c r="AA2" t="n">
        <v>159.773017919331</v>
      </c>
      <c r="AB2" t="n">
        <v>218.6084918052094</v>
      </c>
      <c r="AC2" t="n">
        <v>197.7448041663281</v>
      </c>
      <c r="AD2" t="n">
        <v>159773.017919331</v>
      </c>
      <c r="AE2" t="n">
        <v>218608.4918052094</v>
      </c>
      <c r="AF2" t="n">
        <v>2.243552832944834e-06</v>
      </c>
      <c r="AG2" t="n">
        <v>0.2692708333333333</v>
      </c>
      <c r="AH2" t="n">
        <v>197744.8041663281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4.1615</v>
      </c>
      <c r="E3" t="n">
        <v>24.03</v>
      </c>
      <c r="F3" t="n">
        <v>19.93</v>
      </c>
      <c r="G3" t="n">
        <v>12.86</v>
      </c>
      <c r="H3" t="n">
        <v>0.2</v>
      </c>
      <c r="I3" t="n">
        <v>93</v>
      </c>
      <c r="J3" t="n">
        <v>107.73</v>
      </c>
      <c r="K3" t="n">
        <v>41.65</v>
      </c>
      <c r="L3" t="n">
        <v>1.25</v>
      </c>
      <c r="M3" t="n">
        <v>91</v>
      </c>
      <c r="N3" t="n">
        <v>14.83</v>
      </c>
      <c r="O3" t="n">
        <v>13520.81</v>
      </c>
      <c r="P3" t="n">
        <v>159.5</v>
      </c>
      <c r="Q3" t="n">
        <v>2924.9</v>
      </c>
      <c r="R3" t="n">
        <v>146.9</v>
      </c>
      <c r="S3" t="n">
        <v>60.56</v>
      </c>
      <c r="T3" t="n">
        <v>42991.68</v>
      </c>
      <c r="U3" t="n">
        <v>0.41</v>
      </c>
      <c r="V3" t="n">
        <v>0.86</v>
      </c>
      <c r="W3" t="n">
        <v>0.31</v>
      </c>
      <c r="X3" t="n">
        <v>2.65</v>
      </c>
      <c r="Y3" t="n">
        <v>1</v>
      </c>
      <c r="Z3" t="n">
        <v>10</v>
      </c>
      <c r="AA3" t="n">
        <v>136.5738358553832</v>
      </c>
      <c r="AB3" t="n">
        <v>186.8663474296526</v>
      </c>
      <c r="AC3" t="n">
        <v>169.0320854995849</v>
      </c>
      <c r="AD3" t="n">
        <v>136573.8358553832</v>
      </c>
      <c r="AE3" t="n">
        <v>186866.3474296526</v>
      </c>
      <c r="AF3" t="n">
        <v>2.413541803924084e-06</v>
      </c>
      <c r="AG3" t="n">
        <v>0.2503125</v>
      </c>
      <c r="AH3" t="n">
        <v>169032.0854995849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4.3742</v>
      </c>
      <c r="E4" t="n">
        <v>22.86</v>
      </c>
      <c r="F4" t="n">
        <v>19.25</v>
      </c>
      <c r="G4" t="n">
        <v>16.27</v>
      </c>
      <c r="H4" t="n">
        <v>0.24</v>
      </c>
      <c r="I4" t="n">
        <v>71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145.26</v>
      </c>
      <c r="Q4" t="n">
        <v>2924.61</v>
      </c>
      <c r="R4" t="n">
        <v>124.53</v>
      </c>
      <c r="S4" t="n">
        <v>60.56</v>
      </c>
      <c r="T4" t="n">
        <v>31913.13</v>
      </c>
      <c r="U4" t="n">
        <v>0.49</v>
      </c>
      <c r="V4" t="n">
        <v>0.89</v>
      </c>
      <c r="W4" t="n">
        <v>0.28</v>
      </c>
      <c r="X4" t="n">
        <v>1.97</v>
      </c>
      <c r="Y4" t="n">
        <v>1</v>
      </c>
      <c r="Z4" t="n">
        <v>10</v>
      </c>
      <c r="AA4" t="n">
        <v>120.7889879826264</v>
      </c>
      <c r="AB4" t="n">
        <v>165.2688221918172</v>
      </c>
      <c r="AC4" t="n">
        <v>149.4957977581247</v>
      </c>
      <c r="AD4" t="n">
        <v>120788.9879826263</v>
      </c>
      <c r="AE4" t="n">
        <v>165268.8221918172</v>
      </c>
      <c r="AF4" t="n">
        <v>2.536901251645976e-06</v>
      </c>
      <c r="AG4" t="n">
        <v>0.238125</v>
      </c>
      <c r="AH4" t="n">
        <v>149495.7977581247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19.06</v>
      </c>
      <c r="G5" t="n">
        <v>18.75</v>
      </c>
      <c r="H5" t="n">
        <v>0.28</v>
      </c>
      <c r="I5" t="n">
        <v>61</v>
      </c>
      <c r="J5" t="n">
        <v>108.37</v>
      </c>
      <c r="K5" t="n">
        <v>41.65</v>
      </c>
      <c r="L5" t="n">
        <v>1.75</v>
      </c>
      <c r="M5" t="n">
        <v>12</v>
      </c>
      <c r="N5" t="n">
        <v>14.97</v>
      </c>
      <c r="O5" t="n">
        <v>13599.17</v>
      </c>
      <c r="P5" t="n">
        <v>137.76</v>
      </c>
      <c r="Q5" t="n">
        <v>2924.65</v>
      </c>
      <c r="R5" t="n">
        <v>116.58</v>
      </c>
      <c r="S5" t="n">
        <v>60.56</v>
      </c>
      <c r="T5" t="n">
        <v>27991.1</v>
      </c>
      <c r="U5" t="n">
        <v>0.52</v>
      </c>
      <c r="V5" t="n">
        <v>0.9</v>
      </c>
      <c r="W5" t="n">
        <v>0.33</v>
      </c>
      <c r="X5" t="n">
        <v>1.78</v>
      </c>
      <c r="Y5" t="n">
        <v>1</v>
      </c>
      <c r="Z5" t="n">
        <v>10</v>
      </c>
      <c r="AA5" t="n">
        <v>114.1985648048954</v>
      </c>
      <c r="AB5" t="n">
        <v>156.2515144510997</v>
      </c>
      <c r="AC5" t="n">
        <v>141.3390892123075</v>
      </c>
      <c r="AD5" t="n">
        <v>114198.5648048954</v>
      </c>
      <c r="AE5" t="n">
        <v>156251.5144510997</v>
      </c>
      <c r="AF5" t="n">
        <v>2.58347277798386e-06</v>
      </c>
      <c r="AG5" t="n">
        <v>0.2338541666666667</v>
      </c>
      <c r="AH5" t="n">
        <v>141339.0892123075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4.4575</v>
      </c>
      <c r="E6" t="n">
        <v>22.43</v>
      </c>
      <c r="F6" t="n">
        <v>19.06</v>
      </c>
      <c r="G6" t="n">
        <v>19.06</v>
      </c>
      <c r="H6" t="n">
        <v>0.32</v>
      </c>
      <c r="I6" t="n">
        <v>60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138.02</v>
      </c>
      <c r="Q6" t="n">
        <v>2924.84</v>
      </c>
      <c r="R6" t="n">
        <v>116.4</v>
      </c>
      <c r="S6" t="n">
        <v>60.56</v>
      </c>
      <c r="T6" t="n">
        <v>27906.63</v>
      </c>
      <c r="U6" t="n">
        <v>0.52</v>
      </c>
      <c r="V6" t="n">
        <v>0.9</v>
      </c>
      <c r="W6" t="n">
        <v>0.34</v>
      </c>
      <c r="X6" t="n">
        <v>1.79</v>
      </c>
      <c r="Y6" t="n">
        <v>1</v>
      </c>
      <c r="Z6" t="n">
        <v>10</v>
      </c>
      <c r="AA6" t="n">
        <v>114.2637454983107</v>
      </c>
      <c r="AB6" t="n">
        <v>156.3406975513998</v>
      </c>
      <c r="AC6" t="n">
        <v>141.4197608026842</v>
      </c>
      <c r="AD6" t="n">
        <v>114263.7454983107</v>
      </c>
      <c r="AE6" t="n">
        <v>156340.6975513998</v>
      </c>
      <c r="AF6" t="n">
        <v>2.585212685568089e-06</v>
      </c>
      <c r="AG6" t="n">
        <v>0.2336458333333333</v>
      </c>
      <c r="AH6" t="n">
        <v>141419.7608026841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2.0618</v>
      </c>
      <c r="E2" t="n">
        <v>48.5</v>
      </c>
      <c r="F2" t="n">
        <v>27.69</v>
      </c>
      <c r="G2" t="n">
        <v>4.84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471.54</v>
      </c>
      <c r="Q2" t="n">
        <v>2926.22</v>
      </c>
      <c r="R2" t="n">
        <v>401.61</v>
      </c>
      <c r="S2" t="n">
        <v>60.56</v>
      </c>
      <c r="T2" t="n">
        <v>169093.37</v>
      </c>
      <c r="U2" t="n">
        <v>0.15</v>
      </c>
      <c r="V2" t="n">
        <v>0.62</v>
      </c>
      <c r="W2" t="n">
        <v>0.71</v>
      </c>
      <c r="X2" t="n">
        <v>10.4</v>
      </c>
      <c r="Y2" t="n">
        <v>1</v>
      </c>
      <c r="Z2" t="n">
        <v>10</v>
      </c>
      <c r="AA2" t="n">
        <v>732.9746079831474</v>
      </c>
      <c r="AB2" t="n">
        <v>1002.888195200047</v>
      </c>
      <c r="AC2" t="n">
        <v>907.1739534125767</v>
      </c>
      <c r="AD2" t="n">
        <v>732974.6079831474</v>
      </c>
      <c r="AE2" t="n">
        <v>1002888.195200047</v>
      </c>
      <c r="AF2" t="n">
        <v>1.025113241691678e-06</v>
      </c>
      <c r="AG2" t="n">
        <v>0.5052083333333334</v>
      </c>
      <c r="AH2" t="n">
        <v>907173.9534125767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2.5104</v>
      </c>
      <c r="E3" t="n">
        <v>39.83</v>
      </c>
      <c r="F3" t="n">
        <v>24.4</v>
      </c>
      <c r="G3" t="n">
        <v>6.1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412.47</v>
      </c>
      <c r="Q3" t="n">
        <v>2925.61</v>
      </c>
      <c r="R3" t="n">
        <v>293.48</v>
      </c>
      <c r="S3" t="n">
        <v>60.56</v>
      </c>
      <c r="T3" t="n">
        <v>115542.87</v>
      </c>
      <c r="U3" t="n">
        <v>0.21</v>
      </c>
      <c r="V3" t="n">
        <v>0.71</v>
      </c>
      <c r="W3" t="n">
        <v>0.55</v>
      </c>
      <c r="X3" t="n">
        <v>7.12</v>
      </c>
      <c r="Y3" t="n">
        <v>1</v>
      </c>
      <c r="Z3" t="n">
        <v>10</v>
      </c>
      <c r="AA3" t="n">
        <v>528.1429051797278</v>
      </c>
      <c r="AB3" t="n">
        <v>722.6284228874481</v>
      </c>
      <c r="AC3" t="n">
        <v>653.6617804224306</v>
      </c>
      <c r="AD3" t="n">
        <v>528142.9051797278</v>
      </c>
      <c r="AE3" t="n">
        <v>722628.4228874481</v>
      </c>
      <c r="AF3" t="n">
        <v>1.248154176905029e-06</v>
      </c>
      <c r="AG3" t="n">
        <v>0.4148958333333333</v>
      </c>
      <c r="AH3" t="n">
        <v>653661.7804224306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2.8436</v>
      </c>
      <c r="E4" t="n">
        <v>35.17</v>
      </c>
      <c r="F4" t="n">
        <v>22.66</v>
      </c>
      <c r="G4" t="n">
        <v>7.39</v>
      </c>
      <c r="H4" t="n">
        <v>0.1</v>
      </c>
      <c r="I4" t="n">
        <v>184</v>
      </c>
      <c r="J4" t="n">
        <v>275.05</v>
      </c>
      <c r="K4" t="n">
        <v>60.56</v>
      </c>
      <c r="L4" t="n">
        <v>1.5</v>
      </c>
      <c r="M4" t="n">
        <v>182</v>
      </c>
      <c r="N4" t="n">
        <v>73</v>
      </c>
      <c r="O4" t="n">
        <v>34157.42</v>
      </c>
      <c r="P4" t="n">
        <v>380.21</v>
      </c>
      <c r="Q4" t="n">
        <v>2924.99</v>
      </c>
      <c r="R4" t="n">
        <v>236.34</v>
      </c>
      <c r="S4" t="n">
        <v>60.56</v>
      </c>
      <c r="T4" t="n">
        <v>87252.55</v>
      </c>
      <c r="U4" t="n">
        <v>0.26</v>
      </c>
      <c r="V4" t="n">
        <v>0.76</v>
      </c>
      <c r="W4" t="n">
        <v>0.46</v>
      </c>
      <c r="X4" t="n">
        <v>5.38</v>
      </c>
      <c r="Y4" t="n">
        <v>1</v>
      </c>
      <c r="Z4" t="n">
        <v>10</v>
      </c>
      <c r="AA4" t="n">
        <v>430.9642896074731</v>
      </c>
      <c r="AB4" t="n">
        <v>589.6643538435469</v>
      </c>
      <c r="AC4" t="n">
        <v>533.3876155118367</v>
      </c>
      <c r="AD4" t="n">
        <v>430964.2896074731</v>
      </c>
      <c r="AE4" t="n">
        <v>589664.3538435469</v>
      </c>
      <c r="AF4" t="n">
        <v>1.41381899993911e-06</v>
      </c>
      <c r="AG4" t="n">
        <v>0.3663541666666667</v>
      </c>
      <c r="AH4" t="n">
        <v>533387.6155118366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3.0985</v>
      </c>
      <c r="E5" t="n">
        <v>32.27</v>
      </c>
      <c r="F5" t="n">
        <v>21.59</v>
      </c>
      <c r="G5" t="n">
        <v>8.69</v>
      </c>
      <c r="H5" t="n">
        <v>0.11</v>
      </c>
      <c r="I5" t="n">
        <v>149</v>
      </c>
      <c r="J5" t="n">
        <v>275.54</v>
      </c>
      <c r="K5" t="n">
        <v>60.56</v>
      </c>
      <c r="L5" t="n">
        <v>1.75</v>
      </c>
      <c r="M5" t="n">
        <v>147</v>
      </c>
      <c r="N5" t="n">
        <v>73.23</v>
      </c>
      <c r="O5" t="n">
        <v>34217.22</v>
      </c>
      <c r="P5" t="n">
        <v>359.61</v>
      </c>
      <c r="Q5" t="n">
        <v>2924.9</v>
      </c>
      <c r="R5" t="n">
        <v>201.6</v>
      </c>
      <c r="S5" t="n">
        <v>60.56</v>
      </c>
      <c r="T5" t="n">
        <v>70061.25</v>
      </c>
      <c r="U5" t="n">
        <v>0.3</v>
      </c>
      <c r="V5" t="n">
        <v>0.8</v>
      </c>
      <c r="W5" t="n">
        <v>0.4</v>
      </c>
      <c r="X5" t="n">
        <v>4.31</v>
      </c>
      <c r="Y5" t="n">
        <v>1</v>
      </c>
      <c r="Z5" t="n">
        <v>10</v>
      </c>
      <c r="AA5" t="n">
        <v>375.0240870168314</v>
      </c>
      <c r="AB5" t="n">
        <v>513.1245007514689</v>
      </c>
      <c r="AC5" t="n">
        <v>464.1526185745078</v>
      </c>
      <c r="AD5" t="n">
        <v>375024.0870168314</v>
      </c>
      <c r="AE5" t="n">
        <v>513124.5007514689</v>
      </c>
      <c r="AF5" t="n">
        <v>1.540553583946874e-06</v>
      </c>
      <c r="AG5" t="n">
        <v>0.3361458333333334</v>
      </c>
      <c r="AH5" t="n">
        <v>464152.6185745078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3.2905</v>
      </c>
      <c r="E6" t="n">
        <v>30.39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276.02</v>
      </c>
      <c r="K6" t="n">
        <v>60.56</v>
      </c>
      <c r="L6" t="n">
        <v>2</v>
      </c>
      <c r="M6" t="n">
        <v>124</v>
      </c>
      <c r="N6" t="n">
        <v>73.47</v>
      </c>
      <c r="O6" t="n">
        <v>34277.1</v>
      </c>
      <c r="P6" t="n">
        <v>345.87</v>
      </c>
      <c r="Q6" t="n">
        <v>2924.72</v>
      </c>
      <c r="R6" t="n">
        <v>179.11</v>
      </c>
      <c r="S6" t="n">
        <v>60.56</v>
      </c>
      <c r="T6" t="n">
        <v>58930.69</v>
      </c>
      <c r="U6" t="n">
        <v>0.34</v>
      </c>
      <c r="V6" t="n">
        <v>0.82</v>
      </c>
      <c r="W6" t="n">
        <v>0.37</v>
      </c>
      <c r="X6" t="n">
        <v>3.63</v>
      </c>
      <c r="Y6" t="n">
        <v>1</v>
      </c>
      <c r="Z6" t="n">
        <v>10</v>
      </c>
      <c r="AA6" t="n">
        <v>340.420148843103</v>
      </c>
      <c r="AB6" t="n">
        <v>465.7778659241646</v>
      </c>
      <c r="AC6" t="n">
        <v>421.3246801237022</v>
      </c>
      <c r="AD6" t="n">
        <v>340420.148843103</v>
      </c>
      <c r="AE6" t="n">
        <v>465777.8659241647</v>
      </c>
      <c r="AF6" t="n">
        <v>1.636014706463511e-06</v>
      </c>
      <c r="AG6" t="n">
        <v>0.3165625</v>
      </c>
      <c r="AH6" t="n">
        <v>421324.6801237022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3.4598</v>
      </c>
      <c r="E7" t="n">
        <v>28.9</v>
      </c>
      <c r="F7" t="n">
        <v>20.36</v>
      </c>
      <c r="G7" t="n">
        <v>11.31</v>
      </c>
      <c r="H7" t="n">
        <v>0.14</v>
      </c>
      <c r="I7" t="n">
        <v>108</v>
      </c>
      <c r="J7" t="n">
        <v>276.51</v>
      </c>
      <c r="K7" t="n">
        <v>60.56</v>
      </c>
      <c r="L7" t="n">
        <v>2.25</v>
      </c>
      <c r="M7" t="n">
        <v>106</v>
      </c>
      <c r="N7" t="n">
        <v>73.70999999999999</v>
      </c>
      <c r="O7" t="n">
        <v>34337.08</v>
      </c>
      <c r="P7" t="n">
        <v>334.29</v>
      </c>
      <c r="Q7" t="n">
        <v>2924.69</v>
      </c>
      <c r="R7" t="n">
        <v>161.29</v>
      </c>
      <c r="S7" t="n">
        <v>60.56</v>
      </c>
      <c r="T7" t="n">
        <v>50112.06</v>
      </c>
      <c r="U7" t="n">
        <v>0.38</v>
      </c>
      <c r="V7" t="n">
        <v>0.85</v>
      </c>
      <c r="W7" t="n">
        <v>0.34</v>
      </c>
      <c r="X7" t="n">
        <v>3.08</v>
      </c>
      <c r="Y7" t="n">
        <v>1</v>
      </c>
      <c r="Z7" t="n">
        <v>10</v>
      </c>
      <c r="AA7" t="n">
        <v>313.6565064623193</v>
      </c>
      <c r="AB7" t="n">
        <v>429.1586696902063</v>
      </c>
      <c r="AC7" t="n">
        <v>388.2003685829481</v>
      </c>
      <c r="AD7" t="n">
        <v>313656.5064623193</v>
      </c>
      <c r="AE7" t="n">
        <v>429158.6696902063</v>
      </c>
      <c r="AF7" t="n">
        <v>1.720189540015942e-06</v>
      </c>
      <c r="AG7" t="n">
        <v>0.3010416666666667</v>
      </c>
      <c r="AH7" t="n">
        <v>388200.3685829481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3.5935</v>
      </c>
      <c r="E8" t="n">
        <v>27.83</v>
      </c>
      <c r="F8" t="n">
        <v>19.97</v>
      </c>
      <c r="G8" t="n">
        <v>12.61</v>
      </c>
      <c r="H8" t="n">
        <v>0.16</v>
      </c>
      <c r="I8" t="n">
        <v>95</v>
      </c>
      <c r="J8" t="n">
        <v>277</v>
      </c>
      <c r="K8" t="n">
        <v>60.56</v>
      </c>
      <c r="L8" t="n">
        <v>2.5</v>
      </c>
      <c r="M8" t="n">
        <v>93</v>
      </c>
      <c r="N8" t="n">
        <v>73.94</v>
      </c>
      <c r="O8" t="n">
        <v>34397.15</v>
      </c>
      <c r="P8" t="n">
        <v>325.42</v>
      </c>
      <c r="Q8" t="n">
        <v>2924.64</v>
      </c>
      <c r="R8" t="n">
        <v>148.25</v>
      </c>
      <c r="S8" t="n">
        <v>60.56</v>
      </c>
      <c r="T8" t="n">
        <v>43652.65</v>
      </c>
      <c r="U8" t="n">
        <v>0.41</v>
      </c>
      <c r="V8" t="n">
        <v>0.86</v>
      </c>
      <c r="W8" t="n">
        <v>0.31</v>
      </c>
      <c r="X8" t="n">
        <v>2.69</v>
      </c>
      <c r="Y8" t="n">
        <v>1</v>
      </c>
      <c r="Z8" t="n">
        <v>10</v>
      </c>
      <c r="AA8" t="n">
        <v>294.6504089367011</v>
      </c>
      <c r="AB8" t="n">
        <v>403.1536885658102</v>
      </c>
      <c r="AC8" t="n">
        <v>364.6772663588442</v>
      </c>
      <c r="AD8" t="n">
        <v>294650.4089367011</v>
      </c>
      <c r="AE8" t="n">
        <v>403153.6885658102</v>
      </c>
      <c r="AF8" t="n">
        <v>1.786664290435079e-06</v>
      </c>
      <c r="AG8" t="n">
        <v>0.2898958333333333</v>
      </c>
      <c r="AH8" t="n">
        <v>364677.2663588442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3.711</v>
      </c>
      <c r="E9" t="n">
        <v>26.95</v>
      </c>
      <c r="F9" t="n">
        <v>19.66</v>
      </c>
      <c r="G9" t="n">
        <v>14.04</v>
      </c>
      <c r="H9" t="n">
        <v>0.18</v>
      </c>
      <c r="I9" t="n">
        <v>84</v>
      </c>
      <c r="J9" t="n">
        <v>277.48</v>
      </c>
      <c r="K9" t="n">
        <v>60.56</v>
      </c>
      <c r="L9" t="n">
        <v>2.75</v>
      </c>
      <c r="M9" t="n">
        <v>82</v>
      </c>
      <c r="N9" t="n">
        <v>74.18000000000001</v>
      </c>
      <c r="O9" t="n">
        <v>34457.31</v>
      </c>
      <c r="P9" t="n">
        <v>317.84</v>
      </c>
      <c r="Q9" t="n">
        <v>2924.83</v>
      </c>
      <c r="R9" t="n">
        <v>138.1</v>
      </c>
      <c r="S9" t="n">
        <v>60.56</v>
      </c>
      <c r="T9" t="n">
        <v>38634.76</v>
      </c>
      <c r="U9" t="n">
        <v>0.44</v>
      </c>
      <c r="V9" t="n">
        <v>0.88</v>
      </c>
      <c r="W9" t="n">
        <v>0.3</v>
      </c>
      <c r="X9" t="n">
        <v>2.38</v>
      </c>
      <c r="Y9" t="n">
        <v>1</v>
      </c>
      <c r="Z9" t="n">
        <v>10</v>
      </c>
      <c r="AA9" t="n">
        <v>279.3340722138231</v>
      </c>
      <c r="AB9" t="n">
        <v>382.1972009524815</v>
      </c>
      <c r="AC9" t="n">
        <v>345.7208365107165</v>
      </c>
      <c r="AD9" t="n">
        <v>279334.0722138231</v>
      </c>
      <c r="AE9" t="n">
        <v>382197.2009524815</v>
      </c>
      <c r="AF9" t="n">
        <v>1.845084508641875e-06</v>
      </c>
      <c r="AG9" t="n">
        <v>0.2807291666666666</v>
      </c>
      <c r="AH9" t="n">
        <v>345720.8365107165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3.8049</v>
      </c>
      <c r="E10" t="n">
        <v>26.28</v>
      </c>
      <c r="F10" t="n">
        <v>19.41</v>
      </c>
      <c r="G10" t="n">
        <v>15.32</v>
      </c>
      <c r="H10" t="n">
        <v>0.19</v>
      </c>
      <c r="I10" t="n">
        <v>76</v>
      </c>
      <c r="J10" t="n">
        <v>277.97</v>
      </c>
      <c r="K10" t="n">
        <v>60.56</v>
      </c>
      <c r="L10" t="n">
        <v>3</v>
      </c>
      <c r="M10" t="n">
        <v>74</v>
      </c>
      <c r="N10" t="n">
        <v>74.42</v>
      </c>
      <c r="O10" t="n">
        <v>34517.57</v>
      </c>
      <c r="P10" t="n">
        <v>311.52</v>
      </c>
      <c r="Q10" t="n">
        <v>2924.72</v>
      </c>
      <c r="R10" t="n">
        <v>129.88</v>
      </c>
      <c r="S10" t="n">
        <v>60.56</v>
      </c>
      <c r="T10" t="n">
        <v>34566.78</v>
      </c>
      <c r="U10" t="n">
        <v>0.47</v>
      </c>
      <c r="V10" t="n">
        <v>0.89</v>
      </c>
      <c r="W10" t="n">
        <v>0.29</v>
      </c>
      <c r="X10" t="n">
        <v>2.13</v>
      </c>
      <c r="Y10" t="n">
        <v>1</v>
      </c>
      <c r="Z10" t="n">
        <v>10</v>
      </c>
      <c r="AA10" t="n">
        <v>267.5992467866537</v>
      </c>
      <c r="AB10" t="n">
        <v>366.1410950990683</v>
      </c>
      <c r="AC10" t="n">
        <v>331.1971028650668</v>
      </c>
      <c r="AD10" t="n">
        <v>267599.2467866537</v>
      </c>
      <c r="AE10" t="n">
        <v>366141.0950990682</v>
      </c>
      <c r="AF10" t="n">
        <v>1.891770963872668e-06</v>
      </c>
      <c r="AG10" t="n">
        <v>0.27375</v>
      </c>
      <c r="AH10" t="n">
        <v>331197.1028650668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3.8909</v>
      </c>
      <c r="E11" t="n">
        <v>25.7</v>
      </c>
      <c r="F11" t="n">
        <v>19.2</v>
      </c>
      <c r="G11" t="n">
        <v>16.69</v>
      </c>
      <c r="H11" t="n">
        <v>0.21</v>
      </c>
      <c r="I11" t="n">
        <v>69</v>
      </c>
      <c r="J11" t="n">
        <v>278.46</v>
      </c>
      <c r="K11" t="n">
        <v>60.56</v>
      </c>
      <c r="L11" t="n">
        <v>3.25</v>
      </c>
      <c r="M11" t="n">
        <v>67</v>
      </c>
      <c r="N11" t="n">
        <v>74.66</v>
      </c>
      <c r="O11" t="n">
        <v>34577.92</v>
      </c>
      <c r="P11" t="n">
        <v>305.53</v>
      </c>
      <c r="Q11" t="n">
        <v>2924.64</v>
      </c>
      <c r="R11" t="n">
        <v>123.02</v>
      </c>
      <c r="S11" t="n">
        <v>60.56</v>
      </c>
      <c r="T11" t="n">
        <v>31170.09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257.2875022350527</v>
      </c>
      <c r="AB11" t="n">
        <v>352.0321112813384</v>
      </c>
      <c r="AC11" t="n">
        <v>318.4346606609239</v>
      </c>
      <c r="AD11" t="n">
        <v>257287.5022350527</v>
      </c>
      <c r="AE11" t="n">
        <v>352032.1112813384</v>
      </c>
      <c r="AF11" t="n">
        <v>1.934529591666578e-06</v>
      </c>
      <c r="AG11" t="n">
        <v>0.2677083333333333</v>
      </c>
      <c r="AH11" t="n">
        <v>318434.6606609239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3.9693</v>
      </c>
      <c r="E12" t="n">
        <v>25.19</v>
      </c>
      <c r="F12" t="n">
        <v>19</v>
      </c>
      <c r="G12" t="n">
        <v>18.1</v>
      </c>
      <c r="H12" t="n">
        <v>0.22</v>
      </c>
      <c r="I12" t="n">
        <v>63</v>
      </c>
      <c r="J12" t="n">
        <v>278.95</v>
      </c>
      <c r="K12" t="n">
        <v>60.56</v>
      </c>
      <c r="L12" t="n">
        <v>3.5</v>
      </c>
      <c r="M12" t="n">
        <v>61</v>
      </c>
      <c r="N12" t="n">
        <v>74.90000000000001</v>
      </c>
      <c r="O12" t="n">
        <v>34638.36</v>
      </c>
      <c r="P12" t="n">
        <v>299.91</v>
      </c>
      <c r="Q12" t="n">
        <v>2924.64</v>
      </c>
      <c r="R12" t="n">
        <v>116.63</v>
      </c>
      <c r="S12" t="n">
        <v>60.56</v>
      </c>
      <c r="T12" t="n">
        <v>28002.71</v>
      </c>
      <c r="U12" t="n">
        <v>0.52</v>
      </c>
      <c r="V12" t="n">
        <v>0.91</v>
      </c>
      <c r="W12" t="n">
        <v>0.26</v>
      </c>
      <c r="X12" t="n">
        <v>1.72</v>
      </c>
      <c r="Y12" t="n">
        <v>1</v>
      </c>
      <c r="Z12" t="n">
        <v>10</v>
      </c>
      <c r="AA12" t="n">
        <v>248.1508243064097</v>
      </c>
      <c r="AB12" t="n">
        <v>339.5309054575933</v>
      </c>
      <c r="AC12" t="n">
        <v>307.1265523754404</v>
      </c>
      <c r="AD12" t="n">
        <v>248150.8243064097</v>
      </c>
      <c r="AE12" t="n">
        <v>339530.9054575933</v>
      </c>
      <c r="AF12" t="n">
        <v>1.973509550027538e-06</v>
      </c>
      <c r="AG12" t="n">
        <v>0.2623958333333333</v>
      </c>
      <c r="AH12" t="n">
        <v>307126.5523754404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4.0385</v>
      </c>
      <c r="E13" t="n">
        <v>24.76</v>
      </c>
      <c r="F13" t="n">
        <v>18.83</v>
      </c>
      <c r="G13" t="n">
        <v>19.48</v>
      </c>
      <c r="H13" t="n">
        <v>0.24</v>
      </c>
      <c r="I13" t="n">
        <v>58</v>
      </c>
      <c r="J13" t="n">
        <v>279.44</v>
      </c>
      <c r="K13" t="n">
        <v>60.56</v>
      </c>
      <c r="L13" t="n">
        <v>3.75</v>
      </c>
      <c r="M13" t="n">
        <v>56</v>
      </c>
      <c r="N13" t="n">
        <v>75.14</v>
      </c>
      <c r="O13" t="n">
        <v>34698.9</v>
      </c>
      <c r="P13" t="n">
        <v>294.69</v>
      </c>
      <c r="Q13" t="n">
        <v>2924.65</v>
      </c>
      <c r="R13" t="n">
        <v>110.74</v>
      </c>
      <c r="S13" t="n">
        <v>60.56</v>
      </c>
      <c r="T13" t="n">
        <v>25084.22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240.2470284589704</v>
      </c>
      <c r="AB13" t="n">
        <v>328.716583288269</v>
      </c>
      <c r="AC13" t="n">
        <v>297.3443339359564</v>
      </c>
      <c r="AD13" t="n">
        <v>240247.0284589705</v>
      </c>
      <c r="AE13" t="n">
        <v>328716.5832882689</v>
      </c>
      <c r="AF13" t="n">
        <v>2.007915329601243e-06</v>
      </c>
      <c r="AG13" t="n">
        <v>0.2579166666666667</v>
      </c>
      <c r="AH13" t="n">
        <v>297344.3339359564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4.1335</v>
      </c>
      <c r="E14" t="n">
        <v>24.19</v>
      </c>
      <c r="F14" t="n">
        <v>18.52</v>
      </c>
      <c r="G14" t="n">
        <v>20.97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286.81</v>
      </c>
      <c r="Q14" t="n">
        <v>2924.49</v>
      </c>
      <c r="R14" t="n">
        <v>100.97</v>
      </c>
      <c r="S14" t="n">
        <v>60.56</v>
      </c>
      <c r="T14" t="n">
        <v>20226.38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229.1659652411462</v>
      </c>
      <c r="AB14" t="n">
        <v>313.5549837316424</v>
      </c>
      <c r="AC14" t="n">
        <v>283.6297361615709</v>
      </c>
      <c r="AD14" t="n">
        <v>229165.9652411462</v>
      </c>
      <c r="AE14" t="n">
        <v>313554.9837316424</v>
      </c>
      <c r="AF14" t="n">
        <v>2.055148697513121e-06</v>
      </c>
      <c r="AG14" t="n">
        <v>0.2519791666666667</v>
      </c>
      <c r="AH14" t="n">
        <v>283629.7361615709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4.0611</v>
      </c>
      <c r="E15" t="n">
        <v>24.62</v>
      </c>
      <c r="F15" t="n">
        <v>19.06</v>
      </c>
      <c r="G15" t="n">
        <v>22.42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294.44</v>
      </c>
      <c r="Q15" t="n">
        <v>2924.57</v>
      </c>
      <c r="R15" t="n">
        <v>120.91</v>
      </c>
      <c r="S15" t="n">
        <v>60.56</v>
      </c>
      <c r="T15" t="n">
        <v>30206.7</v>
      </c>
      <c r="U15" t="n">
        <v>0.5</v>
      </c>
      <c r="V15" t="n">
        <v>0.9</v>
      </c>
      <c r="W15" t="n">
        <v>0.22</v>
      </c>
      <c r="X15" t="n">
        <v>1.78</v>
      </c>
      <c r="Y15" t="n">
        <v>1</v>
      </c>
      <c r="Z15" t="n">
        <v>10</v>
      </c>
      <c r="AA15" t="n">
        <v>239.5148620105618</v>
      </c>
      <c r="AB15" t="n">
        <v>327.7148008526526</v>
      </c>
      <c r="AC15" t="n">
        <v>296.4381602099846</v>
      </c>
      <c r="AD15" t="n">
        <v>239514.8620105618</v>
      </c>
      <c r="AE15" t="n">
        <v>327714.8008526526</v>
      </c>
      <c r="AF15" t="n">
        <v>2.019151899230805e-06</v>
      </c>
      <c r="AG15" t="n">
        <v>0.2564583333333333</v>
      </c>
      <c r="AH15" t="n">
        <v>296438.1602099846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4.1591</v>
      </c>
      <c r="E16" t="n">
        <v>24.04</v>
      </c>
      <c r="F16" t="n">
        <v>18.69</v>
      </c>
      <c r="G16" t="n">
        <v>23.86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285.52</v>
      </c>
      <c r="Q16" t="n">
        <v>2924.5</v>
      </c>
      <c r="R16" t="n">
        <v>106.95</v>
      </c>
      <c r="S16" t="n">
        <v>60.56</v>
      </c>
      <c r="T16" t="n">
        <v>23243.71</v>
      </c>
      <c r="U16" t="n">
        <v>0.57</v>
      </c>
      <c r="V16" t="n">
        <v>0.92</v>
      </c>
      <c r="W16" t="n">
        <v>0.24</v>
      </c>
      <c r="X16" t="n">
        <v>1.41</v>
      </c>
      <c r="Y16" t="n">
        <v>1</v>
      </c>
      <c r="Z16" t="n">
        <v>10</v>
      </c>
      <c r="AA16" t="n">
        <v>227.5526955111952</v>
      </c>
      <c r="AB16" t="n">
        <v>311.3476369146871</v>
      </c>
      <c r="AC16" t="n">
        <v>281.6330554267945</v>
      </c>
      <c r="AD16" t="n">
        <v>227552.6955111952</v>
      </c>
      <c r="AE16" t="n">
        <v>311347.6369146871</v>
      </c>
      <c r="AF16" t="n">
        <v>2.067876847182005e-06</v>
      </c>
      <c r="AG16" t="n">
        <v>0.2504166666666667</v>
      </c>
      <c r="AH16" t="n">
        <v>281633.0554267945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4.2099</v>
      </c>
      <c r="E17" t="n">
        <v>23.75</v>
      </c>
      <c r="F17" t="n">
        <v>18.55</v>
      </c>
      <c r="G17" t="n">
        <v>25.3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280.45</v>
      </c>
      <c r="Q17" t="n">
        <v>2924.44</v>
      </c>
      <c r="R17" t="n">
        <v>102.45</v>
      </c>
      <c r="S17" t="n">
        <v>60.56</v>
      </c>
      <c r="T17" t="n">
        <v>21007.56</v>
      </c>
      <c r="U17" t="n">
        <v>0.59</v>
      </c>
      <c r="V17" t="n">
        <v>0.93</v>
      </c>
      <c r="W17" t="n">
        <v>0.23</v>
      </c>
      <c r="X17" t="n">
        <v>1.28</v>
      </c>
      <c r="Y17" t="n">
        <v>1</v>
      </c>
      <c r="Z17" t="n">
        <v>10</v>
      </c>
      <c r="AA17" t="n">
        <v>221.4765165920606</v>
      </c>
      <c r="AB17" t="n">
        <v>303.0339408554362</v>
      </c>
      <c r="AC17" t="n">
        <v>274.1128068510902</v>
      </c>
      <c r="AD17" t="n">
        <v>221476.5165920606</v>
      </c>
      <c r="AE17" t="n">
        <v>303033.9408554363</v>
      </c>
      <c r="AF17" t="n">
        <v>2.093134269181199e-06</v>
      </c>
      <c r="AG17" t="n">
        <v>0.2473958333333333</v>
      </c>
      <c r="AH17" t="n">
        <v>274112.8068510902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4.2575</v>
      </c>
      <c r="E18" t="n">
        <v>23.49</v>
      </c>
      <c r="F18" t="n">
        <v>18.45</v>
      </c>
      <c r="G18" t="n">
        <v>26.99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276.45</v>
      </c>
      <c r="Q18" t="n">
        <v>2924.69</v>
      </c>
      <c r="R18" t="n">
        <v>98.69</v>
      </c>
      <c r="S18" t="n">
        <v>60.56</v>
      </c>
      <c r="T18" t="n">
        <v>19145.39</v>
      </c>
      <c r="U18" t="n">
        <v>0.61</v>
      </c>
      <c r="V18" t="n">
        <v>0.93</v>
      </c>
      <c r="W18" t="n">
        <v>0.23</v>
      </c>
      <c r="X18" t="n">
        <v>1.17</v>
      </c>
      <c r="Y18" t="n">
        <v>1</v>
      </c>
      <c r="Z18" t="n">
        <v>10</v>
      </c>
      <c r="AA18" t="n">
        <v>216.4375823122201</v>
      </c>
      <c r="AB18" t="n">
        <v>296.1394486716708</v>
      </c>
      <c r="AC18" t="n">
        <v>267.8763153248606</v>
      </c>
      <c r="AD18" t="n">
        <v>216437.5823122201</v>
      </c>
      <c r="AE18" t="n">
        <v>296139.4486716708</v>
      </c>
      <c r="AF18" t="n">
        <v>2.116800672471782e-06</v>
      </c>
      <c r="AG18" t="n">
        <v>0.2446875</v>
      </c>
      <c r="AH18" t="n">
        <v>267876.3153248606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4.2891</v>
      </c>
      <c r="E19" t="n">
        <v>23.32</v>
      </c>
      <c r="F19" t="n">
        <v>18.38</v>
      </c>
      <c r="G19" t="n">
        <v>28.27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271.95</v>
      </c>
      <c r="Q19" t="n">
        <v>2924.64</v>
      </c>
      <c r="R19" t="n">
        <v>96.51000000000001</v>
      </c>
      <c r="S19" t="n">
        <v>60.56</v>
      </c>
      <c r="T19" t="n">
        <v>18063.8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212.1029352122722</v>
      </c>
      <c r="AB19" t="n">
        <v>290.2085932783914</v>
      </c>
      <c r="AC19" t="n">
        <v>262.511492446306</v>
      </c>
      <c r="AD19" t="n">
        <v>212102.9352122722</v>
      </c>
      <c r="AE19" t="n">
        <v>290208.5932783915</v>
      </c>
      <c r="AF19" t="n">
        <v>2.132511982219312e-06</v>
      </c>
      <c r="AG19" t="n">
        <v>0.2429166666666667</v>
      </c>
      <c r="AH19" t="n">
        <v>262511.492446306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4.3363</v>
      </c>
      <c r="E20" t="n">
        <v>23.06</v>
      </c>
      <c r="F20" t="n">
        <v>18.28</v>
      </c>
      <c r="G20" t="n">
        <v>30.47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268.2</v>
      </c>
      <c r="Q20" t="n">
        <v>2924.43</v>
      </c>
      <c r="R20" t="n">
        <v>93.31999999999999</v>
      </c>
      <c r="S20" t="n">
        <v>60.56</v>
      </c>
      <c r="T20" t="n">
        <v>16487.4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207.4169381454816</v>
      </c>
      <c r="AB20" t="n">
        <v>283.7970053600115</v>
      </c>
      <c r="AC20" t="n">
        <v>256.7118174801341</v>
      </c>
      <c r="AD20" t="n">
        <v>207416.9381454816</v>
      </c>
      <c r="AE20" t="n">
        <v>283797.0053600115</v>
      </c>
      <c r="AF20" t="n">
        <v>2.155979508171318e-06</v>
      </c>
      <c r="AG20" t="n">
        <v>0.2402083333333333</v>
      </c>
      <c r="AH20" t="n">
        <v>256711.8174801341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4.37</v>
      </c>
      <c r="E21" t="n">
        <v>22.88</v>
      </c>
      <c r="F21" t="n">
        <v>18.21</v>
      </c>
      <c r="G21" t="n">
        <v>32.13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32</v>
      </c>
      <c r="N21" t="n">
        <v>77.09</v>
      </c>
      <c r="O21" t="n">
        <v>35186.68</v>
      </c>
      <c r="P21" t="n">
        <v>264.25</v>
      </c>
      <c r="Q21" t="n">
        <v>2924.58</v>
      </c>
      <c r="R21" t="n">
        <v>90.88</v>
      </c>
      <c r="S21" t="n">
        <v>60.56</v>
      </c>
      <c r="T21" t="n">
        <v>15274.68</v>
      </c>
      <c r="U21" t="n">
        <v>0.67</v>
      </c>
      <c r="V21" t="n">
        <v>0.95</v>
      </c>
      <c r="W21" t="n">
        <v>0.22</v>
      </c>
      <c r="X21" t="n">
        <v>0.93</v>
      </c>
      <c r="Y21" t="n">
        <v>1</v>
      </c>
      <c r="Z21" t="n">
        <v>10</v>
      </c>
      <c r="AA21" t="n">
        <v>203.4331123414794</v>
      </c>
      <c r="AB21" t="n">
        <v>278.3461591409881</v>
      </c>
      <c r="AC21" t="n">
        <v>251.7811923739418</v>
      </c>
      <c r="AD21" t="n">
        <v>203433.1123414794</v>
      </c>
      <c r="AE21" t="n">
        <v>278346.1591409881</v>
      </c>
      <c r="AF21" t="n">
        <v>2.172734923946374e-06</v>
      </c>
      <c r="AG21" t="n">
        <v>0.2383333333333333</v>
      </c>
      <c r="AH21" t="n">
        <v>251781.1923739418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4.3824</v>
      </c>
      <c r="E22" t="n">
        <v>22.82</v>
      </c>
      <c r="F22" t="n">
        <v>18.19</v>
      </c>
      <c r="G22" t="n">
        <v>33.08</v>
      </c>
      <c r="H22" t="n">
        <v>0.38</v>
      </c>
      <c r="I22" t="n">
        <v>33</v>
      </c>
      <c r="J22" t="n">
        <v>283.9</v>
      </c>
      <c r="K22" t="n">
        <v>60.56</v>
      </c>
      <c r="L22" t="n">
        <v>6</v>
      </c>
      <c r="M22" t="n">
        <v>31</v>
      </c>
      <c r="N22" t="n">
        <v>77.34</v>
      </c>
      <c r="O22" t="n">
        <v>35248.1</v>
      </c>
      <c r="P22" t="n">
        <v>260.5</v>
      </c>
      <c r="Q22" t="n">
        <v>2924.4</v>
      </c>
      <c r="R22" t="n">
        <v>90.45</v>
      </c>
      <c r="S22" t="n">
        <v>60.56</v>
      </c>
      <c r="T22" t="n">
        <v>15067.18</v>
      </c>
      <c r="U22" t="n">
        <v>0.67</v>
      </c>
      <c r="V22" t="n">
        <v>0.95</v>
      </c>
      <c r="W22" t="n">
        <v>0.22</v>
      </c>
      <c r="X22" t="n">
        <v>0.92</v>
      </c>
      <c r="Y22" t="n">
        <v>1</v>
      </c>
      <c r="Z22" t="n">
        <v>10</v>
      </c>
      <c r="AA22" t="n">
        <v>200.7326407377872</v>
      </c>
      <c r="AB22" t="n">
        <v>274.6512547564193</v>
      </c>
      <c r="AC22" t="n">
        <v>248.4389244780043</v>
      </c>
      <c r="AD22" t="n">
        <v>200732.6407377872</v>
      </c>
      <c r="AE22" t="n">
        <v>274651.2547564193</v>
      </c>
      <c r="AF22" t="n">
        <v>2.17890012144224e-06</v>
      </c>
      <c r="AG22" t="n">
        <v>0.2377083333333333</v>
      </c>
      <c r="AH22" t="n">
        <v>248438.9244780042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4.4154</v>
      </c>
      <c r="E23" t="n">
        <v>22.65</v>
      </c>
      <c r="F23" t="n">
        <v>18.13</v>
      </c>
      <c r="G23" t="n">
        <v>35.09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29</v>
      </c>
      <c r="N23" t="n">
        <v>77.59</v>
      </c>
      <c r="O23" t="n">
        <v>35309.61</v>
      </c>
      <c r="P23" t="n">
        <v>257</v>
      </c>
      <c r="Q23" t="n">
        <v>2924.37</v>
      </c>
      <c r="R23" t="n">
        <v>88.42</v>
      </c>
      <c r="S23" t="n">
        <v>60.56</v>
      </c>
      <c r="T23" t="n">
        <v>14061.5</v>
      </c>
      <c r="U23" t="n">
        <v>0.68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197.1487266065423</v>
      </c>
      <c r="AB23" t="n">
        <v>269.7475853309201</v>
      </c>
      <c r="AC23" t="n">
        <v>244.0032543801298</v>
      </c>
      <c r="AD23" t="n">
        <v>197148.7266065423</v>
      </c>
      <c r="AE23" t="n">
        <v>269747.5853309201</v>
      </c>
      <c r="AF23" t="n">
        <v>2.195307501874787e-06</v>
      </c>
      <c r="AG23" t="n">
        <v>0.2359375</v>
      </c>
      <c r="AH23" t="n">
        <v>244003.2543801298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4.4499</v>
      </c>
      <c r="E24" t="n">
        <v>22.47</v>
      </c>
      <c r="F24" t="n">
        <v>18.06</v>
      </c>
      <c r="G24" t="n">
        <v>37.36</v>
      </c>
      <c r="H24" t="n">
        <v>0.41</v>
      </c>
      <c r="I24" t="n">
        <v>29</v>
      </c>
      <c r="J24" t="n">
        <v>284.89</v>
      </c>
      <c r="K24" t="n">
        <v>60.56</v>
      </c>
      <c r="L24" t="n">
        <v>6.5</v>
      </c>
      <c r="M24" t="n">
        <v>27</v>
      </c>
      <c r="N24" t="n">
        <v>77.84</v>
      </c>
      <c r="O24" t="n">
        <v>35371.22</v>
      </c>
      <c r="P24" t="n">
        <v>252.57</v>
      </c>
      <c r="Q24" t="n">
        <v>2924.51</v>
      </c>
      <c r="R24" t="n">
        <v>86.03</v>
      </c>
      <c r="S24" t="n">
        <v>60.56</v>
      </c>
      <c r="T24" t="n">
        <v>12874.46</v>
      </c>
      <c r="U24" t="n">
        <v>0.7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193.0180772763183</v>
      </c>
      <c r="AB24" t="n">
        <v>264.0958486859232</v>
      </c>
      <c r="AC24" t="n">
        <v>238.8909115482675</v>
      </c>
      <c r="AD24" t="n">
        <v>193018.0772763183</v>
      </c>
      <c r="AE24" t="n">
        <v>264095.8486859231</v>
      </c>
      <c r="AF24" t="n">
        <v>2.212460672326995e-06</v>
      </c>
      <c r="AG24" t="n">
        <v>0.2340625</v>
      </c>
      <c r="AH24" t="n">
        <v>238890.9115482675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4.4763</v>
      </c>
      <c r="E25" t="n">
        <v>22.34</v>
      </c>
      <c r="F25" t="n">
        <v>17.98</v>
      </c>
      <c r="G25" t="n">
        <v>38.52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26</v>
      </c>
      <c r="N25" t="n">
        <v>78.09</v>
      </c>
      <c r="O25" t="n">
        <v>35432.93</v>
      </c>
      <c r="P25" t="n">
        <v>249.04</v>
      </c>
      <c r="Q25" t="n">
        <v>2924.42</v>
      </c>
      <c r="R25" t="n">
        <v>82.97</v>
      </c>
      <c r="S25" t="n">
        <v>60.56</v>
      </c>
      <c r="T25" t="n">
        <v>11352.18</v>
      </c>
      <c r="U25" t="n">
        <v>0.73</v>
      </c>
      <c r="V25" t="n">
        <v>0.96</v>
      </c>
      <c r="W25" t="n">
        <v>0.21</v>
      </c>
      <c r="X25" t="n">
        <v>0.7</v>
      </c>
      <c r="Y25" t="n">
        <v>1</v>
      </c>
      <c r="Z25" t="n">
        <v>10</v>
      </c>
      <c r="AA25" t="n">
        <v>189.7470865195546</v>
      </c>
      <c r="AB25" t="n">
        <v>259.6203348265936</v>
      </c>
      <c r="AC25" t="n">
        <v>234.8425344502478</v>
      </c>
      <c r="AD25" t="n">
        <v>189747.0865195545</v>
      </c>
      <c r="AE25" t="n">
        <v>259620.3348265937</v>
      </c>
      <c r="AF25" t="n">
        <v>2.225586576673033e-06</v>
      </c>
      <c r="AG25" t="n">
        <v>0.2327083333333333</v>
      </c>
      <c r="AH25" t="n">
        <v>234842.5344502478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4.5072</v>
      </c>
      <c r="E26" t="n">
        <v>22.19</v>
      </c>
      <c r="F26" t="n">
        <v>17.93</v>
      </c>
      <c r="G26" t="n">
        <v>41.37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244.15</v>
      </c>
      <c r="Q26" t="n">
        <v>2924.61</v>
      </c>
      <c r="R26" t="n">
        <v>82.15000000000001</v>
      </c>
      <c r="S26" t="n">
        <v>60.56</v>
      </c>
      <c r="T26" t="n">
        <v>10950.37</v>
      </c>
      <c r="U26" t="n">
        <v>0.74</v>
      </c>
      <c r="V26" t="n">
        <v>0.96</v>
      </c>
      <c r="W26" t="n">
        <v>0.19</v>
      </c>
      <c r="X26" t="n">
        <v>0.65</v>
      </c>
      <c r="Y26" t="n">
        <v>1</v>
      </c>
      <c r="Z26" t="n">
        <v>10</v>
      </c>
      <c r="AA26" t="n">
        <v>185.6876050558924</v>
      </c>
      <c r="AB26" t="n">
        <v>254.0659731963313</v>
      </c>
      <c r="AC26" t="n">
        <v>229.8182732983804</v>
      </c>
      <c r="AD26" t="n">
        <v>185687.6050558924</v>
      </c>
      <c r="AE26" t="n">
        <v>254065.9731963313</v>
      </c>
      <c r="AF26" t="n">
        <v>2.240949851078054e-06</v>
      </c>
      <c r="AG26" t="n">
        <v>0.2311458333333334</v>
      </c>
      <c r="AH26" t="n">
        <v>229818.2732983804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4.4795</v>
      </c>
      <c r="E27" t="n">
        <v>22.32</v>
      </c>
      <c r="F27" t="n">
        <v>18.07</v>
      </c>
      <c r="G27" t="n">
        <v>41.69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244.64</v>
      </c>
      <c r="Q27" t="n">
        <v>2924.55</v>
      </c>
      <c r="R27" t="n">
        <v>86.48</v>
      </c>
      <c r="S27" t="n">
        <v>60.56</v>
      </c>
      <c r="T27" t="n">
        <v>13115.87</v>
      </c>
      <c r="U27" t="n">
        <v>0.7</v>
      </c>
      <c r="V27" t="n">
        <v>0.95</v>
      </c>
      <c r="W27" t="n">
        <v>0.21</v>
      </c>
      <c r="X27" t="n">
        <v>0.79</v>
      </c>
      <c r="Y27" t="n">
        <v>1</v>
      </c>
      <c r="Z27" t="n">
        <v>10</v>
      </c>
      <c r="AA27" t="n">
        <v>187.5010283498712</v>
      </c>
      <c r="AB27" t="n">
        <v>256.5471789497414</v>
      </c>
      <c r="AC27" t="n">
        <v>232.0626762570799</v>
      </c>
      <c r="AD27" t="n">
        <v>187501.0283498712</v>
      </c>
      <c r="AE27" t="n">
        <v>256547.1789497414</v>
      </c>
      <c r="AF27" t="n">
        <v>2.227177595381644e-06</v>
      </c>
      <c r="AG27" t="n">
        <v>0.2325</v>
      </c>
      <c r="AH27" t="n">
        <v>232062.6762570799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4.5213</v>
      </c>
      <c r="E28" t="n">
        <v>22.12</v>
      </c>
      <c r="F28" t="n">
        <v>17.96</v>
      </c>
      <c r="G28" t="n">
        <v>44.91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238.74</v>
      </c>
      <c r="Q28" t="n">
        <v>2924.55</v>
      </c>
      <c r="R28" t="n">
        <v>83.09</v>
      </c>
      <c r="S28" t="n">
        <v>60.56</v>
      </c>
      <c r="T28" t="n">
        <v>11430.52</v>
      </c>
      <c r="U28" t="n">
        <v>0.73</v>
      </c>
      <c r="V28" t="n">
        <v>0.96</v>
      </c>
      <c r="W28" t="n">
        <v>0.2</v>
      </c>
      <c r="X28" t="n">
        <v>0.6899999999999999</v>
      </c>
      <c r="Y28" t="n">
        <v>1</v>
      </c>
      <c r="Z28" t="n">
        <v>10</v>
      </c>
      <c r="AA28" t="n">
        <v>182.3067825213352</v>
      </c>
      <c r="AB28" t="n">
        <v>249.4401826531888</v>
      </c>
      <c r="AC28" t="n">
        <v>225.6339617123361</v>
      </c>
      <c r="AD28" t="n">
        <v>182306.7825213351</v>
      </c>
      <c r="AE28" t="n">
        <v>249440.1826531888</v>
      </c>
      <c r="AF28" t="n">
        <v>2.24796027726287e-06</v>
      </c>
      <c r="AG28" t="n">
        <v>0.2304166666666667</v>
      </c>
      <c r="AH28" t="n">
        <v>225633.9617123361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4.5422</v>
      </c>
      <c r="E29" t="n">
        <v>22.02</v>
      </c>
      <c r="F29" t="n">
        <v>17.91</v>
      </c>
      <c r="G29" t="n">
        <v>46.73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15</v>
      </c>
      <c r="N29" t="n">
        <v>79.09999999999999</v>
      </c>
      <c r="O29" t="n">
        <v>35680.92</v>
      </c>
      <c r="P29" t="n">
        <v>235.16</v>
      </c>
      <c r="Q29" t="n">
        <v>2924.38</v>
      </c>
      <c r="R29" t="n">
        <v>81.23</v>
      </c>
      <c r="S29" t="n">
        <v>60.56</v>
      </c>
      <c r="T29" t="n">
        <v>10506.06</v>
      </c>
      <c r="U29" t="n">
        <v>0.75</v>
      </c>
      <c r="V29" t="n">
        <v>0.96</v>
      </c>
      <c r="W29" t="n">
        <v>0.21</v>
      </c>
      <c r="X29" t="n">
        <v>0.64</v>
      </c>
      <c r="Y29" t="n">
        <v>1</v>
      </c>
      <c r="Z29" t="n">
        <v>10</v>
      </c>
      <c r="AA29" t="n">
        <v>179.4244737194772</v>
      </c>
      <c r="AB29" t="n">
        <v>245.4964805919989</v>
      </c>
      <c r="AC29" t="n">
        <v>222.0666410408443</v>
      </c>
      <c r="AD29" t="n">
        <v>179424.4737194772</v>
      </c>
      <c r="AE29" t="n">
        <v>245496.4805919989</v>
      </c>
      <c r="AF29" t="n">
        <v>2.258351618203483e-06</v>
      </c>
      <c r="AG29" t="n">
        <v>0.229375</v>
      </c>
      <c r="AH29" t="n">
        <v>222066.6410408443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4.5366</v>
      </c>
      <c r="E30" t="n">
        <v>22.04</v>
      </c>
      <c r="F30" t="n">
        <v>17.94</v>
      </c>
      <c r="G30" t="n">
        <v>46.8</v>
      </c>
      <c r="H30" t="n">
        <v>0.49</v>
      </c>
      <c r="I30" t="n">
        <v>23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233.73</v>
      </c>
      <c r="Q30" t="n">
        <v>2924.4</v>
      </c>
      <c r="R30" t="n">
        <v>81.52</v>
      </c>
      <c r="S30" t="n">
        <v>60.56</v>
      </c>
      <c r="T30" t="n">
        <v>10648.49</v>
      </c>
      <c r="U30" t="n">
        <v>0.74</v>
      </c>
      <c r="V30" t="n">
        <v>0.96</v>
      </c>
      <c r="W30" t="n">
        <v>0.22</v>
      </c>
      <c r="X30" t="n">
        <v>0.66</v>
      </c>
      <c r="Y30" t="n">
        <v>1</v>
      </c>
      <c r="Z30" t="n">
        <v>10</v>
      </c>
      <c r="AA30" t="n">
        <v>178.9682636305987</v>
      </c>
      <c r="AB30" t="n">
        <v>244.8722738218269</v>
      </c>
      <c r="AC30" t="n">
        <v>221.5020076887376</v>
      </c>
      <c r="AD30" t="n">
        <v>178968.2636305987</v>
      </c>
      <c r="AE30" t="n">
        <v>244872.2738218269</v>
      </c>
      <c r="AF30" t="n">
        <v>2.255567335463414e-06</v>
      </c>
      <c r="AG30" t="n">
        <v>0.2295833333333333</v>
      </c>
      <c r="AH30" t="n">
        <v>221502.0076887376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4.5366</v>
      </c>
      <c r="E31" t="n">
        <v>22.04</v>
      </c>
      <c r="F31" t="n">
        <v>17.94</v>
      </c>
      <c r="G31" t="n">
        <v>46.8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3</v>
      </c>
      <c r="N31" t="n">
        <v>79.61</v>
      </c>
      <c r="O31" t="n">
        <v>35805.48</v>
      </c>
      <c r="P31" t="n">
        <v>233.18</v>
      </c>
      <c r="Q31" t="n">
        <v>2924.59</v>
      </c>
      <c r="R31" t="n">
        <v>81.5</v>
      </c>
      <c r="S31" t="n">
        <v>60.56</v>
      </c>
      <c r="T31" t="n">
        <v>10642.03</v>
      </c>
      <c r="U31" t="n">
        <v>0.74</v>
      </c>
      <c r="V31" t="n">
        <v>0.96</v>
      </c>
      <c r="W31" t="n">
        <v>0.22</v>
      </c>
      <c r="X31" t="n">
        <v>0.66</v>
      </c>
      <c r="Y31" t="n">
        <v>1</v>
      </c>
      <c r="Z31" t="n">
        <v>10</v>
      </c>
      <c r="AA31" t="n">
        <v>178.6750359846546</v>
      </c>
      <c r="AB31" t="n">
        <v>244.4710668203556</v>
      </c>
      <c r="AC31" t="n">
        <v>221.1390913203891</v>
      </c>
      <c r="AD31" t="n">
        <v>178675.0359846546</v>
      </c>
      <c r="AE31" t="n">
        <v>244471.0668203557</v>
      </c>
      <c r="AF31" t="n">
        <v>2.255567335463414e-06</v>
      </c>
      <c r="AG31" t="n">
        <v>0.2295833333333333</v>
      </c>
      <c r="AH31" t="n">
        <v>221139.0913203891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4.5534</v>
      </c>
      <c r="E32" t="n">
        <v>21.96</v>
      </c>
      <c r="F32" t="n">
        <v>17.91</v>
      </c>
      <c r="G32" t="n">
        <v>48.85</v>
      </c>
      <c r="H32" t="n">
        <v>0.52</v>
      </c>
      <c r="I32" t="n">
        <v>22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232.65</v>
      </c>
      <c r="Q32" t="n">
        <v>2924.4</v>
      </c>
      <c r="R32" t="n">
        <v>80.55</v>
      </c>
      <c r="S32" t="n">
        <v>60.56</v>
      </c>
      <c r="T32" t="n">
        <v>10168.41</v>
      </c>
      <c r="U32" t="n">
        <v>0.75</v>
      </c>
      <c r="V32" t="n">
        <v>0.96</v>
      </c>
      <c r="W32" t="n">
        <v>0.22</v>
      </c>
      <c r="X32" t="n">
        <v>0.63</v>
      </c>
      <c r="Y32" t="n">
        <v>1</v>
      </c>
      <c r="Z32" t="n">
        <v>10</v>
      </c>
      <c r="AA32" t="n">
        <v>177.6537198515832</v>
      </c>
      <c r="AB32" t="n">
        <v>243.0736570298003</v>
      </c>
      <c r="AC32" t="n">
        <v>219.8750483589669</v>
      </c>
      <c r="AD32" t="n">
        <v>177653.7198515832</v>
      </c>
      <c r="AE32" t="n">
        <v>243073.6570298003</v>
      </c>
      <c r="AF32" t="n">
        <v>2.26392018368362e-06</v>
      </c>
      <c r="AG32" t="n">
        <v>0.22875</v>
      </c>
      <c r="AH32" t="n">
        <v>219875.0483589669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4.5537</v>
      </c>
      <c r="E33" t="n">
        <v>21.96</v>
      </c>
      <c r="F33" t="n">
        <v>17.91</v>
      </c>
      <c r="G33" t="n">
        <v>48.85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1</v>
      </c>
      <c r="N33" t="n">
        <v>80.12</v>
      </c>
      <c r="O33" t="n">
        <v>35930.44</v>
      </c>
      <c r="P33" t="n">
        <v>232.97</v>
      </c>
      <c r="Q33" t="n">
        <v>2924.47</v>
      </c>
      <c r="R33" t="n">
        <v>80.41</v>
      </c>
      <c r="S33" t="n">
        <v>60.56</v>
      </c>
      <c r="T33" t="n">
        <v>10099.67</v>
      </c>
      <c r="U33" t="n">
        <v>0.75</v>
      </c>
      <c r="V33" t="n">
        <v>0.96</v>
      </c>
      <c r="W33" t="n">
        <v>0.23</v>
      </c>
      <c r="X33" t="n">
        <v>0.63</v>
      </c>
      <c r="Y33" t="n">
        <v>1</v>
      </c>
      <c r="Z33" t="n">
        <v>10</v>
      </c>
      <c r="AA33" t="n">
        <v>177.8121357593972</v>
      </c>
      <c r="AB33" t="n">
        <v>243.2904086636879</v>
      </c>
      <c r="AC33" t="n">
        <v>220.0711135211292</v>
      </c>
      <c r="AD33" t="n">
        <v>177812.1357593972</v>
      </c>
      <c r="AE33" t="n">
        <v>243290.4086636879</v>
      </c>
      <c r="AF33" t="n">
        <v>2.264069341687552e-06</v>
      </c>
      <c r="AG33" t="n">
        <v>0.22875</v>
      </c>
      <c r="AH33" t="n">
        <v>220071.1135211292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4.5537</v>
      </c>
      <c r="E34" t="n">
        <v>21.96</v>
      </c>
      <c r="F34" t="n">
        <v>17.91</v>
      </c>
      <c r="G34" t="n">
        <v>48.85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233.52</v>
      </c>
      <c r="Q34" t="n">
        <v>2924.4</v>
      </c>
      <c r="R34" t="n">
        <v>80.37</v>
      </c>
      <c r="S34" t="n">
        <v>60.56</v>
      </c>
      <c r="T34" t="n">
        <v>10080.28</v>
      </c>
      <c r="U34" t="n">
        <v>0.75</v>
      </c>
      <c r="V34" t="n">
        <v>0.96</v>
      </c>
      <c r="W34" t="n">
        <v>0.23</v>
      </c>
      <c r="X34" t="n">
        <v>0.63</v>
      </c>
      <c r="Y34" t="n">
        <v>1</v>
      </c>
      <c r="Z34" t="n">
        <v>10</v>
      </c>
      <c r="AA34" t="n">
        <v>178.1042622803779</v>
      </c>
      <c r="AB34" t="n">
        <v>243.6901090574061</v>
      </c>
      <c r="AC34" t="n">
        <v>220.432667070254</v>
      </c>
      <c r="AD34" t="n">
        <v>178104.2622803779</v>
      </c>
      <c r="AE34" t="n">
        <v>243690.1090574061</v>
      </c>
      <c r="AF34" t="n">
        <v>2.264069341687552e-06</v>
      </c>
      <c r="AG34" t="n">
        <v>0.22875</v>
      </c>
      <c r="AH34" t="n">
        <v>220432.667070254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4.1304</v>
      </c>
      <c r="E2" t="n">
        <v>24.21</v>
      </c>
      <c r="F2" t="n">
        <v>20.78</v>
      </c>
      <c r="G2" t="n">
        <v>10.56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108.12</v>
      </c>
      <c r="Q2" t="n">
        <v>2925.04</v>
      </c>
      <c r="R2" t="n">
        <v>169.56</v>
      </c>
      <c r="S2" t="n">
        <v>60.56</v>
      </c>
      <c r="T2" t="n">
        <v>54193.08</v>
      </c>
      <c r="U2" t="n">
        <v>0.36</v>
      </c>
      <c r="V2" t="n">
        <v>0.83</v>
      </c>
      <c r="W2" t="n">
        <v>0.51</v>
      </c>
      <c r="X2" t="n">
        <v>3.5</v>
      </c>
      <c r="Y2" t="n">
        <v>1</v>
      </c>
      <c r="Z2" t="n">
        <v>10</v>
      </c>
      <c r="AA2" t="n">
        <v>98.57983376389861</v>
      </c>
      <c r="AB2" t="n">
        <v>134.8812775910358</v>
      </c>
      <c r="AC2" t="n">
        <v>122.0083977648454</v>
      </c>
      <c r="AD2" t="n">
        <v>98579.83376389861</v>
      </c>
      <c r="AE2" t="n">
        <v>134881.2775910358</v>
      </c>
      <c r="AF2" t="n">
        <v>2.600622747941281e-06</v>
      </c>
      <c r="AG2" t="n">
        <v>0.2521875</v>
      </c>
      <c r="AH2" t="n">
        <v>122008.3977648454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3.0572</v>
      </c>
      <c r="E2" t="n">
        <v>32.71</v>
      </c>
      <c r="F2" t="n">
        <v>23.36</v>
      </c>
      <c r="G2" t="n">
        <v>6.8</v>
      </c>
      <c r="H2" t="n">
        <v>0.11</v>
      </c>
      <c r="I2" t="n">
        <v>206</v>
      </c>
      <c r="J2" t="n">
        <v>167.88</v>
      </c>
      <c r="K2" t="n">
        <v>51.39</v>
      </c>
      <c r="L2" t="n">
        <v>1</v>
      </c>
      <c r="M2" t="n">
        <v>204</v>
      </c>
      <c r="N2" t="n">
        <v>30.49</v>
      </c>
      <c r="O2" t="n">
        <v>20939.59</v>
      </c>
      <c r="P2" t="n">
        <v>283.15</v>
      </c>
      <c r="Q2" t="n">
        <v>2925.39</v>
      </c>
      <c r="R2" t="n">
        <v>259.16</v>
      </c>
      <c r="S2" t="n">
        <v>60.56</v>
      </c>
      <c r="T2" t="n">
        <v>98555.16</v>
      </c>
      <c r="U2" t="n">
        <v>0.23</v>
      </c>
      <c r="V2" t="n">
        <v>0.74</v>
      </c>
      <c r="W2" t="n">
        <v>0.5</v>
      </c>
      <c r="X2" t="n">
        <v>6.07</v>
      </c>
      <c r="Y2" t="n">
        <v>1</v>
      </c>
      <c r="Z2" t="n">
        <v>10</v>
      </c>
      <c r="AA2" t="n">
        <v>308.7847548102293</v>
      </c>
      <c r="AB2" t="n">
        <v>422.4929241533027</v>
      </c>
      <c r="AC2" t="n">
        <v>382.170792444654</v>
      </c>
      <c r="AD2" t="n">
        <v>308784.7548102294</v>
      </c>
      <c r="AE2" t="n">
        <v>422492.9241533027</v>
      </c>
      <c r="AF2" t="n">
        <v>1.646042500728809e-06</v>
      </c>
      <c r="AG2" t="n">
        <v>0.3407291666666667</v>
      </c>
      <c r="AH2" t="n">
        <v>382170.792444654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3.4372</v>
      </c>
      <c r="E3" t="n">
        <v>29.09</v>
      </c>
      <c r="F3" t="n">
        <v>21.64</v>
      </c>
      <c r="G3" t="n">
        <v>8.65</v>
      </c>
      <c r="H3" t="n">
        <v>0.13</v>
      </c>
      <c r="I3" t="n">
        <v>150</v>
      </c>
      <c r="J3" t="n">
        <v>168.25</v>
      </c>
      <c r="K3" t="n">
        <v>51.39</v>
      </c>
      <c r="L3" t="n">
        <v>1.25</v>
      </c>
      <c r="M3" t="n">
        <v>148</v>
      </c>
      <c r="N3" t="n">
        <v>30.6</v>
      </c>
      <c r="O3" t="n">
        <v>20984.25</v>
      </c>
      <c r="P3" t="n">
        <v>257.51</v>
      </c>
      <c r="Q3" t="n">
        <v>2925.59</v>
      </c>
      <c r="R3" t="n">
        <v>202.97</v>
      </c>
      <c r="S3" t="n">
        <v>60.56</v>
      </c>
      <c r="T3" t="n">
        <v>70740.45</v>
      </c>
      <c r="U3" t="n">
        <v>0.3</v>
      </c>
      <c r="V3" t="n">
        <v>0.8</v>
      </c>
      <c r="W3" t="n">
        <v>0.4</v>
      </c>
      <c r="X3" t="n">
        <v>4.35</v>
      </c>
      <c r="Y3" t="n">
        <v>1</v>
      </c>
      <c r="Z3" t="n">
        <v>10</v>
      </c>
      <c r="AA3" t="n">
        <v>251.4051761117808</v>
      </c>
      <c r="AB3" t="n">
        <v>343.9836531695687</v>
      </c>
      <c r="AC3" t="n">
        <v>311.154336095257</v>
      </c>
      <c r="AD3" t="n">
        <v>251405.1761117808</v>
      </c>
      <c r="AE3" t="n">
        <v>343983.6531695687</v>
      </c>
      <c r="AF3" t="n">
        <v>1.85064022095547e-06</v>
      </c>
      <c r="AG3" t="n">
        <v>0.3030208333333334</v>
      </c>
      <c r="AH3" t="n">
        <v>311154.336095257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3.7071</v>
      </c>
      <c r="E4" t="n">
        <v>26.98</v>
      </c>
      <c r="F4" t="n">
        <v>20.64</v>
      </c>
      <c r="G4" t="n">
        <v>10.58</v>
      </c>
      <c r="H4" t="n">
        <v>0.16</v>
      </c>
      <c r="I4" t="n">
        <v>117</v>
      </c>
      <c r="J4" t="n">
        <v>168.61</v>
      </c>
      <c r="K4" t="n">
        <v>51.39</v>
      </c>
      <c r="L4" t="n">
        <v>1.5</v>
      </c>
      <c r="M4" t="n">
        <v>115</v>
      </c>
      <c r="N4" t="n">
        <v>30.71</v>
      </c>
      <c r="O4" t="n">
        <v>21028.94</v>
      </c>
      <c r="P4" t="n">
        <v>241.07</v>
      </c>
      <c r="Q4" t="n">
        <v>2925.33</v>
      </c>
      <c r="R4" t="n">
        <v>170.3</v>
      </c>
      <c r="S4" t="n">
        <v>60.56</v>
      </c>
      <c r="T4" t="n">
        <v>54568.19</v>
      </c>
      <c r="U4" t="n">
        <v>0.36</v>
      </c>
      <c r="V4" t="n">
        <v>0.83</v>
      </c>
      <c r="W4" t="n">
        <v>0.35</v>
      </c>
      <c r="X4" t="n">
        <v>3.36</v>
      </c>
      <c r="Y4" t="n">
        <v>1</v>
      </c>
      <c r="Z4" t="n">
        <v>10</v>
      </c>
      <c r="AA4" t="n">
        <v>219.5940872909787</v>
      </c>
      <c r="AB4" t="n">
        <v>300.4583180387776</v>
      </c>
      <c r="AC4" t="n">
        <v>271.7829978611433</v>
      </c>
      <c r="AD4" t="n">
        <v>219594.0872909787</v>
      </c>
      <c r="AE4" t="n">
        <v>300458.3180387776</v>
      </c>
      <c r="AF4" t="n">
        <v>1.995958443821722e-06</v>
      </c>
      <c r="AG4" t="n">
        <v>0.2810416666666667</v>
      </c>
      <c r="AH4" t="n">
        <v>271782.9978611433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3.8929</v>
      </c>
      <c r="E5" t="n">
        <v>25.69</v>
      </c>
      <c r="F5" t="n">
        <v>20.06</v>
      </c>
      <c r="G5" t="n">
        <v>12.54</v>
      </c>
      <c r="H5" t="n">
        <v>0.18</v>
      </c>
      <c r="I5" t="n">
        <v>96</v>
      </c>
      <c r="J5" t="n">
        <v>168.97</v>
      </c>
      <c r="K5" t="n">
        <v>51.39</v>
      </c>
      <c r="L5" t="n">
        <v>1.75</v>
      </c>
      <c r="M5" t="n">
        <v>94</v>
      </c>
      <c r="N5" t="n">
        <v>30.83</v>
      </c>
      <c r="O5" t="n">
        <v>21073.68</v>
      </c>
      <c r="P5" t="n">
        <v>229.84</v>
      </c>
      <c r="Q5" t="n">
        <v>2924.44</v>
      </c>
      <c r="R5" t="n">
        <v>151.5</v>
      </c>
      <c r="S5" t="n">
        <v>60.56</v>
      </c>
      <c r="T5" t="n">
        <v>45275.13</v>
      </c>
      <c r="U5" t="n">
        <v>0.4</v>
      </c>
      <c r="V5" t="n">
        <v>0.86</v>
      </c>
      <c r="W5" t="n">
        <v>0.32</v>
      </c>
      <c r="X5" t="n">
        <v>2.78</v>
      </c>
      <c r="Y5" t="n">
        <v>1</v>
      </c>
      <c r="Z5" t="n">
        <v>10</v>
      </c>
      <c r="AA5" t="n">
        <v>200.6121338411415</v>
      </c>
      <c r="AB5" t="n">
        <v>274.4863719040398</v>
      </c>
      <c r="AC5" t="n">
        <v>248.2897778136412</v>
      </c>
      <c r="AD5" t="n">
        <v>200612.1338411415</v>
      </c>
      <c r="AE5" t="n">
        <v>274486.3719040398</v>
      </c>
      <c r="AF5" t="n">
        <v>2.095995960711495e-06</v>
      </c>
      <c r="AG5" t="n">
        <v>0.2676041666666667</v>
      </c>
      <c r="AH5" t="n">
        <v>248289.7778136412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4.0642</v>
      </c>
      <c r="E6" t="n">
        <v>24.6</v>
      </c>
      <c r="F6" t="n">
        <v>19.52</v>
      </c>
      <c r="G6" t="n">
        <v>14.64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218.93</v>
      </c>
      <c r="Q6" t="n">
        <v>2924.8</v>
      </c>
      <c r="R6" t="n">
        <v>133.81</v>
      </c>
      <c r="S6" t="n">
        <v>60.56</v>
      </c>
      <c r="T6" t="n">
        <v>36509.7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184.3040334680258</v>
      </c>
      <c r="AB6" t="n">
        <v>252.1729095109427</v>
      </c>
      <c r="AC6" t="n">
        <v>228.1058809541931</v>
      </c>
      <c r="AD6" t="n">
        <v>184304.0334680258</v>
      </c>
      <c r="AE6" t="n">
        <v>252172.9095109427</v>
      </c>
      <c r="AF6" t="n">
        <v>2.18822645932946e-06</v>
      </c>
      <c r="AG6" t="n">
        <v>0.25625</v>
      </c>
      <c r="AH6" t="n">
        <v>228105.8809541931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4.1949</v>
      </c>
      <c r="E7" t="n">
        <v>23.84</v>
      </c>
      <c r="F7" t="n">
        <v>19.16</v>
      </c>
      <c r="G7" t="n">
        <v>16.91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210.19</v>
      </c>
      <c r="Q7" t="n">
        <v>2924.67</v>
      </c>
      <c r="R7" t="n">
        <v>121.87</v>
      </c>
      <c r="S7" t="n">
        <v>60.56</v>
      </c>
      <c r="T7" t="n">
        <v>30602.37</v>
      </c>
      <c r="U7" t="n">
        <v>0.5</v>
      </c>
      <c r="V7" t="n">
        <v>0.9</v>
      </c>
      <c r="W7" t="n">
        <v>0.27</v>
      </c>
      <c r="X7" t="n">
        <v>1.88</v>
      </c>
      <c r="Y7" t="n">
        <v>1</v>
      </c>
      <c r="Z7" t="n">
        <v>10</v>
      </c>
      <c r="AA7" t="n">
        <v>172.6508630830621</v>
      </c>
      <c r="AB7" t="n">
        <v>236.2285276886495</v>
      </c>
      <c r="AC7" t="n">
        <v>213.6832085549341</v>
      </c>
      <c r="AD7" t="n">
        <v>172650.8630830621</v>
      </c>
      <c r="AE7" t="n">
        <v>236228.5276886495</v>
      </c>
      <c r="AF7" t="n">
        <v>2.258597306786367e-06</v>
      </c>
      <c r="AG7" t="n">
        <v>0.2483333333333333</v>
      </c>
      <c r="AH7" t="n">
        <v>213683.2085549341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4.3051</v>
      </c>
      <c r="E8" t="n">
        <v>23.23</v>
      </c>
      <c r="F8" t="n">
        <v>18.86</v>
      </c>
      <c r="G8" t="n">
        <v>19.18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57</v>
      </c>
      <c r="N8" t="n">
        <v>31.17</v>
      </c>
      <c r="O8" t="n">
        <v>21208.12</v>
      </c>
      <c r="P8" t="n">
        <v>201.68</v>
      </c>
      <c r="Q8" t="n">
        <v>2924.52</v>
      </c>
      <c r="R8" t="n">
        <v>111.77</v>
      </c>
      <c r="S8" t="n">
        <v>60.56</v>
      </c>
      <c r="T8" t="n">
        <v>25595.86</v>
      </c>
      <c r="U8" t="n">
        <v>0.54</v>
      </c>
      <c r="V8" t="n">
        <v>0.91</v>
      </c>
      <c r="W8" t="n">
        <v>0.26</v>
      </c>
      <c r="X8" t="n">
        <v>1.58</v>
      </c>
      <c r="Y8" t="n">
        <v>1</v>
      </c>
      <c r="Z8" t="n">
        <v>10</v>
      </c>
      <c r="AA8" t="n">
        <v>162.7429990108439</v>
      </c>
      <c r="AB8" t="n">
        <v>222.6721509609338</v>
      </c>
      <c r="AC8" t="n">
        <v>201.4206333956129</v>
      </c>
      <c r="AD8" t="n">
        <v>162742.9990108439</v>
      </c>
      <c r="AE8" t="n">
        <v>222672.1509609338</v>
      </c>
      <c r="AF8" t="n">
        <v>2.317930645652099e-06</v>
      </c>
      <c r="AG8" t="n">
        <v>0.2419791666666667</v>
      </c>
      <c r="AH8" t="n">
        <v>201420.6333956129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4.3947</v>
      </c>
      <c r="E9" t="n">
        <v>22.75</v>
      </c>
      <c r="F9" t="n">
        <v>18.62</v>
      </c>
      <c r="G9" t="n">
        <v>21.48</v>
      </c>
      <c r="H9" t="n">
        <v>0.29</v>
      </c>
      <c r="I9" t="n">
        <v>52</v>
      </c>
      <c r="J9" t="n">
        <v>170.42</v>
      </c>
      <c r="K9" t="n">
        <v>51.39</v>
      </c>
      <c r="L9" t="n">
        <v>2.75</v>
      </c>
      <c r="M9" t="n">
        <v>50</v>
      </c>
      <c r="N9" t="n">
        <v>31.28</v>
      </c>
      <c r="O9" t="n">
        <v>21253.01</v>
      </c>
      <c r="P9" t="n">
        <v>193.46</v>
      </c>
      <c r="Q9" t="n">
        <v>2924.66</v>
      </c>
      <c r="R9" t="n">
        <v>104.81</v>
      </c>
      <c r="S9" t="n">
        <v>60.56</v>
      </c>
      <c r="T9" t="n">
        <v>22148.85</v>
      </c>
      <c r="U9" t="n">
        <v>0.58</v>
      </c>
      <c r="V9" t="n">
        <v>0.92</v>
      </c>
      <c r="W9" t="n">
        <v>0.22</v>
      </c>
      <c r="X9" t="n">
        <v>1.34</v>
      </c>
      <c r="Y9" t="n">
        <v>1</v>
      </c>
      <c r="Z9" t="n">
        <v>10</v>
      </c>
      <c r="AA9" t="n">
        <v>154.3469757048314</v>
      </c>
      <c r="AB9" t="n">
        <v>211.1843414672468</v>
      </c>
      <c r="AC9" t="n">
        <v>191.0292043167579</v>
      </c>
      <c r="AD9" t="n">
        <v>154346.9757048314</v>
      </c>
      <c r="AE9" t="n">
        <v>211184.3414672468</v>
      </c>
      <c r="AF9" t="n">
        <v>2.366172634421332e-06</v>
      </c>
      <c r="AG9" t="n">
        <v>0.2369791666666667</v>
      </c>
      <c r="AH9" t="n">
        <v>191029.2043167579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4.4116</v>
      </c>
      <c r="E10" t="n">
        <v>22.67</v>
      </c>
      <c r="F10" t="n">
        <v>18.7</v>
      </c>
      <c r="G10" t="n">
        <v>23.88</v>
      </c>
      <c r="H10" t="n">
        <v>0.31</v>
      </c>
      <c r="I10" t="n">
        <v>47</v>
      </c>
      <c r="J10" t="n">
        <v>170.79</v>
      </c>
      <c r="K10" t="n">
        <v>51.39</v>
      </c>
      <c r="L10" t="n">
        <v>3</v>
      </c>
      <c r="M10" t="n">
        <v>45</v>
      </c>
      <c r="N10" t="n">
        <v>31.4</v>
      </c>
      <c r="O10" t="n">
        <v>21297.94</v>
      </c>
      <c r="P10" t="n">
        <v>190.31</v>
      </c>
      <c r="Q10" t="n">
        <v>2924.45</v>
      </c>
      <c r="R10" t="n">
        <v>107.54</v>
      </c>
      <c r="S10" t="n">
        <v>60.56</v>
      </c>
      <c r="T10" t="n">
        <v>23542.21</v>
      </c>
      <c r="U10" t="n">
        <v>0.5600000000000001</v>
      </c>
      <c r="V10" t="n">
        <v>0.92</v>
      </c>
      <c r="W10" t="n">
        <v>0.24</v>
      </c>
      <c r="X10" t="n">
        <v>1.42</v>
      </c>
      <c r="Y10" t="n">
        <v>1</v>
      </c>
      <c r="Z10" t="n">
        <v>10</v>
      </c>
      <c r="AA10" t="n">
        <v>152.2301642202831</v>
      </c>
      <c r="AB10" t="n">
        <v>208.2880266069577</v>
      </c>
      <c r="AC10" t="n">
        <v>188.4093096817304</v>
      </c>
      <c r="AD10" t="n">
        <v>152230.1642202832</v>
      </c>
      <c r="AE10" t="n">
        <v>208288.0266069577</v>
      </c>
      <c r="AF10" t="n">
        <v>2.375271848820887e-06</v>
      </c>
      <c r="AG10" t="n">
        <v>0.2361458333333334</v>
      </c>
      <c r="AH10" t="n">
        <v>188409.3096817304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4.5037</v>
      </c>
      <c r="E11" t="n">
        <v>22.2</v>
      </c>
      <c r="F11" t="n">
        <v>18.44</v>
      </c>
      <c r="G11" t="n">
        <v>26.99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38</v>
      </c>
      <c r="N11" t="n">
        <v>31.51</v>
      </c>
      <c r="O11" t="n">
        <v>21342.91</v>
      </c>
      <c r="P11" t="n">
        <v>180.98</v>
      </c>
      <c r="Q11" t="n">
        <v>2924.4</v>
      </c>
      <c r="R11" t="n">
        <v>98.54000000000001</v>
      </c>
      <c r="S11" t="n">
        <v>60.56</v>
      </c>
      <c r="T11" t="n">
        <v>19071.18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143.519037131108</v>
      </c>
      <c r="AB11" t="n">
        <v>196.3690782157501</v>
      </c>
      <c r="AC11" t="n">
        <v>177.6278889966268</v>
      </c>
      <c r="AD11" t="n">
        <v>143519.037131108</v>
      </c>
      <c r="AE11" t="n">
        <v>196369.0782157501</v>
      </c>
      <c r="AF11" t="n">
        <v>2.42485987522319e-06</v>
      </c>
      <c r="AG11" t="n">
        <v>0.23125</v>
      </c>
      <c r="AH11" t="n">
        <v>177627.8889966268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4.5553</v>
      </c>
      <c r="E12" t="n">
        <v>21.95</v>
      </c>
      <c r="F12" t="n">
        <v>18.33</v>
      </c>
      <c r="G12" t="n">
        <v>29.72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25</v>
      </c>
      <c r="N12" t="n">
        <v>31.63</v>
      </c>
      <c r="O12" t="n">
        <v>21387.92</v>
      </c>
      <c r="P12" t="n">
        <v>174.37</v>
      </c>
      <c r="Q12" t="n">
        <v>2924.41</v>
      </c>
      <c r="R12" t="n">
        <v>94.43000000000001</v>
      </c>
      <c r="S12" t="n">
        <v>60.56</v>
      </c>
      <c r="T12" t="n">
        <v>17033.77</v>
      </c>
      <c r="U12" t="n">
        <v>0.64</v>
      </c>
      <c r="V12" t="n">
        <v>0.9399999999999999</v>
      </c>
      <c r="W12" t="n">
        <v>0.24</v>
      </c>
      <c r="X12" t="n">
        <v>1.05</v>
      </c>
      <c r="Y12" t="n">
        <v>1</v>
      </c>
      <c r="Z12" t="n">
        <v>10</v>
      </c>
      <c r="AA12" t="n">
        <v>138.1426465822007</v>
      </c>
      <c r="AB12" t="n">
        <v>189.0128634771279</v>
      </c>
      <c r="AC12" t="n">
        <v>170.9737410681441</v>
      </c>
      <c r="AD12" t="n">
        <v>138142.6465822007</v>
      </c>
      <c r="AE12" t="n">
        <v>189012.8634771279</v>
      </c>
      <c r="AF12" t="n">
        <v>2.452642091969758e-06</v>
      </c>
      <c r="AG12" t="n">
        <v>0.2286458333333333</v>
      </c>
      <c r="AH12" t="n">
        <v>170973.741068144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4.5622</v>
      </c>
      <c r="E13" t="n">
        <v>21.92</v>
      </c>
      <c r="F13" t="n">
        <v>18.33</v>
      </c>
      <c r="G13" t="n">
        <v>30.54</v>
      </c>
      <c r="H13" t="n">
        <v>0.39</v>
      </c>
      <c r="I13" t="n">
        <v>36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173.36</v>
      </c>
      <c r="Q13" t="n">
        <v>2924.77</v>
      </c>
      <c r="R13" t="n">
        <v>93.56999999999999</v>
      </c>
      <c r="S13" t="n">
        <v>60.56</v>
      </c>
      <c r="T13" t="n">
        <v>16610.3</v>
      </c>
      <c r="U13" t="n">
        <v>0.65</v>
      </c>
      <c r="V13" t="n">
        <v>0.9399999999999999</v>
      </c>
      <c r="W13" t="n">
        <v>0.26</v>
      </c>
      <c r="X13" t="n">
        <v>1.05</v>
      </c>
      <c r="Y13" t="n">
        <v>1</v>
      </c>
      <c r="Z13" t="n">
        <v>10</v>
      </c>
      <c r="AA13" t="n">
        <v>137.4008309922484</v>
      </c>
      <c r="AB13" t="n">
        <v>187.9978786603614</v>
      </c>
      <c r="AC13" t="n">
        <v>170.0556249777493</v>
      </c>
      <c r="AD13" t="n">
        <v>137400.8309922483</v>
      </c>
      <c r="AE13" t="n">
        <v>187997.8786603613</v>
      </c>
      <c r="AF13" t="n">
        <v>2.456357155837032e-06</v>
      </c>
      <c r="AG13" t="n">
        <v>0.2283333333333334</v>
      </c>
      <c r="AH13" t="n">
        <v>170055.6249777493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4.5576</v>
      </c>
      <c r="E14" t="n">
        <v>21.94</v>
      </c>
      <c r="F14" t="n">
        <v>18.35</v>
      </c>
      <c r="G14" t="n">
        <v>30.58</v>
      </c>
      <c r="H14" t="n">
        <v>0.41</v>
      </c>
      <c r="I14" t="n">
        <v>36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173.28</v>
      </c>
      <c r="Q14" t="n">
        <v>2924.65</v>
      </c>
      <c r="R14" t="n">
        <v>94.14</v>
      </c>
      <c r="S14" t="n">
        <v>60.56</v>
      </c>
      <c r="T14" t="n">
        <v>16892.86</v>
      </c>
      <c r="U14" t="n">
        <v>0.64</v>
      </c>
      <c r="V14" t="n">
        <v>0.9399999999999999</v>
      </c>
      <c r="W14" t="n">
        <v>0.27</v>
      </c>
      <c r="X14" t="n">
        <v>1.07</v>
      </c>
      <c r="Y14" t="n">
        <v>1</v>
      </c>
      <c r="Z14" t="n">
        <v>10</v>
      </c>
      <c r="AA14" t="n">
        <v>137.5425241765627</v>
      </c>
      <c r="AB14" t="n">
        <v>188.1917495262023</v>
      </c>
      <c r="AC14" t="n">
        <v>170.2309930802539</v>
      </c>
      <c r="AD14" t="n">
        <v>137542.5241765627</v>
      </c>
      <c r="AE14" t="n">
        <v>188191.7495262023</v>
      </c>
      <c r="AF14" t="n">
        <v>2.453880446592183e-06</v>
      </c>
      <c r="AG14" t="n">
        <v>0.2285416666666667</v>
      </c>
      <c r="AH14" t="n">
        <v>170230.9930802539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3.9568</v>
      </c>
      <c r="E2" t="n">
        <v>25.27</v>
      </c>
      <c r="F2" t="n">
        <v>21.72</v>
      </c>
      <c r="G2" t="n">
        <v>8.800000000000001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100.76</v>
      </c>
      <c r="Q2" t="n">
        <v>2925.26</v>
      </c>
      <c r="R2" t="n">
        <v>199.27</v>
      </c>
      <c r="S2" t="n">
        <v>60.56</v>
      </c>
      <c r="T2" t="n">
        <v>68900.50999999999</v>
      </c>
      <c r="U2" t="n">
        <v>0.3</v>
      </c>
      <c r="V2" t="n">
        <v>0.79</v>
      </c>
      <c r="W2" t="n">
        <v>0.59</v>
      </c>
      <c r="X2" t="n">
        <v>4.44</v>
      </c>
      <c r="Y2" t="n">
        <v>1</v>
      </c>
      <c r="Z2" t="n">
        <v>10</v>
      </c>
      <c r="AA2" t="n">
        <v>96.77621881258517</v>
      </c>
      <c r="AB2" t="n">
        <v>132.4134920447741</v>
      </c>
      <c r="AC2" t="n">
        <v>119.7761342075594</v>
      </c>
      <c r="AD2" t="n">
        <v>96776.21881258517</v>
      </c>
      <c r="AE2" t="n">
        <v>132413.4920447741</v>
      </c>
      <c r="AF2" t="n">
        <v>2.549570563594604e-06</v>
      </c>
      <c r="AG2" t="n">
        <v>0.2632291666666667</v>
      </c>
      <c r="AH2" t="n">
        <v>119776.1342075594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2.3946</v>
      </c>
      <c r="E2" t="n">
        <v>41.76</v>
      </c>
      <c r="F2" t="n">
        <v>25.93</v>
      </c>
      <c r="G2" t="n">
        <v>5.4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395.74</v>
      </c>
      <c r="Q2" t="n">
        <v>2925.85</v>
      </c>
      <c r="R2" t="n">
        <v>343.71</v>
      </c>
      <c r="S2" t="n">
        <v>60.56</v>
      </c>
      <c r="T2" t="n">
        <v>140419.14</v>
      </c>
      <c r="U2" t="n">
        <v>0.18</v>
      </c>
      <c r="V2" t="n">
        <v>0.66</v>
      </c>
      <c r="W2" t="n">
        <v>0.63</v>
      </c>
      <c r="X2" t="n">
        <v>8.65</v>
      </c>
      <c r="Y2" t="n">
        <v>1</v>
      </c>
      <c r="Z2" t="n">
        <v>10</v>
      </c>
      <c r="AA2" t="n">
        <v>536.4863852355377</v>
      </c>
      <c r="AB2" t="n">
        <v>734.0443403881691</v>
      </c>
      <c r="AC2" t="n">
        <v>663.9881787792236</v>
      </c>
      <c r="AD2" t="n">
        <v>536486.3852355377</v>
      </c>
      <c r="AE2" t="n">
        <v>734044.340388169</v>
      </c>
      <c r="AF2" t="n">
        <v>1.221503339225188e-06</v>
      </c>
      <c r="AG2" t="n">
        <v>0.435</v>
      </c>
      <c r="AH2" t="n">
        <v>663988.1787792236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2.8269</v>
      </c>
      <c r="E3" t="n">
        <v>35.37</v>
      </c>
      <c r="F3" t="n">
        <v>23.33</v>
      </c>
      <c r="G3" t="n">
        <v>6.83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352.52</v>
      </c>
      <c r="Q3" t="n">
        <v>2924.8</v>
      </c>
      <c r="R3" t="n">
        <v>258.39</v>
      </c>
      <c r="S3" t="n">
        <v>60.56</v>
      </c>
      <c r="T3" t="n">
        <v>98174.91</v>
      </c>
      <c r="U3" t="n">
        <v>0.23</v>
      </c>
      <c r="V3" t="n">
        <v>0.74</v>
      </c>
      <c r="W3" t="n">
        <v>0.49</v>
      </c>
      <c r="X3" t="n">
        <v>6.05</v>
      </c>
      <c r="Y3" t="n">
        <v>1</v>
      </c>
      <c r="Z3" t="n">
        <v>10</v>
      </c>
      <c r="AA3" t="n">
        <v>406.3517561656839</v>
      </c>
      <c r="AB3" t="n">
        <v>555.9883997601492</v>
      </c>
      <c r="AC3" t="n">
        <v>502.92564722166</v>
      </c>
      <c r="AD3" t="n">
        <v>406351.7561656839</v>
      </c>
      <c r="AE3" t="n">
        <v>555988.3997601492</v>
      </c>
      <c r="AF3" t="n">
        <v>1.44202279698308e-06</v>
      </c>
      <c r="AG3" t="n">
        <v>0.3684375</v>
      </c>
      <c r="AH3" t="n">
        <v>502925.64722166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3.139</v>
      </c>
      <c r="E4" t="n">
        <v>31.86</v>
      </c>
      <c r="F4" t="n">
        <v>21.91</v>
      </c>
      <c r="G4" t="n">
        <v>8.27</v>
      </c>
      <c r="H4" t="n">
        <v>0.11</v>
      </c>
      <c r="I4" t="n">
        <v>159</v>
      </c>
      <c r="J4" t="n">
        <v>233.53</v>
      </c>
      <c r="K4" t="n">
        <v>57.72</v>
      </c>
      <c r="L4" t="n">
        <v>1.5</v>
      </c>
      <c r="M4" t="n">
        <v>157</v>
      </c>
      <c r="N4" t="n">
        <v>54.31</v>
      </c>
      <c r="O4" t="n">
        <v>29036.54</v>
      </c>
      <c r="P4" t="n">
        <v>327.69</v>
      </c>
      <c r="Q4" t="n">
        <v>2925.13</v>
      </c>
      <c r="R4" t="n">
        <v>211.94</v>
      </c>
      <c r="S4" t="n">
        <v>60.56</v>
      </c>
      <c r="T4" t="n">
        <v>75179.89999999999</v>
      </c>
      <c r="U4" t="n">
        <v>0.29</v>
      </c>
      <c r="V4" t="n">
        <v>0.79</v>
      </c>
      <c r="W4" t="n">
        <v>0.41</v>
      </c>
      <c r="X4" t="n">
        <v>4.62</v>
      </c>
      <c r="Y4" t="n">
        <v>1</v>
      </c>
      <c r="Z4" t="n">
        <v>10</v>
      </c>
      <c r="AA4" t="n">
        <v>341.3906511983221</v>
      </c>
      <c r="AB4" t="n">
        <v>467.1057500621176</v>
      </c>
      <c r="AC4" t="n">
        <v>422.525832863226</v>
      </c>
      <c r="AD4" t="n">
        <v>341390.6511983221</v>
      </c>
      <c r="AE4" t="n">
        <v>467105.7500621176</v>
      </c>
      <c r="AF4" t="n">
        <v>1.601227337270468e-06</v>
      </c>
      <c r="AG4" t="n">
        <v>0.331875</v>
      </c>
      <c r="AH4" t="n">
        <v>422525.832863226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3.3802</v>
      </c>
      <c r="E5" t="n">
        <v>29.58</v>
      </c>
      <c r="F5" t="n">
        <v>21</v>
      </c>
      <c r="G5" t="n">
        <v>9.77</v>
      </c>
      <c r="H5" t="n">
        <v>0.13</v>
      </c>
      <c r="I5" t="n">
        <v>129</v>
      </c>
      <c r="J5" t="n">
        <v>233.96</v>
      </c>
      <c r="K5" t="n">
        <v>57.72</v>
      </c>
      <c r="L5" t="n">
        <v>1.75</v>
      </c>
      <c r="M5" t="n">
        <v>127</v>
      </c>
      <c r="N5" t="n">
        <v>54.49</v>
      </c>
      <c r="O5" t="n">
        <v>29089.39</v>
      </c>
      <c r="P5" t="n">
        <v>311.1</v>
      </c>
      <c r="Q5" t="n">
        <v>2924.81</v>
      </c>
      <c r="R5" t="n">
        <v>182.11</v>
      </c>
      <c r="S5" t="n">
        <v>60.56</v>
      </c>
      <c r="T5" t="n">
        <v>60412.51</v>
      </c>
      <c r="U5" t="n">
        <v>0.33</v>
      </c>
      <c r="V5" t="n">
        <v>0.82</v>
      </c>
      <c r="W5" t="n">
        <v>0.37</v>
      </c>
      <c r="X5" t="n">
        <v>3.72</v>
      </c>
      <c r="Y5" t="n">
        <v>1</v>
      </c>
      <c r="Z5" t="n">
        <v>10</v>
      </c>
      <c r="AA5" t="n">
        <v>301.949258218818</v>
      </c>
      <c r="AB5" t="n">
        <v>413.1402961561071</v>
      </c>
      <c r="AC5" t="n">
        <v>373.7107661370149</v>
      </c>
      <c r="AD5" t="n">
        <v>301949.2582188181</v>
      </c>
      <c r="AE5" t="n">
        <v>413140.2961561071</v>
      </c>
      <c r="AF5" t="n">
        <v>1.724265258184656e-06</v>
      </c>
      <c r="AG5" t="n">
        <v>0.308125</v>
      </c>
      <c r="AH5" t="n">
        <v>373710.7661370149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3.5628</v>
      </c>
      <c r="E6" t="n">
        <v>28.07</v>
      </c>
      <c r="F6" t="n">
        <v>20.39</v>
      </c>
      <c r="G6" t="n">
        <v>11.23</v>
      </c>
      <c r="H6" t="n">
        <v>0.15</v>
      </c>
      <c r="I6" t="n">
        <v>109</v>
      </c>
      <c r="J6" t="n">
        <v>234.39</v>
      </c>
      <c r="K6" t="n">
        <v>57.72</v>
      </c>
      <c r="L6" t="n">
        <v>2</v>
      </c>
      <c r="M6" t="n">
        <v>107</v>
      </c>
      <c r="N6" t="n">
        <v>54.67</v>
      </c>
      <c r="O6" t="n">
        <v>29142.31</v>
      </c>
      <c r="P6" t="n">
        <v>299.05</v>
      </c>
      <c r="Q6" t="n">
        <v>2924.69</v>
      </c>
      <c r="R6" t="n">
        <v>162.22</v>
      </c>
      <c r="S6" t="n">
        <v>60.56</v>
      </c>
      <c r="T6" t="n">
        <v>50571.66</v>
      </c>
      <c r="U6" t="n">
        <v>0.37</v>
      </c>
      <c r="V6" t="n">
        <v>0.84</v>
      </c>
      <c r="W6" t="n">
        <v>0.34</v>
      </c>
      <c r="X6" t="n">
        <v>3.12</v>
      </c>
      <c r="Y6" t="n">
        <v>1</v>
      </c>
      <c r="Z6" t="n">
        <v>10</v>
      </c>
      <c r="AA6" t="n">
        <v>276.2618575210438</v>
      </c>
      <c r="AB6" t="n">
        <v>377.9936612732744</v>
      </c>
      <c r="AC6" t="n">
        <v>341.918476758788</v>
      </c>
      <c r="AD6" t="n">
        <v>276261.8575210438</v>
      </c>
      <c r="AE6" t="n">
        <v>377993.6612732745</v>
      </c>
      <c r="AF6" t="n">
        <v>1.817410881563308e-06</v>
      </c>
      <c r="AG6" t="n">
        <v>0.2923958333333334</v>
      </c>
      <c r="AH6" t="n">
        <v>341918.4767587879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3.7137</v>
      </c>
      <c r="E7" t="n">
        <v>26.93</v>
      </c>
      <c r="F7" t="n">
        <v>19.94</v>
      </c>
      <c r="G7" t="n">
        <v>12.73</v>
      </c>
      <c r="H7" t="n">
        <v>0.17</v>
      </c>
      <c r="I7" t="n">
        <v>94</v>
      </c>
      <c r="J7" t="n">
        <v>234.82</v>
      </c>
      <c r="K7" t="n">
        <v>57.72</v>
      </c>
      <c r="L7" t="n">
        <v>2.25</v>
      </c>
      <c r="M7" t="n">
        <v>92</v>
      </c>
      <c r="N7" t="n">
        <v>54.85</v>
      </c>
      <c r="O7" t="n">
        <v>29195.29</v>
      </c>
      <c r="P7" t="n">
        <v>289.44</v>
      </c>
      <c r="Q7" t="n">
        <v>2924.82</v>
      </c>
      <c r="R7" t="n">
        <v>147.4</v>
      </c>
      <c r="S7" t="n">
        <v>60.56</v>
      </c>
      <c r="T7" t="n">
        <v>43232.54</v>
      </c>
      <c r="U7" t="n">
        <v>0.41</v>
      </c>
      <c r="V7" t="n">
        <v>0.86</v>
      </c>
      <c r="W7" t="n">
        <v>0.31</v>
      </c>
      <c r="X7" t="n">
        <v>2.66</v>
      </c>
      <c r="Y7" t="n">
        <v>1</v>
      </c>
      <c r="Z7" t="n">
        <v>10</v>
      </c>
      <c r="AA7" t="n">
        <v>257.3467749795163</v>
      </c>
      <c r="AB7" t="n">
        <v>352.1132108652425</v>
      </c>
      <c r="AC7" t="n">
        <v>318.5080202143643</v>
      </c>
      <c r="AD7" t="n">
        <v>257346.7749795163</v>
      </c>
      <c r="AE7" t="n">
        <v>352113.2108652425</v>
      </c>
      <c r="AF7" t="n">
        <v>1.894386098254647e-06</v>
      </c>
      <c r="AG7" t="n">
        <v>0.2805208333333333</v>
      </c>
      <c r="AH7" t="n">
        <v>318508.0202143642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3.8419</v>
      </c>
      <c r="E8" t="n">
        <v>26.03</v>
      </c>
      <c r="F8" t="n">
        <v>19.58</v>
      </c>
      <c r="G8" t="n">
        <v>14.33</v>
      </c>
      <c r="H8" t="n">
        <v>0.19</v>
      </c>
      <c r="I8" t="n">
        <v>82</v>
      </c>
      <c r="J8" t="n">
        <v>235.25</v>
      </c>
      <c r="K8" t="n">
        <v>57.72</v>
      </c>
      <c r="L8" t="n">
        <v>2.5</v>
      </c>
      <c r="M8" t="n">
        <v>80</v>
      </c>
      <c r="N8" t="n">
        <v>55.03</v>
      </c>
      <c r="O8" t="n">
        <v>29248.33</v>
      </c>
      <c r="P8" t="n">
        <v>281.09</v>
      </c>
      <c r="Q8" t="n">
        <v>2924.55</v>
      </c>
      <c r="R8" t="n">
        <v>135.87</v>
      </c>
      <c r="S8" t="n">
        <v>60.56</v>
      </c>
      <c r="T8" t="n">
        <v>37531.54</v>
      </c>
      <c r="U8" t="n">
        <v>0.45</v>
      </c>
      <c r="V8" t="n">
        <v>0.88</v>
      </c>
      <c r="W8" t="n">
        <v>0.29</v>
      </c>
      <c r="X8" t="n">
        <v>2.31</v>
      </c>
      <c r="Y8" t="n">
        <v>1</v>
      </c>
      <c r="Z8" t="n">
        <v>10</v>
      </c>
      <c r="AA8" t="n">
        <v>242.3993179700508</v>
      </c>
      <c r="AB8" t="n">
        <v>331.6614407496395</v>
      </c>
      <c r="AC8" t="n">
        <v>300.0081383343481</v>
      </c>
      <c r="AD8" t="n">
        <v>242399.3179700508</v>
      </c>
      <c r="AE8" t="n">
        <v>331661.4407496395</v>
      </c>
      <c r="AF8" t="n">
        <v>1.959781875456965e-06</v>
      </c>
      <c r="AG8" t="n">
        <v>0.2711458333333334</v>
      </c>
      <c r="AH8" t="n">
        <v>300008.1383343482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3.9446</v>
      </c>
      <c r="E9" t="n">
        <v>25.35</v>
      </c>
      <c r="F9" t="n">
        <v>19.32</v>
      </c>
      <c r="G9" t="n">
        <v>15.88</v>
      </c>
      <c r="H9" t="n">
        <v>0.21</v>
      </c>
      <c r="I9" t="n">
        <v>73</v>
      </c>
      <c r="J9" t="n">
        <v>235.68</v>
      </c>
      <c r="K9" t="n">
        <v>57.72</v>
      </c>
      <c r="L9" t="n">
        <v>2.75</v>
      </c>
      <c r="M9" t="n">
        <v>71</v>
      </c>
      <c r="N9" t="n">
        <v>55.21</v>
      </c>
      <c r="O9" t="n">
        <v>29301.44</v>
      </c>
      <c r="P9" t="n">
        <v>274.17</v>
      </c>
      <c r="Q9" t="n">
        <v>2924.6</v>
      </c>
      <c r="R9" t="n">
        <v>126.93</v>
      </c>
      <c r="S9" t="n">
        <v>60.56</v>
      </c>
      <c r="T9" t="n">
        <v>33106.87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231.0732870472833</v>
      </c>
      <c r="AB9" t="n">
        <v>316.1646655718972</v>
      </c>
      <c r="AC9" t="n">
        <v>285.9903536297042</v>
      </c>
      <c r="AD9" t="n">
        <v>231073.2870472833</v>
      </c>
      <c r="AE9" t="n">
        <v>316164.6655718972</v>
      </c>
      <c r="AF9" t="n">
        <v>2.012169912264125e-06</v>
      </c>
      <c r="AG9" t="n">
        <v>0.2640625</v>
      </c>
      <c r="AH9" t="n">
        <v>285990.3536297042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4.0418</v>
      </c>
      <c r="E10" t="n">
        <v>24.74</v>
      </c>
      <c r="F10" t="n">
        <v>19.07</v>
      </c>
      <c r="G10" t="n">
        <v>17.6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267.58</v>
      </c>
      <c r="Q10" t="n">
        <v>2924.81</v>
      </c>
      <c r="R10" t="n">
        <v>118.91</v>
      </c>
      <c r="S10" t="n">
        <v>60.56</v>
      </c>
      <c r="T10" t="n">
        <v>29133.11</v>
      </c>
      <c r="U10" t="n">
        <v>0.51</v>
      </c>
      <c r="V10" t="n">
        <v>0.9</v>
      </c>
      <c r="W10" t="n">
        <v>0.27</v>
      </c>
      <c r="X10" t="n">
        <v>1.79</v>
      </c>
      <c r="Y10" t="n">
        <v>1</v>
      </c>
      <c r="Z10" t="n">
        <v>10</v>
      </c>
      <c r="AA10" t="n">
        <v>220.8477447050452</v>
      </c>
      <c r="AB10" t="n">
        <v>302.1736274201642</v>
      </c>
      <c r="AC10" t="n">
        <v>273.3346005226229</v>
      </c>
      <c r="AD10" t="n">
        <v>220847.7447050452</v>
      </c>
      <c r="AE10" t="n">
        <v>302173.6274201642</v>
      </c>
      <c r="AF10" t="n">
        <v>2.061752358005664e-06</v>
      </c>
      <c r="AG10" t="n">
        <v>0.2577083333333333</v>
      </c>
      <c r="AH10" t="n">
        <v>273334.6005226229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4.1205</v>
      </c>
      <c r="E11" t="n">
        <v>24.27</v>
      </c>
      <c r="F11" t="n">
        <v>18.87</v>
      </c>
      <c r="G11" t="n">
        <v>19.19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261.68</v>
      </c>
      <c r="Q11" t="n">
        <v>2924.56</v>
      </c>
      <c r="R11" t="n">
        <v>112.19</v>
      </c>
      <c r="S11" t="n">
        <v>60.56</v>
      </c>
      <c r="T11" t="n">
        <v>25806.3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212.5979835534257</v>
      </c>
      <c r="AB11" t="n">
        <v>290.8859402587487</v>
      </c>
      <c r="AC11" t="n">
        <v>263.1241943815207</v>
      </c>
      <c r="AD11" t="n">
        <v>212597.9835534257</v>
      </c>
      <c r="AE11" t="n">
        <v>290885.9402587487</v>
      </c>
      <c r="AF11" t="n">
        <v>2.101897815617383e-06</v>
      </c>
      <c r="AG11" t="n">
        <v>0.2528125</v>
      </c>
      <c r="AH11" t="n">
        <v>263124.1943815207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4.2261</v>
      </c>
      <c r="E12" t="n">
        <v>23.66</v>
      </c>
      <c r="F12" t="n">
        <v>18.54</v>
      </c>
      <c r="G12" t="n">
        <v>20.99</v>
      </c>
      <c r="H12" t="n">
        <v>0.26</v>
      </c>
      <c r="I12" t="n">
        <v>53</v>
      </c>
      <c r="J12" t="n">
        <v>236.98</v>
      </c>
      <c r="K12" t="n">
        <v>57.72</v>
      </c>
      <c r="L12" t="n">
        <v>3.5</v>
      </c>
      <c r="M12" t="n">
        <v>51</v>
      </c>
      <c r="N12" t="n">
        <v>55.75</v>
      </c>
      <c r="O12" t="n">
        <v>29461.15</v>
      </c>
      <c r="P12" t="n">
        <v>253.19</v>
      </c>
      <c r="Q12" t="n">
        <v>2924.47</v>
      </c>
      <c r="R12" t="n">
        <v>101.44</v>
      </c>
      <c r="S12" t="n">
        <v>60.56</v>
      </c>
      <c r="T12" t="n">
        <v>20462.39</v>
      </c>
      <c r="U12" t="n">
        <v>0.6</v>
      </c>
      <c r="V12" t="n">
        <v>0.93</v>
      </c>
      <c r="W12" t="n">
        <v>0.24</v>
      </c>
      <c r="X12" t="n">
        <v>1.26</v>
      </c>
      <c r="Y12" t="n">
        <v>1</v>
      </c>
      <c r="Z12" t="n">
        <v>10</v>
      </c>
      <c r="AA12" t="n">
        <v>201.5025847813965</v>
      </c>
      <c r="AB12" t="n">
        <v>275.7047261644189</v>
      </c>
      <c r="AC12" t="n">
        <v>249.3918540533811</v>
      </c>
      <c r="AD12" t="n">
        <v>201502.5847813965</v>
      </c>
      <c r="AE12" t="n">
        <v>275704.7261644189</v>
      </c>
      <c r="AF12" t="n">
        <v>2.155765164077326e-06</v>
      </c>
      <c r="AG12" t="n">
        <v>0.2464583333333333</v>
      </c>
      <c r="AH12" t="n">
        <v>249391.8540533811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4.1437</v>
      </c>
      <c r="E13" t="n">
        <v>24.13</v>
      </c>
      <c r="F13" t="n">
        <v>19.1</v>
      </c>
      <c r="G13" t="n">
        <v>22.47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259.72</v>
      </c>
      <c r="Q13" t="n">
        <v>2924.56</v>
      </c>
      <c r="R13" t="n">
        <v>122.3</v>
      </c>
      <c r="S13" t="n">
        <v>60.56</v>
      </c>
      <c r="T13" t="n">
        <v>30899.99</v>
      </c>
      <c r="U13" t="n">
        <v>0.5</v>
      </c>
      <c r="V13" t="n">
        <v>0.9</v>
      </c>
      <c r="W13" t="n">
        <v>0.22</v>
      </c>
      <c r="X13" t="n">
        <v>1.82</v>
      </c>
      <c r="Y13" t="n">
        <v>1</v>
      </c>
      <c r="Z13" t="n">
        <v>10</v>
      </c>
      <c r="AA13" t="n">
        <v>210.9584898786064</v>
      </c>
      <c r="AB13" t="n">
        <v>288.642712683506</v>
      </c>
      <c r="AC13" t="n">
        <v>261.0950572976687</v>
      </c>
      <c r="AD13" t="n">
        <v>210958.4898786064</v>
      </c>
      <c r="AE13" t="n">
        <v>288642.712683506</v>
      </c>
      <c r="AF13" t="n">
        <v>2.113732308839643e-06</v>
      </c>
      <c r="AG13" t="n">
        <v>0.2513541666666667</v>
      </c>
      <c r="AH13" t="n">
        <v>261095.0572976687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4.2679</v>
      </c>
      <c r="E14" t="n">
        <v>23.43</v>
      </c>
      <c r="F14" t="n">
        <v>18.63</v>
      </c>
      <c r="G14" t="n">
        <v>24.29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248.93</v>
      </c>
      <c r="Q14" t="n">
        <v>2924.63</v>
      </c>
      <c r="R14" t="n">
        <v>104.82</v>
      </c>
      <c r="S14" t="n">
        <v>60.56</v>
      </c>
      <c r="T14" t="n">
        <v>22187.18</v>
      </c>
      <c r="U14" t="n">
        <v>0.58</v>
      </c>
      <c r="V14" t="n">
        <v>0.92</v>
      </c>
      <c r="W14" t="n">
        <v>0.24</v>
      </c>
      <c r="X14" t="n">
        <v>1.35</v>
      </c>
      <c r="Y14" t="n">
        <v>1</v>
      </c>
      <c r="Z14" t="n">
        <v>10</v>
      </c>
      <c r="AA14" t="n">
        <v>197.3914983103072</v>
      </c>
      <c r="AB14" t="n">
        <v>270.0797562863427</v>
      </c>
      <c r="AC14" t="n">
        <v>244.3037234057719</v>
      </c>
      <c r="AD14" t="n">
        <v>197391.4983103072</v>
      </c>
      <c r="AE14" t="n">
        <v>270079.7562863427</v>
      </c>
      <c r="AF14" t="n">
        <v>2.177087656176053e-06</v>
      </c>
      <c r="AG14" t="n">
        <v>0.2440625</v>
      </c>
      <c r="AH14" t="n">
        <v>244303.7234057719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4.3273</v>
      </c>
      <c r="E15" t="n">
        <v>23.11</v>
      </c>
      <c r="F15" t="n">
        <v>18.49</v>
      </c>
      <c r="G15" t="n">
        <v>26.41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243.19</v>
      </c>
      <c r="Q15" t="n">
        <v>2924.54</v>
      </c>
      <c r="R15" t="n">
        <v>100.05</v>
      </c>
      <c r="S15" t="n">
        <v>60.56</v>
      </c>
      <c r="T15" t="n">
        <v>19821.59</v>
      </c>
      <c r="U15" t="n">
        <v>0.61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191.0964075027578</v>
      </c>
      <c r="AB15" t="n">
        <v>261.4665353236518</v>
      </c>
      <c r="AC15" t="n">
        <v>236.512536163026</v>
      </c>
      <c r="AD15" t="n">
        <v>191096.4075027578</v>
      </c>
      <c r="AE15" t="n">
        <v>261466.5353236519</v>
      </c>
      <c r="AF15" t="n">
        <v>2.207388039684772e-06</v>
      </c>
      <c r="AG15" t="n">
        <v>0.2407291666666667</v>
      </c>
      <c r="AH15" t="n">
        <v>236512.536163026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4.3728</v>
      </c>
      <c r="E16" t="n">
        <v>22.87</v>
      </c>
      <c r="F16" t="n">
        <v>18.38</v>
      </c>
      <c r="G16" t="n">
        <v>28.28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37</v>
      </c>
      <c r="N16" t="n">
        <v>56.49</v>
      </c>
      <c r="O16" t="n">
        <v>29675.01</v>
      </c>
      <c r="P16" t="n">
        <v>238.36</v>
      </c>
      <c r="Q16" t="n">
        <v>2924.51</v>
      </c>
      <c r="R16" t="n">
        <v>96.7</v>
      </c>
      <c r="S16" t="n">
        <v>60.56</v>
      </c>
      <c r="T16" t="n">
        <v>18161.43</v>
      </c>
      <c r="U16" t="n">
        <v>0.63</v>
      </c>
      <c r="V16" t="n">
        <v>0.9399999999999999</v>
      </c>
      <c r="W16" t="n">
        <v>0.23</v>
      </c>
      <c r="X16" t="n">
        <v>1.11</v>
      </c>
      <c r="Y16" t="n">
        <v>1</v>
      </c>
      <c r="Z16" t="n">
        <v>10</v>
      </c>
      <c r="AA16" t="n">
        <v>186.1426528063086</v>
      </c>
      <c r="AB16" t="n">
        <v>254.6885896037404</v>
      </c>
      <c r="AC16" t="n">
        <v>230.3814680697142</v>
      </c>
      <c r="AD16" t="n">
        <v>186142.6528063086</v>
      </c>
      <c r="AE16" t="n">
        <v>254688.5896037404</v>
      </c>
      <c r="AF16" t="n">
        <v>2.230597929409463e-06</v>
      </c>
      <c r="AG16" t="n">
        <v>0.2382291666666667</v>
      </c>
      <c r="AH16" t="n">
        <v>230381.4680697142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4.4043</v>
      </c>
      <c r="E17" t="n">
        <v>22.71</v>
      </c>
      <c r="F17" t="n">
        <v>18.31</v>
      </c>
      <c r="G17" t="n">
        <v>29.69</v>
      </c>
      <c r="H17" t="n">
        <v>0.35</v>
      </c>
      <c r="I17" t="n">
        <v>37</v>
      </c>
      <c r="J17" t="n">
        <v>239.14</v>
      </c>
      <c r="K17" t="n">
        <v>57.72</v>
      </c>
      <c r="L17" t="n">
        <v>4.75</v>
      </c>
      <c r="M17" t="n">
        <v>35</v>
      </c>
      <c r="N17" t="n">
        <v>56.67</v>
      </c>
      <c r="O17" t="n">
        <v>29728.63</v>
      </c>
      <c r="P17" t="n">
        <v>234.61</v>
      </c>
      <c r="Q17" t="n">
        <v>2924.58</v>
      </c>
      <c r="R17" t="n">
        <v>94.27</v>
      </c>
      <c r="S17" t="n">
        <v>60.56</v>
      </c>
      <c r="T17" t="n">
        <v>16953.57</v>
      </c>
      <c r="U17" t="n">
        <v>0.64</v>
      </c>
      <c r="V17" t="n">
        <v>0.9399999999999999</v>
      </c>
      <c r="W17" t="n">
        <v>0.22</v>
      </c>
      <c r="X17" t="n">
        <v>1.03</v>
      </c>
      <c r="Y17" t="n">
        <v>1</v>
      </c>
      <c r="Z17" t="n">
        <v>10</v>
      </c>
      <c r="AA17" t="n">
        <v>182.5674152552003</v>
      </c>
      <c r="AB17" t="n">
        <v>249.7967918579677</v>
      </c>
      <c r="AC17" t="n">
        <v>225.9565366351151</v>
      </c>
      <c r="AD17" t="n">
        <v>182567.4152552003</v>
      </c>
      <c r="AE17" t="n">
        <v>249796.7918579676</v>
      </c>
      <c r="AF17" t="n">
        <v>2.24666631460348e-06</v>
      </c>
      <c r="AG17" t="n">
        <v>0.2365625</v>
      </c>
      <c r="AH17" t="n">
        <v>225956.5366351151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4.4503</v>
      </c>
      <c r="E18" t="n">
        <v>22.47</v>
      </c>
      <c r="F18" t="n">
        <v>18.21</v>
      </c>
      <c r="G18" t="n">
        <v>32.14</v>
      </c>
      <c r="H18" t="n">
        <v>0.37</v>
      </c>
      <c r="I18" t="n">
        <v>34</v>
      </c>
      <c r="J18" t="n">
        <v>239.58</v>
      </c>
      <c r="K18" t="n">
        <v>57.72</v>
      </c>
      <c r="L18" t="n">
        <v>5</v>
      </c>
      <c r="M18" t="n">
        <v>32</v>
      </c>
      <c r="N18" t="n">
        <v>56.86</v>
      </c>
      <c r="O18" t="n">
        <v>29782.33</v>
      </c>
      <c r="P18" t="n">
        <v>229.39</v>
      </c>
      <c r="Q18" t="n">
        <v>2924.55</v>
      </c>
      <c r="R18" t="n">
        <v>91.03</v>
      </c>
      <c r="S18" t="n">
        <v>60.56</v>
      </c>
      <c r="T18" t="n">
        <v>15349.31</v>
      </c>
      <c r="U18" t="n">
        <v>0.67</v>
      </c>
      <c r="V18" t="n">
        <v>0.9399999999999999</v>
      </c>
      <c r="W18" t="n">
        <v>0.22</v>
      </c>
      <c r="X18" t="n">
        <v>0.9399999999999999</v>
      </c>
      <c r="Y18" t="n">
        <v>1</v>
      </c>
      <c r="Z18" t="n">
        <v>10</v>
      </c>
      <c r="AA18" t="n">
        <v>177.5824245129687</v>
      </c>
      <c r="AB18" t="n">
        <v>242.9761076021796</v>
      </c>
      <c r="AC18" t="n">
        <v>219.7868089118069</v>
      </c>
      <c r="AD18" t="n">
        <v>177582.4245129687</v>
      </c>
      <c r="AE18" t="n">
        <v>242976.1076021796</v>
      </c>
      <c r="AF18" t="n">
        <v>2.27013125806141e-06</v>
      </c>
      <c r="AG18" t="n">
        <v>0.2340625</v>
      </c>
      <c r="AH18" t="n">
        <v>219786.8089118069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4.4809</v>
      </c>
      <c r="E19" t="n">
        <v>22.32</v>
      </c>
      <c r="F19" t="n">
        <v>18.15</v>
      </c>
      <c r="G19" t="n">
        <v>34.03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30</v>
      </c>
      <c r="N19" t="n">
        <v>57.04</v>
      </c>
      <c r="O19" t="n">
        <v>29836.09</v>
      </c>
      <c r="P19" t="n">
        <v>224.38</v>
      </c>
      <c r="Q19" t="n">
        <v>2924.58</v>
      </c>
      <c r="R19" t="n">
        <v>89.06</v>
      </c>
      <c r="S19" t="n">
        <v>60.56</v>
      </c>
      <c r="T19" t="n">
        <v>14376.13</v>
      </c>
      <c r="U19" t="n">
        <v>0.68</v>
      </c>
      <c r="V19" t="n">
        <v>0.95</v>
      </c>
      <c r="W19" t="n">
        <v>0.21</v>
      </c>
      <c r="X19" t="n">
        <v>0.87</v>
      </c>
      <c r="Y19" t="n">
        <v>1</v>
      </c>
      <c r="Z19" t="n">
        <v>10</v>
      </c>
      <c r="AA19" t="n">
        <v>173.5112868776302</v>
      </c>
      <c r="AB19" t="n">
        <v>237.4057974835957</v>
      </c>
      <c r="AC19" t="n">
        <v>214.7481213729595</v>
      </c>
      <c r="AD19" t="n">
        <v>173511.2868776302</v>
      </c>
      <c r="AE19" t="n">
        <v>237405.7974835957</v>
      </c>
      <c r="AF19" t="n">
        <v>2.285740546535598e-06</v>
      </c>
      <c r="AG19" t="n">
        <v>0.2325</v>
      </c>
      <c r="AH19" t="n">
        <v>214748.1213729595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4.5144</v>
      </c>
      <c r="E20" t="n">
        <v>22.15</v>
      </c>
      <c r="F20" t="n">
        <v>18.08</v>
      </c>
      <c r="G20" t="n">
        <v>36.15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219.97</v>
      </c>
      <c r="Q20" t="n">
        <v>2924.52</v>
      </c>
      <c r="R20" t="n">
        <v>86.48</v>
      </c>
      <c r="S20" t="n">
        <v>60.56</v>
      </c>
      <c r="T20" t="n">
        <v>13097.33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169.6813797049153</v>
      </c>
      <c r="AB20" t="n">
        <v>232.1655495263103</v>
      </c>
      <c r="AC20" t="n">
        <v>210.0079953259815</v>
      </c>
      <c r="AD20" t="n">
        <v>169681.3797049153</v>
      </c>
      <c r="AE20" t="n">
        <v>232165.5495263103</v>
      </c>
      <c r="AF20" t="n">
        <v>2.302829146662569e-06</v>
      </c>
      <c r="AG20" t="n">
        <v>0.2307291666666667</v>
      </c>
      <c r="AH20" t="n">
        <v>210007.9953259815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4.552</v>
      </c>
      <c r="E21" t="n">
        <v>21.97</v>
      </c>
      <c r="F21" t="n">
        <v>17.98</v>
      </c>
      <c r="G21" t="n">
        <v>38.54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214.2</v>
      </c>
      <c r="Q21" t="n">
        <v>2924.53</v>
      </c>
      <c r="R21" t="n">
        <v>83.28</v>
      </c>
      <c r="S21" t="n">
        <v>60.56</v>
      </c>
      <c r="T21" t="n">
        <v>11507.08</v>
      </c>
      <c r="U21" t="n">
        <v>0.73</v>
      </c>
      <c r="V21" t="n">
        <v>0.96</v>
      </c>
      <c r="W21" t="n">
        <v>0.21</v>
      </c>
      <c r="X21" t="n">
        <v>0.71</v>
      </c>
      <c r="Y21" t="n">
        <v>1</v>
      </c>
      <c r="Z21" t="n">
        <v>10</v>
      </c>
      <c r="AA21" t="n">
        <v>164.9561135867429</v>
      </c>
      <c r="AB21" t="n">
        <v>225.7002319594014</v>
      </c>
      <c r="AC21" t="n">
        <v>204.1597185935262</v>
      </c>
      <c r="AD21" t="n">
        <v>164956.1135867429</v>
      </c>
      <c r="AE21" t="n">
        <v>225700.2319594014</v>
      </c>
      <c r="AF21" t="n">
        <v>2.322009187402093e-06</v>
      </c>
      <c r="AG21" t="n">
        <v>0.2288541666666667</v>
      </c>
      <c r="AH21" t="n">
        <v>204159.7185935262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4.5774</v>
      </c>
      <c r="E22" t="n">
        <v>21.85</v>
      </c>
      <c r="F22" t="n">
        <v>17.91</v>
      </c>
      <c r="G22" t="n">
        <v>39.79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208.41</v>
      </c>
      <c r="Q22" t="n">
        <v>2924.53</v>
      </c>
      <c r="R22" t="n">
        <v>80.56999999999999</v>
      </c>
      <c r="S22" t="n">
        <v>60.56</v>
      </c>
      <c r="T22" t="n">
        <v>10157.42</v>
      </c>
      <c r="U22" t="n">
        <v>0.75</v>
      </c>
      <c r="V22" t="n">
        <v>0.96</v>
      </c>
      <c r="W22" t="n">
        <v>0.21</v>
      </c>
      <c r="X22" t="n">
        <v>0.63</v>
      </c>
      <c r="Y22" t="n">
        <v>1</v>
      </c>
      <c r="Z22" t="n">
        <v>10</v>
      </c>
      <c r="AA22" t="n">
        <v>160.8015637070698</v>
      </c>
      <c r="AB22" t="n">
        <v>220.0157935282306</v>
      </c>
      <c r="AC22" t="n">
        <v>199.017794988065</v>
      </c>
      <c r="AD22" t="n">
        <v>160801.5637070698</v>
      </c>
      <c r="AE22" t="n">
        <v>220015.7935282306</v>
      </c>
      <c r="AF22" t="n">
        <v>2.334965917050603e-06</v>
      </c>
      <c r="AG22" t="n">
        <v>0.2276041666666667</v>
      </c>
      <c r="AH22" t="n">
        <v>199017.794988065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4.5579</v>
      </c>
      <c r="E23" t="n">
        <v>21.94</v>
      </c>
      <c r="F23" t="n">
        <v>18.05</v>
      </c>
      <c r="G23" t="n">
        <v>41.65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6</v>
      </c>
      <c r="N23" t="n">
        <v>57.79</v>
      </c>
      <c r="O23" t="n">
        <v>30051.93</v>
      </c>
      <c r="P23" t="n">
        <v>209.53</v>
      </c>
      <c r="Q23" t="n">
        <v>2924.49</v>
      </c>
      <c r="R23" t="n">
        <v>85.06</v>
      </c>
      <c r="S23" t="n">
        <v>60.56</v>
      </c>
      <c r="T23" t="n">
        <v>12405.32</v>
      </c>
      <c r="U23" t="n">
        <v>0.71</v>
      </c>
      <c r="V23" t="n">
        <v>0.95</v>
      </c>
      <c r="W23" t="n">
        <v>0.23</v>
      </c>
      <c r="X23" t="n">
        <v>0.77</v>
      </c>
      <c r="Y23" t="n">
        <v>1</v>
      </c>
      <c r="Z23" t="n">
        <v>10</v>
      </c>
      <c r="AA23" t="n">
        <v>162.4562801181285</v>
      </c>
      <c r="AB23" t="n">
        <v>222.2798495227759</v>
      </c>
      <c r="AC23" t="n">
        <v>201.0657726561141</v>
      </c>
      <c r="AD23" t="n">
        <v>162456.2801181285</v>
      </c>
      <c r="AE23" t="n">
        <v>222279.8495227759</v>
      </c>
      <c r="AF23" t="n">
        <v>2.325018821454306e-06</v>
      </c>
      <c r="AG23" t="n">
        <v>0.2285416666666667</v>
      </c>
      <c r="AH23" t="n">
        <v>201065.7726561142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4.5727</v>
      </c>
      <c r="E24" t="n">
        <v>21.87</v>
      </c>
      <c r="F24" t="n">
        <v>17.98</v>
      </c>
      <c r="G24" t="n">
        <v>41.48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208.74</v>
      </c>
      <c r="Q24" t="n">
        <v>2924.48</v>
      </c>
      <c r="R24" t="n">
        <v>82.51000000000001</v>
      </c>
      <c r="S24" t="n">
        <v>60.56</v>
      </c>
      <c r="T24" t="n">
        <v>11127.84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161.3287836167563</v>
      </c>
      <c r="AB24" t="n">
        <v>220.7371590679642</v>
      </c>
      <c r="AC24" t="n">
        <v>199.6703144131295</v>
      </c>
      <c r="AD24" t="n">
        <v>161328.7836167564</v>
      </c>
      <c r="AE24" t="n">
        <v>220737.1590679642</v>
      </c>
      <c r="AF24" t="n">
        <v>2.332568411958162e-06</v>
      </c>
      <c r="AG24" t="n">
        <v>0.2278125</v>
      </c>
      <c r="AH24" t="n">
        <v>199670.3144131296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1.9801</v>
      </c>
      <c r="E2" t="n">
        <v>50.5</v>
      </c>
      <c r="F2" t="n">
        <v>28.21</v>
      </c>
      <c r="G2" t="n">
        <v>4.71</v>
      </c>
      <c r="H2" t="n">
        <v>0.06</v>
      </c>
      <c r="I2" t="n">
        <v>359</v>
      </c>
      <c r="J2" t="n">
        <v>285.18</v>
      </c>
      <c r="K2" t="n">
        <v>61.2</v>
      </c>
      <c r="L2" t="n">
        <v>1</v>
      </c>
      <c r="M2" t="n">
        <v>357</v>
      </c>
      <c r="N2" t="n">
        <v>77.98</v>
      </c>
      <c r="O2" t="n">
        <v>35406.83</v>
      </c>
      <c r="P2" t="n">
        <v>493.13</v>
      </c>
      <c r="Q2" t="n">
        <v>2926.19</v>
      </c>
      <c r="R2" t="n">
        <v>418.55</v>
      </c>
      <c r="S2" t="n">
        <v>60.56</v>
      </c>
      <c r="T2" t="n">
        <v>177482.73</v>
      </c>
      <c r="U2" t="n">
        <v>0.14</v>
      </c>
      <c r="V2" t="n">
        <v>0.61</v>
      </c>
      <c r="W2" t="n">
        <v>0.74</v>
      </c>
      <c r="X2" t="n">
        <v>10.92</v>
      </c>
      <c r="Y2" t="n">
        <v>1</v>
      </c>
      <c r="Z2" t="n">
        <v>10</v>
      </c>
      <c r="AA2" t="n">
        <v>795.6561106358054</v>
      </c>
      <c r="AB2" t="n">
        <v>1088.651792442145</v>
      </c>
      <c r="AC2" t="n">
        <v>984.7523933038531</v>
      </c>
      <c r="AD2" t="n">
        <v>795656.1106358054</v>
      </c>
      <c r="AE2" t="n">
        <v>1088651.792442145</v>
      </c>
      <c r="AF2" t="n">
        <v>9.786340358754297e-07</v>
      </c>
      <c r="AG2" t="n">
        <v>0.5260416666666666</v>
      </c>
      <c r="AH2" t="n">
        <v>984752.3933038531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2.436</v>
      </c>
      <c r="E3" t="n">
        <v>41.05</v>
      </c>
      <c r="F3" t="n">
        <v>24.68</v>
      </c>
      <c r="G3" t="n">
        <v>5.95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428.54</v>
      </c>
      <c r="Q3" t="n">
        <v>2925.35</v>
      </c>
      <c r="R3" t="n">
        <v>302.71</v>
      </c>
      <c r="S3" t="n">
        <v>60.56</v>
      </c>
      <c r="T3" t="n">
        <v>120114.2</v>
      </c>
      <c r="U3" t="n">
        <v>0.2</v>
      </c>
      <c r="V3" t="n">
        <v>0.7</v>
      </c>
      <c r="W3" t="n">
        <v>0.57</v>
      </c>
      <c r="X3" t="n">
        <v>7.4</v>
      </c>
      <c r="Y3" t="n">
        <v>1</v>
      </c>
      <c r="Z3" t="n">
        <v>10</v>
      </c>
      <c r="AA3" t="n">
        <v>563.5983205600648</v>
      </c>
      <c r="AB3" t="n">
        <v>771.1400863933574</v>
      </c>
      <c r="AC3" t="n">
        <v>697.5435588498834</v>
      </c>
      <c r="AD3" t="n">
        <v>563598.3205600649</v>
      </c>
      <c r="AE3" t="n">
        <v>771140.0863933574</v>
      </c>
      <c r="AF3" t="n">
        <v>1.203955614056132e-06</v>
      </c>
      <c r="AG3" t="n">
        <v>0.4276041666666666</v>
      </c>
      <c r="AH3" t="n">
        <v>697543.5588498834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2.7683</v>
      </c>
      <c r="E4" t="n">
        <v>36.12</v>
      </c>
      <c r="F4" t="n">
        <v>22.88</v>
      </c>
      <c r="G4" t="n">
        <v>7.19</v>
      </c>
      <c r="H4" t="n">
        <v>0.09</v>
      </c>
      <c r="I4" t="n">
        <v>191</v>
      </c>
      <c r="J4" t="n">
        <v>286.19</v>
      </c>
      <c r="K4" t="n">
        <v>61.2</v>
      </c>
      <c r="L4" t="n">
        <v>1.5</v>
      </c>
      <c r="M4" t="n">
        <v>189</v>
      </c>
      <c r="N4" t="n">
        <v>78.48999999999999</v>
      </c>
      <c r="O4" t="n">
        <v>35530.47</v>
      </c>
      <c r="P4" t="n">
        <v>394.59</v>
      </c>
      <c r="Q4" t="n">
        <v>2925.05</v>
      </c>
      <c r="R4" t="n">
        <v>243.56</v>
      </c>
      <c r="S4" t="n">
        <v>60.56</v>
      </c>
      <c r="T4" t="n">
        <v>90827.73</v>
      </c>
      <c r="U4" t="n">
        <v>0.25</v>
      </c>
      <c r="V4" t="n">
        <v>0.75</v>
      </c>
      <c r="W4" t="n">
        <v>0.47</v>
      </c>
      <c r="X4" t="n">
        <v>5.6</v>
      </c>
      <c r="Y4" t="n">
        <v>1</v>
      </c>
      <c r="Z4" t="n">
        <v>10</v>
      </c>
      <c r="AA4" t="n">
        <v>457.8078278087345</v>
      </c>
      <c r="AB4" t="n">
        <v>626.3928670638378</v>
      </c>
      <c r="AC4" t="n">
        <v>566.6108109791751</v>
      </c>
      <c r="AD4" t="n">
        <v>457807.8278087346</v>
      </c>
      <c r="AE4" t="n">
        <v>626392.8670638378</v>
      </c>
      <c r="AF4" t="n">
        <v>1.368189789159109e-06</v>
      </c>
      <c r="AG4" t="n">
        <v>0.37625</v>
      </c>
      <c r="AH4" t="n">
        <v>566610.810979175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3.0203</v>
      </c>
      <c r="E5" t="n">
        <v>33.11</v>
      </c>
      <c r="F5" t="n">
        <v>21.81</v>
      </c>
      <c r="G5" t="n">
        <v>8.44</v>
      </c>
      <c r="H5" t="n">
        <v>0.11</v>
      </c>
      <c r="I5" t="n">
        <v>155</v>
      </c>
      <c r="J5" t="n">
        <v>286.69</v>
      </c>
      <c r="K5" t="n">
        <v>61.2</v>
      </c>
      <c r="L5" t="n">
        <v>1.75</v>
      </c>
      <c r="M5" t="n">
        <v>153</v>
      </c>
      <c r="N5" t="n">
        <v>78.73999999999999</v>
      </c>
      <c r="O5" t="n">
        <v>35592.57</v>
      </c>
      <c r="P5" t="n">
        <v>373.62</v>
      </c>
      <c r="Q5" t="n">
        <v>2925.01</v>
      </c>
      <c r="R5" t="n">
        <v>208.55</v>
      </c>
      <c r="S5" t="n">
        <v>60.56</v>
      </c>
      <c r="T5" t="n">
        <v>73505.3</v>
      </c>
      <c r="U5" t="n">
        <v>0.29</v>
      </c>
      <c r="V5" t="n">
        <v>0.79</v>
      </c>
      <c r="W5" t="n">
        <v>0.41</v>
      </c>
      <c r="X5" t="n">
        <v>4.53</v>
      </c>
      <c r="Y5" t="n">
        <v>1</v>
      </c>
      <c r="Z5" t="n">
        <v>10</v>
      </c>
      <c r="AA5" t="n">
        <v>398.2294302566578</v>
      </c>
      <c r="AB5" t="n">
        <v>544.8750751196906</v>
      </c>
      <c r="AC5" t="n">
        <v>492.8729626872375</v>
      </c>
      <c r="AD5" t="n">
        <v>398229.4302566578</v>
      </c>
      <c r="AE5" t="n">
        <v>544875.0751196906</v>
      </c>
      <c r="AF5" t="n">
        <v>1.492736921647675e-06</v>
      </c>
      <c r="AG5" t="n">
        <v>0.3448958333333333</v>
      </c>
      <c r="AH5" t="n">
        <v>492872.9626872375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3.2281</v>
      </c>
      <c r="E6" t="n">
        <v>30.98</v>
      </c>
      <c r="F6" t="n">
        <v>21.02</v>
      </c>
      <c r="G6" t="n">
        <v>9.699999999999999</v>
      </c>
      <c r="H6" t="n">
        <v>0.12</v>
      </c>
      <c r="I6" t="n">
        <v>130</v>
      </c>
      <c r="J6" t="n">
        <v>287.19</v>
      </c>
      <c r="K6" t="n">
        <v>61.2</v>
      </c>
      <c r="L6" t="n">
        <v>2</v>
      </c>
      <c r="M6" t="n">
        <v>128</v>
      </c>
      <c r="N6" t="n">
        <v>78.98999999999999</v>
      </c>
      <c r="O6" t="n">
        <v>35654.65</v>
      </c>
      <c r="P6" t="n">
        <v>357.7</v>
      </c>
      <c r="Q6" t="n">
        <v>2924.85</v>
      </c>
      <c r="R6" t="n">
        <v>182.84</v>
      </c>
      <c r="S6" t="n">
        <v>60.56</v>
      </c>
      <c r="T6" t="n">
        <v>60773.89</v>
      </c>
      <c r="U6" t="n">
        <v>0.33</v>
      </c>
      <c r="V6" t="n">
        <v>0.82</v>
      </c>
      <c r="W6" t="n">
        <v>0.37</v>
      </c>
      <c r="X6" t="n">
        <v>3.74</v>
      </c>
      <c r="Y6" t="n">
        <v>1</v>
      </c>
      <c r="Z6" t="n">
        <v>10</v>
      </c>
      <c r="AA6" t="n">
        <v>357.5078937595019</v>
      </c>
      <c r="AB6" t="n">
        <v>489.1580723768827</v>
      </c>
      <c r="AC6" t="n">
        <v>442.4735124868987</v>
      </c>
      <c r="AD6" t="n">
        <v>357507.8937595019</v>
      </c>
      <c r="AE6" t="n">
        <v>489158.0723768827</v>
      </c>
      <c r="AF6" t="n">
        <v>1.595438882485468e-06</v>
      </c>
      <c r="AG6" t="n">
        <v>0.3227083333333333</v>
      </c>
      <c r="AH6" t="n">
        <v>442473.5124868987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3.3937</v>
      </c>
      <c r="E7" t="n">
        <v>29.47</v>
      </c>
      <c r="F7" t="n">
        <v>20.48</v>
      </c>
      <c r="G7" t="n">
        <v>10.97</v>
      </c>
      <c r="H7" t="n">
        <v>0.14</v>
      </c>
      <c r="I7" t="n">
        <v>112</v>
      </c>
      <c r="J7" t="n">
        <v>287.7</v>
      </c>
      <c r="K7" t="n">
        <v>61.2</v>
      </c>
      <c r="L7" t="n">
        <v>2.25</v>
      </c>
      <c r="M7" t="n">
        <v>110</v>
      </c>
      <c r="N7" t="n">
        <v>79.25</v>
      </c>
      <c r="O7" t="n">
        <v>35716.83</v>
      </c>
      <c r="P7" t="n">
        <v>346.06</v>
      </c>
      <c r="Q7" t="n">
        <v>2924.65</v>
      </c>
      <c r="R7" t="n">
        <v>165.09</v>
      </c>
      <c r="S7" t="n">
        <v>60.56</v>
      </c>
      <c r="T7" t="n">
        <v>51991.21</v>
      </c>
      <c r="U7" t="n">
        <v>0.37</v>
      </c>
      <c r="V7" t="n">
        <v>0.84</v>
      </c>
      <c r="W7" t="n">
        <v>0.34</v>
      </c>
      <c r="X7" t="n">
        <v>3.2</v>
      </c>
      <c r="Y7" t="n">
        <v>1</v>
      </c>
      <c r="Z7" t="n">
        <v>10</v>
      </c>
      <c r="AA7" t="n">
        <v>329.7248277308585</v>
      </c>
      <c r="AB7" t="n">
        <v>451.1440557341253</v>
      </c>
      <c r="AC7" t="n">
        <v>408.0875002395187</v>
      </c>
      <c r="AD7" t="n">
        <v>329724.8277308585</v>
      </c>
      <c r="AE7" t="n">
        <v>451144.0557341254</v>
      </c>
      <c r="AF7" t="n">
        <v>1.677284140977954e-06</v>
      </c>
      <c r="AG7" t="n">
        <v>0.3069791666666666</v>
      </c>
      <c r="AH7" t="n">
        <v>408087.5002395187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3.5342</v>
      </c>
      <c r="E8" t="n">
        <v>28.29</v>
      </c>
      <c r="F8" t="n">
        <v>20.06</v>
      </c>
      <c r="G8" t="n">
        <v>12.28</v>
      </c>
      <c r="H8" t="n">
        <v>0.15</v>
      </c>
      <c r="I8" t="n">
        <v>98</v>
      </c>
      <c r="J8" t="n">
        <v>288.2</v>
      </c>
      <c r="K8" t="n">
        <v>61.2</v>
      </c>
      <c r="L8" t="n">
        <v>2.5</v>
      </c>
      <c r="M8" t="n">
        <v>96</v>
      </c>
      <c r="N8" t="n">
        <v>79.5</v>
      </c>
      <c r="O8" t="n">
        <v>35779.11</v>
      </c>
      <c r="P8" t="n">
        <v>336.83</v>
      </c>
      <c r="Q8" t="n">
        <v>2924.84</v>
      </c>
      <c r="R8" t="n">
        <v>151.48</v>
      </c>
      <c r="S8" t="n">
        <v>60.56</v>
      </c>
      <c r="T8" t="n">
        <v>45255</v>
      </c>
      <c r="U8" t="n">
        <v>0.4</v>
      </c>
      <c r="V8" t="n">
        <v>0.86</v>
      </c>
      <c r="W8" t="n">
        <v>0.32</v>
      </c>
      <c r="X8" t="n">
        <v>2.78</v>
      </c>
      <c r="Y8" t="n">
        <v>1</v>
      </c>
      <c r="Z8" t="n">
        <v>10</v>
      </c>
      <c r="AA8" t="n">
        <v>308.7799774573887</v>
      </c>
      <c r="AB8" t="n">
        <v>422.486387568384</v>
      </c>
      <c r="AC8" t="n">
        <v>382.1648797022258</v>
      </c>
      <c r="AD8" t="n">
        <v>308779.9774573887</v>
      </c>
      <c r="AE8" t="n">
        <v>422486.3875683841</v>
      </c>
      <c r="AF8" t="n">
        <v>1.746724109686856e-06</v>
      </c>
      <c r="AG8" t="n">
        <v>0.2946875</v>
      </c>
      <c r="AH8" t="n">
        <v>382164.8797022259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3.652</v>
      </c>
      <c r="E9" t="n">
        <v>27.38</v>
      </c>
      <c r="F9" t="n">
        <v>19.75</v>
      </c>
      <c r="G9" t="n">
        <v>13.62</v>
      </c>
      <c r="H9" t="n">
        <v>0.17</v>
      </c>
      <c r="I9" t="n">
        <v>87</v>
      </c>
      <c r="J9" t="n">
        <v>288.71</v>
      </c>
      <c r="K9" t="n">
        <v>61.2</v>
      </c>
      <c r="L9" t="n">
        <v>2.75</v>
      </c>
      <c r="M9" t="n">
        <v>85</v>
      </c>
      <c r="N9" t="n">
        <v>79.76000000000001</v>
      </c>
      <c r="O9" t="n">
        <v>35841.5</v>
      </c>
      <c r="P9" t="n">
        <v>329.1</v>
      </c>
      <c r="Q9" t="n">
        <v>2924.96</v>
      </c>
      <c r="R9" t="n">
        <v>140.95</v>
      </c>
      <c r="S9" t="n">
        <v>60.56</v>
      </c>
      <c r="T9" t="n">
        <v>40043.37</v>
      </c>
      <c r="U9" t="n">
        <v>0.43</v>
      </c>
      <c r="V9" t="n">
        <v>0.87</v>
      </c>
      <c r="W9" t="n">
        <v>0.3</v>
      </c>
      <c r="X9" t="n">
        <v>2.47</v>
      </c>
      <c r="Y9" t="n">
        <v>1</v>
      </c>
      <c r="Z9" t="n">
        <v>10</v>
      </c>
      <c r="AA9" t="n">
        <v>292.6211508647612</v>
      </c>
      <c r="AB9" t="n">
        <v>400.3771681472343</v>
      </c>
      <c r="AC9" t="n">
        <v>362.1657331521463</v>
      </c>
      <c r="AD9" t="n">
        <v>292621.1508647612</v>
      </c>
      <c r="AE9" t="n">
        <v>400377.1681472343</v>
      </c>
      <c r="AF9" t="n">
        <v>1.804944951778733e-06</v>
      </c>
      <c r="AG9" t="n">
        <v>0.2852083333333333</v>
      </c>
      <c r="AH9" t="n">
        <v>362165.7331521463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3.7418</v>
      </c>
      <c r="E10" t="n">
        <v>26.72</v>
      </c>
      <c r="F10" t="n">
        <v>19.52</v>
      </c>
      <c r="G10" t="n">
        <v>14.82</v>
      </c>
      <c r="H10" t="n">
        <v>0.18</v>
      </c>
      <c r="I10" t="n">
        <v>79</v>
      </c>
      <c r="J10" t="n">
        <v>289.21</v>
      </c>
      <c r="K10" t="n">
        <v>61.2</v>
      </c>
      <c r="L10" t="n">
        <v>3</v>
      </c>
      <c r="M10" t="n">
        <v>77</v>
      </c>
      <c r="N10" t="n">
        <v>80.02</v>
      </c>
      <c r="O10" t="n">
        <v>35903.99</v>
      </c>
      <c r="P10" t="n">
        <v>322.91</v>
      </c>
      <c r="Q10" t="n">
        <v>2924.85</v>
      </c>
      <c r="R10" t="n">
        <v>133.72</v>
      </c>
      <c r="S10" t="n">
        <v>60.56</v>
      </c>
      <c r="T10" t="n">
        <v>36468.98</v>
      </c>
      <c r="U10" t="n">
        <v>0.45</v>
      </c>
      <c r="V10" t="n">
        <v>0.88</v>
      </c>
      <c r="W10" t="n">
        <v>0.29</v>
      </c>
      <c r="X10" t="n">
        <v>2.24</v>
      </c>
      <c r="Y10" t="n">
        <v>1</v>
      </c>
      <c r="Z10" t="n">
        <v>10</v>
      </c>
      <c r="AA10" t="n">
        <v>280.8166994285656</v>
      </c>
      <c r="AB10" t="n">
        <v>384.2257969165886</v>
      </c>
      <c r="AC10" t="n">
        <v>347.5558261231615</v>
      </c>
      <c r="AD10" t="n">
        <v>280816.6994285656</v>
      </c>
      <c r="AE10" t="n">
        <v>384225.7969165886</v>
      </c>
      <c r="AF10" t="n">
        <v>1.849327223594103e-06</v>
      </c>
      <c r="AG10" t="n">
        <v>0.2783333333333333</v>
      </c>
      <c r="AH10" t="n">
        <v>347555.8261231615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3.8405</v>
      </c>
      <c r="E11" t="n">
        <v>26.04</v>
      </c>
      <c r="F11" t="n">
        <v>19.26</v>
      </c>
      <c r="G11" t="n">
        <v>16.28</v>
      </c>
      <c r="H11" t="n">
        <v>0.2</v>
      </c>
      <c r="I11" t="n">
        <v>71</v>
      </c>
      <c r="J11" t="n">
        <v>289.72</v>
      </c>
      <c r="K11" t="n">
        <v>61.2</v>
      </c>
      <c r="L11" t="n">
        <v>3.25</v>
      </c>
      <c r="M11" t="n">
        <v>69</v>
      </c>
      <c r="N11" t="n">
        <v>80.27</v>
      </c>
      <c r="O11" t="n">
        <v>35966.59</v>
      </c>
      <c r="P11" t="n">
        <v>316.33</v>
      </c>
      <c r="Q11" t="n">
        <v>2924.68</v>
      </c>
      <c r="R11" t="n">
        <v>125.46</v>
      </c>
      <c r="S11" t="n">
        <v>60.56</v>
      </c>
      <c r="T11" t="n">
        <v>32378.79</v>
      </c>
      <c r="U11" t="n">
        <v>0.48</v>
      </c>
      <c r="V11" t="n">
        <v>0.89</v>
      </c>
      <c r="W11" t="n">
        <v>0.27</v>
      </c>
      <c r="X11" t="n">
        <v>1.98</v>
      </c>
      <c r="Y11" t="n">
        <v>1</v>
      </c>
      <c r="Z11" t="n">
        <v>10</v>
      </c>
      <c r="AA11" t="n">
        <v>268.5951813219172</v>
      </c>
      <c r="AB11" t="n">
        <v>367.5037766677464</v>
      </c>
      <c r="AC11" t="n">
        <v>332.429732017366</v>
      </c>
      <c r="AD11" t="n">
        <v>268595.1813219172</v>
      </c>
      <c r="AE11" t="n">
        <v>367503.7766677464</v>
      </c>
      <c r="AF11" t="n">
        <v>1.898108183818791e-06</v>
      </c>
      <c r="AG11" t="n">
        <v>0.27125</v>
      </c>
      <c r="AH11" t="n">
        <v>332429.7320173659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3.9167</v>
      </c>
      <c r="E12" t="n">
        <v>25.53</v>
      </c>
      <c r="F12" t="n">
        <v>19.08</v>
      </c>
      <c r="G12" t="n">
        <v>17.61</v>
      </c>
      <c r="H12" t="n">
        <v>0.21</v>
      </c>
      <c r="I12" t="n">
        <v>65</v>
      </c>
      <c r="J12" t="n">
        <v>290.23</v>
      </c>
      <c r="K12" t="n">
        <v>61.2</v>
      </c>
      <c r="L12" t="n">
        <v>3.5</v>
      </c>
      <c r="M12" t="n">
        <v>63</v>
      </c>
      <c r="N12" t="n">
        <v>80.53</v>
      </c>
      <c r="O12" t="n">
        <v>36029.29</v>
      </c>
      <c r="P12" t="n">
        <v>311.04</v>
      </c>
      <c r="Q12" t="n">
        <v>2924.6</v>
      </c>
      <c r="R12" t="n">
        <v>119.32</v>
      </c>
      <c r="S12" t="n">
        <v>60.56</v>
      </c>
      <c r="T12" t="n">
        <v>29339.83</v>
      </c>
      <c r="U12" t="n">
        <v>0.51</v>
      </c>
      <c r="V12" t="n">
        <v>0.9</v>
      </c>
      <c r="W12" t="n">
        <v>0.27</v>
      </c>
      <c r="X12" t="n">
        <v>1.8</v>
      </c>
      <c r="Y12" t="n">
        <v>1</v>
      </c>
      <c r="Z12" t="n">
        <v>10</v>
      </c>
      <c r="AA12" t="n">
        <v>259.5216864696197</v>
      </c>
      <c r="AB12" t="n">
        <v>355.0890207164915</v>
      </c>
      <c r="AC12" t="n">
        <v>321.1998229498793</v>
      </c>
      <c r="AD12" t="n">
        <v>259521.6864696197</v>
      </c>
      <c r="AE12" t="n">
        <v>355089.0207164915</v>
      </c>
      <c r="AF12" t="n">
        <v>1.935768864357e-06</v>
      </c>
      <c r="AG12" t="n">
        <v>0.2659375</v>
      </c>
      <c r="AH12" t="n">
        <v>321199.8229498793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3.986</v>
      </c>
      <c r="E13" t="n">
        <v>25.09</v>
      </c>
      <c r="F13" t="n">
        <v>18.91</v>
      </c>
      <c r="G13" t="n">
        <v>18.91</v>
      </c>
      <c r="H13" t="n">
        <v>0.23</v>
      </c>
      <c r="I13" t="n">
        <v>60</v>
      </c>
      <c r="J13" t="n">
        <v>290.74</v>
      </c>
      <c r="K13" t="n">
        <v>61.2</v>
      </c>
      <c r="L13" t="n">
        <v>3.75</v>
      </c>
      <c r="M13" t="n">
        <v>58</v>
      </c>
      <c r="N13" t="n">
        <v>80.79000000000001</v>
      </c>
      <c r="O13" t="n">
        <v>36092.1</v>
      </c>
      <c r="P13" t="n">
        <v>305.71</v>
      </c>
      <c r="Q13" t="n">
        <v>2924.76</v>
      </c>
      <c r="R13" t="n">
        <v>113.38</v>
      </c>
      <c r="S13" t="n">
        <v>60.56</v>
      </c>
      <c r="T13" t="n">
        <v>26395.25</v>
      </c>
      <c r="U13" t="n">
        <v>0.53</v>
      </c>
      <c r="V13" t="n">
        <v>0.91</v>
      </c>
      <c r="W13" t="n">
        <v>0.26</v>
      </c>
      <c r="X13" t="n">
        <v>1.63</v>
      </c>
      <c r="Y13" t="n">
        <v>1</v>
      </c>
      <c r="Z13" t="n">
        <v>10</v>
      </c>
      <c r="AA13" t="n">
        <v>251.2352451687357</v>
      </c>
      <c r="AB13" t="n">
        <v>343.7511461564703</v>
      </c>
      <c r="AC13" t="n">
        <v>310.9440192251631</v>
      </c>
      <c r="AD13" t="n">
        <v>251235.2451687357</v>
      </c>
      <c r="AE13" t="n">
        <v>343751.1461564703</v>
      </c>
      <c r="AF13" t="n">
        <v>1.970019325791355e-06</v>
      </c>
      <c r="AG13" t="n">
        <v>0.2613541666666667</v>
      </c>
      <c r="AH13" t="n">
        <v>310944.019225163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4.082</v>
      </c>
      <c r="E14" t="n">
        <v>24.5</v>
      </c>
      <c r="F14" t="n">
        <v>18.59</v>
      </c>
      <c r="G14" t="n">
        <v>20.27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297.68</v>
      </c>
      <c r="Q14" t="n">
        <v>2924.6</v>
      </c>
      <c r="R14" t="n">
        <v>102.49</v>
      </c>
      <c r="S14" t="n">
        <v>60.56</v>
      </c>
      <c r="T14" t="n">
        <v>20973.18</v>
      </c>
      <c r="U14" t="n">
        <v>0.59</v>
      </c>
      <c r="V14" t="n">
        <v>0.93</v>
      </c>
      <c r="W14" t="n">
        <v>0.25</v>
      </c>
      <c r="X14" t="n">
        <v>1.31</v>
      </c>
      <c r="Y14" t="n">
        <v>1</v>
      </c>
      <c r="Z14" t="n">
        <v>10</v>
      </c>
      <c r="AA14" t="n">
        <v>239.5617547324754</v>
      </c>
      <c r="AB14" t="n">
        <v>327.7789615435356</v>
      </c>
      <c r="AC14" t="n">
        <v>296.4961974945799</v>
      </c>
      <c r="AD14" t="n">
        <v>239561.7547324754</v>
      </c>
      <c r="AE14" t="n">
        <v>327778.9615435356</v>
      </c>
      <c r="AF14" t="n">
        <v>2.017465852453666e-06</v>
      </c>
      <c r="AG14" t="n">
        <v>0.2552083333333333</v>
      </c>
      <c r="AH14" t="n">
        <v>296496.1974945799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4.0936</v>
      </c>
      <c r="E15" t="n">
        <v>24.43</v>
      </c>
      <c r="F15" t="n">
        <v>18.68</v>
      </c>
      <c r="G15" t="n">
        <v>21.55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297.19</v>
      </c>
      <c r="Q15" t="n">
        <v>2924.51</v>
      </c>
      <c r="R15" t="n">
        <v>107.12</v>
      </c>
      <c r="S15" t="n">
        <v>60.56</v>
      </c>
      <c r="T15" t="n">
        <v>23304.31</v>
      </c>
      <c r="U15" t="n">
        <v>0.57</v>
      </c>
      <c r="V15" t="n">
        <v>0.92</v>
      </c>
      <c r="W15" t="n">
        <v>0.22</v>
      </c>
      <c r="X15" t="n">
        <v>1.4</v>
      </c>
      <c r="Y15" t="n">
        <v>1</v>
      </c>
      <c r="Z15" t="n">
        <v>10</v>
      </c>
      <c r="AA15" t="n">
        <v>238.8912143574099</v>
      </c>
      <c r="AB15" t="n">
        <v>326.861498620218</v>
      </c>
      <c r="AC15" t="n">
        <v>295.6662959449961</v>
      </c>
      <c r="AD15" t="n">
        <v>238891.2143574099</v>
      </c>
      <c r="AE15" t="n">
        <v>326861.498620218</v>
      </c>
      <c r="AF15" t="n">
        <v>2.023198974425362e-06</v>
      </c>
      <c r="AG15" t="n">
        <v>0.2544791666666666</v>
      </c>
      <c r="AH15" t="n">
        <v>295666.2959449961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4.0909</v>
      </c>
      <c r="E16" t="n">
        <v>24.44</v>
      </c>
      <c r="F16" t="n">
        <v>18.85</v>
      </c>
      <c r="G16" t="n">
        <v>23.09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298.46</v>
      </c>
      <c r="Q16" t="n">
        <v>2924.55</v>
      </c>
      <c r="R16" t="n">
        <v>112.88</v>
      </c>
      <c r="S16" t="n">
        <v>60.56</v>
      </c>
      <c r="T16" t="n">
        <v>26199.32</v>
      </c>
      <c r="U16" t="n">
        <v>0.54</v>
      </c>
      <c r="V16" t="n">
        <v>0.91</v>
      </c>
      <c r="W16" t="n">
        <v>0.24</v>
      </c>
      <c r="X16" t="n">
        <v>1.58</v>
      </c>
      <c r="Y16" t="n">
        <v>1</v>
      </c>
      <c r="Z16" t="n">
        <v>10</v>
      </c>
      <c r="AA16" t="n">
        <v>240.3526582651274</v>
      </c>
      <c r="AB16" t="n">
        <v>328.8611106491109</v>
      </c>
      <c r="AC16" t="n">
        <v>297.4750678083252</v>
      </c>
      <c r="AD16" t="n">
        <v>240352.6582651274</v>
      </c>
      <c r="AE16" t="n">
        <v>328861.1106491109</v>
      </c>
      <c r="AF16" t="n">
        <v>2.021864540862984e-06</v>
      </c>
      <c r="AG16" t="n">
        <v>0.2545833333333333</v>
      </c>
      <c r="AH16" t="n">
        <v>297475.0678083252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4.1743</v>
      </c>
      <c r="E17" t="n">
        <v>23.96</v>
      </c>
      <c r="F17" t="n">
        <v>18.58</v>
      </c>
      <c r="G17" t="n">
        <v>24.78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291.3</v>
      </c>
      <c r="Q17" t="n">
        <v>2924.55</v>
      </c>
      <c r="R17" t="n">
        <v>103.3</v>
      </c>
      <c r="S17" t="n">
        <v>60.56</v>
      </c>
      <c r="T17" t="n">
        <v>21432.12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230.5722378349036</v>
      </c>
      <c r="AB17" t="n">
        <v>315.4791079347884</v>
      </c>
      <c r="AC17" t="n">
        <v>285.3702246512946</v>
      </c>
      <c r="AD17" t="n">
        <v>230572.2378349036</v>
      </c>
      <c r="AE17" t="n">
        <v>315479.1079347884</v>
      </c>
      <c r="AF17" t="n">
        <v>2.063083710900866e-06</v>
      </c>
      <c r="AG17" t="n">
        <v>0.2495833333333334</v>
      </c>
      <c r="AH17" t="n">
        <v>285370.2246512946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4.2033</v>
      </c>
      <c r="E18" t="n">
        <v>23.79</v>
      </c>
      <c r="F18" t="n">
        <v>18.52</v>
      </c>
      <c r="G18" t="n">
        <v>25.85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287.72</v>
      </c>
      <c r="Q18" t="n">
        <v>2924.7</v>
      </c>
      <c r="R18" t="n">
        <v>101.33</v>
      </c>
      <c r="S18" t="n">
        <v>60.56</v>
      </c>
      <c r="T18" t="n">
        <v>20457.48</v>
      </c>
      <c r="U18" t="n">
        <v>0.6</v>
      </c>
      <c r="V18" t="n">
        <v>0.93</v>
      </c>
      <c r="W18" t="n">
        <v>0.23</v>
      </c>
      <c r="X18" t="n">
        <v>1.25</v>
      </c>
      <c r="Y18" t="n">
        <v>1</v>
      </c>
      <c r="Z18" t="n">
        <v>10</v>
      </c>
      <c r="AA18" t="n">
        <v>226.7421906732698</v>
      </c>
      <c r="AB18" t="n">
        <v>310.2386684384883</v>
      </c>
      <c r="AC18" t="n">
        <v>280.6299253455166</v>
      </c>
      <c r="AD18" t="n">
        <v>226742.1906732698</v>
      </c>
      <c r="AE18" t="n">
        <v>310238.6684384883</v>
      </c>
      <c r="AF18" t="n">
        <v>2.077416515830106e-06</v>
      </c>
      <c r="AG18" t="n">
        <v>0.2478125</v>
      </c>
      <c r="AH18" t="n">
        <v>280629.9253455166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4.2537</v>
      </c>
      <c r="E19" t="n">
        <v>23.51</v>
      </c>
      <c r="F19" t="n">
        <v>18.4</v>
      </c>
      <c r="G19" t="n">
        <v>27.61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283.17</v>
      </c>
      <c r="Q19" t="n">
        <v>2924.43</v>
      </c>
      <c r="R19" t="n">
        <v>97.3</v>
      </c>
      <c r="S19" t="n">
        <v>60.56</v>
      </c>
      <c r="T19" t="n">
        <v>18456.21</v>
      </c>
      <c r="U19" t="n">
        <v>0.62</v>
      </c>
      <c r="V19" t="n">
        <v>0.93</v>
      </c>
      <c r="W19" t="n">
        <v>0.23</v>
      </c>
      <c r="X19" t="n">
        <v>1.13</v>
      </c>
      <c r="Y19" t="n">
        <v>1</v>
      </c>
      <c r="Z19" t="n">
        <v>10</v>
      </c>
      <c r="AA19" t="n">
        <v>221.1116916144855</v>
      </c>
      <c r="AB19" t="n">
        <v>302.5347712261762</v>
      </c>
      <c r="AC19" t="n">
        <v>273.6612772706575</v>
      </c>
      <c r="AD19" t="n">
        <v>221111.6916144855</v>
      </c>
      <c r="AE19" t="n">
        <v>302534.7712261762</v>
      </c>
      <c r="AF19" t="n">
        <v>2.10232594232782e-06</v>
      </c>
      <c r="AG19" t="n">
        <v>0.2448958333333333</v>
      </c>
      <c r="AH19" t="n">
        <v>273661.2772706575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4.2851</v>
      </c>
      <c r="E20" t="n">
        <v>23.34</v>
      </c>
      <c r="F20" t="n">
        <v>18.34</v>
      </c>
      <c r="G20" t="n">
        <v>28.96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280.19</v>
      </c>
      <c r="Q20" t="n">
        <v>2924.39</v>
      </c>
      <c r="R20" t="n">
        <v>95.48999999999999</v>
      </c>
      <c r="S20" t="n">
        <v>60.56</v>
      </c>
      <c r="T20" t="n">
        <v>17558.39</v>
      </c>
      <c r="U20" t="n">
        <v>0.63</v>
      </c>
      <c r="V20" t="n">
        <v>0.9399999999999999</v>
      </c>
      <c r="W20" t="n">
        <v>0.22</v>
      </c>
      <c r="X20" t="n">
        <v>1.06</v>
      </c>
      <c r="Y20" t="n">
        <v>1</v>
      </c>
      <c r="Z20" t="n">
        <v>10</v>
      </c>
      <c r="AA20" t="n">
        <v>217.6347451579952</v>
      </c>
      <c r="AB20" t="n">
        <v>297.7774596923567</v>
      </c>
      <c r="AC20" t="n">
        <v>269.3579968726956</v>
      </c>
      <c r="AD20" t="n">
        <v>217634.7451579951</v>
      </c>
      <c r="AE20" t="n">
        <v>297777.4596923567</v>
      </c>
      <c r="AF20" t="n">
        <v>2.117844910423617e-06</v>
      </c>
      <c r="AG20" t="n">
        <v>0.243125</v>
      </c>
      <c r="AH20" t="n">
        <v>269357.9968726956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4.3145</v>
      </c>
      <c r="E21" t="n">
        <v>23.18</v>
      </c>
      <c r="F21" t="n">
        <v>18.29</v>
      </c>
      <c r="G21" t="n">
        <v>30.48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276.63</v>
      </c>
      <c r="Q21" t="n">
        <v>2924.48</v>
      </c>
      <c r="R21" t="n">
        <v>93.59999999999999</v>
      </c>
      <c r="S21" t="n">
        <v>60.56</v>
      </c>
      <c r="T21" t="n">
        <v>16625.1</v>
      </c>
      <c r="U21" t="n">
        <v>0.65</v>
      </c>
      <c r="V21" t="n">
        <v>0.9399999999999999</v>
      </c>
      <c r="W21" t="n">
        <v>0.22</v>
      </c>
      <c r="X21" t="n">
        <v>1.01</v>
      </c>
      <c r="Y21" t="n">
        <v>1</v>
      </c>
      <c r="Z21" t="n">
        <v>10</v>
      </c>
      <c r="AA21" t="n">
        <v>214.012588058458</v>
      </c>
      <c r="AB21" t="n">
        <v>292.8214645504793</v>
      </c>
      <c r="AC21" t="n">
        <v>264.8749949513745</v>
      </c>
      <c r="AD21" t="n">
        <v>214012.588058458</v>
      </c>
      <c r="AE21" t="n">
        <v>292821.4645504793</v>
      </c>
      <c r="AF21" t="n">
        <v>2.132375409213949e-06</v>
      </c>
      <c r="AG21" t="n">
        <v>0.2414583333333333</v>
      </c>
      <c r="AH21" t="n">
        <v>264874.9949513745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4.3492</v>
      </c>
      <c r="E22" t="n">
        <v>22.99</v>
      </c>
      <c r="F22" t="n">
        <v>18.21</v>
      </c>
      <c r="G22" t="n">
        <v>32.14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32</v>
      </c>
      <c r="N22" t="n">
        <v>83.16</v>
      </c>
      <c r="O22" t="n">
        <v>36662.22</v>
      </c>
      <c r="P22" t="n">
        <v>272.79</v>
      </c>
      <c r="Q22" t="n">
        <v>2924.54</v>
      </c>
      <c r="R22" t="n">
        <v>91.05</v>
      </c>
      <c r="S22" t="n">
        <v>60.56</v>
      </c>
      <c r="T22" t="n">
        <v>15357.89</v>
      </c>
      <c r="U22" t="n">
        <v>0.67</v>
      </c>
      <c r="V22" t="n">
        <v>0.9399999999999999</v>
      </c>
      <c r="W22" t="n">
        <v>0.22</v>
      </c>
      <c r="X22" t="n">
        <v>0.93</v>
      </c>
      <c r="Y22" t="n">
        <v>1</v>
      </c>
      <c r="Z22" t="n">
        <v>10</v>
      </c>
      <c r="AA22" t="n">
        <v>209.9371667171003</v>
      </c>
      <c r="AB22" t="n">
        <v>287.2452932763362</v>
      </c>
      <c r="AC22" t="n">
        <v>259.8310056374283</v>
      </c>
      <c r="AD22" t="n">
        <v>209937.1667171003</v>
      </c>
      <c r="AE22" t="n">
        <v>287245.2932763362</v>
      </c>
      <c r="AF22" t="n">
        <v>2.149525351663763e-06</v>
      </c>
      <c r="AG22" t="n">
        <v>0.2394791666666667</v>
      </c>
      <c r="AH22" t="n">
        <v>259831.0056374283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4.3817</v>
      </c>
      <c r="E23" t="n">
        <v>22.82</v>
      </c>
      <c r="F23" t="n">
        <v>18.15</v>
      </c>
      <c r="G23" t="n">
        <v>34.03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30</v>
      </c>
      <c r="N23" t="n">
        <v>83.43000000000001</v>
      </c>
      <c r="O23" t="n">
        <v>36726.12</v>
      </c>
      <c r="P23" t="n">
        <v>269.28</v>
      </c>
      <c r="Q23" t="n">
        <v>2924.48</v>
      </c>
      <c r="R23" t="n">
        <v>88.89</v>
      </c>
      <c r="S23" t="n">
        <v>60.56</v>
      </c>
      <c r="T23" t="n">
        <v>14290.53</v>
      </c>
      <c r="U23" t="n">
        <v>0.68</v>
      </c>
      <c r="V23" t="n">
        <v>0.95</v>
      </c>
      <c r="W23" t="n">
        <v>0.22</v>
      </c>
      <c r="X23" t="n">
        <v>0.87</v>
      </c>
      <c r="Y23" t="n">
        <v>1</v>
      </c>
      <c r="Z23" t="n">
        <v>10</v>
      </c>
      <c r="AA23" t="n">
        <v>206.2720483181032</v>
      </c>
      <c r="AB23" t="n">
        <v>282.2305165892188</v>
      </c>
      <c r="AC23" t="n">
        <v>255.2948321990445</v>
      </c>
      <c r="AD23" t="n">
        <v>206272.0483181032</v>
      </c>
      <c r="AE23" t="n">
        <v>282230.5165892188</v>
      </c>
      <c r="AF23" t="n">
        <v>2.165587977877567e-06</v>
      </c>
      <c r="AG23" t="n">
        <v>0.2377083333333333</v>
      </c>
      <c r="AH23" t="n">
        <v>255294.8321990446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4.3981</v>
      </c>
      <c r="E24" t="n">
        <v>22.74</v>
      </c>
      <c r="F24" t="n">
        <v>18.12</v>
      </c>
      <c r="G24" t="n">
        <v>35.07</v>
      </c>
      <c r="H24" t="n">
        <v>0.39</v>
      </c>
      <c r="I24" t="n">
        <v>31</v>
      </c>
      <c r="J24" t="n">
        <v>296.4</v>
      </c>
      <c r="K24" t="n">
        <v>61.2</v>
      </c>
      <c r="L24" t="n">
        <v>6.5</v>
      </c>
      <c r="M24" t="n">
        <v>29</v>
      </c>
      <c r="N24" t="n">
        <v>83.7</v>
      </c>
      <c r="O24" t="n">
        <v>36790.13</v>
      </c>
      <c r="P24" t="n">
        <v>265.36</v>
      </c>
      <c r="Q24" t="n">
        <v>2924.46</v>
      </c>
      <c r="R24" t="n">
        <v>87.98</v>
      </c>
      <c r="S24" t="n">
        <v>60.56</v>
      </c>
      <c r="T24" t="n">
        <v>13841.81</v>
      </c>
      <c r="U24" t="n">
        <v>0.6899999999999999</v>
      </c>
      <c r="V24" t="n">
        <v>0.95</v>
      </c>
      <c r="W24" t="n">
        <v>0.21</v>
      </c>
      <c r="X24" t="n">
        <v>0.84</v>
      </c>
      <c r="Y24" t="n">
        <v>1</v>
      </c>
      <c r="Z24" t="n">
        <v>10</v>
      </c>
      <c r="AA24" t="n">
        <v>203.2624464501915</v>
      </c>
      <c r="AB24" t="n">
        <v>278.1126465392803</v>
      </c>
      <c r="AC24" t="n">
        <v>251.569965887204</v>
      </c>
      <c r="AD24" t="n">
        <v>203262.4464501915</v>
      </c>
      <c r="AE24" t="n">
        <v>278112.6465392803</v>
      </c>
      <c r="AF24" t="n">
        <v>2.173693426182379e-06</v>
      </c>
      <c r="AG24" t="n">
        <v>0.236875</v>
      </c>
      <c r="AH24" t="n">
        <v>251569.965887204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4.4308</v>
      </c>
      <c r="E25" t="n">
        <v>22.57</v>
      </c>
      <c r="F25" t="n">
        <v>18.06</v>
      </c>
      <c r="G25" t="n">
        <v>37.36</v>
      </c>
      <c r="H25" t="n">
        <v>0.4</v>
      </c>
      <c r="I25" t="n">
        <v>29</v>
      </c>
      <c r="J25" t="n">
        <v>296.92</v>
      </c>
      <c r="K25" t="n">
        <v>61.2</v>
      </c>
      <c r="L25" t="n">
        <v>6.75</v>
      </c>
      <c r="M25" t="n">
        <v>27</v>
      </c>
      <c r="N25" t="n">
        <v>83.97</v>
      </c>
      <c r="O25" t="n">
        <v>36854.25</v>
      </c>
      <c r="P25" t="n">
        <v>261.91</v>
      </c>
      <c r="Q25" t="n">
        <v>2924.6</v>
      </c>
      <c r="R25" t="n">
        <v>85.84999999999999</v>
      </c>
      <c r="S25" t="n">
        <v>60.56</v>
      </c>
      <c r="T25" t="n">
        <v>12786.49</v>
      </c>
      <c r="U25" t="n">
        <v>0.71</v>
      </c>
      <c r="V25" t="n">
        <v>0.95</v>
      </c>
      <c r="W25" t="n">
        <v>0.21</v>
      </c>
      <c r="X25" t="n">
        <v>0.78</v>
      </c>
      <c r="Y25" t="n">
        <v>1</v>
      </c>
      <c r="Z25" t="n">
        <v>10</v>
      </c>
      <c r="AA25" t="n">
        <v>199.7104639971637</v>
      </c>
      <c r="AB25" t="n">
        <v>273.2526674446439</v>
      </c>
      <c r="AC25" t="n">
        <v>247.1738163763346</v>
      </c>
      <c r="AD25" t="n">
        <v>199710.4639971638</v>
      </c>
      <c r="AE25" t="n">
        <v>273252.6674446439</v>
      </c>
      <c r="AF25" t="n">
        <v>2.189854899326728e-06</v>
      </c>
      <c r="AG25" t="n">
        <v>0.2351041666666667</v>
      </c>
      <c r="AH25" t="n">
        <v>247173.8163763346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4.4562</v>
      </c>
      <c r="E26" t="n">
        <v>22.44</v>
      </c>
      <c r="F26" t="n">
        <v>17.98</v>
      </c>
      <c r="G26" t="n">
        <v>38.53</v>
      </c>
      <c r="H26" t="n">
        <v>0.42</v>
      </c>
      <c r="I26" t="n">
        <v>28</v>
      </c>
      <c r="J26" t="n">
        <v>297.44</v>
      </c>
      <c r="K26" t="n">
        <v>61.2</v>
      </c>
      <c r="L26" t="n">
        <v>7</v>
      </c>
      <c r="M26" t="n">
        <v>26</v>
      </c>
      <c r="N26" t="n">
        <v>84.23999999999999</v>
      </c>
      <c r="O26" t="n">
        <v>36918.48</v>
      </c>
      <c r="P26" t="n">
        <v>258.36</v>
      </c>
      <c r="Q26" t="n">
        <v>2924.4</v>
      </c>
      <c r="R26" t="n">
        <v>83.18000000000001</v>
      </c>
      <c r="S26" t="n">
        <v>60.56</v>
      </c>
      <c r="T26" t="n">
        <v>11455.28</v>
      </c>
      <c r="U26" t="n">
        <v>0.73</v>
      </c>
      <c r="V26" t="n">
        <v>0.96</v>
      </c>
      <c r="W26" t="n">
        <v>0.22</v>
      </c>
      <c r="X26" t="n">
        <v>0.71</v>
      </c>
      <c r="Y26" t="n">
        <v>1</v>
      </c>
      <c r="Z26" t="n">
        <v>10</v>
      </c>
      <c r="AA26" t="n">
        <v>196.4151724471592</v>
      </c>
      <c r="AB26" t="n">
        <v>268.743904167927</v>
      </c>
      <c r="AC26" t="n">
        <v>243.0953631386571</v>
      </c>
      <c r="AD26" t="n">
        <v>196415.1724471592</v>
      </c>
      <c r="AE26" t="n">
        <v>268743.904167927</v>
      </c>
      <c r="AF26" t="n">
        <v>2.202408459506131e-06</v>
      </c>
      <c r="AG26" t="n">
        <v>0.23375</v>
      </c>
      <c r="AH26" t="n">
        <v>243095.3631386572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4.4917</v>
      </c>
      <c r="E27" t="n">
        <v>22.26</v>
      </c>
      <c r="F27" t="n">
        <v>17.91</v>
      </c>
      <c r="G27" t="n">
        <v>41.34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253.04</v>
      </c>
      <c r="Q27" t="n">
        <v>2924.54</v>
      </c>
      <c r="R27" t="n">
        <v>81.62</v>
      </c>
      <c r="S27" t="n">
        <v>60.56</v>
      </c>
      <c r="T27" t="n">
        <v>10683.73</v>
      </c>
      <c r="U27" t="n">
        <v>0.74</v>
      </c>
      <c r="V27" t="n">
        <v>0.96</v>
      </c>
      <c r="W27" t="n">
        <v>0.19</v>
      </c>
      <c r="X27" t="n">
        <v>0.64</v>
      </c>
      <c r="Y27" t="n">
        <v>1</v>
      </c>
      <c r="Z27" t="n">
        <v>10</v>
      </c>
      <c r="AA27" t="n">
        <v>191.8031283375291</v>
      </c>
      <c r="AB27" t="n">
        <v>262.4335019481084</v>
      </c>
      <c r="AC27" t="n">
        <v>237.3872168499908</v>
      </c>
      <c r="AD27" t="n">
        <v>191803.1283375291</v>
      </c>
      <c r="AE27" t="n">
        <v>262433.5019481084</v>
      </c>
      <c r="AF27" t="n">
        <v>2.219953789678131e-06</v>
      </c>
      <c r="AG27" t="n">
        <v>0.231875</v>
      </c>
      <c r="AH27" t="n">
        <v>237387.2168499908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4.4548</v>
      </c>
      <c r="E28" t="n">
        <v>22.45</v>
      </c>
      <c r="F28" t="n">
        <v>18.1</v>
      </c>
      <c r="G28" t="n">
        <v>41.76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255.02</v>
      </c>
      <c r="Q28" t="n">
        <v>2924.39</v>
      </c>
      <c r="R28" t="n">
        <v>87.72</v>
      </c>
      <c r="S28" t="n">
        <v>60.56</v>
      </c>
      <c r="T28" t="n">
        <v>13733.01</v>
      </c>
      <c r="U28" t="n">
        <v>0.6899999999999999</v>
      </c>
      <c r="V28" t="n">
        <v>0.95</v>
      </c>
      <c r="W28" t="n">
        <v>0.21</v>
      </c>
      <c r="X28" t="n">
        <v>0.82</v>
      </c>
      <c r="Y28" t="n">
        <v>1</v>
      </c>
      <c r="Z28" t="n">
        <v>10</v>
      </c>
      <c r="AA28" t="n">
        <v>195.0223383678144</v>
      </c>
      <c r="AB28" t="n">
        <v>266.8381671330656</v>
      </c>
      <c r="AC28" t="n">
        <v>241.3715069716835</v>
      </c>
      <c r="AD28" t="n">
        <v>195022.3383678144</v>
      </c>
      <c r="AE28" t="n">
        <v>266838.1671330656</v>
      </c>
      <c r="AF28" t="n">
        <v>2.201716530992306e-06</v>
      </c>
      <c r="AG28" t="n">
        <v>0.2338541666666667</v>
      </c>
      <c r="AH28" t="n">
        <v>241371.5069716836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4.5063</v>
      </c>
      <c r="E29" t="n">
        <v>22.19</v>
      </c>
      <c r="F29" t="n">
        <v>17.95</v>
      </c>
      <c r="G29" t="n">
        <v>44.87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247.95</v>
      </c>
      <c r="Q29" t="n">
        <v>2924.39</v>
      </c>
      <c r="R29" t="n">
        <v>82.59</v>
      </c>
      <c r="S29" t="n">
        <v>60.56</v>
      </c>
      <c r="T29" t="n">
        <v>11179.14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188.573508299913</v>
      </c>
      <c r="AB29" t="n">
        <v>258.0145933318639</v>
      </c>
      <c r="AC29" t="n">
        <v>233.3900426701022</v>
      </c>
      <c r="AD29" t="n">
        <v>188573.508299913</v>
      </c>
      <c r="AE29" t="n">
        <v>258014.5933318639</v>
      </c>
      <c r="AF29" t="n">
        <v>2.227169615608024e-06</v>
      </c>
      <c r="AG29" t="n">
        <v>0.2311458333333334</v>
      </c>
      <c r="AH29" t="n">
        <v>233390.0426701021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4.5269</v>
      </c>
      <c r="E30" t="n">
        <v>22.09</v>
      </c>
      <c r="F30" t="n">
        <v>17.9</v>
      </c>
      <c r="G30" t="n">
        <v>46.7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244.56</v>
      </c>
      <c r="Q30" t="n">
        <v>2924.44</v>
      </c>
      <c r="R30" t="n">
        <v>81.01000000000001</v>
      </c>
      <c r="S30" t="n">
        <v>60.56</v>
      </c>
      <c r="T30" t="n">
        <v>10395.78</v>
      </c>
      <c r="U30" t="n">
        <v>0.75</v>
      </c>
      <c r="V30" t="n">
        <v>0.96</v>
      </c>
      <c r="W30" t="n">
        <v>0.2</v>
      </c>
      <c r="X30" t="n">
        <v>0.62</v>
      </c>
      <c r="Y30" t="n">
        <v>1</v>
      </c>
      <c r="Z30" t="n">
        <v>10</v>
      </c>
      <c r="AA30" t="n">
        <v>185.7643311004189</v>
      </c>
      <c r="AB30" t="n">
        <v>254.1709531553666</v>
      </c>
      <c r="AC30" t="n">
        <v>229.9132341174657</v>
      </c>
      <c r="AD30" t="n">
        <v>185764.3311004189</v>
      </c>
      <c r="AE30" t="n">
        <v>254170.9531553666</v>
      </c>
      <c r="AF30" t="n">
        <v>2.237350849454312e-06</v>
      </c>
      <c r="AG30" t="n">
        <v>0.2301041666666667</v>
      </c>
      <c r="AH30" t="n">
        <v>229913.2341174657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4.542</v>
      </c>
      <c r="E31" t="n">
        <v>22.02</v>
      </c>
      <c r="F31" t="n">
        <v>17.88</v>
      </c>
      <c r="G31" t="n">
        <v>48.77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240.85</v>
      </c>
      <c r="Q31" t="n">
        <v>2924.47</v>
      </c>
      <c r="R31" t="n">
        <v>80.08</v>
      </c>
      <c r="S31" t="n">
        <v>60.56</v>
      </c>
      <c r="T31" t="n">
        <v>9933.74</v>
      </c>
      <c r="U31" t="n">
        <v>0.76</v>
      </c>
      <c r="V31" t="n">
        <v>0.96</v>
      </c>
      <c r="W31" t="n">
        <v>0.21</v>
      </c>
      <c r="X31" t="n">
        <v>0.6</v>
      </c>
      <c r="Y31" t="n">
        <v>1</v>
      </c>
      <c r="Z31" t="n">
        <v>10</v>
      </c>
      <c r="AA31" t="n">
        <v>183.1179686116585</v>
      </c>
      <c r="AB31" t="n">
        <v>250.5500832489732</v>
      </c>
      <c r="AC31" t="n">
        <v>226.6379349530144</v>
      </c>
      <c r="AD31" t="n">
        <v>183117.9686116585</v>
      </c>
      <c r="AE31" t="n">
        <v>250550.0832489732</v>
      </c>
      <c r="AF31" t="n">
        <v>2.244813792710571e-06</v>
      </c>
      <c r="AG31" t="n">
        <v>0.229375</v>
      </c>
      <c r="AH31" t="n">
        <v>226637.9349530144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4.5396</v>
      </c>
      <c r="E32" t="n">
        <v>22.03</v>
      </c>
      <c r="F32" t="n">
        <v>17.89</v>
      </c>
      <c r="G32" t="n">
        <v>48.8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240.37</v>
      </c>
      <c r="Q32" t="n">
        <v>2924.55</v>
      </c>
      <c r="R32" t="n">
        <v>80.13</v>
      </c>
      <c r="S32" t="n">
        <v>60.56</v>
      </c>
      <c r="T32" t="n">
        <v>9960.68</v>
      </c>
      <c r="U32" t="n">
        <v>0.76</v>
      </c>
      <c r="V32" t="n">
        <v>0.96</v>
      </c>
      <c r="W32" t="n">
        <v>0.22</v>
      </c>
      <c r="X32" t="n">
        <v>0.62</v>
      </c>
      <c r="Y32" t="n">
        <v>1</v>
      </c>
      <c r="Z32" t="n">
        <v>10</v>
      </c>
      <c r="AA32" t="n">
        <v>182.9875009088537</v>
      </c>
      <c r="AB32" t="n">
        <v>250.371571582167</v>
      </c>
      <c r="AC32" t="n">
        <v>226.4764601891454</v>
      </c>
      <c r="AD32" t="n">
        <v>182987.5009088537</v>
      </c>
      <c r="AE32" t="n">
        <v>250371.5715821669</v>
      </c>
      <c r="AF32" t="n">
        <v>2.243627629544013e-06</v>
      </c>
      <c r="AG32" t="n">
        <v>0.2294791666666667</v>
      </c>
      <c r="AH32" t="n">
        <v>226476.4601891454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4.5388</v>
      </c>
      <c r="E33" t="n">
        <v>22.03</v>
      </c>
      <c r="F33" t="n">
        <v>17.9</v>
      </c>
      <c r="G33" t="n">
        <v>48.81</v>
      </c>
      <c r="H33" t="n">
        <v>0.52</v>
      </c>
      <c r="I33" t="n">
        <v>22</v>
      </c>
      <c r="J33" t="n">
        <v>301.11</v>
      </c>
      <c r="K33" t="n">
        <v>61.2</v>
      </c>
      <c r="L33" t="n">
        <v>8.75</v>
      </c>
      <c r="M33" t="n">
        <v>3</v>
      </c>
      <c r="N33" t="n">
        <v>86.16</v>
      </c>
      <c r="O33" t="n">
        <v>37371.47</v>
      </c>
      <c r="P33" t="n">
        <v>239.89</v>
      </c>
      <c r="Q33" t="n">
        <v>2924.42</v>
      </c>
      <c r="R33" t="n">
        <v>80.17</v>
      </c>
      <c r="S33" t="n">
        <v>60.56</v>
      </c>
      <c r="T33" t="n">
        <v>9979.24</v>
      </c>
      <c r="U33" t="n">
        <v>0.76</v>
      </c>
      <c r="V33" t="n">
        <v>0.96</v>
      </c>
      <c r="W33" t="n">
        <v>0.22</v>
      </c>
      <c r="X33" t="n">
        <v>0.62</v>
      </c>
      <c r="Y33" t="n">
        <v>1</v>
      </c>
      <c r="Z33" t="n">
        <v>10</v>
      </c>
      <c r="AA33" t="n">
        <v>182.792936359896</v>
      </c>
      <c r="AB33" t="n">
        <v>250.1053597827011</v>
      </c>
      <c r="AC33" t="n">
        <v>226.2356552701899</v>
      </c>
      <c r="AD33" t="n">
        <v>182792.936359896</v>
      </c>
      <c r="AE33" t="n">
        <v>250105.3597827011</v>
      </c>
      <c r="AF33" t="n">
        <v>2.243232241821827e-06</v>
      </c>
      <c r="AG33" t="n">
        <v>0.2294791666666667</v>
      </c>
      <c r="AH33" t="n">
        <v>226235.6552701899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4.5355</v>
      </c>
      <c r="E34" t="n">
        <v>22.05</v>
      </c>
      <c r="F34" t="n">
        <v>17.91</v>
      </c>
      <c r="G34" t="n">
        <v>48.85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239.87</v>
      </c>
      <c r="Q34" t="n">
        <v>2924.44</v>
      </c>
      <c r="R34" t="n">
        <v>80.59999999999999</v>
      </c>
      <c r="S34" t="n">
        <v>60.56</v>
      </c>
      <c r="T34" t="n">
        <v>10194.35</v>
      </c>
      <c r="U34" t="n">
        <v>0.75</v>
      </c>
      <c r="V34" t="n">
        <v>0.96</v>
      </c>
      <c r="W34" t="n">
        <v>0.23</v>
      </c>
      <c r="X34" t="n">
        <v>0.64</v>
      </c>
      <c r="Y34" t="n">
        <v>1</v>
      </c>
      <c r="Z34" t="n">
        <v>10</v>
      </c>
      <c r="AA34" t="n">
        <v>182.9436179949283</v>
      </c>
      <c r="AB34" t="n">
        <v>250.3115290433568</v>
      </c>
      <c r="AC34" t="n">
        <v>226.422148025969</v>
      </c>
      <c r="AD34" t="n">
        <v>182943.6179949283</v>
      </c>
      <c r="AE34" t="n">
        <v>250311.5290433567</v>
      </c>
      <c r="AF34" t="n">
        <v>2.24160126746781e-06</v>
      </c>
      <c r="AG34" t="n">
        <v>0.2296875</v>
      </c>
      <c r="AH34" t="n">
        <v>226422.148025969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3.495</v>
      </c>
      <c r="E2" t="n">
        <v>28.61</v>
      </c>
      <c r="F2" t="n">
        <v>22.02</v>
      </c>
      <c r="G2" t="n">
        <v>8.16</v>
      </c>
      <c r="H2" t="n">
        <v>0.13</v>
      </c>
      <c r="I2" t="n">
        <v>162</v>
      </c>
      <c r="J2" t="n">
        <v>133.21</v>
      </c>
      <c r="K2" t="n">
        <v>46.47</v>
      </c>
      <c r="L2" t="n">
        <v>1</v>
      </c>
      <c r="M2" t="n">
        <v>160</v>
      </c>
      <c r="N2" t="n">
        <v>20.75</v>
      </c>
      <c r="O2" t="n">
        <v>16663.42</v>
      </c>
      <c r="P2" t="n">
        <v>223.36</v>
      </c>
      <c r="Q2" t="n">
        <v>2925.11</v>
      </c>
      <c r="R2" t="n">
        <v>215.84</v>
      </c>
      <c r="S2" t="n">
        <v>60.56</v>
      </c>
      <c r="T2" t="n">
        <v>77113.14</v>
      </c>
      <c r="U2" t="n">
        <v>0.28</v>
      </c>
      <c r="V2" t="n">
        <v>0.78</v>
      </c>
      <c r="W2" t="n">
        <v>0.42</v>
      </c>
      <c r="X2" t="n">
        <v>4.74</v>
      </c>
      <c r="Y2" t="n">
        <v>1</v>
      </c>
      <c r="Z2" t="n">
        <v>10</v>
      </c>
      <c r="AA2" t="n">
        <v>217.8273077650203</v>
      </c>
      <c r="AB2" t="n">
        <v>298.040932346551</v>
      </c>
      <c r="AC2" t="n">
        <v>269.5963240665598</v>
      </c>
      <c r="AD2" t="n">
        <v>217827.3077650203</v>
      </c>
      <c r="AE2" t="n">
        <v>298040.932346551</v>
      </c>
      <c r="AF2" t="n">
        <v>1.956370470336606e-06</v>
      </c>
      <c r="AG2" t="n">
        <v>0.2980208333333333</v>
      </c>
      <c r="AH2" t="n">
        <v>269596.3240665598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3.8275</v>
      </c>
      <c r="E3" t="n">
        <v>26.13</v>
      </c>
      <c r="F3" t="n">
        <v>20.71</v>
      </c>
      <c r="G3" t="n">
        <v>10.44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203.96</v>
      </c>
      <c r="Q3" t="n">
        <v>2924.75</v>
      </c>
      <c r="R3" t="n">
        <v>172.29</v>
      </c>
      <c r="S3" t="n">
        <v>60.56</v>
      </c>
      <c r="T3" t="n">
        <v>55554.29</v>
      </c>
      <c r="U3" t="n">
        <v>0.35</v>
      </c>
      <c r="V3" t="n">
        <v>0.83</v>
      </c>
      <c r="W3" t="n">
        <v>0.36</v>
      </c>
      <c r="X3" t="n">
        <v>3.43</v>
      </c>
      <c r="Y3" t="n">
        <v>1</v>
      </c>
      <c r="Z3" t="n">
        <v>10</v>
      </c>
      <c r="AA3" t="n">
        <v>183.484793801546</v>
      </c>
      <c r="AB3" t="n">
        <v>251.0519896569623</v>
      </c>
      <c r="AC3" t="n">
        <v>227.0919401178553</v>
      </c>
      <c r="AD3" t="n">
        <v>183484.793801546</v>
      </c>
      <c r="AE3" t="n">
        <v>251051.9896569623</v>
      </c>
      <c r="AF3" t="n">
        <v>2.1424915522785e-06</v>
      </c>
      <c r="AG3" t="n">
        <v>0.2721875</v>
      </c>
      <c r="AH3" t="n">
        <v>227091.9401178553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4.0673</v>
      </c>
      <c r="E4" t="n">
        <v>24.59</v>
      </c>
      <c r="F4" t="n">
        <v>19.9</v>
      </c>
      <c r="G4" t="n">
        <v>12.98</v>
      </c>
      <c r="H4" t="n">
        <v>0.2</v>
      </c>
      <c r="I4" t="n">
        <v>92</v>
      </c>
      <c r="J4" t="n">
        <v>133.88</v>
      </c>
      <c r="K4" t="n">
        <v>46.47</v>
      </c>
      <c r="L4" t="n">
        <v>1.5</v>
      </c>
      <c r="M4" t="n">
        <v>90</v>
      </c>
      <c r="N4" t="n">
        <v>20.91</v>
      </c>
      <c r="O4" t="n">
        <v>16746.01</v>
      </c>
      <c r="P4" t="n">
        <v>189.73</v>
      </c>
      <c r="Q4" t="n">
        <v>2924.78</v>
      </c>
      <c r="R4" t="n">
        <v>146.3</v>
      </c>
      <c r="S4" t="n">
        <v>60.56</v>
      </c>
      <c r="T4" t="n">
        <v>42694.75</v>
      </c>
      <c r="U4" t="n">
        <v>0.41</v>
      </c>
      <c r="V4" t="n">
        <v>0.86</v>
      </c>
      <c r="W4" t="n">
        <v>0.31</v>
      </c>
      <c r="X4" t="n">
        <v>2.62</v>
      </c>
      <c r="Y4" t="n">
        <v>1</v>
      </c>
      <c r="Z4" t="n">
        <v>10</v>
      </c>
      <c r="AA4" t="n">
        <v>162.3796253147435</v>
      </c>
      <c r="AB4" t="n">
        <v>222.1749670390133</v>
      </c>
      <c r="AC4" t="n">
        <v>200.9709000093984</v>
      </c>
      <c r="AD4" t="n">
        <v>162379.6253147435</v>
      </c>
      <c r="AE4" t="n">
        <v>222174.9670390133</v>
      </c>
      <c r="AF4" t="n">
        <v>2.276722636337647e-06</v>
      </c>
      <c r="AG4" t="n">
        <v>0.2561458333333334</v>
      </c>
      <c r="AH4" t="n">
        <v>200970.9000093984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4.2486</v>
      </c>
      <c r="E5" t="n">
        <v>23.54</v>
      </c>
      <c r="F5" t="n">
        <v>19.34</v>
      </c>
      <c r="G5" t="n">
        <v>15.68</v>
      </c>
      <c r="H5" t="n">
        <v>0.23</v>
      </c>
      <c r="I5" t="n">
        <v>74</v>
      </c>
      <c r="J5" t="n">
        <v>134.22</v>
      </c>
      <c r="K5" t="n">
        <v>46.47</v>
      </c>
      <c r="L5" t="n">
        <v>1.75</v>
      </c>
      <c r="M5" t="n">
        <v>72</v>
      </c>
      <c r="N5" t="n">
        <v>21</v>
      </c>
      <c r="O5" t="n">
        <v>16787.35</v>
      </c>
      <c r="P5" t="n">
        <v>177.94</v>
      </c>
      <c r="Q5" t="n">
        <v>2924.72</v>
      </c>
      <c r="R5" t="n">
        <v>127.68</v>
      </c>
      <c r="S5" t="n">
        <v>60.56</v>
      </c>
      <c r="T5" t="n">
        <v>33474.08</v>
      </c>
      <c r="U5" t="n">
        <v>0.47</v>
      </c>
      <c r="V5" t="n">
        <v>0.89</v>
      </c>
      <c r="W5" t="n">
        <v>0.29</v>
      </c>
      <c r="X5" t="n">
        <v>2.06</v>
      </c>
      <c r="Y5" t="n">
        <v>1</v>
      </c>
      <c r="Z5" t="n">
        <v>10</v>
      </c>
      <c r="AA5" t="n">
        <v>147.5364404395235</v>
      </c>
      <c r="AB5" t="n">
        <v>201.8658666576468</v>
      </c>
      <c r="AC5" t="n">
        <v>182.6000716644216</v>
      </c>
      <c r="AD5" t="n">
        <v>147536.4404395235</v>
      </c>
      <c r="AE5" t="n">
        <v>201865.8666576468</v>
      </c>
      <c r="AF5" t="n">
        <v>2.378207605228069e-06</v>
      </c>
      <c r="AG5" t="n">
        <v>0.2452083333333333</v>
      </c>
      <c r="AH5" t="n">
        <v>182600.0716644216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4.3897</v>
      </c>
      <c r="E6" t="n">
        <v>22.78</v>
      </c>
      <c r="F6" t="n">
        <v>18.94</v>
      </c>
      <c r="G6" t="n">
        <v>18.63</v>
      </c>
      <c r="H6" t="n">
        <v>0.26</v>
      </c>
      <c r="I6" t="n">
        <v>61</v>
      </c>
      <c r="J6" t="n">
        <v>134.55</v>
      </c>
      <c r="K6" t="n">
        <v>46.47</v>
      </c>
      <c r="L6" t="n">
        <v>2</v>
      </c>
      <c r="M6" t="n">
        <v>59</v>
      </c>
      <c r="N6" t="n">
        <v>21.09</v>
      </c>
      <c r="O6" t="n">
        <v>16828.84</v>
      </c>
      <c r="P6" t="n">
        <v>166.8</v>
      </c>
      <c r="Q6" t="n">
        <v>2924.78</v>
      </c>
      <c r="R6" t="n">
        <v>114.5</v>
      </c>
      <c r="S6" t="n">
        <v>60.56</v>
      </c>
      <c r="T6" t="n">
        <v>26947.76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135.8293193734201</v>
      </c>
      <c r="AB6" t="n">
        <v>185.8476671332821</v>
      </c>
      <c r="AC6" t="n">
        <v>168.110626620973</v>
      </c>
      <c r="AD6" t="n">
        <v>135829.3193734201</v>
      </c>
      <c r="AE6" t="n">
        <v>185847.6671332821</v>
      </c>
      <c r="AF6" t="n">
        <v>2.457190115489728e-06</v>
      </c>
      <c r="AG6" t="n">
        <v>0.2372916666666667</v>
      </c>
      <c r="AH6" t="n">
        <v>168110.626620973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4.5021</v>
      </c>
      <c r="E7" t="n">
        <v>22.21</v>
      </c>
      <c r="F7" t="n">
        <v>18.64</v>
      </c>
      <c r="G7" t="n">
        <v>21.93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45</v>
      </c>
      <c r="N7" t="n">
        <v>21.17</v>
      </c>
      <c r="O7" t="n">
        <v>16870.25</v>
      </c>
      <c r="P7" t="n">
        <v>156.82</v>
      </c>
      <c r="Q7" t="n">
        <v>2924.5</v>
      </c>
      <c r="R7" t="n">
        <v>105.83</v>
      </c>
      <c r="S7" t="n">
        <v>60.56</v>
      </c>
      <c r="T7" t="n">
        <v>22666.81</v>
      </c>
      <c r="U7" t="n">
        <v>0.57</v>
      </c>
      <c r="V7" t="n">
        <v>0.92</v>
      </c>
      <c r="W7" t="n">
        <v>0.22</v>
      </c>
      <c r="X7" t="n">
        <v>1.37</v>
      </c>
      <c r="Y7" t="n">
        <v>1</v>
      </c>
      <c r="Z7" t="n">
        <v>10</v>
      </c>
      <c r="AA7" t="n">
        <v>126.4744298538112</v>
      </c>
      <c r="AB7" t="n">
        <v>173.0478945839615</v>
      </c>
      <c r="AC7" t="n">
        <v>156.5324463991618</v>
      </c>
      <c r="AD7" t="n">
        <v>126474.4298538112</v>
      </c>
      <c r="AE7" t="n">
        <v>173047.8945839615</v>
      </c>
      <c r="AF7" t="n">
        <v>2.520107437625875e-06</v>
      </c>
      <c r="AG7" t="n">
        <v>0.2313541666666667</v>
      </c>
      <c r="AH7" t="n">
        <v>156532.4463991619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4.5157</v>
      </c>
      <c r="E8" t="n">
        <v>22.14</v>
      </c>
      <c r="F8" t="n">
        <v>18.68</v>
      </c>
      <c r="G8" t="n">
        <v>23.85</v>
      </c>
      <c r="H8" t="n">
        <v>0.33</v>
      </c>
      <c r="I8" t="n">
        <v>47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153.56</v>
      </c>
      <c r="Q8" t="n">
        <v>2924.59</v>
      </c>
      <c r="R8" t="n">
        <v>105.19</v>
      </c>
      <c r="S8" t="n">
        <v>60.56</v>
      </c>
      <c r="T8" t="n">
        <v>22365.07</v>
      </c>
      <c r="U8" t="n">
        <v>0.58</v>
      </c>
      <c r="V8" t="n">
        <v>0.92</v>
      </c>
      <c r="W8" t="n">
        <v>0.28</v>
      </c>
      <c r="X8" t="n">
        <v>1.41</v>
      </c>
      <c r="Y8" t="n">
        <v>1</v>
      </c>
      <c r="Z8" t="n">
        <v>10</v>
      </c>
      <c r="AA8" t="n">
        <v>124.4377381579389</v>
      </c>
      <c r="AB8" t="n">
        <v>170.2612031531743</v>
      </c>
      <c r="AC8" t="n">
        <v>154.0117128873821</v>
      </c>
      <c r="AD8" t="n">
        <v>124437.7381579389</v>
      </c>
      <c r="AE8" t="n">
        <v>170261.2031531743</v>
      </c>
      <c r="AF8" t="n">
        <v>2.527720209699287e-06</v>
      </c>
      <c r="AG8" t="n">
        <v>0.230625</v>
      </c>
      <c r="AH8" t="n">
        <v>154011.7128873821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4.5377</v>
      </c>
      <c r="E9" t="n">
        <v>22.04</v>
      </c>
      <c r="F9" t="n">
        <v>18.61</v>
      </c>
      <c r="G9" t="n">
        <v>24.27</v>
      </c>
      <c r="H9" t="n">
        <v>0.36</v>
      </c>
      <c r="I9" t="n">
        <v>46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152.29</v>
      </c>
      <c r="Q9" t="n">
        <v>2924.55</v>
      </c>
      <c r="R9" t="n">
        <v>101.71</v>
      </c>
      <c r="S9" t="n">
        <v>60.56</v>
      </c>
      <c r="T9" t="n">
        <v>20627.65</v>
      </c>
      <c r="U9" t="n">
        <v>0.6</v>
      </c>
      <c r="V9" t="n">
        <v>0.92</v>
      </c>
      <c r="W9" t="n">
        <v>0.3</v>
      </c>
      <c r="X9" t="n">
        <v>1.33</v>
      </c>
      <c r="Y9" t="n">
        <v>1</v>
      </c>
      <c r="Z9" t="n">
        <v>10</v>
      </c>
      <c r="AA9" t="n">
        <v>123.0167865988973</v>
      </c>
      <c r="AB9" t="n">
        <v>168.3169945421361</v>
      </c>
      <c r="AC9" t="n">
        <v>152.2530568174669</v>
      </c>
      <c r="AD9" t="n">
        <v>123016.7865988973</v>
      </c>
      <c r="AE9" t="n">
        <v>168316.9945421361</v>
      </c>
      <c r="AF9" t="n">
        <v>2.540034988053338e-06</v>
      </c>
      <c r="AG9" t="n">
        <v>0.2295833333333333</v>
      </c>
      <c r="AH9" t="n">
        <v>152253.0568174669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2.2269</v>
      </c>
      <c r="E2" t="n">
        <v>44.91</v>
      </c>
      <c r="F2" t="n">
        <v>26.75</v>
      </c>
      <c r="G2" t="n">
        <v>5.11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431.77</v>
      </c>
      <c r="Q2" t="n">
        <v>2926.06</v>
      </c>
      <c r="R2" t="n">
        <v>370.57</v>
      </c>
      <c r="S2" t="n">
        <v>60.56</v>
      </c>
      <c r="T2" t="n">
        <v>153718.52</v>
      </c>
      <c r="U2" t="n">
        <v>0.16</v>
      </c>
      <c r="V2" t="n">
        <v>0.64</v>
      </c>
      <c r="W2" t="n">
        <v>0.67</v>
      </c>
      <c r="X2" t="n">
        <v>9.460000000000001</v>
      </c>
      <c r="Y2" t="n">
        <v>1</v>
      </c>
      <c r="Z2" t="n">
        <v>10</v>
      </c>
      <c r="AA2" t="n">
        <v>625.3377964831844</v>
      </c>
      <c r="AB2" t="n">
        <v>855.6147611048142</v>
      </c>
      <c r="AC2" t="n">
        <v>773.9560891678295</v>
      </c>
      <c r="AD2" t="n">
        <v>625337.7964831844</v>
      </c>
      <c r="AE2" t="n">
        <v>855614.7611048142</v>
      </c>
      <c r="AF2" t="n">
        <v>1.12106456130302e-06</v>
      </c>
      <c r="AG2" t="n">
        <v>0.4678125</v>
      </c>
      <c r="AH2" t="n">
        <v>773956.0891678295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2.6664</v>
      </c>
      <c r="E3" t="n">
        <v>37.5</v>
      </c>
      <c r="F3" t="n">
        <v>23.85</v>
      </c>
      <c r="G3" t="n">
        <v>6.44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381.63</v>
      </c>
      <c r="Q3" t="n">
        <v>2925.54</v>
      </c>
      <c r="R3" t="n">
        <v>275.06</v>
      </c>
      <c r="S3" t="n">
        <v>60.56</v>
      </c>
      <c r="T3" t="n">
        <v>106425.72</v>
      </c>
      <c r="U3" t="n">
        <v>0.22</v>
      </c>
      <c r="V3" t="n">
        <v>0.72</v>
      </c>
      <c r="W3" t="n">
        <v>0.52</v>
      </c>
      <c r="X3" t="n">
        <v>6.56</v>
      </c>
      <c r="Y3" t="n">
        <v>1</v>
      </c>
      <c r="Z3" t="n">
        <v>10</v>
      </c>
      <c r="AA3" t="n">
        <v>463.1720578989267</v>
      </c>
      <c r="AB3" t="n">
        <v>633.7324433263681</v>
      </c>
      <c r="AC3" t="n">
        <v>573.2499083843692</v>
      </c>
      <c r="AD3" t="n">
        <v>463172.0578989267</v>
      </c>
      <c r="AE3" t="n">
        <v>633732.4433263681</v>
      </c>
      <c r="AF3" t="n">
        <v>1.342317367757139e-06</v>
      </c>
      <c r="AG3" t="n">
        <v>0.390625</v>
      </c>
      <c r="AH3" t="n">
        <v>573249.9083843692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22.26</v>
      </c>
      <c r="G4" t="n">
        <v>7.81</v>
      </c>
      <c r="H4" t="n">
        <v>0.11</v>
      </c>
      <c r="I4" t="n">
        <v>171</v>
      </c>
      <c r="J4" t="n">
        <v>253.75</v>
      </c>
      <c r="K4" t="n">
        <v>59.19</v>
      </c>
      <c r="L4" t="n">
        <v>1.5</v>
      </c>
      <c r="M4" t="n">
        <v>169</v>
      </c>
      <c r="N4" t="n">
        <v>63.06</v>
      </c>
      <c r="O4" t="n">
        <v>31530.44</v>
      </c>
      <c r="P4" t="n">
        <v>353.13</v>
      </c>
      <c r="Q4" t="n">
        <v>2924.98</v>
      </c>
      <c r="R4" t="n">
        <v>223.08</v>
      </c>
      <c r="S4" t="n">
        <v>60.56</v>
      </c>
      <c r="T4" t="n">
        <v>80688.71000000001</v>
      </c>
      <c r="U4" t="n">
        <v>0.27</v>
      </c>
      <c r="V4" t="n">
        <v>0.77</v>
      </c>
      <c r="W4" t="n">
        <v>0.44</v>
      </c>
      <c r="X4" t="n">
        <v>4.98</v>
      </c>
      <c r="Y4" t="n">
        <v>1</v>
      </c>
      <c r="Z4" t="n">
        <v>10</v>
      </c>
      <c r="AA4" t="n">
        <v>383.112703578275</v>
      </c>
      <c r="AB4" t="n">
        <v>524.1917027754137</v>
      </c>
      <c r="AC4" t="n">
        <v>474.1635823702031</v>
      </c>
      <c r="AD4" t="n">
        <v>383112.703578275</v>
      </c>
      <c r="AE4" t="n">
        <v>524191.7027754137</v>
      </c>
      <c r="AF4" t="n">
        <v>1.506281051629964e-06</v>
      </c>
      <c r="AG4" t="n">
        <v>0.348125</v>
      </c>
      <c r="AH4" t="n">
        <v>474163.582370203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3.236</v>
      </c>
      <c r="E5" t="n">
        <v>30.9</v>
      </c>
      <c r="F5" t="n">
        <v>21.3</v>
      </c>
      <c r="G5" t="n">
        <v>9.19</v>
      </c>
      <c r="H5" t="n">
        <v>0.12</v>
      </c>
      <c r="I5" t="n">
        <v>139</v>
      </c>
      <c r="J5" t="n">
        <v>254.21</v>
      </c>
      <c r="K5" t="n">
        <v>59.19</v>
      </c>
      <c r="L5" t="n">
        <v>1.75</v>
      </c>
      <c r="M5" t="n">
        <v>137</v>
      </c>
      <c r="N5" t="n">
        <v>63.26</v>
      </c>
      <c r="O5" t="n">
        <v>31586.46</v>
      </c>
      <c r="P5" t="n">
        <v>335.13</v>
      </c>
      <c r="Q5" t="n">
        <v>2925.04</v>
      </c>
      <c r="R5" t="n">
        <v>192.39</v>
      </c>
      <c r="S5" t="n">
        <v>60.56</v>
      </c>
      <c r="T5" t="n">
        <v>65502.81</v>
      </c>
      <c r="U5" t="n">
        <v>0.31</v>
      </c>
      <c r="V5" t="n">
        <v>0.8100000000000001</v>
      </c>
      <c r="W5" t="n">
        <v>0.38</v>
      </c>
      <c r="X5" t="n">
        <v>4.02</v>
      </c>
      <c r="Y5" t="n">
        <v>1</v>
      </c>
      <c r="Z5" t="n">
        <v>10</v>
      </c>
      <c r="AA5" t="n">
        <v>337.1207724277043</v>
      </c>
      <c r="AB5" t="n">
        <v>461.2635135544017</v>
      </c>
      <c r="AC5" t="n">
        <v>417.2411712081761</v>
      </c>
      <c r="AD5" t="n">
        <v>337120.7724277042</v>
      </c>
      <c r="AE5" t="n">
        <v>461263.5135544017</v>
      </c>
      <c r="AF5" t="n">
        <v>1.629065032276516e-06</v>
      </c>
      <c r="AG5" t="n">
        <v>0.321875</v>
      </c>
      <c r="AH5" t="n">
        <v>417241.1712081761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3.4301</v>
      </c>
      <c r="E6" t="n">
        <v>29.15</v>
      </c>
      <c r="F6" t="n">
        <v>20.63</v>
      </c>
      <c r="G6" t="n">
        <v>10.58</v>
      </c>
      <c r="H6" t="n">
        <v>0.14</v>
      </c>
      <c r="I6" t="n">
        <v>117</v>
      </c>
      <c r="J6" t="n">
        <v>254.66</v>
      </c>
      <c r="K6" t="n">
        <v>59.19</v>
      </c>
      <c r="L6" t="n">
        <v>2</v>
      </c>
      <c r="M6" t="n">
        <v>115</v>
      </c>
      <c r="N6" t="n">
        <v>63.47</v>
      </c>
      <c r="O6" t="n">
        <v>31642.55</v>
      </c>
      <c r="P6" t="n">
        <v>321.79</v>
      </c>
      <c r="Q6" t="n">
        <v>2925.05</v>
      </c>
      <c r="R6" t="n">
        <v>170.08</v>
      </c>
      <c r="S6" t="n">
        <v>60.56</v>
      </c>
      <c r="T6" t="n">
        <v>54460.99</v>
      </c>
      <c r="U6" t="n">
        <v>0.36</v>
      </c>
      <c r="V6" t="n">
        <v>0.83</v>
      </c>
      <c r="W6" t="n">
        <v>0.35</v>
      </c>
      <c r="X6" t="n">
        <v>3.35</v>
      </c>
      <c r="Y6" t="n">
        <v>1</v>
      </c>
      <c r="Z6" t="n">
        <v>10</v>
      </c>
      <c r="AA6" t="n">
        <v>306.2372906624184</v>
      </c>
      <c r="AB6" t="n">
        <v>419.0073713200815</v>
      </c>
      <c r="AC6" t="n">
        <v>379.0178958818313</v>
      </c>
      <c r="AD6" t="n">
        <v>306237.2906624185</v>
      </c>
      <c r="AE6" t="n">
        <v>419007.3713200815</v>
      </c>
      <c r="AF6" t="n">
        <v>1.726778729051816e-06</v>
      </c>
      <c r="AG6" t="n">
        <v>0.3036458333333333</v>
      </c>
      <c r="AH6" t="n">
        <v>379017.8958818313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3.5797</v>
      </c>
      <c r="E7" t="n">
        <v>27.94</v>
      </c>
      <c r="F7" t="n">
        <v>20.19</v>
      </c>
      <c r="G7" t="n">
        <v>12</v>
      </c>
      <c r="H7" t="n">
        <v>0.16</v>
      </c>
      <c r="I7" t="n">
        <v>101</v>
      </c>
      <c r="J7" t="n">
        <v>255.12</v>
      </c>
      <c r="K7" t="n">
        <v>59.19</v>
      </c>
      <c r="L7" t="n">
        <v>2.25</v>
      </c>
      <c r="M7" t="n">
        <v>99</v>
      </c>
      <c r="N7" t="n">
        <v>63.67</v>
      </c>
      <c r="O7" t="n">
        <v>31698.72</v>
      </c>
      <c r="P7" t="n">
        <v>312.21</v>
      </c>
      <c r="Q7" t="n">
        <v>2924.93</v>
      </c>
      <c r="R7" t="n">
        <v>155.75</v>
      </c>
      <c r="S7" t="n">
        <v>60.56</v>
      </c>
      <c r="T7" t="n">
        <v>47375.45</v>
      </c>
      <c r="U7" t="n">
        <v>0.39</v>
      </c>
      <c r="V7" t="n">
        <v>0.85</v>
      </c>
      <c r="W7" t="n">
        <v>0.33</v>
      </c>
      <c r="X7" t="n">
        <v>2.91</v>
      </c>
      <c r="Y7" t="n">
        <v>1</v>
      </c>
      <c r="Z7" t="n">
        <v>10</v>
      </c>
      <c r="AA7" t="n">
        <v>285.4663775940878</v>
      </c>
      <c r="AB7" t="n">
        <v>390.5876917119794</v>
      </c>
      <c r="AC7" t="n">
        <v>353.3105506082555</v>
      </c>
      <c r="AD7" t="n">
        <v>285466.3775940877</v>
      </c>
      <c r="AE7" t="n">
        <v>390587.6917119794</v>
      </c>
      <c r="AF7" t="n">
        <v>1.80209026453654e-06</v>
      </c>
      <c r="AG7" t="n">
        <v>0.2910416666666667</v>
      </c>
      <c r="AH7" t="n">
        <v>353310.5506082556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3.7211</v>
      </c>
      <c r="E8" t="n">
        <v>26.87</v>
      </c>
      <c r="F8" t="n">
        <v>19.77</v>
      </c>
      <c r="G8" t="n">
        <v>13.48</v>
      </c>
      <c r="H8" t="n">
        <v>0.17</v>
      </c>
      <c r="I8" t="n">
        <v>88</v>
      </c>
      <c r="J8" t="n">
        <v>255.57</v>
      </c>
      <c r="K8" t="n">
        <v>59.19</v>
      </c>
      <c r="L8" t="n">
        <v>2.5</v>
      </c>
      <c r="M8" t="n">
        <v>86</v>
      </c>
      <c r="N8" t="n">
        <v>63.88</v>
      </c>
      <c r="O8" t="n">
        <v>31754.97</v>
      </c>
      <c r="P8" t="n">
        <v>302.79</v>
      </c>
      <c r="Q8" t="n">
        <v>2924.65</v>
      </c>
      <c r="R8" t="n">
        <v>141.93</v>
      </c>
      <c r="S8" t="n">
        <v>60.56</v>
      </c>
      <c r="T8" t="n">
        <v>40528.6</v>
      </c>
      <c r="U8" t="n">
        <v>0.43</v>
      </c>
      <c r="V8" t="n">
        <v>0.87</v>
      </c>
      <c r="W8" t="n">
        <v>0.3</v>
      </c>
      <c r="X8" t="n">
        <v>2.49</v>
      </c>
      <c r="Y8" t="n">
        <v>1</v>
      </c>
      <c r="Z8" t="n">
        <v>10</v>
      </c>
      <c r="AA8" t="n">
        <v>267.1173358710939</v>
      </c>
      <c r="AB8" t="n">
        <v>365.4817233239901</v>
      </c>
      <c r="AC8" t="n">
        <v>330.6006606067682</v>
      </c>
      <c r="AD8" t="n">
        <v>267117.3358710938</v>
      </c>
      <c r="AE8" t="n">
        <v>365481.7233239901</v>
      </c>
      <c r="AF8" t="n">
        <v>1.873273761311539e-06</v>
      </c>
      <c r="AG8" t="n">
        <v>0.2798958333333333</v>
      </c>
      <c r="AH8" t="n">
        <v>330600.6606067682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3.8183</v>
      </c>
      <c r="E9" t="n">
        <v>26.19</v>
      </c>
      <c r="F9" t="n">
        <v>19.52</v>
      </c>
      <c r="G9" t="n">
        <v>14.83</v>
      </c>
      <c r="H9" t="n">
        <v>0.19</v>
      </c>
      <c r="I9" t="n">
        <v>79</v>
      </c>
      <c r="J9" t="n">
        <v>256.03</v>
      </c>
      <c r="K9" t="n">
        <v>59.19</v>
      </c>
      <c r="L9" t="n">
        <v>2.75</v>
      </c>
      <c r="M9" t="n">
        <v>77</v>
      </c>
      <c r="N9" t="n">
        <v>64.09</v>
      </c>
      <c r="O9" t="n">
        <v>31811.29</v>
      </c>
      <c r="P9" t="n">
        <v>296.35</v>
      </c>
      <c r="Q9" t="n">
        <v>2924.84</v>
      </c>
      <c r="R9" t="n">
        <v>133.72</v>
      </c>
      <c r="S9" t="n">
        <v>60.56</v>
      </c>
      <c r="T9" t="n">
        <v>36470.42</v>
      </c>
      <c r="U9" t="n">
        <v>0.45</v>
      </c>
      <c r="V9" t="n">
        <v>0.88</v>
      </c>
      <c r="W9" t="n">
        <v>0.29</v>
      </c>
      <c r="X9" t="n">
        <v>2.24</v>
      </c>
      <c r="Y9" t="n">
        <v>1</v>
      </c>
      <c r="Z9" t="n">
        <v>10</v>
      </c>
      <c r="AA9" t="n">
        <v>255.4443144553137</v>
      </c>
      <c r="AB9" t="n">
        <v>349.5101804453949</v>
      </c>
      <c r="AC9" t="n">
        <v>316.15341936441</v>
      </c>
      <c r="AD9" t="n">
        <v>255444.3144553137</v>
      </c>
      <c r="AE9" t="n">
        <v>349510.1804453949</v>
      </c>
      <c r="AF9" t="n">
        <v>1.922206122602417e-06</v>
      </c>
      <c r="AG9" t="n">
        <v>0.2728125</v>
      </c>
      <c r="AH9" t="n">
        <v>316153.41936441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19.26</v>
      </c>
      <c r="G10" t="n">
        <v>16.28</v>
      </c>
      <c r="H10" t="n">
        <v>0.21</v>
      </c>
      <c r="I10" t="n">
        <v>71</v>
      </c>
      <c r="J10" t="n">
        <v>256.49</v>
      </c>
      <c r="K10" t="n">
        <v>59.19</v>
      </c>
      <c r="L10" t="n">
        <v>3</v>
      </c>
      <c r="M10" t="n">
        <v>69</v>
      </c>
      <c r="N10" t="n">
        <v>64.29000000000001</v>
      </c>
      <c r="O10" t="n">
        <v>31867.69</v>
      </c>
      <c r="P10" t="n">
        <v>289.9</v>
      </c>
      <c r="Q10" t="n">
        <v>2924.88</v>
      </c>
      <c r="R10" t="n">
        <v>125.26</v>
      </c>
      <c r="S10" t="n">
        <v>60.56</v>
      </c>
      <c r="T10" t="n">
        <v>32282.08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244.3243067780713</v>
      </c>
      <c r="AB10" t="n">
        <v>334.2952953612843</v>
      </c>
      <c r="AC10" t="n">
        <v>302.3906215584966</v>
      </c>
      <c r="AD10" t="n">
        <v>244324.3067780713</v>
      </c>
      <c r="AE10" t="n">
        <v>334295.2953612843</v>
      </c>
      <c r="AF10" t="n">
        <v>1.971037800022324e-06</v>
      </c>
      <c r="AG10" t="n">
        <v>0.2660416666666667</v>
      </c>
      <c r="AH10" t="n">
        <v>302390.6215584966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4.004</v>
      </c>
      <c r="E11" t="n">
        <v>24.98</v>
      </c>
      <c r="F11" t="n">
        <v>19.04</v>
      </c>
      <c r="G11" t="n">
        <v>17.85</v>
      </c>
      <c r="H11" t="n">
        <v>0.23</v>
      </c>
      <c r="I11" t="n">
        <v>64</v>
      </c>
      <c r="J11" t="n">
        <v>256.95</v>
      </c>
      <c r="K11" t="n">
        <v>59.19</v>
      </c>
      <c r="L11" t="n">
        <v>3.25</v>
      </c>
      <c r="M11" t="n">
        <v>62</v>
      </c>
      <c r="N11" t="n">
        <v>64.5</v>
      </c>
      <c r="O11" t="n">
        <v>31924.29</v>
      </c>
      <c r="P11" t="n">
        <v>283.45</v>
      </c>
      <c r="Q11" t="n">
        <v>2924.42</v>
      </c>
      <c r="R11" t="n">
        <v>118.09</v>
      </c>
      <c r="S11" t="n">
        <v>60.56</v>
      </c>
      <c r="T11" t="n">
        <v>28729.35</v>
      </c>
      <c r="U11" t="n">
        <v>0.51</v>
      </c>
      <c r="V11" t="n">
        <v>0.9</v>
      </c>
      <c r="W11" t="n">
        <v>0.26</v>
      </c>
      <c r="X11" t="n">
        <v>1.76</v>
      </c>
      <c r="Y11" t="n">
        <v>1</v>
      </c>
      <c r="Z11" t="n">
        <v>10</v>
      </c>
      <c r="AA11" t="n">
        <v>234.3508252147101</v>
      </c>
      <c r="AB11" t="n">
        <v>320.6491378873473</v>
      </c>
      <c r="AC11" t="n">
        <v>290.0468342013655</v>
      </c>
      <c r="AD11" t="n">
        <v>234350.8252147101</v>
      </c>
      <c r="AE11" t="n">
        <v>320649.1378873473</v>
      </c>
      <c r="AF11" t="n">
        <v>2.015691096797024e-06</v>
      </c>
      <c r="AG11" t="n">
        <v>0.2602083333333333</v>
      </c>
      <c r="AH11" t="n">
        <v>290046.8342013655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4.0865</v>
      </c>
      <c r="E12" t="n">
        <v>24.47</v>
      </c>
      <c r="F12" t="n">
        <v>18.83</v>
      </c>
      <c r="G12" t="n">
        <v>19.48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277.52</v>
      </c>
      <c r="Q12" t="n">
        <v>2924.65</v>
      </c>
      <c r="R12" t="n">
        <v>110.94</v>
      </c>
      <c r="S12" t="n">
        <v>60.56</v>
      </c>
      <c r="T12" t="n">
        <v>25186.99</v>
      </c>
      <c r="U12" t="n">
        <v>0.55</v>
      </c>
      <c r="V12" t="n">
        <v>0.91</v>
      </c>
      <c r="W12" t="n">
        <v>0.26</v>
      </c>
      <c r="X12" t="n">
        <v>1.55</v>
      </c>
      <c r="Y12" t="n">
        <v>1</v>
      </c>
      <c r="Z12" t="n">
        <v>10</v>
      </c>
      <c r="AA12" t="n">
        <v>225.4868784431823</v>
      </c>
      <c r="AB12" t="n">
        <v>308.5210948648164</v>
      </c>
      <c r="AC12" t="n">
        <v>279.0762745830858</v>
      </c>
      <c r="AD12" t="n">
        <v>225486.8784431823</v>
      </c>
      <c r="AE12" t="n">
        <v>308521.0948648164</v>
      </c>
      <c r="AF12" t="n">
        <v>2.057223193571688e-06</v>
      </c>
      <c r="AG12" t="n">
        <v>0.2548958333333333</v>
      </c>
      <c r="AH12" t="n">
        <v>279076.2745830858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4.1787</v>
      </c>
      <c r="E13" t="n">
        <v>23.93</v>
      </c>
      <c r="F13" t="n">
        <v>18.54</v>
      </c>
      <c r="G13" t="n">
        <v>20.98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269.84</v>
      </c>
      <c r="Q13" t="n">
        <v>2924.53</v>
      </c>
      <c r="R13" t="n">
        <v>101.21</v>
      </c>
      <c r="S13" t="n">
        <v>60.56</v>
      </c>
      <c r="T13" t="n">
        <v>20344.97</v>
      </c>
      <c r="U13" t="n">
        <v>0.6</v>
      </c>
      <c r="V13" t="n">
        <v>0.93</v>
      </c>
      <c r="W13" t="n">
        <v>0.24</v>
      </c>
      <c r="X13" t="n">
        <v>1.26</v>
      </c>
      <c r="Y13" t="n">
        <v>1</v>
      </c>
      <c r="Z13" t="n">
        <v>10</v>
      </c>
      <c r="AA13" t="n">
        <v>215.2168312591065</v>
      </c>
      <c r="AB13" t="n">
        <v>294.4691632250662</v>
      </c>
      <c r="AC13" t="n">
        <v>266.3654395770189</v>
      </c>
      <c r="AD13" t="n">
        <v>215216.8312591065</v>
      </c>
      <c r="AE13" t="n">
        <v>294469.1632250661</v>
      </c>
      <c r="AF13" t="n">
        <v>2.103638458088343e-06</v>
      </c>
      <c r="AG13" t="n">
        <v>0.2492708333333333</v>
      </c>
      <c r="AH13" t="n">
        <v>266365.439577019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4.1008</v>
      </c>
      <c r="E14" t="n">
        <v>24.39</v>
      </c>
      <c r="F14" t="n">
        <v>19.09</v>
      </c>
      <c r="G14" t="n">
        <v>22.46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277.03</v>
      </c>
      <c r="Q14" t="n">
        <v>2924.48</v>
      </c>
      <c r="R14" t="n">
        <v>121.9</v>
      </c>
      <c r="S14" t="n">
        <v>60.56</v>
      </c>
      <c r="T14" t="n">
        <v>30700.04</v>
      </c>
      <c r="U14" t="n">
        <v>0.5</v>
      </c>
      <c r="V14" t="n">
        <v>0.9</v>
      </c>
      <c r="W14" t="n">
        <v>0.22</v>
      </c>
      <c r="X14" t="n">
        <v>1.81</v>
      </c>
      <c r="Y14" t="n">
        <v>1</v>
      </c>
      <c r="Z14" t="n">
        <v>10</v>
      </c>
      <c r="AA14" t="n">
        <v>225.2265591643854</v>
      </c>
      <c r="AB14" t="n">
        <v>308.1649145430906</v>
      </c>
      <c r="AC14" t="n">
        <v>278.7540876113632</v>
      </c>
      <c r="AD14" t="n">
        <v>225226.5591643854</v>
      </c>
      <c r="AE14" t="n">
        <v>308164.9145430906</v>
      </c>
      <c r="AF14" t="n">
        <v>2.064422090345963e-06</v>
      </c>
      <c r="AG14" t="n">
        <v>0.2540625</v>
      </c>
      <c r="AH14" t="n">
        <v>278754.0876113632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4.2213</v>
      </c>
      <c r="E15" t="n">
        <v>23.69</v>
      </c>
      <c r="F15" t="n">
        <v>18.64</v>
      </c>
      <c r="G15" t="n">
        <v>24.31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266.54</v>
      </c>
      <c r="Q15" t="n">
        <v>2924.79</v>
      </c>
      <c r="R15" t="n">
        <v>104.99</v>
      </c>
      <c r="S15" t="n">
        <v>60.56</v>
      </c>
      <c r="T15" t="n">
        <v>22272.02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211.4729962077514</v>
      </c>
      <c r="AB15" t="n">
        <v>289.3466829414591</v>
      </c>
      <c r="AC15" t="n">
        <v>261.7318416222315</v>
      </c>
      <c r="AD15" t="n">
        <v>211472.9962077514</v>
      </c>
      <c r="AE15" t="n">
        <v>289346.6829414591</v>
      </c>
      <c r="AF15" t="n">
        <v>2.125084122604715e-06</v>
      </c>
      <c r="AG15" t="n">
        <v>0.2467708333333334</v>
      </c>
      <c r="AH15" t="n">
        <v>261731.8416222315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4.2713</v>
      </c>
      <c r="E16" t="n">
        <v>23.41</v>
      </c>
      <c r="F16" t="n">
        <v>18.5</v>
      </c>
      <c r="G16" t="n">
        <v>25.82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261.55</v>
      </c>
      <c r="Q16" t="n">
        <v>2924.43</v>
      </c>
      <c r="R16" t="n">
        <v>100.85</v>
      </c>
      <c r="S16" t="n">
        <v>60.56</v>
      </c>
      <c r="T16" t="n">
        <v>20217.15</v>
      </c>
      <c r="U16" t="n">
        <v>0.6</v>
      </c>
      <c r="V16" t="n">
        <v>0.93</v>
      </c>
      <c r="W16" t="n">
        <v>0.23</v>
      </c>
      <c r="X16" t="n">
        <v>1.23</v>
      </c>
      <c r="Y16" t="n">
        <v>1</v>
      </c>
      <c r="Z16" t="n">
        <v>10</v>
      </c>
      <c r="AA16" t="n">
        <v>205.7726088661387</v>
      </c>
      <c r="AB16" t="n">
        <v>281.5471614973277</v>
      </c>
      <c r="AC16" t="n">
        <v>254.6766955580284</v>
      </c>
      <c r="AD16" t="n">
        <v>205772.6088661387</v>
      </c>
      <c r="AE16" t="n">
        <v>281547.1614973277</v>
      </c>
      <c r="AF16" t="n">
        <v>2.150255090346935e-06</v>
      </c>
      <c r="AG16" t="n">
        <v>0.2438541666666667</v>
      </c>
      <c r="AH16" t="n">
        <v>254676.6955580284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4.3176</v>
      </c>
      <c r="E17" t="n">
        <v>23.16</v>
      </c>
      <c r="F17" t="n">
        <v>18.4</v>
      </c>
      <c r="G17" t="n">
        <v>27.6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256.85</v>
      </c>
      <c r="Q17" t="n">
        <v>2924.49</v>
      </c>
      <c r="R17" t="n">
        <v>97.12</v>
      </c>
      <c r="S17" t="n">
        <v>60.56</v>
      </c>
      <c r="T17" t="n">
        <v>18364.59</v>
      </c>
      <c r="U17" t="n">
        <v>0.62</v>
      </c>
      <c r="V17" t="n">
        <v>0.9399999999999999</v>
      </c>
      <c r="W17" t="n">
        <v>0.23</v>
      </c>
      <c r="X17" t="n">
        <v>1.12</v>
      </c>
      <c r="Y17" t="n">
        <v>1</v>
      </c>
      <c r="Z17" t="n">
        <v>10</v>
      </c>
      <c r="AA17" t="n">
        <v>200.6551047396461</v>
      </c>
      <c r="AB17" t="n">
        <v>274.5451665831159</v>
      </c>
      <c r="AC17" t="n">
        <v>248.3429612110653</v>
      </c>
      <c r="AD17" t="n">
        <v>200655.1047396461</v>
      </c>
      <c r="AE17" t="n">
        <v>274545.1665831159</v>
      </c>
      <c r="AF17" t="n">
        <v>2.173563406476231e-06</v>
      </c>
      <c r="AG17" t="n">
        <v>0.24125</v>
      </c>
      <c r="AH17" t="n">
        <v>248342.9612110653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4.3446</v>
      </c>
      <c r="E18" t="n">
        <v>23.02</v>
      </c>
      <c r="F18" t="n">
        <v>18.35</v>
      </c>
      <c r="G18" t="n">
        <v>28.98</v>
      </c>
      <c r="H18" t="n">
        <v>0.34</v>
      </c>
      <c r="I18" t="n">
        <v>38</v>
      </c>
      <c r="J18" t="n">
        <v>260.17</v>
      </c>
      <c r="K18" t="n">
        <v>59.19</v>
      </c>
      <c r="L18" t="n">
        <v>5</v>
      </c>
      <c r="M18" t="n">
        <v>36</v>
      </c>
      <c r="N18" t="n">
        <v>65.98</v>
      </c>
      <c r="O18" t="n">
        <v>32321.82</v>
      </c>
      <c r="P18" t="n">
        <v>253.61</v>
      </c>
      <c r="Q18" t="n">
        <v>2924.58</v>
      </c>
      <c r="R18" t="n">
        <v>95.75</v>
      </c>
      <c r="S18" t="n">
        <v>60.56</v>
      </c>
      <c r="T18" t="n">
        <v>17691.79</v>
      </c>
      <c r="U18" t="n">
        <v>0.63</v>
      </c>
      <c r="V18" t="n">
        <v>0.9399999999999999</v>
      </c>
      <c r="W18" t="n">
        <v>0.23</v>
      </c>
      <c r="X18" t="n">
        <v>1.08</v>
      </c>
      <c r="Y18" t="n">
        <v>1</v>
      </c>
      <c r="Z18" t="n">
        <v>10</v>
      </c>
      <c r="AA18" t="n">
        <v>197.467803818776</v>
      </c>
      <c r="AB18" t="n">
        <v>270.184160849391</v>
      </c>
      <c r="AC18" t="n">
        <v>244.3981637438557</v>
      </c>
      <c r="AD18" t="n">
        <v>197467.803818776</v>
      </c>
      <c r="AE18" t="n">
        <v>270184.160849391</v>
      </c>
      <c r="AF18" t="n">
        <v>2.18715572905703e-06</v>
      </c>
      <c r="AG18" t="n">
        <v>0.2397916666666667</v>
      </c>
      <c r="AH18" t="n">
        <v>244398.1637438557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4.3914</v>
      </c>
      <c r="E19" t="n">
        <v>22.77</v>
      </c>
      <c r="F19" t="n">
        <v>18.26</v>
      </c>
      <c r="G19" t="n">
        <v>31.3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33</v>
      </c>
      <c r="N19" t="n">
        <v>66.19</v>
      </c>
      <c r="O19" t="n">
        <v>32378.93</v>
      </c>
      <c r="P19" t="n">
        <v>248.79</v>
      </c>
      <c r="Q19" t="n">
        <v>2924.42</v>
      </c>
      <c r="R19" t="n">
        <v>92.59</v>
      </c>
      <c r="S19" t="n">
        <v>60.56</v>
      </c>
      <c r="T19" t="n">
        <v>16127.46</v>
      </c>
      <c r="U19" t="n">
        <v>0.65</v>
      </c>
      <c r="V19" t="n">
        <v>0.9399999999999999</v>
      </c>
      <c r="W19" t="n">
        <v>0.22</v>
      </c>
      <c r="X19" t="n">
        <v>0.98</v>
      </c>
      <c r="Y19" t="n">
        <v>1</v>
      </c>
      <c r="Z19" t="n">
        <v>10</v>
      </c>
      <c r="AA19" t="n">
        <v>192.4643479547018</v>
      </c>
      <c r="AB19" t="n">
        <v>263.3382117992742</v>
      </c>
      <c r="AC19" t="n">
        <v>238.20558246273</v>
      </c>
      <c r="AD19" t="n">
        <v>192464.3479547018</v>
      </c>
      <c r="AE19" t="n">
        <v>263338.2117992743</v>
      </c>
      <c r="AF19" t="n">
        <v>2.210715754863749e-06</v>
      </c>
      <c r="AG19" t="n">
        <v>0.2371875</v>
      </c>
      <c r="AH19" t="n">
        <v>238205.58246273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4.4239</v>
      </c>
      <c r="E20" t="n">
        <v>22.6</v>
      </c>
      <c r="F20" t="n">
        <v>18.19</v>
      </c>
      <c r="G20" t="n">
        <v>33.07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31</v>
      </c>
      <c r="N20" t="n">
        <v>66.40000000000001</v>
      </c>
      <c r="O20" t="n">
        <v>32436.11</v>
      </c>
      <c r="P20" t="n">
        <v>244.78</v>
      </c>
      <c r="Q20" t="n">
        <v>2924.58</v>
      </c>
      <c r="R20" t="n">
        <v>90.25</v>
      </c>
      <c r="S20" t="n">
        <v>60.56</v>
      </c>
      <c r="T20" t="n">
        <v>14963.77</v>
      </c>
      <c r="U20" t="n">
        <v>0.67</v>
      </c>
      <c r="V20" t="n">
        <v>0.95</v>
      </c>
      <c r="W20" t="n">
        <v>0.22</v>
      </c>
      <c r="X20" t="n">
        <v>0.91</v>
      </c>
      <c r="Y20" t="n">
        <v>1</v>
      </c>
      <c r="Z20" t="n">
        <v>10</v>
      </c>
      <c r="AA20" t="n">
        <v>188.6680347657611</v>
      </c>
      <c r="AB20" t="n">
        <v>258.1439286126507</v>
      </c>
      <c r="AC20" t="n">
        <v>233.5070343732138</v>
      </c>
      <c r="AD20" t="n">
        <v>188668.0347657611</v>
      </c>
      <c r="AE20" t="n">
        <v>258143.9286126506</v>
      </c>
      <c r="AF20" t="n">
        <v>2.227076883896192e-06</v>
      </c>
      <c r="AG20" t="n">
        <v>0.2354166666666667</v>
      </c>
      <c r="AH20" t="n">
        <v>233507.0343732138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4.4566</v>
      </c>
      <c r="E21" t="n">
        <v>22.44</v>
      </c>
      <c r="F21" t="n">
        <v>18.12</v>
      </c>
      <c r="G21" t="n">
        <v>35.07</v>
      </c>
      <c r="H21" t="n">
        <v>0.39</v>
      </c>
      <c r="I21" t="n">
        <v>31</v>
      </c>
      <c r="J21" t="n">
        <v>261.56</v>
      </c>
      <c r="K21" t="n">
        <v>59.19</v>
      </c>
      <c r="L21" t="n">
        <v>5.75</v>
      </c>
      <c r="M21" t="n">
        <v>29</v>
      </c>
      <c r="N21" t="n">
        <v>66.62</v>
      </c>
      <c r="O21" t="n">
        <v>32493.38</v>
      </c>
      <c r="P21" t="n">
        <v>239.92</v>
      </c>
      <c r="Q21" t="n">
        <v>2924.35</v>
      </c>
      <c r="R21" t="n">
        <v>88.09999999999999</v>
      </c>
      <c r="S21" t="n">
        <v>60.56</v>
      </c>
      <c r="T21" t="n">
        <v>13900.69</v>
      </c>
      <c r="U21" t="n">
        <v>0.6899999999999999</v>
      </c>
      <c r="V21" t="n">
        <v>0.95</v>
      </c>
      <c r="W21" t="n">
        <v>0.21</v>
      </c>
      <c r="X21" t="n">
        <v>0.84</v>
      </c>
      <c r="Y21" t="n">
        <v>1</v>
      </c>
      <c r="Z21" t="n">
        <v>10</v>
      </c>
      <c r="AA21" t="n">
        <v>184.4578407202146</v>
      </c>
      <c r="AB21" t="n">
        <v>252.3833553788843</v>
      </c>
      <c r="AC21" t="n">
        <v>228.296242163861</v>
      </c>
      <c r="AD21" t="n">
        <v>184457.8407202146</v>
      </c>
      <c r="AE21" t="n">
        <v>252383.3553788843</v>
      </c>
      <c r="AF21" t="n">
        <v>2.243538696799604e-06</v>
      </c>
      <c r="AG21" t="n">
        <v>0.23375</v>
      </c>
      <c r="AH21" t="n">
        <v>228296.242163861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4.4729</v>
      </c>
      <c r="E22" t="n">
        <v>22.36</v>
      </c>
      <c r="F22" t="n">
        <v>18.09</v>
      </c>
      <c r="G22" t="n">
        <v>36.17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28</v>
      </c>
      <c r="N22" t="n">
        <v>66.83</v>
      </c>
      <c r="O22" t="n">
        <v>32550.72</v>
      </c>
      <c r="P22" t="n">
        <v>235.81</v>
      </c>
      <c r="Q22" t="n">
        <v>2924.48</v>
      </c>
      <c r="R22" t="n">
        <v>86.84</v>
      </c>
      <c r="S22" t="n">
        <v>60.56</v>
      </c>
      <c r="T22" t="n">
        <v>13277.3</v>
      </c>
      <c r="U22" t="n">
        <v>0.7</v>
      </c>
      <c r="V22" t="n">
        <v>0.95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181.4836444407663</v>
      </c>
      <c r="AB22" t="n">
        <v>248.3139288170659</v>
      </c>
      <c r="AC22" t="n">
        <v>224.6151959616253</v>
      </c>
      <c r="AD22" t="n">
        <v>181483.6444407663</v>
      </c>
      <c r="AE22" t="n">
        <v>248313.928817066</v>
      </c>
      <c r="AF22" t="n">
        <v>2.251744432283569e-06</v>
      </c>
      <c r="AG22" t="n">
        <v>0.2329166666666667</v>
      </c>
      <c r="AH22" t="n">
        <v>224615.1959616253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4.5129</v>
      </c>
      <c r="E23" t="n">
        <v>22.16</v>
      </c>
      <c r="F23" t="n">
        <v>17.98</v>
      </c>
      <c r="G23" t="n">
        <v>38.54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231.49</v>
      </c>
      <c r="Q23" t="n">
        <v>2924.39</v>
      </c>
      <c r="R23" t="n">
        <v>83.34999999999999</v>
      </c>
      <c r="S23" t="n">
        <v>60.56</v>
      </c>
      <c r="T23" t="n">
        <v>11538.82</v>
      </c>
      <c r="U23" t="n">
        <v>0.73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177.2631568149586</v>
      </c>
      <c r="AB23" t="n">
        <v>242.5392714526656</v>
      </c>
      <c r="AC23" t="n">
        <v>219.3916637912989</v>
      </c>
      <c r="AD23" t="n">
        <v>177263.1568149586</v>
      </c>
      <c r="AE23" t="n">
        <v>242539.2714526656</v>
      </c>
      <c r="AF23" t="n">
        <v>2.271881206477345e-06</v>
      </c>
      <c r="AG23" t="n">
        <v>0.2308333333333333</v>
      </c>
      <c r="AH23" t="n">
        <v>219391.6637912989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4.5397</v>
      </c>
      <c r="E24" t="n">
        <v>22.03</v>
      </c>
      <c r="F24" t="n">
        <v>17.95</v>
      </c>
      <c r="G24" t="n">
        <v>41.43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226.49</v>
      </c>
      <c r="Q24" t="n">
        <v>2924.55</v>
      </c>
      <c r="R24" t="n">
        <v>83.06</v>
      </c>
      <c r="S24" t="n">
        <v>60.56</v>
      </c>
      <c r="T24" t="n">
        <v>11406.35</v>
      </c>
      <c r="U24" t="n">
        <v>0.73</v>
      </c>
      <c r="V24" t="n">
        <v>0.96</v>
      </c>
      <c r="W24" t="n">
        <v>0.19</v>
      </c>
      <c r="X24" t="n">
        <v>0.67</v>
      </c>
      <c r="Y24" t="n">
        <v>1</v>
      </c>
      <c r="Z24" t="n">
        <v>10</v>
      </c>
      <c r="AA24" t="n">
        <v>173.478135358946</v>
      </c>
      <c r="AB24" t="n">
        <v>237.3604381131902</v>
      </c>
      <c r="AC24" t="n">
        <v>214.7070910372032</v>
      </c>
      <c r="AD24" t="n">
        <v>173478.135358946</v>
      </c>
      <c r="AE24" t="n">
        <v>237360.4381131902</v>
      </c>
      <c r="AF24" t="n">
        <v>2.285372845187175e-06</v>
      </c>
      <c r="AG24" t="n">
        <v>0.2294791666666667</v>
      </c>
      <c r="AH24" t="n">
        <v>214707.0910372032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4.5433</v>
      </c>
      <c r="E25" t="n">
        <v>22.01</v>
      </c>
      <c r="F25" t="n">
        <v>17.98</v>
      </c>
      <c r="G25" t="n">
        <v>43.16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224.42</v>
      </c>
      <c r="Q25" t="n">
        <v>2924.48</v>
      </c>
      <c r="R25" t="n">
        <v>83.68000000000001</v>
      </c>
      <c r="S25" t="n">
        <v>60.56</v>
      </c>
      <c r="T25" t="n">
        <v>11719.12</v>
      </c>
      <c r="U25" t="n">
        <v>0.72</v>
      </c>
      <c r="V25" t="n">
        <v>0.96</v>
      </c>
      <c r="W25" t="n">
        <v>0.2</v>
      </c>
      <c r="X25" t="n">
        <v>0.71</v>
      </c>
      <c r="Y25" t="n">
        <v>1</v>
      </c>
      <c r="Z25" t="n">
        <v>10</v>
      </c>
      <c r="AA25" t="n">
        <v>172.3241784156916</v>
      </c>
      <c r="AB25" t="n">
        <v>235.781543314443</v>
      </c>
      <c r="AC25" t="n">
        <v>213.2788837420551</v>
      </c>
      <c r="AD25" t="n">
        <v>172324.1784156916</v>
      </c>
      <c r="AE25" t="n">
        <v>235781.543314443</v>
      </c>
      <c r="AF25" t="n">
        <v>2.287185154864615e-06</v>
      </c>
      <c r="AG25" t="n">
        <v>0.2292708333333333</v>
      </c>
      <c r="AH25" t="n">
        <v>213278.8837420551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4.5597</v>
      </c>
      <c r="E26" t="n">
        <v>21.93</v>
      </c>
      <c r="F26" t="n">
        <v>17.95</v>
      </c>
      <c r="G26" t="n">
        <v>44.88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7</v>
      </c>
      <c r="N26" t="n">
        <v>67.7</v>
      </c>
      <c r="O26" t="n">
        <v>32780.92</v>
      </c>
      <c r="P26" t="n">
        <v>220.64</v>
      </c>
      <c r="Q26" t="n">
        <v>2924.67</v>
      </c>
      <c r="R26" t="n">
        <v>82.06999999999999</v>
      </c>
      <c r="S26" t="n">
        <v>60.56</v>
      </c>
      <c r="T26" t="n">
        <v>10917.97</v>
      </c>
      <c r="U26" t="n">
        <v>0.74</v>
      </c>
      <c r="V26" t="n">
        <v>0.96</v>
      </c>
      <c r="W26" t="n">
        <v>0.22</v>
      </c>
      <c r="X26" t="n">
        <v>0.68</v>
      </c>
      <c r="Y26" t="n">
        <v>1</v>
      </c>
      <c r="Z26" t="n">
        <v>10</v>
      </c>
      <c r="AA26" t="n">
        <v>169.6211932195349</v>
      </c>
      <c r="AB26" t="n">
        <v>232.0831997217725</v>
      </c>
      <c r="AC26" t="n">
        <v>209.9335048712101</v>
      </c>
      <c r="AD26" t="n">
        <v>169621.1932195349</v>
      </c>
      <c r="AE26" t="n">
        <v>232083.1997217725</v>
      </c>
      <c r="AF26" t="n">
        <v>2.295441232284063e-06</v>
      </c>
      <c r="AG26" t="n">
        <v>0.2284375</v>
      </c>
      <c r="AH26" t="n">
        <v>209933.5048712101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4.5545</v>
      </c>
      <c r="E27" t="n">
        <v>21.96</v>
      </c>
      <c r="F27" t="n">
        <v>17.98</v>
      </c>
      <c r="G27" t="n">
        <v>44.94</v>
      </c>
      <c r="H27" t="n">
        <v>0.49</v>
      </c>
      <c r="I27" t="n">
        <v>24</v>
      </c>
      <c r="J27" t="n">
        <v>264.36</v>
      </c>
      <c r="K27" t="n">
        <v>59.19</v>
      </c>
      <c r="L27" t="n">
        <v>7.25</v>
      </c>
      <c r="M27" t="n">
        <v>3</v>
      </c>
      <c r="N27" t="n">
        <v>67.92</v>
      </c>
      <c r="O27" t="n">
        <v>32838.68</v>
      </c>
      <c r="P27" t="n">
        <v>221.38</v>
      </c>
      <c r="Q27" t="n">
        <v>2924.47</v>
      </c>
      <c r="R27" t="n">
        <v>82.56999999999999</v>
      </c>
      <c r="S27" t="n">
        <v>60.56</v>
      </c>
      <c r="T27" t="n">
        <v>11168.95</v>
      </c>
      <c r="U27" t="n">
        <v>0.73</v>
      </c>
      <c r="V27" t="n">
        <v>0.96</v>
      </c>
      <c r="W27" t="n">
        <v>0.23</v>
      </c>
      <c r="X27" t="n">
        <v>0.7</v>
      </c>
      <c r="Y27" t="n">
        <v>1</v>
      </c>
      <c r="Z27" t="n">
        <v>10</v>
      </c>
      <c r="AA27" t="n">
        <v>170.2901851212311</v>
      </c>
      <c r="AB27" t="n">
        <v>232.9985439555125</v>
      </c>
      <c r="AC27" t="n">
        <v>210.7614899359759</v>
      </c>
      <c r="AD27" t="n">
        <v>170290.1851212311</v>
      </c>
      <c r="AE27" t="n">
        <v>232998.5439555125</v>
      </c>
      <c r="AF27" t="n">
        <v>2.292823451638872e-06</v>
      </c>
      <c r="AG27" t="n">
        <v>0.22875</v>
      </c>
      <c r="AH27" t="n">
        <v>210761.4899359759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4.5589</v>
      </c>
      <c r="E28" t="n">
        <v>21.94</v>
      </c>
      <c r="F28" t="n">
        <v>17.96</v>
      </c>
      <c r="G28" t="n">
        <v>44.89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221.13</v>
      </c>
      <c r="Q28" t="n">
        <v>2924.53</v>
      </c>
      <c r="R28" t="n">
        <v>81.76000000000001</v>
      </c>
      <c r="S28" t="n">
        <v>60.56</v>
      </c>
      <c r="T28" t="n">
        <v>10766.3</v>
      </c>
      <c r="U28" t="n">
        <v>0.74</v>
      </c>
      <c r="V28" t="n">
        <v>0.96</v>
      </c>
      <c r="W28" t="n">
        <v>0.23</v>
      </c>
      <c r="X28" t="n">
        <v>0.68</v>
      </c>
      <c r="Y28" t="n">
        <v>1</v>
      </c>
      <c r="Z28" t="n">
        <v>10</v>
      </c>
      <c r="AA28" t="n">
        <v>169.9388263068502</v>
      </c>
      <c r="AB28" t="n">
        <v>232.5177993248198</v>
      </c>
      <c r="AC28" t="n">
        <v>210.3266268981071</v>
      </c>
      <c r="AD28" t="n">
        <v>169938.8263068502</v>
      </c>
      <c r="AE28" t="n">
        <v>232517.7993248198</v>
      </c>
      <c r="AF28" t="n">
        <v>2.295038496800188e-06</v>
      </c>
      <c r="AG28" t="n">
        <v>0.2285416666666667</v>
      </c>
      <c r="AH28" t="n">
        <v>210326.6268981071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4.5588</v>
      </c>
      <c r="E29" t="n">
        <v>21.94</v>
      </c>
      <c r="F29" t="n">
        <v>17.96</v>
      </c>
      <c r="G29" t="n">
        <v>44.89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221.45</v>
      </c>
      <c r="Q29" t="n">
        <v>2924.53</v>
      </c>
      <c r="R29" t="n">
        <v>81.7</v>
      </c>
      <c r="S29" t="n">
        <v>60.56</v>
      </c>
      <c r="T29" t="n">
        <v>10736.57</v>
      </c>
      <c r="U29" t="n">
        <v>0.74</v>
      </c>
      <c r="V29" t="n">
        <v>0.96</v>
      </c>
      <c r="W29" t="n">
        <v>0.24</v>
      </c>
      <c r="X29" t="n">
        <v>0.68</v>
      </c>
      <c r="Y29" t="n">
        <v>1</v>
      </c>
      <c r="Z29" t="n">
        <v>10</v>
      </c>
      <c r="AA29" t="n">
        <v>170.1122769132963</v>
      </c>
      <c r="AB29" t="n">
        <v>232.75512209666</v>
      </c>
      <c r="AC29" t="n">
        <v>210.5412999176876</v>
      </c>
      <c r="AD29" t="n">
        <v>170112.2769132963</v>
      </c>
      <c r="AE29" t="n">
        <v>232755.1220966601</v>
      </c>
      <c r="AF29" t="n">
        <v>2.294988154864703e-06</v>
      </c>
      <c r="AG29" t="n">
        <v>0.2285416666666667</v>
      </c>
      <c r="AH29" t="n">
        <v>210541.2999176876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3.2703</v>
      </c>
      <c r="E2" t="n">
        <v>30.58</v>
      </c>
      <c r="F2" t="n">
        <v>22.68</v>
      </c>
      <c r="G2" t="n">
        <v>7.4</v>
      </c>
      <c r="H2" t="n">
        <v>0.12</v>
      </c>
      <c r="I2" t="n">
        <v>184</v>
      </c>
      <c r="J2" t="n">
        <v>150.44</v>
      </c>
      <c r="K2" t="n">
        <v>49.1</v>
      </c>
      <c r="L2" t="n">
        <v>1</v>
      </c>
      <c r="M2" t="n">
        <v>182</v>
      </c>
      <c r="N2" t="n">
        <v>25.34</v>
      </c>
      <c r="O2" t="n">
        <v>18787.76</v>
      </c>
      <c r="P2" t="n">
        <v>253.11</v>
      </c>
      <c r="Q2" t="n">
        <v>2924.93</v>
      </c>
      <c r="R2" t="n">
        <v>237.12</v>
      </c>
      <c r="S2" t="n">
        <v>60.56</v>
      </c>
      <c r="T2" t="n">
        <v>87643.57000000001</v>
      </c>
      <c r="U2" t="n">
        <v>0.26</v>
      </c>
      <c r="V2" t="n">
        <v>0.76</v>
      </c>
      <c r="W2" t="n">
        <v>0.46</v>
      </c>
      <c r="X2" t="n">
        <v>5.4</v>
      </c>
      <c r="Y2" t="n">
        <v>1</v>
      </c>
      <c r="Z2" t="n">
        <v>10</v>
      </c>
      <c r="AA2" t="n">
        <v>260.6280256786247</v>
      </c>
      <c r="AB2" t="n">
        <v>356.6027628304935</v>
      </c>
      <c r="AC2" t="n">
        <v>322.5690956410714</v>
      </c>
      <c r="AD2" t="n">
        <v>260628.0256786247</v>
      </c>
      <c r="AE2" t="n">
        <v>356602.7628304935</v>
      </c>
      <c r="AF2" t="n">
        <v>1.793615258802028e-06</v>
      </c>
      <c r="AG2" t="n">
        <v>0.3185416666666667</v>
      </c>
      <c r="AH2" t="n">
        <v>322569.0956410714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3.6331</v>
      </c>
      <c r="E3" t="n">
        <v>27.52</v>
      </c>
      <c r="F3" t="n">
        <v>21.15</v>
      </c>
      <c r="G3" t="n">
        <v>9.470000000000001</v>
      </c>
      <c r="H3" t="n">
        <v>0.15</v>
      </c>
      <c r="I3" t="n">
        <v>134</v>
      </c>
      <c r="J3" t="n">
        <v>150.78</v>
      </c>
      <c r="K3" t="n">
        <v>49.1</v>
      </c>
      <c r="L3" t="n">
        <v>1.25</v>
      </c>
      <c r="M3" t="n">
        <v>132</v>
      </c>
      <c r="N3" t="n">
        <v>25.44</v>
      </c>
      <c r="O3" t="n">
        <v>18830.65</v>
      </c>
      <c r="P3" t="n">
        <v>230.91</v>
      </c>
      <c r="Q3" t="n">
        <v>2925.02</v>
      </c>
      <c r="R3" t="n">
        <v>186.88</v>
      </c>
      <c r="S3" t="n">
        <v>60.56</v>
      </c>
      <c r="T3" t="n">
        <v>62776.66</v>
      </c>
      <c r="U3" t="n">
        <v>0.32</v>
      </c>
      <c r="V3" t="n">
        <v>0.8100000000000001</v>
      </c>
      <c r="W3" t="n">
        <v>0.38</v>
      </c>
      <c r="X3" t="n">
        <v>3.87</v>
      </c>
      <c r="Y3" t="n">
        <v>1</v>
      </c>
      <c r="Z3" t="n">
        <v>10</v>
      </c>
      <c r="AA3" t="n">
        <v>215.6806670419155</v>
      </c>
      <c r="AB3" t="n">
        <v>295.1038038060956</v>
      </c>
      <c r="AC3" t="n">
        <v>266.9395109517188</v>
      </c>
      <c r="AD3" t="n">
        <v>215680.6670419155</v>
      </c>
      <c r="AE3" t="n">
        <v>295103.8038060956</v>
      </c>
      <c r="AF3" t="n">
        <v>1.992595051448995e-06</v>
      </c>
      <c r="AG3" t="n">
        <v>0.2866666666666667</v>
      </c>
      <c r="AH3" t="n">
        <v>266939.5109517188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3.8838</v>
      </c>
      <c r="E4" t="n">
        <v>25.75</v>
      </c>
      <c r="F4" t="n">
        <v>20.26</v>
      </c>
      <c r="G4" t="n">
        <v>11.58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215.9</v>
      </c>
      <c r="Q4" t="n">
        <v>2924.83</v>
      </c>
      <c r="R4" t="n">
        <v>157.86</v>
      </c>
      <c r="S4" t="n">
        <v>60.56</v>
      </c>
      <c r="T4" t="n">
        <v>48407.88</v>
      </c>
      <c r="U4" t="n">
        <v>0.38</v>
      </c>
      <c r="V4" t="n">
        <v>0.85</v>
      </c>
      <c r="W4" t="n">
        <v>0.33</v>
      </c>
      <c r="X4" t="n">
        <v>2.98</v>
      </c>
      <c r="Y4" t="n">
        <v>1</v>
      </c>
      <c r="Z4" t="n">
        <v>10</v>
      </c>
      <c r="AA4" t="n">
        <v>190.1739949606497</v>
      </c>
      <c r="AB4" t="n">
        <v>260.204449789571</v>
      </c>
      <c r="AC4" t="n">
        <v>235.3709023009692</v>
      </c>
      <c r="AD4" t="n">
        <v>190173.9949606497</v>
      </c>
      <c r="AE4" t="n">
        <v>260204.4497895709</v>
      </c>
      <c r="AF4" t="n">
        <v>2.130092940138616e-06</v>
      </c>
      <c r="AG4" t="n">
        <v>0.2682291666666667</v>
      </c>
      <c r="AH4" t="n">
        <v>235370.9023009692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4.0725</v>
      </c>
      <c r="E5" t="n">
        <v>24.55</v>
      </c>
      <c r="F5" t="n">
        <v>19.68</v>
      </c>
      <c r="G5" t="n">
        <v>13.89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204.32</v>
      </c>
      <c r="Q5" t="n">
        <v>2924.94</v>
      </c>
      <c r="R5" t="n">
        <v>138.88</v>
      </c>
      <c r="S5" t="n">
        <v>60.56</v>
      </c>
      <c r="T5" t="n">
        <v>39021.77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173.1045215169636</v>
      </c>
      <c r="AB5" t="n">
        <v>236.8492431719107</v>
      </c>
      <c r="AC5" t="n">
        <v>214.2446838236527</v>
      </c>
      <c r="AD5" t="n">
        <v>173104.5215169636</v>
      </c>
      <c r="AE5" t="n">
        <v>236849.2431719107</v>
      </c>
      <c r="AF5" t="n">
        <v>2.233586564373684e-06</v>
      </c>
      <c r="AG5" t="n">
        <v>0.2557291666666667</v>
      </c>
      <c r="AH5" t="n">
        <v>214244.6838236527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4.2177</v>
      </c>
      <c r="E6" t="n">
        <v>23.71</v>
      </c>
      <c r="F6" t="n">
        <v>19.26</v>
      </c>
      <c r="G6" t="n">
        <v>16.28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69</v>
      </c>
      <c r="N6" t="n">
        <v>25.73</v>
      </c>
      <c r="O6" t="n">
        <v>18959.54</v>
      </c>
      <c r="P6" t="n">
        <v>194.54</v>
      </c>
      <c r="Q6" t="n">
        <v>2924.92</v>
      </c>
      <c r="R6" t="n">
        <v>125.23</v>
      </c>
      <c r="S6" t="n">
        <v>60.56</v>
      </c>
      <c r="T6" t="n">
        <v>32264.04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160.5752304517251</v>
      </c>
      <c r="AB6" t="n">
        <v>219.7061143831496</v>
      </c>
      <c r="AC6" t="n">
        <v>198.737671185953</v>
      </c>
      <c r="AD6" t="n">
        <v>160575.2304517251</v>
      </c>
      <c r="AE6" t="n">
        <v>219706.1143831495</v>
      </c>
      <c r="AF6" t="n">
        <v>2.313222357902735e-06</v>
      </c>
      <c r="AG6" t="n">
        <v>0.2469791666666667</v>
      </c>
      <c r="AH6" t="n">
        <v>198737.671185953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4.3456</v>
      </c>
      <c r="E7" t="n">
        <v>23.01</v>
      </c>
      <c r="F7" t="n">
        <v>18.9</v>
      </c>
      <c r="G7" t="n">
        <v>18.9</v>
      </c>
      <c r="H7" t="n">
        <v>0.26</v>
      </c>
      <c r="I7" t="n">
        <v>60</v>
      </c>
      <c r="J7" t="n">
        <v>152.18</v>
      </c>
      <c r="K7" t="n">
        <v>49.1</v>
      </c>
      <c r="L7" t="n">
        <v>2.25</v>
      </c>
      <c r="M7" t="n">
        <v>58</v>
      </c>
      <c r="N7" t="n">
        <v>25.83</v>
      </c>
      <c r="O7" t="n">
        <v>19002.56</v>
      </c>
      <c r="P7" t="n">
        <v>184.61</v>
      </c>
      <c r="Q7" t="n">
        <v>2924.56</v>
      </c>
      <c r="R7" t="n">
        <v>113.28</v>
      </c>
      <c r="S7" t="n">
        <v>60.56</v>
      </c>
      <c r="T7" t="n">
        <v>26342.65</v>
      </c>
      <c r="U7" t="n">
        <v>0.53</v>
      </c>
      <c r="V7" t="n">
        <v>0.91</v>
      </c>
      <c r="W7" t="n">
        <v>0.26</v>
      </c>
      <c r="X7" t="n">
        <v>1.62</v>
      </c>
      <c r="Y7" t="n">
        <v>1</v>
      </c>
      <c r="Z7" t="n">
        <v>10</v>
      </c>
      <c r="AA7" t="n">
        <v>149.5235416405852</v>
      </c>
      <c r="AB7" t="n">
        <v>204.5847061856559</v>
      </c>
      <c r="AC7" t="n">
        <v>185.0594289637936</v>
      </c>
      <c r="AD7" t="n">
        <v>149523.5416405852</v>
      </c>
      <c r="AE7" t="n">
        <v>204584.7061856559</v>
      </c>
      <c r="AF7" t="n">
        <v>2.383369864737209e-06</v>
      </c>
      <c r="AG7" t="n">
        <v>0.2396875</v>
      </c>
      <c r="AH7" t="n">
        <v>185059.4289637936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4.4444</v>
      </c>
      <c r="E8" t="n">
        <v>22.5</v>
      </c>
      <c r="F8" t="n">
        <v>18.64</v>
      </c>
      <c r="G8" t="n">
        <v>21.5</v>
      </c>
      <c r="H8" t="n">
        <v>0.29</v>
      </c>
      <c r="I8" t="n">
        <v>52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175.67</v>
      </c>
      <c r="Q8" t="n">
        <v>2924.6</v>
      </c>
      <c r="R8" t="n">
        <v>105.34</v>
      </c>
      <c r="S8" t="n">
        <v>60.56</v>
      </c>
      <c r="T8" t="n">
        <v>22415.76</v>
      </c>
      <c r="U8" t="n">
        <v>0.57</v>
      </c>
      <c r="V8" t="n">
        <v>0.92</v>
      </c>
      <c r="W8" t="n">
        <v>0.22</v>
      </c>
      <c r="X8" t="n">
        <v>1.36</v>
      </c>
      <c r="Y8" t="n">
        <v>1</v>
      </c>
      <c r="Z8" t="n">
        <v>10</v>
      </c>
      <c r="AA8" t="n">
        <v>140.7727728250373</v>
      </c>
      <c r="AB8" t="n">
        <v>192.6115182355556</v>
      </c>
      <c r="AC8" t="n">
        <v>174.2289452671723</v>
      </c>
      <c r="AD8" t="n">
        <v>140772.7728250373</v>
      </c>
      <c r="AE8" t="n">
        <v>192611.5182355556</v>
      </c>
      <c r="AF8" t="n">
        <v>2.437557305513174e-06</v>
      </c>
      <c r="AG8" t="n">
        <v>0.234375</v>
      </c>
      <c r="AH8" t="n">
        <v>174228.9452671723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4.4814</v>
      </c>
      <c r="E9" t="n">
        <v>22.31</v>
      </c>
      <c r="F9" t="n">
        <v>18.63</v>
      </c>
      <c r="G9" t="n">
        <v>24.3</v>
      </c>
      <c r="H9" t="n">
        <v>0.32</v>
      </c>
      <c r="I9" t="n">
        <v>46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170.17</v>
      </c>
      <c r="Q9" t="n">
        <v>2924.49</v>
      </c>
      <c r="R9" t="n">
        <v>104.84</v>
      </c>
      <c r="S9" t="n">
        <v>60.56</v>
      </c>
      <c r="T9" t="n">
        <v>22196.4</v>
      </c>
      <c r="U9" t="n">
        <v>0.58</v>
      </c>
      <c r="V9" t="n">
        <v>0.92</v>
      </c>
      <c r="W9" t="n">
        <v>0.24</v>
      </c>
      <c r="X9" t="n">
        <v>1.36</v>
      </c>
      <c r="Y9" t="n">
        <v>1</v>
      </c>
      <c r="Z9" t="n">
        <v>10</v>
      </c>
      <c r="AA9" t="n">
        <v>136.6326537773661</v>
      </c>
      <c r="AB9" t="n">
        <v>186.9468247053732</v>
      </c>
      <c r="AC9" t="n">
        <v>169.1048821370613</v>
      </c>
      <c r="AD9" t="n">
        <v>136632.6537773661</v>
      </c>
      <c r="AE9" t="n">
        <v>186946.8247053731</v>
      </c>
      <c r="AF9" t="n">
        <v>2.457850173010246e-06</v>
      </c>
      <c r="AG9" t="n">
        <v>0.2323958333333333</v>
      </c>
      <c r="AH9" t="n">
        <v>169104.8821370613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4.5482</v>
      </c>
      <c r="E10" t="n">
        <v>21.99</v>
      </c>
      <c r="F10" t="n">
        <v>18.46</v>
      </c>
      <c r="G10" t="n">
        <v>27.01</v>
      </c>
      <c r="H10" t="n">
        <v>0.35</v>
      </c>
      <c r="I10" t="n">
        <v>41</v>
      </c>
      <c r="J10" t="n">
        <v>153.23</v>
      </c>
      <c r="K10" t="n">
        <v>49.1</v>
      </c>
      <c r="L10" t="n">
        <v>3</v>
      </c>
      <c r="M10" t="n">
        <v>12</v>
      </c>
      <c r="N10" t="n">
        <v>26.13</v>
      </c>
      <c r="O10" t="n">
        <v>19131.85</v>
      </c>
      <c r="P10" t="n">
        <v>163.31</v>
      </c>
      <c r="Q10" t="n">
        <v>2924.47</v>
      </c>
      <c r="R10" t="n">
        <v>97.93000000000001</v>
      </c>
      <c r="S10" t="n">
        <v>60.56</v>
      </c>
      <c r="T10" t="n">
        <v>18763.64</v>
      </c>
      <c r="U10" t="n">
        <v>0.62</v>
      </c>
      <c r="V10" t="n">
        <v>0.93</v>
      </c>
      <c r="W10" t="n">
        <v>0.27</v>
      </c>
      <c r="X10" t="n">
        <v>1.18</v>
      </c>
      <c r="Y10" t="n">
        <v>1</v>
      </c>
      <c r="Z10" t="n">
        <v>10</v>
      </c>
      <c r="AA10" t="n">
        <v>130.6200174783147</v>
      </c>
      <c r="AB10" t="n">
        <v>178.7200704622226</v>
      </c>
      <c r="AC10" t="n">
        <v>161.6632777725524</v>
      </c>
      <c r="AD10" t="n">
        <v>130620.0174783147</v>
      </c>
      <c r="AE10" t="n">
        <v>178720.0704622226</v>
      </c>
      <c r="AF10" t="n">
        <v>2.494487025680636e-06</v>
      </c>
      <c r="AG10" t="n">
        <v>0.2290625</v>
      </c>
      <c r="AH10" t="n">
        <v>161663.2777725524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4.5413</v>
      </c>
      <c r="E11" t="n">
        <v>22.02</v>
      </c>
      <c r="F11" t="n">
        <v>18.49</v>
      </c>
      <c r="G11" t="n">
        <v>27.06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2</v>
      </c>
      <c r="N11" t="n">
        <v>26.23</v>
      </c>
      <c r="O11" t="n">
        <v>19175.02</v>
      </c>
      <c r="P11" t="n">
        <v>163.09</v>
      </c>
      <c r="Q11" t="n">
        <v>2924.54</v>
      </c>
      <c r="R11" t="n">
        <v>98.63</v>
      </c>
      <c r="S11" t="n">
        <v>60.56</v>
      </c>
      <c r="T11" t="n">
        <v>19114.76</v>
      </c>
      <c r="U11" t="n">
        <v>0.61</v>
      </c>
      <c r="V11" t="n">
        <v>0.93</v>
      </c>
      <c r="W11" t="n">
        <v>0.28</v>
      </c>
      <c r="X11" t="n">
        <v>1.21</v>
      </c>
      <c r="Y11" t="n">
        <v>1</v>
      </c>
      <c r="Z11" t="n">
        <v>10</v>
      </c>
      <c r="AA11" t="n">
        <v>130.7662572181801</v>
      </c>
      <c r="AB11" t="n">
        <v>178.9201621259485</v>
      </c>
      <c r="AC11" t="n">
        <v>161.8442729687227</v>
      </c>
      <c r="AD11" t="n">
        <v>130766.2572181801</v>
      </c>
      <c r="AE11" t="n">
        <v>178920.1621259484</v>
      </c>
      <c r="AF11" t="n">
        <v>2.490702680120371e-06</v>
      </c>
      <c r="AG11" t="n">
        <v>0.229375</v>
      </c>
      <c r="AH11" t="n">
        <v>161844.2729687227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4.5556</v>
      </c>
      <c r="E12" t="n">
        <v>21.95</v>
      </c>
      <c r="F12" t="n">
        <v>18.45</v>
      </c>
      <c r="G12" t="n">
        <v>27.68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162.92</v>
      </c>
      <c r="Q12" t="n">
        <v>2924.4</v>
      </c>
      <c r="R12" t="n">
        <v>97.34999999999999</v>
      </c>
      <c r="S12" t="n">
        <v>60.56</v>
      </c>
      <c r="T12" t="n">
        <v>18481.84</v>
      </c>
      <c r="U12" t="n">
        <v>0.62</v>
      </c>
      <c r="V12" t="n">
        <v>0.93</v>
      </c>
      <c r="W12" t="n">
        <v>0.28</v>
      </c>
      <c r="X12" t="n">
        <v>1.18</v>
      </c>
      <c r="Y12" t="n">
        <v>1</v>
      </c>
      <c r="Z12" t="n">
        <v>10</v>
      </c>
      <c r="AA12" t="n">
        <v>130.180870175089</v>
      </c>
      <c r="AB12" t="n">
        <v>178.1192097481378</v>
      </c>
      <c r="AC12" t="n">
        <v>161.1197623617064</v>
      </c>
      <c r="AD12" t="n">
        <v>130180.870175089</v>
      </c>
      <c r="AE12" t="n">
        <v>178119.2097481378</v>
      </c>
      <c r="AF12" t="n">
        <v>2.49854559918005e-06</v>
      </c>
      <c r="AG12" t="n">
        <v>0.2286458333333333</v>
      </c>
      <c r="AH12" t="n">
        <v>161119.7623617064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2.8581</v>
      </c>
      <c r="E2" t="n">
        <v>34.99</v>
      </c>
      <c r="F2" t="n">
        <v>24.03</v>
      </c>
      <c r="G2" t="n">
        <v>6.32</v>
      </c>
      <c r="H2" t="n">
        <v>0.1</v>
      </c>
      <c r="I2" t="n">
        <v>228</v>
      </c>
      <c r="J2" t="n">
        <v>185.69</v>
      </c>
      <c r="K2" t="n">
        <v>53.44</v>
      </c>
      <c r="L2" t="n">
        <v>1</v>
      </c>
      <c r="M2" t="n">
        <v>226</v>
      </c>
      <c r="N2" t="n">
        <v>36.26</v>
      </c>
      <c r="O2" t="n">
        <v>23136.14</v>
      </c>
      <c r="P2" t="n">
        <v>313.41</v>
      </c>
      <c r="Q2" t="n">
        <v>2925.72</v>
      </c>
      <c r="R2" t="n">
        <v>281.58</v>
      </c>
      <c r="S2" t="n">
        <v>60.56</v>
      </c>
      <c r="T2" t="n">
        <v>109656.63</v>
      </c>
      <c r="U2" t="n">
        <v>0.22</v>
      </c>
      <c r="V2" t="n">
        <v>0.72</v>
      </c>
      <c r="W2" t="n">
        <v>0.53</v>
      </c>
      <c r="X2" t="n">
        <v>6.75</v>
      </c>
      <c r="Y2" t="n">
        <v>1</v>
      </c>
      <c r="Z2" t="n">
        <v>10</v>
      </c>
      <c r="AA2" t="n">
        <v>362.4768737683822</v>
      </c>
      <c r="AB2" t="n">
        <v>495.9568500409594</v>
      </c>
      <c r="AC2" t="n">
        <v>448.6234243528602</v>
      </c>
      <c r="AD2" t="n">
        <v>362476.8737683822</v>
      </c>
      <c r="AE2" t="n">
        <v>495956.8500409594</v>
      </c>
      <c r="AF2" t="n">
        <v>1.513027489514077e-06</v>
      </c>
      <c r="AG2" t="n">
        <v>0.3644791666666667</v>
      </c>
      <c r="AH2" t="n">
        <v>448623.4243528603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3.2594</v>
      </c>
      <c r="E3" t="n">
        <v>30.68</v>
      </c>
      <c r="F3" t="n">
        <v>22.07</v>
      </c>
      <c r="G3" t="n">
        <v>8.029999999999999</v>
      </c>
      <c r="H3" t="n">
        <v>0.12</v>
      </c>
      <c r="I3" t="n">
        <v>165</v>
      </c>
      <c r="J3" t="n">
        <v>186.07</v>
      </c>
      <c r="K3" t="n">
        <v>53.44</v>
      </c>
      <c r="L3" t="n">
        <v>1.25</v>
      </c>
      <c r="M3" t="n">
        <v>163</v>
      </c>
      <c r="N3" t="n">
        <v>36.39</v>
      </c>
      <c r="O3" t="n">
        <v>23182.76</v>
      </c>
      <c r="P3" t="n">
        <v>283.58</v>
      </c>
      <c r="Q3" t="n">
        <v>2925.08</v>
      </c>
      <c r="R3" t="n">
        <v>217.36</v>
      </c>
      <c r="S3" t="n">
        <v>60.56</v>
      </c>
      <c r="T3" t="n">
        <v>77861.53</v>
      </c>
      <c r="U3" t="n">
        <v>0.28</v>
      </c>
      <c r="V3" t="n">
        <v>0.78</v>
      </c>
      <c r="W3" t="n">
        <v>0.42</v>
      </c>
      <c r="X3" t="n">
        <v>4.79</v>
      </c>
      <c r="Y3" t="n">
        <v>1</v>
      </c>
      <c r="Z3" t="n">
        <v>10</v>
      </c>
      <c r="AA3" t="n">
        <v>289.1519092860827</v>
      </c>
      <c r="AB3" t="n">
        <v>395.6303987671497</v>
      </c>
      <c r="AC3" t="n">
        <v>357.8719887795643</v>
      </c>
      <c r="AD3" t="n">
        <v>289151.9092860827</v>
      </c>
      <c r="AE3" t="n">
        <v>395630.3987671497</v>
      </c>
      <c r="AF3" t="n">
        <v>1.725468597782507e-06</v>
      </c>
      <c r="AG3" t="n">
        <v>0.3195833333333333</v>
      </c>
      <c r="AH3" t="n">
        <v>357871.9887795643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3.5375</v>
      </c>
      <c r="E4" t="n">
        <v>28.27</v>
      </c>
      <c r="F4" t="n">
        <v>21</v>
      </c>
      <c r="G4" t="n">
        <v>9.77</v>
      </c>
      <c r="H4" t="n">
        <v>0.14</v>
      </c>
      <c r="I4" t="n">
        <v>129</v>
      </c>
      <c r="J4" t="n">
        <v>186.45</v>
      </c>
      <c r="K4" t="n">
        <v>53.44</v>
      </c>
      <c r="L4" t="n">
        <v>1.5</v>
      </c>
      <c r="M4" t="n">
        <v>127</v>
      </c>
      <c r="N4" t="n">
        <v>36.51</v>
      </c>
      <c r="O4" t="n">
        <v>23229.42</v>
      </c>
      <c r="P4" t="n">
        <v>265.6</v>
      </c>
      <c r="Q4" t="n">
        <v>2924.9</v>
      </c>
      <c r="R4" t="n">
        <v>182.04</v>
      </c>
      <c r="S4" t="n">
        <v>60.56</v>
      </c>
      <c r="T4" t="n">
        <v>60380.86</v>
      </c>
      <c r="U4" t="n">
        <v>0.33</v>
      </c>
      <c r="V4" t="n">
        <v>0.82</v>
      </c>
      <c r="W4" t="n">
        <v>0.37</v>
      </c>
      <c r="X4" t="n">
        <v>3.72</v>
      </c>
      <c r="Y4" t="n">
        <v>1</v>
      </c>
      <c r="Z4" t="n">
        <v>10</v>
      </c>
      <c r="AA4" t="n">
        <v>250.8541586532157</v>
      </c>
      <c r="AB4" t="n">
        <v>343.2297267735858</v>
      </c>
      <c r="AC4" t="n">
        <v>310.4723633763641</v>
      </c>
      <c r="AD4" t="n">
        <v>250854.1586532157</v>
      </c>
      <c r="AE4" t="n">
        <v>343229.7267735858</v>
      </c>
      <c r="AF4" t="n">
        <v>1.872689809368479e-06</v>
      </c>
      <c r="AG4" t="n">
        <v>0.2944791666666667</v>
      </c>
      <c r="AH4" t="n">
        <v>310472.3633763641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3.7556</v>
      </c>
      <c r="E5" t="n">
        <v>26.63</v>
      </c>
      <c r="F5" t="n">
        <v>20.25</v>
      </c>
      <c r="G5" t="n">
        <v>11.57</v>
      </c>
      <c r="H5" t="n">
        <v>0.17</v>
      </c>
      <c r="I5" t="n">
        <v>105</v>
      </c>
      <c r="J5" t="n">
        <v>186.83</v>
      </c>
      <c r="K5" t="n">
        <v>53.44</v>
      </c>
      <c r="L5" t="n">
        <v>1.75</v>
      </c>
      <c r="M5" t="n">
        <v>103</v>
      </c>
      <c r="N5" t="n">
        <v>36.64</v>
      </c>
      <c r="O5" t="n">
        <v>23276.13</v>
      </c>
      <c r="P5" t="n">
        <v>252.3</v>
      </c>
      <c r="Q5" t="n">
        <v>2924.69</v>
      </c>
      <c r="R5" t="n">
        <v>157.46</v>
      </c>
      <c r="S5" t="n">
        <v>60.56</v>
      </c>
      <c r="T5" t="n">
        <v>48208.39</v>
      </c>
      <c r="U5" t="n">
        <v>0.38</v>
      </c>
      <c r="V5" t="n">
        <v>0.85</v>
      </c>
      <c r="W5" t="n">
        <v>0.33</v>
      </c>
      <c r="X5" t="n">
        <v>2.97</v>
      </c>
      <c r="Y5" t="n">
        <v>1</v>
      </c>
      <c r="Z5" t="n">
        <v>10</v>
      </c>
      <c r="AA5" t="n">
        <v>225.5701180910938</v>
      </c>
      <c r="AB5" t="n">
        <v>308.634987023363</v>
      </c>
      <c r="AC5" t="n">
        <v>279.1792970338694</v>
      </c>
      <c r="AD5" t="n">
        <v>225570.1180910938</v>
      </c>
      <c r="AE5" t="n">
        <v>308634.9870233629</v>
      </c>
      <c r="AF5" t="n">
        <v>1.988148084258448e-06</v>
      </c>
      <c r="AG5" t="n">
        <v>0.2773958333333333</v>
      </c>
      <c r="AH5" t="n">
        <v>279179.2970338694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3.9188</v>
      </c>
      <c r="E6" t="n">
        <v>25.52</v>
      </c>
      <c r="F6" t="n">
        <v>19.77</v>
      </c>
      <c r="G6" t="n">
        <v>13.48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242.14</v>
      </c>
      <c r="Q6" t="n">
        <v>2924.61</v>
      </c>
      <c r="R6" t="n">
        <v>142.08</v>
      </c>
      <c r="S6" t="n">
        <v>60.56</v>
      </c>
      <c r="T6" t="n">
        <v>40605.15</v>
      </c>
      <c r="U6" t="n">
        <v>0.43</v>
      </c>
      <c r="V6" t="n">
        <v>0.87</v>
      </c>
      <c r="W6" t="n">
        <v>0.3</v>
      </c>
      <c r="X6" t="n">
        <v>2.5</v>
      </c>
      <c r="Y6" t="n">
        <v>1</v>
      </c>
      <c r="Z6" t="n">
        <v>10</v>
      </c>
      <c r="AA6" t="n">
        <v>208.5961080307539</v>
      </c>
      <c r="AB6" t="n">
        <v>285.4103976183442</v>
      </c>
      <c r="AC6" t="n">
        <v>258.1712298457423</v>
      </c>
      <c r="AD6" t="n">
        <v>208596.1080307539</v>
      </c>
      <c r="AE6" t="n">
        <v>285410.3976183442</v>
      </c>
      <c r="AF6" t="n">
        <v>2.074543272071574e-06</v>
      </c>
      <c r="AG6" t="n">
        <v>0.2658333333333333</v>
      </c>
      <c r="AH6" t="n">
        <v>258171.2298457423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4.0483</v>
      </c>
      <c r="E7" t="n">
        <v>24.7</v>
      </c>
      <c r="F7" t="n">
        <v>19.4</v>
      </c>
      <c r="G7" t="n">
        <v>15.32</v>
      </c>
      <c r="H7" t="n">
        <v>0.21</v>
      </c>
      <c r="I7" t="n">
        <v>76</v>
      </c>
      <c r="J7" t="n">
        <v>187.59</v>
      </c>
      <c r="K7" t="n">
        <v>53.44</v>
      </c>
      <c r="L7" t="n">
        <v>2.25</v>
      </c>
      <c r="M7" t="n">
        <v>74</v>
      </c>
      <c r="N7" t="n">
        <v>36.9</v>
      </c>
      <c r="O7" t="n">
        <v>23369.68</v>
      </c>
      <c r="P7" t="n">
        <v>233.62</v>
      </c>
      <c r="Q7" t="n">
        <v>2924.61</v>
      </c>
      <c r="R7" t="n">
        <v>129.76</v>
      </c>
      <c r="S7" t="n">
        <v>60.56</v>
      </c>
      <c r="T7" t="n">
        <v>34507.03</v>
      </c>
      <c r="U7" t="n">
        <v>0.47</v>
      </c>
      <c r="V7" t="n">
        <v>0.89</v>
      </c>
      <c r="W7" t="n">
        <v>0.29</v>
      </c>
      <c r="X7" t="n">
        <v>2.13</v>
      </c>
      <c r="Y7" t="n">
        <v>1</v>
      </c>
      <c r="Z7" t="n">
        <v>10</v>
      </c>
      <c r="AA7" t="n">
        <v>195.8574935451292</v>
      </c>
      <c r="AB7" t="n">
        <v>267.9808632911133</v>
      </c>
      <c r="AC7" t="n">
        <v>242.4051458121917</v>
      </c>
      <c r="AD7" t="n">
        <v>195857.4935451293</v>
      </c>
      <c r="AE7" t="n">
        <v>267980.8632911133</v>
      </c>
      <c r="AF7" t="n">
        <v>2.143098277107113e-06</v>
      </c>
      <c r="AG7" t="n">
        <v>0.2572916666666666</v>
      </c>
      <c r="AH7" t="n">
        <v>242405.1458121917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4.1612</v>
      </c>
      <c r="E8" t="n">
        <v>24.03</v>
      </c>
      <c r="F8" t="n">
        <v>19.11</v>
      </c>
      <c r="G8" t="n">
        <v>17.37</v>
      </c>
      <c r="H8" t="n">
        <v>0.24</v>
      </c>
      <c r="I8" t="n">
        <v>66</v>
      </c>
      <c r="J8" t="n">
        <v>187.97</v>
      </c>
      <c r="K8" t="n">
        <v>53.44</v>
      </c>
      <c r="L8" t="n">
        <v>2.5</v>
      </c>
      <c r="M8" t="n">
        <v>64</v>
      </c>
      <c r="N8" t="n">
        <v>37.03</v>
      </c>
      <c r="O8" t="n">
        <v>23416.52</v>
      </c>
      <c r="P8" t="n">
        <v>225.82</v>
      </c>
      <c r="Q8" t="n">
        <v>2924.63</v>
      </c>
      <c r="R8" t="n">
        <v>120.06</v>
      </c>
      <c r="S8" t="n">
        <v>60.56</v>
      </c>
      <c r="T8" t="n">
        <v>29704.48</v>
      </c>
      <c r="U8" t="n">
        <v>0.5</v>
      </c>
      <c r="V8" t="n">
        <v>0.9</v>
      </c>
      <c r="W8" t="n">
        <v>0.27</v>
      </c>
      <c r="X8" t="n">
        <v>1.83</v>
      </c>
      <c r="Y8" t="n">
        <v>1</v>
      </c>
      <c r="Z8" t="n">
        <v>10</v>
      </c>
      <c r="AA8" t="n">
        <v>185.2705349772319</v>
      </c>
      <c r="AB8" t="n">
        <v>253.4953195148751</v>
      </c>
      <c r="AC8" t="n">
        <v>229.3020820033647</v>
      </c>
      <c r="AD8" t="n">
        <v>185270.5349772319</v>
      </c>
      <c r="AE8" t="n">
        <v>253495.3195148751</v>
      </c>
      <c r="AF8" t="n">
        <v>2.202865536323424e-06</v>
      </c>
      <c r="AG8" t="n">
        <v>0.2503125</v>
      </c>
      <c r="AH8" t="n">
        <v>229302.0820033647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4.2633</v>
      </c>
      <c r="E9" t="n">
        <v>23.46</v>
      </c>
      <c r="F9" t="n">
        <v>18.83</v>
      </c>
      <c r="G9" t="n">
        <v>19.48</v>
      </c>
      <c r="H9" t="n">
        <v>0.26</v>
      </c>
      <c r="I9" t="n">
        <v>58</v>
      </c>
      <c r="J9" t="n">
        <v>188.35</v>
      </c>
      <c r="K9" t="n">
        <v>53.44</v>
      </c>
      <c r="L9" t="n">
        <v>2.75</v>
      </c>
      <c r="M9" t="n">
        <v>56</v>
      </c>
      <c r="N9" t="n">
        <v>37.16</v>
      </c>
      <c r="O9" t="n">
        <v>23463.4</v>
      </c>
      <c r="P9" t="n">
        <v>217.86</v>
      </c>
      <c r="Q9" t="n">
        <v>2924.48</v>
      </c>
      <c r="R9" t="n">
        <v>110.93</v>
      </c>
      <c r="S9" t="n">
        <v>60.56</v>
      </c>
      <c r="T9" t="n">
        <v>25180.33</v>
      </c>
      <c r="U9" t="n">
        <v>0.55</v>
      </c>
      <c r="V9" t="n">
        <v>0.91</v>
      </c>
      <c r="W9" t="n">
        <v>0.26</v>
      </c>
      <c r="X9" t="n">
        <v>1.55</v>
      </c>
      <c r="Y9" t="n">
        <v>1</v>
      </c>
      <c r="Z9" t="n">
        <v>10</v>
      </c>
      <c r="AA9" t="n">
        <v>175.6184510806225</v>
      </c>
      <c r="AB9" t="n">
        <v>240.2889125076521</v>
      </c>
      <c r="AC9" t="n">
        <v>217.3560759455982</v>
      </c>
      <c r="AD9" t="n">
        <v>175618.4510806225</v>
      </c>
      <c r="AE9" t="n">
        <v>240288.9125076521</v>
      </c>
      <c r="AF9" t="n">
        <v>2.256915466934455e-06</v>
      </c>
      <c r="AG9" t="n">
        <v>0.244375</v>
      </c>
      <c r="AH9" t="n">
        <v>217356.0759455982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4.3433</v>
      </c>
      <c r="E10" t="n">
        <v>23.02</v>
      </c>
      <c r="F10" t="n">
        <v>18.62</v>
      </c>
      <c r="G10" t="n">
        <v>21.48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50</v>
      </c>
      <c r="N10" t="n">
        <v>37.29</v>
      </c>
      <c r="O10" t="n">
        <v>23510.33</v>
      </c>
      <c r="P10" t="n">
        <v>210.71</v>
      </c>
      <c r="Q10" t="n">
        <v>2924.48</v>
      </c>
      <c r="R10" t="n">
        <v>104.81</v>
      </c>
      <c r="S10" t="n">
        <v>60.56</v>
      </c>
      <c r="T10" t="n">
        <v>22152.17</v>
      </c>
      <c r="U10" t="n">
        <v>0.58</v>
      </c>
      <c r="V10" t="n">
        <v>0.92</v>
      </c>
      <c r="W10" t="n">
        <v>0.22</v>
      </c>
      <c r="X10" t="n">
        <v>1.34</v>
      </c>
      <c r="Y10" t="n">
        <v>1</v>
      </c>
      <c r="Z10" t="n">
        <v>10</v>
      </c>
      <c r="AA10" t="n">
        <v>167.888225037689</v>
      </c>
      <c r="AB10" t="n">
        <v>229.7120762022116</v>
      </c>
      <c r="AC10" t="n">
        <v>207.7886780524626</v>
      </c>
      <c r="AD10" t="n">
        <v>167888.2250376889</v>
      </c>
      <c r="AE10" t="n">
        <v>229712.0762022116</v>
      </c>
      <c r="AF10" t="n">
        <v>2.299266049195792e-06</v>
      </c>
      <c r="AG10" t="n">
        <v>0.2397916666666667</v>
      </c>
      <c r="AH10" t="n">
        <v>207788.6780524626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4.3673</v>
      </c>
      <c r="E11" t="n">
        <v>22.9</v>
      </c>
      <c r="F11" t="n">
        <v>18.68</v>
      </c>
      <c r="G11" t="n">
        <v>23.85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45</v>
      </c>
      <c r="N11" t="n">
        <v>37.42</v>
      </c>
      <c r="O11" t="n">
        <v>23557.3</v>
      </c>
      <c r="P11" t="n">
        <v>207.75</v>
      </c>
      <c r="Q11" t="n">
        <v>2924.58</v>
      </c>
      <c r="R11" t="n">
        <v>106.54</v>
      </c>
      <c r="S11" t="n">
        <v>60.56</v>
      </c>
      <c r="T11" t="n">
        <v>23040.36</v>
      </c>
      <c r="U11" t="n">
        <v>0.57</v>
      </c>
      <c r="V11" t="n">
        <v>0.92</v>
      </c>
      <c r="W11" t="n">
        <v>0.24</v>
      </c>
      <c r="X11" t="n">
        <v>1.4</v>
      </c>
      <c r="Y11" t="n">
        <v>1</v>
      </c>
      <c r="Z11" t="n">
        <v>10</v>
      </c>
      <c r="AA11" t="n">
        <v>165.4900033530907</v>
      </c>
      <c r="AB11" t="n">
        <v>226.4307234912724</v>
      </c>
      <c r="AC11" t="n">
        <v>204.8204930388469</v>
      </c>
      <c r="AD11" t="n">
        <v>165490.0033530908</v>
      </c>
      <c r="AE11" t="n">
        <v>226430.7234912724</v>
      </c>
      <c r="AF11" t="n">
        <v>2.311971223874193e-06</v>
      </c>
      <c r="AG11" t="n">
        <v>0.2385416666666667</v>
      </c>
      <c r="AH11" t="n">
        <v>204820.4930388469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4.4411</v>
      </c>
      <c r="E12" t="n">
        <v>22.52</v>
      </c>
      <c r="F12" t="n">
        <v>18.48</v>
      </c>
      <c r="G12" t="n">
        <v>26.41</v>
      </c>
      <c r="H12" t="n">
        <v>0.33</v>
      </c>
      <c r="I12" t="n">
        <v>42</v>
      </c>
      <c r="J12" t="n">
        <v>189.49</v>
      </c>
      <c r="K12" t="n">
        <v>53.44</v>
      </c>
      <c r="L12" t="n">
        <v>3.5</v>
      </c>
      <c r="M12" t="n">
        <v>40</v>
      </c>
      <c r="N12" t="n">
        <v>37.55</v>
      </c>
      <c r="O12" t="n">
        <v>23604.32</v>
      </c>
      <c r="P12" t="n">
        <v>200.21</v>
      </c>
      <c r="Q12" t="n">
        <v>2924.64</v>
      </c>
      <c r="R12" t="n">
        <v>100</v>
      </c>
      <c r="S12" t="n">
        <v>60.56</v>
      </c>
      <c r="T12" t="n">
        <v>19792.6</v>
      </c>
      <c r="U12" t="n">
        <v>0.61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158.1543897940494</v>
      </c>
      <c r="AB12" t="n">
        <v>216.3938133953671</v>
      </c>
      <c r="AC12" t="n">
        <v>195.7414915555999</v>
      </c>
      <c r="AD12" t="n">
        <v>158154.3897940494</v>
      </c>
      <c r="AE12" t="n">
        <v>216393.8133953671</v>
      </c>
      <c r="AF12" t="n">
        <v>2.351039636010276e-06</v>
      </c>
      <c r="AG12" t="n">
        <v>0.2345833333333333</v>
      </c>
      <c r="AH12" t="n">
        <v>195741.4915555999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4.4981</v>
      </c>
      <c r="E13" t="n">
        <v>22.23</v>
      </c>
      <c r="F13" t="n">
        <v>18.35</v>
      </c>
      <c r="G13" t="n">
        <v>28.97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193.2</v>
      </c>
      <c r="Q13" t="n">
        <v>2924.74</v>
      </c>
      <c r="R13" t="n">
        <v>95.43000000000001</v>
      </c>
      <c r="S13" t="n">
        <v>60.56</v>
      </c>
      <c r="T13" t="n">
        <v>17528.67</v>
      </c>
      <c r="U13" t="n">
        <v>0.63</v>
      </c>
      <c r="V13" t="n">
        <v>0.9399999999999999</v>
      </c>
      <c r="W13" t="n">
        <v>0.23</v>
      </c>
      <c r="X13" t="n">
        <v>1.07</v>
      </c>
      <c r="Y13" t="n">
        <v>1</v>
      </c>
      <c r="Z13" t="n">
        <v>10</v>
      </c>
      <c r="AA13" t="n">
        <v>152.0765024864204</v>
      </c>
      <c r="AB13" t="n">
        <v>208.0777798436095</v>
      </c>
      <c r="AC13" t="n">
        <v>188.2191285743929</v>
      </c>
      <c r="AD13" t="n">
        <v>152076.5024864204</v>
      </c>
      <c r="AE13" t="n">
        <v>208077.7798436095</v>
      </c>
      <c r="AF13" t="n">
        <v>2.381214425871478e-06</v>
      </c>
      <c r="AG13" t="n">
        <v>0.2315625</v>
      </c>
      <c r="AH13" t="n">
        <v>188219.1285743929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4.5434</v>
      </c>
      <c r="E14" t="n">
        <v>22.01</v>
      </c>
      <c r="F14" t="n">
        <v>18.24</v>
      </c>
      <c r="G14" t="n">
        <v>31.27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30</v>
      </c>
      <c r="N14" t="n">
        <v>37.82</v>
      </c>
      <c r="O14" t="n">
        <v>23698.48</v>
      </c>
      <c r="P14" t="n">
        <v>187.33</v>
      </c>
      <c r="Q14" t="n">
        <v>2924.49</v>
      </c>
      <c r="R14" t="n">
        <v>91.7</v>
      </c>
      <c r="S14" t="n">
        <v>60.56</v>
      </c>
      <c r="T14" t="n">
        <v>15680.51</v>
      </c>
      <c r="U14" t="n">
        <v>0.66</v>
      </c>
      <c r="V14" t="n">
        <v>0.9399999999999999</v>
      </c>
      <c r="W14" t="n">
        <v>0.23</v>
      </c>
      <c r="X14" t="n">
        <v>0.96</v>
      </c>
      <c r="Y14" t="n">
        <v>1</v>
      </c>
      <c r="Z14" t="n">
        <v>10</v>
      </c>
      <c r="AA14" t="n">
        <v>147.1794466448086</v>
      </c>
      <c r="AB14" t="n">
        <v>201.3774119982633</v>
      </c>
      <c r="AC14" t="n">
        <v>182.1582344321791</v>
      </c>
      <c r="AD14" t="n">
        <v>147179.4466448086</v>
      </c>
      <c r="AE14" t="n">
        <v>201377.4119982633</v>
      </c>
      <c r="AF14" t="n">
        <v>2.40519544307696e-06</v>
      </c>
      <c r="AG14" t="n">
        <v>0.2292708333333333</v>
      </c>
      <c r="AH14" t="n">
        <v>182158.2344321791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4.5632</v>
      </c>
      <c r="E15" t="n">
        <v>21.91</v>
      </c>
      <c r="F15" t="n">
        <v>18.22</v>
      </c>
      <c r="G15" t="n">
        <v>33.12</v>
      </c>
      <c r="H15" t="n">
        <v>0.4</v>
      </c>
      <c r="I15" t="n">
        <v>33</v>
      </c>
      <c r="J15" t="n">
        <v>190.63</v>
      </c>
      <c r="K15" t="n">
        <v>53.44</v>
      </c>
      <c r="L15" t="n">
        <v>4.25</v>
      </c>
      <c r="M15" t="n">
        <v>10</v>
      </c>
      <c r="N15" t="n">
        <v>37.95</v>
      </c>
      <c r="O15" t="n">
        <v>23745.63</v>
      </c>
      <c r="P15" t="n">
        <v>183.5</v>
      </c>
      <c r="Q15" t="n">
        <v>2924.47</v>
      </c>
      <c r="R15" t="n">
        <v>90.43000000000001</v>
      </c>
      <c r="S15" t="n">
        <v>60.56</v>
      </c>
      <c r="T15" t="n">
        <v>15054.56</v>
      </c>
      <c r="U15" t="n">
        <v>0.67</v>
      </c>
      <c r="V15" t="n">
        <v>0.9399999999999999</v>
      </c>
      <c r="W15" t="n">
        <v>0.24</v>
      </c>
      <c r="X15" t="n">
        <v>0.9399999999999999</v>
      </c>
      <c r="Y15" t="n">
        <v>1</v>
      </c>
      <c r="Z15" t="n">
        <v>10</v>
      </c>
      <c r="AA15" t="n">
        <v>144.4684590346195</v>
      </c>
      <c r="AB15" t="n">
        <v>197.668119149672</v>
      </c>
      <c r="AC15" t="n">
        <v>178.802951287031</v>
      </c>
      <c r="AD15" t="n">
        <v>144468.4590346194</v>
      </c>
      <c r="AE15" t="n">
        <v>197668.119149672</v>
      </c>
      <c r="AF15" t="n">
        <v>2.415677212186641e-06</v>
      </c>
      <c r="AG15" t="n">
        <v>0.2282291666666667</v>
      </c>
      <c r="AH15" t="n">
        <v>178802.951287031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4.579</v>
      </c>
      <c r="E16" t="n">
        <v>21.84</v>
      </c>
      <c r="F16" t="n">
        <v>18.18</v>
      </c>
      <c r="G16" t="n">
        <v>34.09</v>
      </c>
      <c r="H16" t="n">
        <v>0.42</v>
      </c>
      <c r="I16" t="n">
        <v>32</v>
      </c>
      <c r="J16" t="n">
        <v>191.02</v>
      </c>
      <c r="K16" t="n">
        <v>53.44</v>
      </c>
      <c r="L16" t="n">
        <v>4.5</v>
      </c>
      <c r="M16" t="n">
        <v>4</v>
      </c>
      <c r="N16" t="n">
        <v>38.08</v>
      </c>
      <c r="O16" t="n">
        <v>23792.83</v>
      </c>
      <c r="P16" t="n">
        <v>182.2</v>
      </c>
      <c r="Q16" t="n">
        <v>2924.36</v>
      </c>
      <c r="R16" t="n">
        <v>88.73999999999999</v>
      </c>
      <c r="S16" t="n">
        <v>60.56</v>
      </c>
      <c r="T16" t="n">
        <v>14216.37</v>
      </c>
      <c r="U16" t="n">
        <v>0.68</v>
      </c>
      <c r="V16" t="n">
        <v>0.95</v>
      </c>
      <c r="W16" t="n">
        <v>0.25</v>
      </c>
      <c r="X16" t="n">
        <v>0.9</v>
      </c>
      <c r="Y16" t="n">
        <v>1</v>
      </c>
      <c r="Z16" t="n">
        <v>10</v>
      </c>
      <c r="AA16" t="n">
        <v>143.1908754737274</v>
      </c>
      <c r="AB16" t="n">
        <v>195.9200729586516</v>
      </c>
      <c r="AC16" t="n">
        <v>177.2217361710828</v>
      </c>
      <c r="AD16" t="n">
        <v>143190.8754737274</v>
      </c>
      <c r="AE16" t="n">
        <v>195920.0729586516</v>
      </c>
      <c r="AF16" t="n">
        <v>2.424041452183254e-06</v>
      </c>
      <c r="AG16" t="n">
        <v>0.2275</v>
      </c>
      <c r="AH16" t="n">
        <v>177221.7361710828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4.5783</v>
      </c>
      <c r="E17" t="n">
        <v>21.84</v>
      </c>
      <c r="F17" t="n">
        <v>18.18</v>
      </c>
      <c r="G17" t="n">
        <v>34.09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182.6</v>
      </c>
      <c r="Q17" t="n">
        <v>2924.35</v>
      </c>
      <c r="R17" t="n">
        <v>88.73</v>
      </c>
      <c r="S17" t="n">
        <v>60.56</v>
      </c>
      <c r="T17" t="n">
        <v>14209.47</v>
      </c>
      <c r="U17" t="n">
        <v>0.68</v>
      </c>
      <c r="V17" t="n">
        <v>0.95</v>
      </c>
      <c r="W17" t="n">
        <v>0.26</v>
      </c>
      <c r="X17" t="n">
        <v>0.91</v>
      </c>
      <c r="Y17" t="n">
        <v>1</v>
      </c>
      <c r="Z17" t="n">
        <v>10</v>
      </c>
      <c r="AA17" t="n">
        <v>143.4237301778689</v>
      </c>
      <c r="AB17" t="n">
        <v>196.2386750376824</v>
      </c>
      <c r="AC17" t="n">
        <v>177.5099313148519</v>
      </c>
      <c r="AD17" t="n">
        <v>143423.7301778689</v>
      </c>
      <c r="AE17" t="n">
        <v>196238.6750376824</v>
      </c>
      <c r="AF17" t="n">
        <v>2.423670884588468e-06</v>
      </c>
      <c r="AG17" t="n">
        <v>0.2275</v>
      </c>
      <c r="AH17" t="n">
        <v>177509.9313148519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3.7377</v>
      </c>
      <c r="E2" t="n">
        <v>26.75</v>
      </c>
      <c r="F2" t="n">
        <v>21.33</v>
      </c>
      <c r="G2" t="n">
        <v>9.140000000000001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192.58</v>
      </c>
      <c r="Q2" t="n">
        <v>2924.94</v>
      </c>
      <c r="R2" t="n">
        <v>192.62</v>
      </c>
      <c r="S2" t="n">
        <v>60.56</v>
      </c>
      <c r="T2" t="n">
        <v>65614.13</v>
      </c>
      <c r="U2" t="n">
        <v>0.31</v>
      </c>
      <c r="V2" t="n">
        <v>0.8100000000000001</v>
      </c>
      <c r="W2" t="n">
        <v>0.39</v>
      </c>
      <c r="X2" t="n">
        <v>4.05</v>
      </c>
      <c r="Y2" t="n">
        <v>1</v>
      </c>
      <c r="Z2" t="n">
        <v>10</v>
      </c>
      <c r="AA2" t="n">
        <v>178.4829163838679</v>
      </c>
      <c r="AB2" t="n">
        <v>244.2082003068409</v>
      </c>
      <c r="AC2" t="n">
        <v>220.9013124179886</v>
      </c>
      <c r="AD2" t="n">
        <v>178482.9163838679</v>
      </c>
      <c r="AE2" t="n">
        <v>244208.2003068409</v>
      </c>
      <c r="AF2" t="n">
        <v>2.140620585349141e-06</v>
      </c>
      <c r="AG2" t="n">
        <v>0.2786458333333333</v>
      </c>
      <c r="AH2" t="n">
        <v>220901.3124179886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4.0478</v>
      </c>
      <c r="E3" t="n">
        <v>24.7</v>
      </c>
      <c r="F3" t="n">
        <v>20.18</v>
      </c>
      <c r="G3" t="n">
        <v>11.87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100</v>
      </c>
      <c r="N3" t="n">
        <v>16.72</v>
      </c>
      <c r="O3" t="n">
        <v>14585.96</v>
      </c>
      <c r="P3" t="n">
        <v>175.13</v>
      </c>
      <c r="Q3" t="n">
        <v>2924.92</v>
      </c>
      <c r="R3" t="n">
        <v>155.29</v>
      </c>
      <c r="S3" t="n">
        <v>60.56</v>
      </c>
      <c r="T3" t="n">
        <v>47138.52</v>
      </c>
      <c r="U3" t="n">
        <v>0.39</v>
      </c>
      <c r="V3" t="n">
        <v>0.85</v>
      </c>
      <c r="W3" t="n">
        <v>0.33</v>
      </c>
      <c r="X3" t="n">
        <v>2.9</v>
      </c>
      <c r="Y3" t="n">
        <v>1</v>
      </c>
      <c r="Z3" t="n">
        <v>10</v>
      </c>
      <c r="AA3" t="n">
        <v>151.9450633084719</v>
      </c>
      <c r="AB3" t="n">
        <v>207.8979389616532</v>
      </c>
      <c r="AC3" t="n">
        <v>188.0564514538022</v>
      </c>
      <c r="AD3" t="n">
        <v>151945.0633084719</v>
      </c>
      <c r="AE3" t="n">
        <v>207897.9389616532</v>
      </c>
      <c r="AF3" t="n">
        <v>2.318218156988591e-06</v>
      </c>
      <c r="AG3" t="n">
        <v>0.2572916666666666</v>
      </c>
      <c r="AH3" t="n">
        <v>188056.4514538022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4.2725</v>
      </c>
      <c r="E4" t="n">
        <v>23.41</v>
      </c>
      <c r="F4" t="n">
        <v>19.46</v>
      </c>
      <c r="G4" t="n">
        <v>14.97</v>
      </c>
      <c r="H4" t="n">
        <v>0.23</v>
      </c>
      <c r="I4" t="n">
        <v>78</v>
      </c>
      <c r="J4" t="n">
        <v>116.69</v>
      </c>
      <c r="K4" t="n">
        <v>43.4</v>
      </c>
      <c r="L4" t="n">
        <v>1.5</v>
      </c>
      <c r="M4" t="n">
        <v>76</v>
      </c>
      <c r="N4" t="n">
        <v>16.79</v>
      </c>
      <c r="O4" t="n">
        <v>14625.77</v>
      </c>
      <c r="P4" t="n">
        <v>160.93</v>
      </c>
      <c r="Q4" t="n">
        <v>2924.86</v>
      </c>
      <c r="R4" t="n">
        <v>131.61</v>
      </c>
      <c r="S4" t="n">
        <v>60.56</v>
      </c>
      <c r="T4" t="n">
        <v>35418.58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134.4814213869247</v>
      </c>
      <c r="AB4" t="n">
        <v>184.0034136430976</v>
      </c>
      <c r="AC4" t="n">
        <v>166.4423860954651</v>
      </c>
      <c r="AD4" t="n">
        <v>134481.4213869247</v>
      </c>
      <c r="AE4" t="n">
        <v>184003.4136430976</v>
      </c>
      <c r="AF4" t="n">
        <v>2.446906239372932e-06</v>
      </c>
      <c r="AG4" t="n">
        <v>0.2438541666666667</v>
      </c>
      <c r="AH4" t="n">
        <v>166442.3860954651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4.4373</v>
      </c>
      <c r="E5" t="n">
        <v>22.54</v>
      </c>
      <c r="F5" t="n">
        <v>18.97</v>
      </c>
      <c r="G5" t="n">
        <v>18.36</v>
      </c>
      <c r="H5" t="n">
        <v>0.26</v>
      </c>
      <c r="I5" t="n">
        <v>62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148.33</v>
      </c>
      <c r="Q5" t="n">
        <v>2924.51</v>
      </c>
      <c r="R5" t="n">
        <v>115.47</v>
      </c>
      <c r="S5" t="n">
        <v>60.56</v>
      </c>
      <c r="T5" t="n">
        <v>27430.61</v>
      </c>
      <c r="U5" t="n">
        <v>0.52</v>
      </c>
      <c r="V5" t="n">
        <v>0.91</v>
      </c>
      <c r="W5" t="n">
        <v>0.27</v>
      </c>
      <c r="X5" t="n">
        <v>1.69</v>
      </c>
      <c r="Y5" t="n">
        <v>1</v>
      </c>
      <c r="Z5" t="n">
        <v>10</v>
      </c>
      <c r="AA5" t="n">
        <v>121.6834632370019</v>
      </c>
      <c r="AB5" t="n">
        <v>166.4926826963165</v>
      </c>
      <c r="AC5" t="n">
        <v>150.6028547337738</v>
      </c>
      <c r="AD5" t="n">
        <v>121683.4632370019</v>
      </c>
      <c r="AE5" t="n">
        <v>166492.6826963164</v>
      </c>
      <c r="AF5" t="n">
        <v>2.541288954001055e-06</v>
      </c>
      <c r="AG5" t="n">
        <v>0.2347916666666666</v>
      </c>
      <c r="AH5" t="n">
        <v>150602.8547337738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4.4959</v>
      </c>
      <c r="E6" t="n">
        <v>22.24</v>
      </c>
      <c r="F6" t="n">
        <v>18.84</v>
      </c>
      <c r="G6" t="n">
        <v>20.56</v>
      </c>
      <c r="H6" t="n">
        <v>0.3</v>
      </c>
      <c r="I6" t="n">
        <v>55</v>
      </c>
      <c r="J6" t="n">
        <v>117.34</v>
      </c>
      <c r="K6" t="n">
        <v>43.4</v>
      </c>
      <c r="L6" t="n">
        <v>2</v>
      </c>
      <c r="M6" t="n">
        <v>12</v>
      </c>
      <c r="N6" t="n">
        <v>16.94</v>
      </c>
      <c r="O6" t="n">
        <v>14705.49</v>
      </c>
      <c r="P6" t="n">
        <v>142.91</v>
      </c>
      <c r="Q6" t="n">
        <v>2924.67</v>
      </c>
      <c r="R6" t="n">
        <v>109.78</v>
      </c>
      <c r="S6" t="n">
        <v>60.56</v>
      </c>
      <c r="T6" t="n">
        <v>24618.63</v>
      </c>
      <c r="U6" t="n">
        <v>0.55</v>
      </c>
      <c r="V6" t="n">
        <v>0.91</v>
      </c>
      <c r="W6" t="n">
        <v>0.31</v>
      </c>
      <c r="X6" t="n">
        <v>1.57</v>
      </c>
      <c r="Y6" t="n">
        <v>1</v>
      </c>
      <c r="Z6" t="n">
        <v>10</v>
      </c>
      <c r="AA6" t="n">
        <v>116.9419307612819</v>
      </c>
      <c r="AB6" t="n">
        <v>160.0051087813901</v>
      </c>
      <c r="AC6" t="n">
        <v>144.7344457679189</v>
      </c>
      <c r="AD6" t="n">
        <v>116941.9307612819</v>
      </c>
      <c r="AE6" t="n">
        <v>160005.1087813901</v>
      </c>
      <c r="AF6" t="n">
        <v>2.574849797916153e-06</v>
      </c>
      <c r="AG6" t="n">
        <v>0.2316666666666667</v>
      </c>
      <c r="AH6" t="n">
        <v>144734.4457679189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4.4876</v>
      </c>
      <c r="E7" t="n">
        <v>22.28</v>
      </c>
      <c r="F7" t="n">
        <v>18.89</v>
      </c>
      <c r="G7" t="n">
        <v>20.6</v>
      </c>
      <c r="H7" t="n">
        <v>0.34</v>
      </c>
      <c r="I7" t="n">
        <v>55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143.02</v>
      </c>
      <c r="Q7" t="n">
        <v>2924.62</v>
      </c>
      <c r="R7" t="n">
        <v>110.49</v>
      </c>
      <c r="S7" t="n">
        <v>60.56</v>
      </c>
      <c r="T7" t="n">
        <v>24974.64</v>
      </c>
      <c r="U7" t="n">
        <v>0.55</v>
      </c>
      <c r="V7" t="n">
        <v>0.91</v>
      </c>
      <c r="W7" t="n">
        <v>0.33</v>
      </c>
      <c r="X7" t="n">
        <v>1.61</v>
      </c>
      <c r="Y7" t="n">
        <v>1</v>
      </c>
      <c r="Z7" t="n">
        <v>10</v>
      </c>
      <c r="AA7" t="n">
        <v>117.3149547119219</v>
      </c>
      <c r="AB7" t="n">
        <v>160.5154966073107</v>
      </c>
      <c r="AC7" t="n">
        <v>145.1961228960676</v>
      </c>
      <c r="AD7" t="n">
        <v>117314.9547119219</v>
      </c>
      <c r="AE7" t="n">
        <v>160515.4966073107</v>
      </c>
      <c r="AF7" t="n">
        <v>2.570096299545926e-06</v>
      </c>
      <c r="AG7" t="n">
        <v>0.2320833333333333</v>
      </c>
      <c r="AH7" t="n">
        <v>145196.1228960676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4.1539</v>
      </c>
      <c r="E2" t="n">
        <v>24.07</v>
      </c>
      <c r="F2" t="n">
        <v>20.19</v>
      </c>
      <c r="G2" t="n">
        <v>11.76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141.48</v>
      </c>
      <c r="Q2" t="n">
        <v>2924.76</v>
      </c>
      <c r="R2" t="n">
        <v>155.33</v>
      </c>
      <c r="S2" t="n">
        <v>60.56</v>
      </c>
      <c r="T2" t="n">
        <v>47156.33</v>
      </c>
      <c r="U2" t="n">
        <v>0.39</v>
      </c>
      <c r="V2" t="n">
        <v>0.85</v>
      </c>
      <c r="W2" t="n">
        <v>0.33</v>
      </c>
      <c r="X2" t="n">
        <v>2.91</v>
      </c>
      <c r="Y2" t="n">
        <v>1</v>
      </c>
      <c r="Z2" t="n">
        <v>10</v>
      </c>
      <c r="AA2" t="n">
        <v>123.2196195841711</v>
      </c>
      <c r="AB2" t="n">
        <v>168.5945195809473</v>
      </c>
      <c r="AC2" t="n">
        <v>152.5040952560828</v>
      </c>
      <c r="AD2" t="n">
        <v>123219.6195841711</v>
      </c>
      <c r="AE2" t="n">
        <v>168594.5195809473</v>
      </c>
      <c r="AF2" t="n">
        <v>2.478111429837339e-06</v>
      </c>
      <c r="AG2" t="n">
        <v>0.2507291666666667</v>
      </c>
      <c r="AH2" t="n">
        <v>152504.0952560828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4.3638</v>
      </c>
      <c r="E3" t="n">
        <v>22.92</v>
      </c>
      <c r="F3" t="n">
        <v>19.52</v>
      </c>
      <c r="G3" t="n">
        <v>15.21</v>
      </c>
      <c r="H3" t="n">
        <v>0.24</v>
      </c>
      <c r="I3" t="n">
        <v>77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127.76</v>
      </c>
      <c r="Q3" t="n">
        <v>2924.94</v>
      </c>
      <c r="R3" t="n">
        <v>131.7</v>
      </c>
      <c r="S3" t="n">
        <v>60.56</v>
      </c>
      <c r="T3" t="n">
        <v>35468.62</v>
      </c>
      <c r="U3" t="n">
        <v>0.46</v>
      </c>
      <c r="V3" t="n">
        <v>0.88</v>
      </c>
      <c r="W3" t="n">
        <v>0.35</v>
      </c>
      <c r="X3" t="n">
        <v>2.24</v>
      </c>
      <c r="Y3" t="n">
        <v>1</v>
      </c>
      <c r="Z3" t="n">
        <v>10</v>
      </c>
      <c r="AA3" t="n">
        <v>108.5491469927306</v>
      </c>
      <c r="AB3" t="n">
        <v>148.5217317657759</v>
      </c>
      <c r="AC3" t="n">
        <v>134.3470261376504</v>
      </c>
      <c r="AD3" t="n">
        <v>108549.1469927306</v>
      </c>
      <c r="AE3" t="n">
        <v>148521.7317657759</v>
      </c>
      <c r="AF3" t="n">
        <v>2.603332448427786e-06</v>
      </c>
      <c r="AG3" t="n">
        <v>0.23875</v>
      </c>
      <c r="AH3" t="n">
        <v>134347.0261376504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4.3735</v>
      </c>
      <c r="E4" t="n">
        <v>22.86</v>
      </c>
      <c r="F4" t="n">
        <v>19.51</v>
      </c>
      <c r="G4" t="n">
        <v>15.61</v>
      </c>
      <c r="H4" t="n">
        <v>0.29</v>
      </c>
      <c r="I4" t="n">
        <v>75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126.96</v>
      </c>
      <c r="Q4" t="n">
        <v>2924.57</v>
      </c>
      <c r="R4" t="n">
        <v>130.19</v>
      </c>
      <c r="S4" t="n">
        <v>60.56</v>
      </c>
      <c r="T4" t="n">
        <v>34724.64</v>
      </c>
      <c r="U4" t="n">
        <v>0.47</v>
      </c>
      <c r="V4" t="n">
        <v>0.88</v>
      </c>
      <c r="W4" t="n">
        <v>0.38</v>
      </c>
      <c r="X4" t="n">
        <v>2.23</v>
      </c>
      <c r="Y4" t="n">
        <v>1</v>
      </c>
      <c r="Z4" t="n">
        <v>10</v>
      </c>
      <c r="AA4" t="n">
        <v>107.8512117073625</v>
      </c>
      <c r="AB4" t="n">
        <v>147.5667859176041</v>
      </c>
      <c r="AC4" t="n">
        <v>133.4832189809529</v>
      </c>
      <c r="AD4" t="n">
        <v>107851.2117073625</v>
      </c>
      <c r="AE4" t="n">
        <v>147566.7859176041</v>
      </c>
      <c r="AF4" t="n">
        <v>2.609119222512242e-06</v>
      </c>
      <c r="AG4" t="n">
        <v>0.238125</v>
      </c>
      <c r="AH4" t="n">
        <v>133483.2189809529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2.0618</v>
      </c>
      <c r="E19" t="n">
        <v>48.5</v>
      </c>
      <c r="F19" t="n">
        <v>27.69</v>
      </c>
      <c r="G19" t="n">
        <v>4.84</v>
      </c>
      <c r="H19" t="n">
        <v>0.06</v>
      </c>
      <c r="I19" t="n">
        <v>343</v>
      </c>
      <c r="J19" t="n">
        <v>274.09</v>
      </c>
      <c r="K19" t="n">
        <v>60.56</v>
      </c>
      <c r="L19" t="n">
        <v>1</v>
      </c>
      <c r="M19" t="n">
        <v>341</v>
      </c>
      <c r="N19" t="n">
        <v>72.53</v>
      </c>
      <c r="O19" t="n">
        <v>34038.11</v>
      </c>
      <c r="P19" t="n">
        <v>471.54</v>
      </c>
      <c r="Q19" t="n">
        <v>2926.22</v>
      </c>
      <c r="R19" t="n">
        <v>401.61</v>
      </c>
      <c r="S19" t="n">
        <v>60.56</v>
      </c>
      <c r="T19" t="n">
        <v>169093.37</v>
      </c>
      <c r="U19" t="n">
        <v>0.15</v>
      </c>
      <c r="V19" t="n">
        <v>0.62</v>
      </c>
      <c r="W19" t="n">
        <v>0.71</v>
      </c>
      <c r="X19" t="n">
        <v>10.4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24.4</v>
      </c>
      <c r="G20" t="n">
        <v>6.1</v>
      </c>
      <c r="H20" t="n">
        <v>0.08</v>
      </c>
      <c r="I20" t="n">
        <v>240</v>
      </c>
      <c r="J20" t="n">
        <v>274.57</v>
      </c>
      <c r="K20" t="n">
        <v>60.56</v>
      </c>
      <c r="L20" t="n">
        <v>1.25</v>
      </c>
      <c r="M20" t="n">
        <v>238</v>
      </c>
      <c r="N20" t="n">
        <v>72.76000000000001</v>
      </c>
      <c r="O20" t="n">
        <v>34097.72</v>
      </c>
      <c r="P20" t="n">
        <v>412.47</v>
      </c>
      <c r="Q20" t="n">
        <v>2925.61</v>
      </c>
      <c r="R20" t="n">
        <v>293.48</v>
      </c>
      <c r="S20" t="n">
        <v>60.56</v>
      </c>
      <c r="T20" t="n">
        <v>115542.87</v>
      </c>
      <c r="U20" t="n">
        <v>0.21</v>
      </c>
      <c r="V20" t="n">
        <v>0.71</v>
      </c>
      <c r="W20" t="n">
        <v>0.55</v>
      </c>
      <c r="X20" t="n">
        <v>7.12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2.8436</v>
      </c>
      <c r="E21" t="n">
        <v>35.17</v>
      </c>
      <c r="F21" t="n">
        <v>22.66</v>
      </c>
      <c r="G21" t="n">
        <v>7.39</v>
      </c>
      <c r="H21" t="n">
        <v>0.1</v>
      </c>
      <c r="I21" t="n">
        <v>184</v>
      </c>
      <c r="J21" t="n">
        <v>275.05</v>
      </c>
      <c r="K21" t="n">
        <v>60.56</v>
      </c>
      <c r="L21" t="n">
        <v>1.5</v>
      </c>
      <c r="M21" t="n">
        <v>182</v>
      </c>
      <c r="N21" t="n">
        <v>73</v>
      </c>
      <c r="O21" t="n">
        <v>34157.42</v>
      </c>
      <c r="P21" t="n">
        <v>380.21</v>
      </c>
      <c r="Q21" t="n">
        <v>2924.99</v>
      </c>
      <c r="R21" t="n">
        <v>236.34</v>
      </c>
      <c r="S21" t="n">
        <v>60.56</v>
      </c>
      <c r="T21" t="n">
        <v>87252.55</v>
      </c>
      <c r="U21" t="n">
        <v>0.26</v>
      </c>
      <c r="V21" t="n">
        <v>0.76</v>
      </c>
      <c r="W21" t="n">
        <v>0.46</v>
      </c>
      <c r="X21" t="n">
        <v>5.38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3.0985</v>
      </c>
      <c r="E22" t="n">
        <v>32.27</v>
      </c>
      <c r="F22" t="n">
        <v>21.59</v>
      </c>
      <c r="G22" t="n">
        <v>8.69</v>
      </c>
      <c r="H22" t="n">
        <v>0.11</v>
      </c>
      <c r="I22" t="n">
        <v>149</v>
      </c>
      <c r="J22" t="n">
        <v>275.54</v>
      </c>
      <c r="K22" t="n">
        <v>60.56</v>
      </c>
      <c r="L22" t="n">
        <v>1.75</v>
      </c>
      <c r="M22" t="n">
        <v>147</v>
      </c>
      <c r="N22" t="n">
        <v>73.23</v>
      </c>
      <c r="O22" t="n">
        <v>34217.22</v>
      </c>
      <c r="P22" t="n">
        <v>359.61</v>
      </c>
      <c r="Q22" t="n">
        <v>2924.9</v>
      </c>
      <c r="R22" t="n">
        <v>201.6</v>
      </c>
      <c r="S22" t="n">
        <v>60.56</v>
      </c>
      <c r="T22" t="n">
        <v>70061.25</v>
      </c>
      <c r="U22" t="n">
        <v>0.3</v>
      </c>
      <c r="V22" t="n">
        <v>0.8</v>
      </c>
      <c r="W22" t="n">
        <v>0.4</v>
      </c>
      <c r="X22" t="n">
        <v>4.31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3.2905</v>
      </c>
      <c r="E23" t="n">
        <v>30.39</v>
      </c>
      <c r="F23" t="n">
        <v>20.91</v>
      </c>
      <c r="G23" t="n">
        <v>9.960000000000001</v>
      </c>
      <c r="H23" t="n">
        <v>0.13</v>
      </c>
      <c r="I23" t="n">
        <v>126</v>
      </c>
      <c r="J23" t="n">
        <v>276.02</v>
      </c>
      <c r="K23" t="n">
        <v>60.56</v>
      </c>
      <c r="L23" t="n">
        <v>2</v>
      </c>
      <c r="M23" t="n">
        <v>124</v>
      </c>
      <c r="N23" t="n">
        <v>73.47</v>
      </c>
      <c r="O23" t="n">
        <v>34277.1</v>
      </c>
      <c r="P23" t="n">
        <v>345.87</v>
      </c>
      <c r="Q23" t="n">
        <v>2924.72</v>
      </c>
      <c r="R23" t="n">
        <v>179.11</v>
      </c>
      <c r="S23" t="n">
        <v>60.56</v>
      </c>
      <c r="T23" t="n">
        <v>58930.69</v>
      </c>
      <c r="U23" t="n">
        <v>0.34</v>
      </c>
      <c r="V23" t="n">
        <v>0.82</v>
      </c>
      <c r="W23" t="n">
        <v>0.37</v>
      </c>
      <c r="X23" t="n">
        <v>3.63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3.4598</v>
      </c>
      <c r="E24" t="n">
        <v>28.9</v>
      </c>
      <c r="F24" t="n">
        <v>20.36</v>
      </c>
      <c r="G24" t="n">
        <v>11.31</v>
      </c>
      <c r="H24" t="n">
        <v>0.14</v>
      </c>
      <c r="I24" t="n">
        <v>108</v>
      </c>
      <c r="J24" t="n">
        <v>276.51</v>
      </c>
      <c r="K24" t="n">
        <v>60.56</v>
      </c>
      <c r="L24" t="n">
        <v>2.25</v>
      </c>
      <c r="M24" t="n">
        <v>106</v>
      </c>
      <c r="N24" t="n">
        <v>73.70999999999999</v>
      </c>
      <c r="O24" t="n">
        <v>34337.08</v>
      </c>
      <c r="P24" t="n">
        <v>334.29</v>
      </c>
      <c r="Q24" t="n">
        <v>2924.69</v>
      </c>
      <c r="R24" t="n">
        <v>161.29</v>
      </c>
      <c r="S24" t="n">
        <v>60.56</v>
      </c>
      <c r="T24" t="n">
        <v>50112.06</v>
      </c>
      <c r="U24" t="n">
        <v>0.38</v>
      </c>
      <c r="V24" t="n">
        <v>0.85</v>
      </c>
      <c r="W24" t="n">
        <v>0.34</v>
      </c>
      <c r="X24" t="n">
        <v>3.08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3.5935</v>
      </c>
      <c r="E25" t="n">
        <v>27.83</v>
      </c>
      <c r="F25" t="n">
        <v>19.97</v>
      </c>
      <c r="G25" t="n">
        <v>12.61</v>
      </c>
      <c r="H25" t="n">
        <v>0.16</v>
      </c>
      <c r="I25" t="n">
        <v>95</v>
      </c>
      <c r="J25" t="n">
        <v>277</v>
      </c>
      <c r="K25" t="n">
        <v>60.56</v>
      </c>
      <c r="L25" t="n">
        <v>2.5</v>
      </c>
      <c r="M25" t="n">
        <v>93</v>
      </c>
      <c r="N25" t="n">
        <v>73.94</v>
      </c>
      <c r="O25" t="n">
        <v>34397.15</v>
      </c>
      <c r="P25" t="n">
        <v>325.42</v>
      </c>
      <c r="Q25" t="n">
        <v>2924.64</v>
      </c>
      <c r="R25" t="n">
        <v>148.25</v>
      </c>
      <c r="S25" t="n">
        <v>60.56</v>
      </c>
      <c r="T25" t="n">
        <v>43652.65</v>
      </c>
      <c r="U25" t="n">
        <v>0.41</v>
      </c>
      <c r="V25" t="n">
        <v>0.86</v>
      </c>
      <c r="W25" t="n">
        <v>0.31</v>
      </c>
      <c r="X25" t="n">
        <v>2.69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3.711</v>
      </c>
      <c r="E26" t="n">
        <v>26.95</v>
      </c>
      <c r="F26" t="n">
        <v>19.66</v>
      </c>
      <c r="G26" t="n">
        <v>14.04</v>
      </c>
      <c r="H26" t="n">
        <v>0.18</v>
      </c>
      <c r="I26" t="n">
        <v>84</v>
      </c>
      <c r="J26" t="n">
        <v>277.48</v>
      </c>
      <c r="K26" t="n">
        <v>60.56</v>
      </c>
      <c r="L26" t="n">
        <v>2.75</v>
      </c>
      <c r="M26" t="n">
        <v>82</v>
      </c>
      <c r="N26" t="n">
        <v>74.18000000000001</v>
      </c>
      <c r="O26" t="n">
        <v>34457.31</v>
      </c>
      <c r="P26" t="n">
        <v>317.84</v>
      </c>
      <c r="Q26" t="n">
        <v>2924.83</v>
      </c>
      <c r="R26" t="n">
        <v>138.1</v>
      </c>
      <c r="S26" t="n">
        <v>60.56</v>
      </c>
      <c r="T26" t="n">
        <v>38634.76</v>
      </c>
      <c r="U26" t="n">
        <v>0.44</v>
      </c>
      <c r="V26" t="n">
        <v>0.88</v>
      </c>
      <c r="W26" t="n">
        <v>0.3</v>
      </c>
      <c r="X26" t="n">
        <v>2.38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3.8049</v>
      </c>
      <c r="E27" t="n">
        <v>26.28</v>
      </c>
      <c r="F27" t="n">
        <v>19.41</v>
      </c>
      <c r="G27" t="n">
        <v>15.32</v>
      </c>
      <c r="H27" t="n">
        <v>0.19</v>
      </c>
      <c r="I27" t="n">
        <v>76</v>
      </c>
      <c r="J27" t="n">
        <v>277.97</v>
      </c>
      <c r="K27" t="n">
        <v>60.56</v>
      </c>
      <c r="L27" t="n">
        <v>3</v>
      </c>
      <c r="M27" t="n">
        <v>74</v>
      </c>
      <c r="N27" t="n">
        <v>74.42</v>
      </c>
      <c r="O27" t="n">
        <v>34517.57</v>
      </c>
      <c r="P27" t="n">
        <v>311.52</v>
      </c>
      <c r="Q27" t="n">
        <v>2924.72</v>
      </c>
      <c r="R27" t="n">
        <v>129.88</v>
      </c>
      <c r="S27" t="n">
        <v>60.56</v>
      </c>
      <c r="T27" t="n">
        <v>34566.78</v>
      </c>
      <c r="U27" t="n">
        <v>0.47</v>
      </c>
      <c r="V27" t="n">
        <v>0.89</v>
      </c>
      <c r="W27" t="n">
        <v>0.29</v>
      </c>
      <c r="X27" t="n">
        <v>2.13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3.8909</v>
      </c>
      <c r="E28" t="n">
        <v>25.7</v>
      </c>
      <c r="F28" t="n">
        <v>19.2</v>
      </c>
      <c r="G28" t="n">
        <v>16.69</v>
      </c>
      <c r="H28" t="n">
        <v>0.21</v>
      </c>
      <c r="I28" t="n">
        <v>69</v>
      </c>
      <c r="J28" t="n">
        <v>278.46</v>
      </c>
      <c r="K28" t="n">
        <v>60.56</v>
      </c>
      <c r="L28" t="n">
        <v>3.25</v>
      </c>
      <c r="M28" t="n">
        <v>67</v>
      </c>
      <c r="N28" t="n">
        <v>74.66</v>
      </c>
      <c r="O28" t="n">
        <v>34577.92</v>
      </c>
      <c r="P28" t="n">
        <v>305.53</v>
      </c>
      <c r="Q28" t="n">
        <v>2924.64</v>
      </c>
      <c r="R28" t="n">
        <v>123.02</v>
      </c>
      <c r="S28" t="n">
        <v>60.56</v>
      </c>
      <c r="T28" t="n">
        <v>31170.09</v>
      </c>
      <c r="U28" t="n">
        <v>0.49</v>
      </c>
      <c r="V28" t="n">
        <v>0.9</v>
      </c>
      <c r="W28" t="n">
        <v>0.27</v>
      </c>
      <c r="X28" t="n">
        <v>1.92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3.9693</v>
      </c>
      <c r="E29" t="n">
        <v>25.19</v>
      </c>
      <c r="F29" t="n">
        <v>19</v>
      </c>
      <c r="G29" t="n">
        <v>18.1</v>
      </c>
      <c r="H29" t="n">
        <v>0.22</v>
      </c>
      <c r="I29" t="n">
        <v>63</v>
      </c>
      <c r="J29" t="n">
        <v>278.95</v>
      </c>
      <c r="K29" t="n">
        <v>60.56</v>
      </c>
      <c r="L29" t="n">
        <v>3.5</v>
      </c>
      <c r="M29" t="n">
        <v>61</v>
      </c>
      <c r="N29" t="n">
        <v>74.90000000000001</v>
      </c>
      <c r="O29" t="n">
        <v>34638.36</v>
      </c>
      <c r="P29" t="n">
        <v>299.91</v>
      </c>
      <c r="Q29" t="n">
        <v>2924.64</v>
      </c>
      <c r="R29" t="n">
        <v>116.63</v>
      </c>
      <c r="S29" t="n">
        <v>60.56</v>
      </c>
      <c r="T29" t="n">
        <v>28002.71</v>
      </c>
      <c r="U29" t="n">
        <v>0.52</v>
      </c>
      <c r="V29" t="n">
        <v>0.91</v>
      </c>
      <c r="W29" t="n">
        <v>0.26</v>
      </c>
      <c r="X29" t="n">
        <v>1.72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4.0385</v>
      </c>
      <c r="E30" t="n">
        <v>24.76</v>
      </c>
      <c r="F30" t="n">
        <v>18.83</v>
      </c>
      <c r="G30" t="n">
        <v>19.48</v>
      </c>
      <c r="H30" t="n">
        <v>0.24</v>
      </c>
      <c r="I30" t="n">
        <v>58</v>
      </c>
      <c r="J30" t="n">
        <v>279.44</v>
      </c>
      <c r="K30" t="n">
        <v>60.56</v>
      </c>
      <c r="L30" t="n">
        <v>3.75</v>
      </c>
      <c r="M30" t="n">
        <v>56</v>
      </c>
      <c r="N30" t="n">
        <v>75.14</v>
      </c>
      <c r="O30" t="n">
        <v>34698.9</v>
      </c>
      <c r="P30" t="n">
        <v>294.69</v>
      </c>
      <c r="Q30" t="n">
        <v>2924.65</v>
      </c>
      <c r="R30" t="n">
        <v>110.74</v>
      </c>
      <c r="S30" t="n">
        <v>60.56</v>
      </c>
      <c r="T30" t="n">
        <v>25084.22</v>
      </c>
      <c r="U30" t="n">
        <v>0.55</v>
      </c>
      <c r="V30" t="n">
        <v>0.91</v>
      </c>
      <c r="W30" t="n">
        <v>0.26</v>
      </c>
      <c r="X30" t="n">
        <v>1.55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4.1335</v>
      </c>
      <c r="E31" t="n">
        <v>24.19</v>
      </c>
      <c r="F31" t="n">
        <v>18.52</v>
      </c>
      <c r="G31" t="n">
        <v>20.97</v>
      </c>
      <c r="H31" t="n">
        <v>0.25</v>
      </c>
      <c r="I31" t="n">
        <v>53</v>
      </c>
      <c r="J31" t="n">
        <v>279.94</v>
      </c>
      <c r="K31" t="n">
        <v>60.56</v>
      </c>
      <c r="L31" t="n">
        <v>4</v>
      </c>
      <c r="M31" t="n">
        <v>51</v>
      </c>
      <c r="N31" t="n">
        <v>75.38</v>
      </c>
      <c r="O31" t="n">
        <v>34759.54</v>
      </c>
      <c r="P31" t="n">
        <v>286.81</v>
      </c>
      <c r="Q31" t="n">
        <v>2924.49</v>
      </c>
      <c r="R31" t="n">
        <v>100.97</v>
      </c>
      <c r="S31" t="n">
        <v>60.56</v>
      </c>
      <c r="T31" t="n">
        <v>20226.38</v>
      </c>
      <c r="U31" t="n">
        <v>0.6</v>
      </c>
      <c r="V31" t="n">
        <v>0.93</v>
      </c>
      <c r="W31" t="n">
        <v>0.23</v>
      </c>
      <c r="X31" t="n">
        <v>1.25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4.0611</v>
      </c>
      <c r="E32" t="n">
        <v>24.62</v>
      </c>
      <c r="F32" t="n">
        <v>19.06</v>
      </c>
      <c r="G32" t="n">
        <v>22.42</v>
      </c>
      <c r="H32" t="n">
        <v>0.27</v>
      </c>
      <c r="I32" t="n">
        <v>51</v>
      </c>
      <c r="J32" t="n">
        <v>280.43</v>
      </c>
      <c r="K32" t="n">
        <v>60.56</v>
      </c>
      <c r="L32" t="n">
        <v>4.25</v>
      </c>
      <c r="M32" t="n">
        <v>49</v>
      </c>
      <c r="N32" t="n">
        <v>75.62</v>
      </c>
      <c r="O32" t="n">
        <v>34820.27</v>
      </c>
      <c r="P32" t="n">
        <v>294.44</v>
      </c>
      <c r="Q32" t="n">
        <v>2924.57</v>
      </c>
      <c r="R32" t="n">
        <v>120.91</v>
      </c>
      <c r="S32" t="n">
        <v>60.56</v>
      </c>
      <c r="T32" t="n">
        <v>30206.7</v>
      </c>
      <c r="U32" t="n">
        <v>0.5</v>
      </c>
      <c r="V32" t="n">
        <v>0.9</v>
      </c>
      <c r="W32" t="n">
        <v>0.22</v>
      </c>
      <c r="X32" t="n">
        <v>1.78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4.1591</v>
      </c>
      <c r="E33" t="n">
        <v>24.04</v>
      </c>
      <c r="F33" t="n">
        <v>18.69</v>
      </c>
      <c r="G33" t="n">
        <v>23.86</v>
      </c>
      <c r="H33" t="n">
        <v>0.29</v>
      </c>
      <c r="I33" t="n">
        <v>47</v>
      </c>
      <c r="J33" t="n">
        <v>280.92</v>
      </c>
      <c r="K33" t="n">
        <v>60.56</v>
      </c>
      <c r="L33" t="n">
        <v>4.5</v>
      </c>
      <c r="M33" t="n">
        <v>45</v>
      </c>
      <c r="N33" t="n">
        <v>75.87</v>
      </c>
      <c r="O33" t="n">
        <v>34881.09</v>
      </c>
      <c r="P33" t="n">
        <v>285.52</v>
      </c>
      <c r="Q33" t="n">
        <v>2924.5</v>
      </c>
      <c r="R33" t="n">
        <v>106.95</v>
      </c>
      <c r="S33" t="n">
        <v>60.56</v>
      </c>
      <c r="T33" t="n">
        <v>23243.71</v>
      </c>
      <c r="U33" t="n">
        <v>0.57</v>
      </c>
      <c r="V33" t="n">
        <v>0.92</v>
      </c>
      <c r="W33" t="n">
        <v>0.24</v>
      </c>
      <c r="X33" t="n">
        <v>1.41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4.2099</v>
      </c>
      <c r="E34" t="n">
        <v>23.75</v>
      </c>
      <c r="F34" t="n">
        <v>18.55</v>
      </c>
      <c r="G34" t="n">
        <v>25.3</v>
      </c>
      <c r="H34" t="n">
        <v>0.3</v>
      </c>
      <c r="I34" t="n">
        <v>44</v>
      </c>
      <c r="J34" t="n">
        <v>281.41</v>
      </c>
      <c r="K34" t="n">
        <v>60.56</v>
      </c>
      <c r="L34" t="n">
        <v>4.75</v>
      </c>
      <c r="M34" t="n">
        <v>42</v>
      </c>
      <c r="N34" t="n">
        <v>76.11</v>
      </c>
      <c r="O34" t="n">
        <v>34942.02</v>
      </c>
      <c r="P34" t="n">
        <v>280.45</v>
      </c>
      <c r="Q34" t="n">
        <v>2924.44</v>
      </c>
      <c r="R34" t="n">
        <v>102.45</v>
      </c>
      <c r="S34" t="n">
        <v>60.56</v>
      </c>
      <c r="T34" t="n">
        <v>21007.56</v>
      </c>
      <c r="U34" t="n">
        <v>0.59</v>
      </c>
      <c r="V34" t="n">
        <v>0.93</v>
      </c>
      <c r="W34" t="n">
        <v>0.23</v>
      </c>
      <c r="X34" t="n">
        <v>1.28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4.2575</v>
      </c>
      <c r="E35" t="n">
        <v>23.49</v>
      </c>
      <c r="F35" t="n">
        <v>18.45</v>
      </c>
      <c r="G35" t="n">
        <v>26.99</v>
      </c>
      <c r="H35" t="n">
        <v>0.32</v>
      </c>
      <c r="I35" t="n">
        <v>41</v>
      </c>
      <c r="J35" t="n">
        <v>281.91</v>
      </c>
      <c r="K35" t="n">
        <v>60.56</v>
      </c>
      <c r="L35" t="n">
        <v>5</v>
      </c>
      <c r="M35" t="n">
        <v>39</v>
      </c>
      <c r="N35" t="n">
        <v>76.34999999999999</v>
      </c>
      <c r="O35" t="n">
        <v>35003.04</v>
      </c>
      <c r="P35" t="n">
        <v>276.45</v>
      </c>
      <c r="Q35" t="n">
        <v>2924.69</v>
      </c>
      <c r="R35" t="n">
        <v>98.69</v>
      </c>
      <c r="S35" t="n">
        <v>60.56</v>
      </c>
      <c r="T35" t="n">
        <v>19145.39</v>
      </c>
      <c r="U35" t="n">
        <v>0.61</v>
      </c>
      <c r="V35" t="n">
        <v>0.93</v>
      </c>
      <c r="W35" t="n">
        <v>0.23</v>
      </c>
      <c r="X35" t="n">
        <v>1.17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4.2891</v>
      </c>
      <c r="E36" t="n">
        <v>23.32</v>
      </c>
      <c r="F36" t="n">
        <v>18.38</v>
      </c>
      <c r="G36" t="n">
        <v>28.27</v>
      </c>
      <c r="H36" t="n">
        <v>0.33</v>
      </c>
      <c r="I36" t="n">
        <v>39</v>
      </c>
      <c r="J36" t="n">
        <v>282.4</v>
      </c>
      <c r="K36" t="n">
        <v>60.56</v>
      </c>
      <c r="L36" t="n">
        <v>5.25</v>
      </c>
      <c r="M36" t="n">
        <v>37</v>
      </c>
      <c r="N36" t="n">
        <v>76.59999999999999</v>
      </c>
      <c r="O36" t="n">
        <v>35064.15</v>
      </c>
      <c r="P36" t="n">
        <v>271.95</v>
      </c>
      <c r="Q36" t="n">
        <v>2924.64</v>
      </c>
      <c r="R36" t="n">
        <v>96.51000000000001</v>
      </c>
      <c r="S36" t="n">
        <v>60.56</v>
      </c>
      <c r="T36" t="n">
        <v>18063.8</v>
      </c>
      <c r="U36" t="n">
        <v>0.63</v>
      </c>
      <c r="V36" t="n">
        <v>0.9399999999999999</v>
      </c>
      <c r="W36" t="n">
        <v>0.23</v>
      </c>
      <c r="X36" t="n">
        <v>1.1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4.3363</v>
      </c>
      <c r="E37" t="n">
        <v>23.06</v>
      </c>
      <c r="F37" t="n">
        <v>18.28</v>
      </c>
      <c r="G37" t="n">
        <v>30.47</v>
      </c>
      <c r="H37" t="n">
        <v>0.35</v>
      </c>
      <c r="I37" t="n">
        <v>36</v>
      </c>
      <c r="J37" t="n">
        <v>282.9</v>
      </c>
      <c r="K37" t="n">
        <v>60.56</v>
      </c>
      <c r="L37" t="n">
        <v>5.5</v>
      </c>
      <c r="M37" t="n">
        <v>34</v>
      </c>
      <c r="N37" t="n">
        <v>76.84999999999999</v>
      </c>
      <c r="O37" t="n">
        <v>35125.37</v>
      </c>
      <c r="P37" t="n">
        <v>268.2</v>
      </c>
      <c r="Q37" t="n">
        <v>2924.43</v>
      </c>
      <c r="R37" t="n">
        <v>93.31999999999999</v>
      </c>
      <c r="S37" t="n">
        <v>60.56</v>
      </c>
      <c r="T37" t="n">
        <v>16487.4</v>
      </c>
      <c r="U37" t="n">
        <v>0.65</v>
      </c>
      <c r="V37" t="n">
        <v>0.9399999999999999</v>
      </c>
      <c r="W37" t="n">
        <v>0.22</v>
      </c>
      <c r="X37" t="n">
        <v>1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4.37</v>
      </c>
      <c r="E38" t="n">
        <v>22.88</v>
      </c>
      <c r="F38" t="n">
        <v>18.21</v>
      </c>
      <c r="G38" t="n">
        <v>32.13</v>
      </c>
      <c r="H38" t="n">
        <v>0.36</v>
      </c>
      <c r="I38" t="n">
        <v>34</v>
      </c>
      <c r="J38" t="n">
        <v>283.4</v>
      </c>
      <c r="K38" t="n">
        <v>60.56</v>
      </c>
      <c r="L38" t="n">
        <v>5.75</v>
      </c>
      <c r="M38" t="n">
        <v>32</v>
      </c>
      <c r="N38" t="n">
        <v>77.09</v>
      </c>
      <c r="O38" t="n">
        <v>35186.68</v>
      </c>
      <c r="P38" t="n">
        <v>264.25</v>
      </c>
      <c r="Q38" t="n">
        <v>2924.58</v>
      </c>
      <c r="R38" t="n">
        <v>90.88</v>
      </c>
      <c r="S38" t="n">
        <v>60.56</v>
      </c>
      <c r="T38" t="n">
        <v>15274.68</v>
      </c>
      <c r="U38" t="n">
        <v>0.67</v>
      </c>
      <c r="V38" t="n">
        <v>0.95</v>
      </c>
      <c r="W38" t="n">
        <v>0.22</v>
      </c>
      <c r="X38" t="n">
        <v>0.93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4.3824</v>
      </c>
      <c r="E39" t="n">
        <v>22.82</v>
      </c>
      <c r="F39" t="n">
        <v>18.19</v>
      </c>
      <c r="G39" t="n">
        <v>33.08</v>
      </c>
      <c r="H39" t="n">
        <v>0.38</v>
      </c>
      <c r="I39" t="n">
        <v>33</v>
      </c>
      <c r="J39" t="n">
        <v>283.9</v>
      </c>
      <c r="K39" t="n">
        <v>60.56</v>
      </c>
      <c r="L39" t="n">
        <v>6</v>
      </c>
      <c r="M39" t="n">
        <v>31</v>
      </c>
      <c r="N39" t="n">
        <v>77.34</v>
      </c>
      <c r="O39" t="n">
        <v>35248.1</v>
      </c>
      <c r="P39" t="n">
        <v>260.5</v>
      </c>
      <c r="Q39" t="n">
        <v>2924.4</v>
      </c>
      <c r="R39" t="n">
        <v>90.45</v>
      </c>
      <c r="S39" t="n">
        <v>60.56</v>
      </c>
      <c r="T39" t="n">
        <v>15067.18</v>
      </c>
      <c r="U39" t="n">
        <v>0.67</v>
      </c>
      <c r="V39" t="n">
        <v>0.95</v>
      </c>
      <c r="W39" t="n">
        <v>0.22</v>
      </c>
      <c r="X39" t="n">
        <v>0.92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4.4154</v>
      </c>
      <c r="E40" t="n">
        <v>22.65</v>
      </c>
      <c r="F40" t="n">
        <v>18.13</v>
      </c>
      <c r="G40" t="n">
        <v>35.09</v>
      </c>
      <c r="H40" t="n">
        <v>0.39</v>
      </c>
      <c r="I40" t="n">
        <v>31</v>
      </c>
      <c r="J40" t="n">
        <v>284.4</v>
      </c>
      <c r="K40" t="n">
        <v>60.56</v>
      </c>
      <c r="L40" t="n">
        <v>6.25</v>
      </c>
      <c r="M40" t="n">
        <v>29</v>
      </c>
      <c r="N40" t="n">
        <v>77.59</v>
      </c>
      <c r="O40" t="n">
        <v>35309.61</v>
      </c>
      <c r="P40" t="n">
        <v>257</v>
      </c>
      <c r="Q40" t="n">
        <v>2924.37</v>
      </c>
      <c r="R40" t="n">
        <v>88.42</v>
      </c>
      <c r="S40" t="n">
        <v>60.56</v>
      </c>
      <c r="T40" t="n">
        <v>14061.5</v>
      </c>
      <c r="U40" t="n">
        <v>0.68</v>
      </c>
      <c r="V40" t="n">
        <v>0.95</v>
      </c>
      <c r="W40" t="n">
        <v>0.21</v>
      </c>
      <c r="X40" t="n">
        <v>0.85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4.4499</v>
      </c>
      <c r="E41" t="n">
        <v>22.47</v>
      </c>
      <c r="F41" t="n">
        <v>18.06</v>
      </c>
      <c r="G41" t="n">
        <v>37.36</v>
      </c>
      <c r="H41" t="n">
        <v>0.41</v>
      </c>
      <c r="I41" t="n">
        <v>29</v>
      </c>
      <c r="J41" t="n">
        <v>284.89</v>
      </c>
      <c r="K41" t="n">
        <v>60.56</v>
      </c>
      <c r="L41" t="n">
        <v>6.5</v>
      </c>
      <c r="M41" t="n">
        <v>27</v>
      </c>
      <c r="N41" t="n">
        <v>77.84</v>
      </c>
      <c r="O41" t="n">
        <v>35371.22</v>
      </c>
      <c r="P41" t="n">
        <v>252.57</v>
      </c>
      <c r="Q41" t="n">
        <v>2924.51</v>
      </c>
      <c r="R41" t="n">
        <v>86.03</v>
      </c>
      <c r="S41" t="n">
        <v>60.56</v>
      </c>
      <c r="T41" t="n">
        <v>12874.46</v>
      </c>
      <c r="U41" t="n">
        <v>0.7</v>
      </c>
      <c r="V41" t="n">
        <v>0.95</v>
      </c>
      <c r="W41" t="n">
        <v>0.21</v>
      </c>
      <c r="X41" t="n">
        <v>0.78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4.4763</v>
      </c>
      <c r="E42" t="n">
        <v>22.34</v>
      </c>
      <c r="F42" t="n">
        <v>17.98</v>
      </c>
      <c r="G42" t="n">
        <v>38.52</v>
      </c>
      <c r="H42" t="n">
        <v>0.42</v>
      </c>
      <c r="I42" t="n">
        <v>28</v>
      </c>
      <c r="J42" t="n">
        <v>285.39</v>
      </c>
      <c r="K42" t="n">
        <v>60.56</v>
      </c>
      <c r="L42" t="n">
        <v>6.75</v>
      </c>
      <c r="M42" t="n">
        <v>26</v>
      </c>
      <c r="N42" t="n">
        <v>78.09</v>
      </c>
      <c r="O42" t="n">
        <v>35432.93</v>
      </c>
      <c r="P42" t="n">
        <v>249.04</v>
      </c>
      <c r="Q42" t="n">
        <v>2924.42</v>
      </c>
      <c r="R42" t="n">
        <v>82.97</v>
      </c>
      <c r="S42" t="n">
        <v>60.56</v>
      </c>
      <c r="T42" t="n">
        <v>11352.18</v>
      </c>
      <c r="U42" t="n">
        <v>0.73</v>
      </c>
      <c r="V42" t="n">
        <v>0.96</v>
      </c>
      <c r="W42" t="n">
        <v>0.21</v>
      </c>
      <c r="X42" t="n">
        <v>0.7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4.5072</v>
      </c>
      <c r="E43" t="n">
        <v>22.19</v>
      </c>
      <c r="F43" t="n">
        <v>17.93</v>
      </c>
      <c r="G43" t="n">
        <v>41.37</v>
      </c>
      <c r="H43" t="n">
        <v>0.44</v>
      </c>
      <c r="I43" t="n">
        <v>26</v>
      </c>
      <c r="J43" t="n">
        <v>285.9</v>
      </c>
      <c r="K43" t="n">
        <v>60.56</v>
      </c>
      <c r="L43" t="n">
        <v>7</v>
      </c>
      <c r="M43" t="n">
        <v>24</v>
      </c>
      <c r="N43" t="n">
        <v>78.34</v>
      </c>
      <c r="O43" t="n">
        <v>35494.74</v>
      </c>
      <c r="P43" t="n">
        <v>244.15</v>
      </c>
      <c r="Q43" t="n">
        <v>2924.61</v>
      </c>
      <c r="R43" t="n">
        <v>82.15000000000001</v>
      </c>
      <c r="S43" t="n">
        <v>60.56</v>
      </c>
      <c r="T43" t="n">
        <v>10950.37</v>
      </c>
      <c r="U43" t="n">
        <v>0.74</v>
      </c>
      <c r="V43" t="n">
        <v>0.96</v>
      </c>
      <c r="W43" t="n">
        <v>0.19</v>
      </c>
      <c r="X43" t="n">
        <v>0.65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4.4795</v>
      </c>
      <c r="E44" t="n">
        <v>22.32</v>
      </c>
      <c r="F44" t="n">
        <v>18.07</v>
      </c>
      <c r="G44" t="n">
        <v>41.69</v>
      </c>
      <c r="H44" t="n">
        <v>0.45</v>
      </c>
      <c r="I44" t="n">
        <v>26</v>
      </c>
      <c r="J44" t="n">
        <v>286.4</v>
      </c>
      <c r="K44" t="n">
        <v>60.56</v>
      </c>
      <c r="L44" t="n">
        <v>7.25</v>
      </c>
      <c r="M44" t="n">
        <v>24</v>
      </c>
      <c r="N44" t="n">
        <v>78.59</v>
      </c>
      <c r="O44" t="n">
        <v>35556.78</v>
      </c>
      <c r="P44" t="n">
        <v>244.64</v>
      </c>
      <c r="Q44" t="n">
        <v>2924.55</v>
      </c>
      <c r="R44" t="n">
        <v>86.48</v>
      </c>
      <c r="S44" t="n">
        <v>60.56</v>
      </c>
      <c r="T44" t="n">
        <v>13115.87</v>
      </c>
      <c r="U44" t="n">
        <v>0.7</v>
      </c>
      <c r="V44" t="n">
        <v>0.95</v>
      </c>
      <c r="W44" t="n">
        <v>0.21</v>
      </c>
      <c r="X44" t="n">
        <v>0.79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4.5213</v>
      </c>
      <c r="E45" t="n">
        <v>22.12</v>
      </c>
      <c r="F45" t="n">
        <v>17.96</v>
      </c>
      <c r="G45" t="n">
        <v>44.91</v>
      </c>
      <c r="H45" t="n">
        <v>0.47</v>
      </c>
      <c r="I45" t="n">
        <v>24</v>
      </c>
      <c r="J45" t="n">
        <v>286.9</v>
      </c>
      <c r="K45" t="n">
        <v>60.56</v>
      </c>
      <c r="L45" t="n">
        <v>7.5</v>
      </c>
      <c r="M45" t="n">
        <v>22</v>
      </c>
      <c r="N45" t="n">
        <v>78.84999999999999</v>
      </c>
      <c r="O45" t="n">
        <v>35618.8</v>
      </c>
      <c r="P45" t="n">
        <v>238.74</v>
      </c>
      <c r="Q45" t="n">
        <v>2924.55</v>
      </c>
      <c r="R45" t="n">
        <v>83.09</v>
      </c>
      <c r="S45" t="n">
        <v>60.56</v>
      </c>
      <c r="T45" t="n">
        <v>11430.52</v>
      </c>
      <c r="U45" t="n">
        <v>0.73</v>
      </c>
      <c r="V45" t="n">
        <v>0.96</v>
      </c>
      <c r="W45" t="n">
        <v>0.2</v>
      </c>
      <c r="X45" t="n">
        <v>0.6899999999999999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4.5422</v>
      </c>
      <c r="E46" t="n">
        <v>22.02</v>
      </c>
      <c r="F46" t="n">
        <v>17.91</v>
      </c>
      <c r="G46" t="n">
        <v>46.73</v>
      </c>
      <c r="H46" t="n">
        <v>0.48</v>
      </c>
      <c r="I46" t="n">
        <v>23</v>
      </c>
      <c r="J46" t="n">
        <v>287.41</v>
      </c>
      <c r="K46" t="n">
        <v>60.56</v>
      </c>
      <c r="L46" t="n">
        <v>7.75</v>
      </c>
      <c r="M46" t="n">
        <v>15</v>
      </c>
      <c r="N46" t="n">
        <v>79.09999999999999</v>
      </c>
      <c r="O46" t="n">
        <v>35680.92</v>
      </c>
      <c r="P46" t="n">
        <v>235.16</v>
      </c>
      <c r="Q46" t="n">
        <v>2924.38</v>
      </c>
      <c r="R46" t="n">
        <v>81.23</v>
      </c>
      <c r="S46" t="n">
        <v>60.56</v>
      </c>
      <c r="T46" t="n">
        <v>10506.06</v>
      </c>
      <c r="U46" t="n">
        <v>0.75</v>
      </c>
      <c r="V46" t="n">
        <v>0.96</v>
      </c>
      <c r="W46" t="n">
        <v>0.21</v>
      </c>
      <c r="X46" t="n">
        <v>0.64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4.5366</v>
      </c>
      <c r="E47" t="n">
        <v>22.04</v>
      </c>
      <c r="F47" t="n">
        <v>17.94</v>
      </c>
      <c r="G47" t="n">
        <v>46.8</v>
      </c>
      <c r="H47" t="n">
        <v>0.49</v>
      </c>
      <c r="I47" t="n">
        <v>23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233.73</v>
      </c>
      <c r="Q47" t="n">
        <v>2924.4</v>
      </c>
      <c r="R47" t="n">
        <v>81.52</v>
      </c>
      <c r="S47" t="n">
        <v>60.56</v>
      </c>
      <c r="T47" t="n">
        <v>10648.49</v>
      </c>
      <c r="U47" t="n">
        <v>0.74</v>
      </c>
      <c r="V47" t="n">
        <v>0.96</v>
      </c>
      <c r="W47" t="n">
        <v>0.22</v>
      </c>
      <c r="X47" t="n">
        <v>0.66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4.5366</v>
      </c>
      <c r="E48" t="n">
        <v>22.04</v>
      </c>
      <c r="F48" t="n">
        <v>17.94</v>
      </c>
      <c r="G48" t="n">
        <v>46.8</v>
      </c>
      <c r="H48" t="n">
        <v>0.51</v>
      </c>
      <c r="I48" t="n">
        <v>23</v>
      </c>
      <c r="J48" t="n">
        <v>288.42</v>
      </c>
      <c r="K48" t="n">
        <v>60.56</v>
      </c>
      <c r="L48" t="n">
        <v>8.25</v>
      </c>
      <c r="M48" t="n">
        <v>3</v>
      </c>
      <c r="N48" t="n">
        <v>79.61</v>
      </c>
      <c r="O48" t="n">
        <v>35805.48</v>
      </c>
      <c r="P48" t="n">
        <v>233.18</v>
      </c>
      <c r="Q48" t="n">
        <v>2924.59</v>
      </c>
      <c r="R48" t="n">
        <v>81.5</v>
      </c>
      <c r="S48" t="n">
        <v>60.56</v>
      </c>
      <c r="T48" t="n">
        <v>10642.03</v>
      </c>
      <c r="U48" t="n">
        <v>0.74</v>
      </c>
      <c r="V48" t="n">
        <v>0.96</v>
      </c>
      <c r="W48" t="n">
        <v>0.22</v>
      </c>
      <c r="X48" t="n">
        <v>0.66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4.5534</v>
      </c>
      <c r="E49" t="n">
        <v>21.96</v>
      </c>
      <c r="F49" t="n">
        <v>17.91</v>
      </c>
      <c r="G49" t="n">
        <v>48.85</v>
      </c>
      <c r="H49" t="n">
        <v>0.52</v>
      </c>
      <c r="I49" t="n">
        <v>22</v>
      </c>
      <c r="J49" t="n">
        <v>288.92</v>
      </c>
      <c r="K49" t="n">
        <v>60.56</v>
      </c>
      <c r="L49" t="n">
        <v>8.5</v>
      </c>
      <c r="M49" t="n">
        <v>1</v>
      </c>
      <c r="N49" t="n">
        <v>79.87</v>
      </c>
      <c r="O49" t="n">
        <v>35867.91</v>
      </c>
      <c r="P49" t="n">
        <v>232.65</v>
      </c>
      <c r="Q49" t="n">
        <v>2924.4</v>
      </c>
      <c r="R49" t="n">
        <v>80.55</v>
      </c>
      <c r="S49" t="n">
        <v>60.56</v>
      </c>
      <c r="T49" t="n">
        <v>10168.41</v>
      </c>
      <c r="U49" t="n">
        <v>0.75</v>
      </c>
      <c r="V49" t="n">
        <v>0.96</v>
      </c>
      <c r="W49" t="n">
        <v>0.22</v>
      </c>
      <c r="X49" t="n">
        <v>0.63</v>
      </c>
      <c r="Y49" t="n">
        <v>1</v>
      </c>
      <c r="Z49" t="n">
        <v>10</v>
      </c>
    </row>
    <row r="50">
      <c r="A50" t="n">
        <v>31</v>
      </c>
      <c r="B50" t="n">
        <v>140</v>
      </c>
      <c r="C50" t="inlineStr">
        <is>
          <t xml:space="preserve">CONCLUIDO	</t>
        </is>
      </c>
      <c r="D50" t="n">
        <v>4.5537</v>
      </c>
      <c r="E50" t="n">
        <v>21.96</v>
      </c>
      <c r="F50" t="n">
        <v>17.91</v>
      </c>
      <c r="G50" t="n">
        <v>48.85</v>
      </c>
      <c r="H50" t="n">
        <v>0.54</v>
      </c>
      <c r="I50" t="n">
        <v>22</v>
      </c>
      <c r="J50" t="n">
        <v>289.43</v>
      </c>
      <c r="K50" t="n">
        <v>60.56</v>
      </c>
      <c r="L50" t="n">
        <v>8.75</v>
      </c>
      <c r="M50" t="n">
        <v>1</v>
      </c>
      <c r="N50" t="n">
        <v>80.12</v>
      </c>
      <c r="O50" t="n">
        <v>35930.44</v>
      </c>
      <c r="P50" t="n">
        <v>232.97</v>
      </c>
      <c r="Q50" t="n">
        <v>2924.47</v>
      </c>
      <c r="R50" t="n">
        <v>80.41</v>
      </c>
      <c r="S50" t="n">
        <v>60.56</v>
      </c>
      <c r="T50" t="n">
        <v>10099.67</v>
      </c>
      <c r="U50" t="n">
        <v>0.75</v>
      </c>
      <c r="V50" t="n">
        <v>0.96</v>
      </c>
      <c r="W50" t="n">
        <v>0.23</v>
      </c>
      <c r="X50" t="n">
        <v>0.63</v>
      </c>
      <c r="Y50" t="n">
        <v>1</v>
      </c>
      <c r="Z50" t="n">
        <v>10</v>
      </c>
    </row>
    <row r="51">
      <c r="A51" t="n">
        <v>32</v>
      </c>
      <c r="B51" t="n">
        <v>140</v>
      </c>
      <c r="C51" t="inlineStr">
        <is>
          <t xml:space="preserve">CONCLUIDO	</t>
        </is>
      </c>
      <c r="D51" t="n">
        <v>4.5537</v>
      </c>
      <c r="E51" t="n">
        <v>21.96</v>
      </c>
      <c r="F51" t="n">
        <v>17.91</v>
      </c>
      <c r="G51" t="n">
        <v>48.85</v>
      </c>
      <c r="H51" t="n">
        <v>0.55</v>
      </c>
      <c r="I51" t="n">
        <v>22</v>
      </c>
      <c r="J51" t="n">
        <v>289.94</v>
      </c>
      <c r="K51" t="n">
        <v>60.56</v>
      </c>
      <c r="L51" t="n">
        <v>9</v>
      </c>
      <c r="M51" t="n">
        <v>0</v>
      </c>
      <c r="N51" t="n">
        <v>80.38</v>
      </c>
      <c r="O51" t="n">
        <v>35993.08</v>
      </c>
      <c r="P51" t="n">
        <v>233.52</v>
      </c>
      <c r="Q51" t="n">
        <v>2924.4</v>
      </c>
      <c r="R51" t="n">
        <v>80.37</v>
      </c>
      <c r="S51" t="n">
        <v>60.56</v>
      </c>
      <c r="T51" t="n">
        <v>10080.28</v>
      </c>
      <c r="U51" t="n">
        <v>0.75</v>
      </c>
      <c r="V51" t="n">
        <v>0.96</v>
      </c>
      <c r="W51" t="n">
        <v>0.23</v>
      </c>
      <c r="X51" t="n">
        <v>0.63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4.1539</v>
      </c>
      <c r="E52" t="n">
        <v>24.07</v>
      </c>
      <c r="F52" t="n">
        <v>20.19</v>
      </c>
      <c r="G52" t="n">
        <v>11.76</v>
      </c>
      <c r="H52" t="n">
        <v>0.2</v>
      </c>
      <c r="I52" t="n">
        <v>103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141.48</v>
      </c>
      <c r="Q52" t="n">
        <v>2924.76</v>
      </c>
      <c r="R52" t="n">
        <v>155.33</v>
      </c>
      <c r="S52" t="n">
        <v>60.56</v>
      </c>
      <c r="T52" t="n">
        <v>47156.33</v>
      </c>
      <c r="U52" t="n">
        <v>0.39</v>
      </c>
      <c r="V52" t="n">
        <v>0.85</v>
      </c>
      <c r="W52" t="n">
        <v>0.33</v>
      </c>
      <c r="X52" t="n">
        <v>2.91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4.3638</v>
      </c>
      <c r="E53" t="n">
        <v>22.92</v>
      </c>
      <c r="F53" t="n">
        <v>19.52</v>
      </c>
      <c r="G53" t="n">
        <v>15.21</v>
      </c>
      <c r="H53" t="n">
        <v>0.24</v>
      </c>
      <c r="I53" t="n">
        <v>77</v>
      </c>
      <c r="J53" t="n">
        <v>90.18000000000001</v>
      </c>
      <c r="K53" t="n">
        <v>37.55</v>
      </c>
      <c r="L53" t="n">
        <v>1.25</v>
      </c>
      <c r="M53" t="n">
        <v>31</v>
      </c>
      <c r="N53" t="n">
        <v>11.37</v>
      </c>
      <c r="O53" t="n">
        <v>11355.7</v>
      </c>
      <c r="P53" t="n">
        <v>127.76</v>
      </c>
      <c r="Q53" t="n">
        <v>2924.94</v>
      </c>
      <c r="R53" t="n">
        <v>131.7</v>
      </c>
      <c r="S53" t="n">
        <v>60.56</v>
      </c>
      <c r="T53" t="n">
        <v>35468.62</v>
      </c>
      <c r="U53" t="n">
        <v>0.46</v>
      </c>
      <c r="V53" t="n">
        <v>0.88</v>
      </c>
      <c r="W53" t="n">
        <v>0.35</v>
      </c>
      <c r="X53" t="n">
        <v>2.24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4.3735</v>
      </c>
      <c r="E54" t="n">
        <v>22.86</v>
      </c>
      <c r="F54" t="n">
        <v>19.51</v>
      </c>
      <c r="G54" t="n">
        <v>15.61</v>
      </c>
      <c r="H54" t="n">
        <v>0.29</v>
      </c>
      <c r="I54" t="n">
        <v>75</v>
      </c>
      <c r="J54" t="n">
        <v>90.48</v>
      </c>
      <c r="K54" t="n">
        <v>37.55</v>
      </c>
      <c r="L54" t="n">
        <v>1.5</v>
      </c>
      <c r="M54" t="n">
        <v>0</v>
      </c>
      <c r="N54" t="n">
        <v>11.43</v>
      </c>
      <c r="O54" t="n">
        <v>11393.43</v>
      </c>
      <c r="P54" t="n">
        <v>126.96</v>
      </c>
      <c r="Q54" t="n">
        <v>2924.57</v>
      </c>
      <c r="R54" t="n">
        <v>130.19</v>
      </c>
      <c r="S54" t="n">
        <v>60.56</v>
      </c>
      <c r="T54" t="n">
        <v>34724.64</v>
      </c>
      <c r="U54" t="n">
        <v>0.47</v>
      </c>
      <c r="V54" t="n">
        <v>0.88</v>
      </c>
      <c r="W54" t="n">
        <v>0.38</v>
      </c>
      <c r="X54" t="n">
        <v>2.23</v>
      </c>
      <c r="Y54" t="n">
        <v>1</v>
      </c>
      <c r="Z54" t="n">
        <v>10</v>
      </c>
    </row>
    <row r="55">
      <c r="A55" t="n">
        <v>0</v>
      </c>
      <c r="B55" t="n">
        <v>125</v>
      </c>
      <c r="C55" t="inlineStr">
        <is>
          <t xml:space="preserve">CONCLUIDO	</t>
        </is>
      </c>
      <c r="D55" t="n">
        <v>2.3139</v>
      </c>
      <c r="E55" t="n">
        <v>43.22</v>
      </c>
      <c r="F55" t="n">
        <v>26.29</v>
      </c>
      <c r="G55" t="n">
        <v>5.26</v>
      </c>
      <c r="H55" t="n">
        <v>0.07000000000000001</v>
      </c>
      <c r="I55" t="n">
        <v>300</v>
      </c>
      <c r="J55" t="n">
        <v>242.64</v>
      </c>
      <c r="K55" t="n">
        <v>58.47</v>
      </c>
      <c r="L55" t="n">
        <v>1</v>
      </c>
      <c r="M55" t="n">
        <v>298</v>
      </c>
      <c r="N55" t="n">
        <v>58.17</v>
      </c>
      <c r="O55" t="n">
        <v>30160.1</v>
      </c>
      <c r="P55" t="n">
        <v>412.75</v>
      </c>
      <c r="Q55" t="n">
        <v>2926.21</v>
      </c>
      <c r="R55" t="n">
        <v>355.53</v>
      </c>
      <c r="S55" t="n">
        <v>60.56</v>
      </c>
      <c r="T55" t="n">
        <v>146269.69</v>
      </c>
      <c r="U55" t="n">
        <v>0.17</v>
      </c>
      <c r="V55" t="n">
        <v>0.65</v>
      </c>
      <c r="W55" t="n">
        <v>0.65</v>
      </c>
      <c r="X55" t="n">
        <v>9.01</v>
      </c>
      <c r="Y55" t="n">
        <v>1</v>
      </c>
      <c r="Z55" t="n">
        <v>10</v>
      </c>
    </row>
    <row r="56">
      <c r="A56" t="n">
        <v>1</v>
      </c>
      <c r="B56" t="n">
        <v>125</v>
      </c>
      <c r="C56" t="inlineStr">
        <is>
          <t xml:space="preserve">CONCLUIDO	</t>
        </is>
      </c>
      <c r="D56" t="n">
        <v>2.7484</v>
      </c>
      <c r="E56" t="n">
        <v>36.38</v>
      </c>
      <c r="F56" t="n">
        <v>23.57</v>
      </c>
      <c r="G56" t="n">
        <v>6.64</v>
      </c>
      <c r="H56" t="n">
        <v>0.09</v>
      </c>
      <c r="I56" t="n">
        <v>213</v>
      </c>
      <c r="J56" t="n">
        <v>243.08</v>
      </c>
      <c r="K56" t="n">
        <v>58.47</v>
      </c>
      <c r="L56" t="n">
        <v>1.25</v>
      </c>
      <c r="M56" t="n">
        <v>211</v>
      </c>
      <c r="N56" t="n">
        <v>58.36</v>
      </c>
      <c r="O56" t="n">
        <v>30214.33</v>
      </c>
      <c r="P56" t="n">
        <v>366.61</v>
      </c>
      <c r="Q56" t="n">
        <v>2925.55</v>
      </c>
      <c r="R56" t="n">
        <v>266.45</v>
      </c>
      <c r="S56" t="n">
        <v>60.56</v>
      </c>
      <c r="T56" t="n">
        <v>102166.1</v>
      </c>
      <c r="U56" t="n">
        <v>0.23</v>
      </c>
      <c r="V56" t="n">
        <v>0.73</v>
      </c>
      <c r="W56" t="n">
        <v>0.5</v>
      </c>
      <c r="X56" t="n">
        <v>6.29</v>
      </c>
      <c r="Y56" t="n">
        <v>1</v>
      </c>
      <c r="Z56" t="n">
        <v>10</v>
      </c>
    </row>
    <row r="57">
      <c r="A57" t="n">
        <v>2</v>
      </c>
      <c r="B57" t="n">
        <v>125</v>
      </c>
      <c r="C57" t="inlineStr">
        <is>
          <t xml:space="preserve">CONCLUIDO	</t>
        </is>
      </c>
      <c r="D57" t="n">
        <v>3.0665</v>
      </c>
      <c r="E57" t="n">
        <v>32.61</v>
      </c>
      <c r="F57" t="n">
        <v>22.06</v>
      </c>
      <c r="G57" t="n">
        <v>8.02</v>
      </c>
      <c r="H57" t="n">
        <v>0.11</v>
      </c>
      <c r="I57" t="n">
        <v>165</v>
      </c>
      <c r="J57" t="n">
        <v>243.52</v>
      </c>
      <c r="K57" t="n">
        <v>58.47</v>
      </c>
      <c r="L57" t="n">
        <v>1.5</v>
      </c>
      <c r="M57" t="n">
        <v>163</v>
      </c>
      <c r="N57" t="n">
        <v>58.55</v>
      </c>
      <c r="O57" t="n">
        <v>30268.64</v>
      </c>
      <c r="P57" t="n">
        <v>340.06</v>
      </c>
      <c r="Q57" t="n">
        <v>2924.98</v>
      </c>
      <c r="R57" t="n">
        <v>217.18</v>
      </c>
      <c r="S57" t="n">
        <v>60.56</v>
      </c>
      <c r="T57" t="n">
        <v>77771.97</v>
      </c>
      <c r="U57" t="n">
        <v>0.28</v>
      </c>
      <c r="V57" t="n">
        <v>0.78</v>
      </c>
      <c r="W57" t="n">
        <v>0.42</v>
      </c>
      <c r="X57" t="n">
        <v>4.78</v>
      </c>
      <c r="Y57" t="n">
        <v>1</v>
      </c>
      <c r="Z57" t="n">
        <v>10</v>
      </c>
    </row>
    <row r="58">
      <c r="A58" t="n">
        <v>3</v>
      </c>
      <c r="B58" t="n">
        <v>125</v>
      </c>
      <c r="C58" t="inlineStr">
        <is>
          <t xml:space="preserve">CONCLUIDO	</t>
        </is>
      </c>
      <c r="D58" t="n">
        <v>3.3073</v>
      </c>
      <c r="E58" t="n">
        <v>30.24</v>
      </c>
      <c r="F58" t="n">
        <v>21.15</v>
      </c>
      <c r="G58" t="n">
        <v>9.470000000000001</v>
      </c>
      <c r="H58" t="n">
        <v>0.13</v>
      </c>
      <c r="I58" t="n">
        <v>134</v>
      </c>
      <c r="J58" t="n">
        <v>243.96</v>
      </c>
      <c r="K58" t="n">
        <v>58.47</v>
      </c>
      <c r="L58" t="n">
        <v>1.75</v>
      </c>
      <c r="M58" t="n">
        <v>132</v>
      </c>
      <c r="N58" t="n">
        <v>58.74</v>
      </c>
      <c r="O58" t="n">
        <v>30323.01</v>
      </c>
      <c r="P58" t="n">
        <v>323.09</v>
      </c>
      <c r="Q58" t="n">
        <v>2924.89</v>
      </c>
      <c r="R58" t="n">
        <v>186.97</v>
      </c>
      <c r="S58" t="n">
        <v>60.56</v>
      </c>
      <c r="T58" t="n">
        <v>62821.3</v>
      </c>
      <c r="U58" t="n">
        <v>0.32</v>
      </c>
      <c r="V58" t="n">
        <v>0.8100000000000001</v>
      </c>
      <c r="W58" t="n">
        <v>0.38</v>
      </c>
      <c r="X58" t="n">
        <v>3.87</v>
      </c>
      <c r="Y58" t="n">
        <v>1</v>
      </c>
      <c r="Z58" t="n">
        <v>10</v>
      </c>
    </row>
    <row r="59">
      <c r="A59" t="n">
        <v>4</v>
      </c>
      <c r="B59" t="n">
        <v>125</v>
      </c>
      <c r="C59" t="inlineStr">
        <is>
          <t xml:space="preserve">CONCLUIDO	</t>
        </is>
      </c>
      <c r="D59" t="n">
        <v>3.4959</v>
      </c>
      <c r="E59" t="n">
        <v>28.6</v>
      </c>
      <c r="F59" t="n">
        <v>20.51</v>
      </c>
      <c r="G59" t="n">
        <v>10.89</v>
      </c>
      <c r="H59" t="n">
        <v>0.15</v>
      </c>
      <c r="I59" t="n">
        <v>113</v>
      </c>
      <c r="J59" t="n">
        <v>244.41</v>
      </c>
      <c r="K59" t="n">
        <v>58.47</v>
      </c>
      <c r="L59" t="n">
        <v>2</v>
      </c>
      <c r="M59" t="n">
        <v>111</v>
      </c>
      <c r="N59" t="n">
        <v>58.93</v>
      </c>
      <c r="O59" t="n">
        <v>30377.45</v>
      </c>
      <c r="P59" t="n">
        <v>310.43</v>
      </c>
      <c r="Q59" t="n">
        <v>2924.68</v>
      </c>
      <c r="R59" t="n">
        <v>166.18</v>
      </c>
      <c r="S59" t="n">
        <v>60.56</v>
      </c>
      <c r="T59" t="n">
        <v>52527.83</v>
      </c>
      <c r="U59" t="n">
        <v>0.36</v>
      </c>
      <c r="V59" t="n">
        <v>0.84</v>
      </c>
      <c r="W59" t="n">
        <v>0.35</v>
      </c>
      <c r="X59" t="n">
        <v>3.23</v>
      </c>
      <c r="Y59" t="n">
        <v>1</v>
      </c>
      <c r="Z59" t="n">
        <v>10</v>
      </c>
    </row>
    <row r="60">
      <c r="A60" t="n">
        <v>5</v>
      </c>
      <c r="B60" t="n">
        <v>125</v>
      </c>
      <c r="C60" t="inlineStr">
        <is>
          <t xml:space="preserve">CONCLUIDO	</t>
        </is>
      </c>
      <c r="D60" t="n">
        <v>3.6567</v>
      </c>
      <c r="E60" t="n">
        <v>27.35</v>
      </c>
      <c r="F60" t="n">
        <v>20.01</v>
      </c>
      <c r="G60" t="n">
        <v>12.38</v>
      </c>
      <c r="H60" t="n">
        <v>0.16</v>
      </c>
      <c r="I60" t="n">
        <v>97</v>
      </c>
      <c r="J60" t="n">
        <v>244.85</v>
      </c>
      <c r="K60" t="n">
        <v>58.47</v>
      </c>
      <c r="L60" t="n">
        <v>2.25</v>
      </c>
      <c r="M60" t="n">
        <v>95</v>
      </c>
      <c r="N60" t="n">
        <v>59.12</v>
      </c>
      <c r="O60" t="n">
        <v>30431.96</v>
      </c>
      <c r="P60" t="n">
        <v>299.84</v>
      </c>
      <c r="Q60" t="n">
        <v>2924.75</v>
      </c>
      <c r="R60" t="n">
        <v>149.64</v>
      </c>
      <c r="S60" t="n">
        <v>60.56</v>
      </c>
      <c r="T60" t="n">
        <v>44337.61</v>
      </c>
      <c r="U60" t="n">
        <v>0.4</v>
      </c>
      <c r="V60" t="n">
        <v>0.86</v>
      </c>
      <c r="W60" t="n">
        <v>0.32</v>
      </c>
      <c r="X60" t="n">
        <v>2.73</v>
      </c>
      <c r="Y60" t="n">
        <v>1</v>
      </c>
      <c r="Z60" t="n">
        <v>10</v>
      </c>
    </row>
    <row r="61">
      <c r="A61" t="n">
        <v>6</v>
      </c>
      <c r="B61" t="n">
        <v>125</v>
      </c>
      <c r="C61" t="inlineStr">
        <is>
          <t xml:space="preserve">CONCLUIDO	</t>
        </is>
      </c>
      <c r="D61" t="n">
        <v>3.7794</v>
      </c>
      <c r="E61" t="n">
        <v>26.46</v>
      </c>
      <c r="F61" t="n">
        <v>19.69</v>
      </c>
      <c r="G61" t="n">
        <v>13.9</v>
      </c>
      <c r="H61" t="n">
        <v>0.18</v>
      </c>
      <c r="I61" t="n">
        <v>85</v>
      </c>
      <c r="J61" t="n">
        <v>245.29</v>
      </c>
      <c r="K61" t="n">
        <v>58.47</v>
      </c>
      <c r="L61" t="n">
        <v>2.5</v>
      </c>
      <c r="M61" t="n">
        <v>83</v>
      </c>
      <c r="N61" t="n">
        <v>59.32</v>
      </c>
      <c r="O61" t="n">
        <v>30486.54</v>
      </c>
      <c r="P61" t="n">
        <v>292.14</v>
      </c>
      <c r="Q61" t="n">
        <v>2924.7</v>
      </c>
      <c r="R61" t="n">
        <v>139.19</v>
      </c>
      <c r="S61" t="n">
        <v>60.56</v>
      </c>
      <c r="T61" t="n">
        <v>39174.78</v>
      </c>
      <c r="U61" t="n">
        <v>0.44</v>
      </c>
      <c r="V61" t="n">
        <v>0.87</v>
      </c>
      <c r="W61" t="n">
        <v>0.3</v>
      </c>
      <c r="X61" t="n">
        <v>2.41</v>
      </c>
      <c r="Y61" t="n">
        <v>1</v>
      </c>
      <c r="Z61" t="n">
        <v>10</v>
      </c>
    </row>
    <row r="62">
      <c r="A62" t="n">
        <v>7</v>
      </c>
      <c r="B62" t="n">
        <v>125</v>
      </c>
      <c r="C62" t="inlineStr">
        <is>
          <t xml:space="preserve">CONCLUIDO	</t>
        </is>
      </c>
      <c r="D62" t="n">
        <v>3.884</v>
      </c>
      <c r="E62" t="n">
        <v>25.75</v>
      </c>
      <c r="F62" t="n">
        <v>19.4</v>
      </c>
      <c r="G62" t="n">
        <v>15.32</v>
      </c>
      <c r="H62" t="n">
        <v>0.2</v>
      </c>
      <c r="I62" t="n">
        <v>76</v>
      </c>
      <c r="J62" t="n">
        <v>245.73</v>
      </c>
      <c r="K62" t="n">
        <v>58.47</v>
      </c>
      <c r="L62" t="n">
        <v>2.75</v>
      </c>
      <c r="M62" t="n">
        <v>74</v>
      </c>
      <c r="N62" t="n">
        <v>59.51</v>
      </c>
      <c r="O62" t="n">
        <v>30541.19</v>
      </c>
      <c r="P62" t="n">
        <v>284.99</v>
      </c>
      <c r="Q62" t="n">
        <v>2924.61</v>
      </c>
      <c r="R62" t="n">
        <v>129.76</v>
      </c>
      <c r="S62" t="n">
        <v>60.56</v>
      </c>
      <c r="T62" t="n">
        <v>34503.57</v>
      </c>
      <c r="U62" t="n">
        <v>0.47</v>
      </c>
      <c r="V62" t="n">
        <v>0.89</v>
      </c>
      <c r="W62" t="n">
        <v>0.29</v>
      </c>
      <c r="X62" t="n">
        <v>2.12</v>
      </c>
      <c r="Y62" t="n">
        <v>1</v>
      </c>
      <c r="Z62" t="n">
        <v>10</v>
      </c>
    </row>
    <row r="63">
      <c r="A63" t="n">
        <v>8</v>
      </c>
      <c r="B63" t="n">
        <v>125</v>
      </c>
      <c r="C63" t="inlineStr">
        <is>
          <t xml:space="preserve">CONCLUIDO	</t>
        </is>
      </c>
      <c r="D63" t="n">
        <v>3.978</v>
      </c>
      <c r="E63" t="n">
        <v>25.14</v>
      </c>
      <c r="F63" t="n">
        <v>19.17</v>
      </c>
      <c r="G63" t="n">
        <v>16.91</v>
      </c>
      <c r="H63" t="n">
        <v>0.22</v>
      </c>
      <c r="I63" t="n">
        <v>68</v>
      </c>
      <c r="J63" t="n">
        <v>246.18</v>
      </c>
      <c r="K63" t="n">
        <v>58.47</v>
      </c>
      <c r="L63" t="n">
        <v>3</v>
      </c>
      <c r="M63" t="n">
        <v>66</v>
      </c>
      <c r="N63" t="n">
        <v>59.7</v>
      </c>
      <c r="O63" t="n">
        <v>30595.91</v>
      </c>
      <c r="P63" t="n">
        <v>278.68</v>
      </c>
      <c r="Q63" t="n">
        <v>2924.54</v>
      </c>
      <c r="R63" t="n">
        <v>122.18</v>
      </c>
      <c r="S63" t="n">
        <v>60.56</v>
      </c>
      <c r="T63" t="n">
        <v>30753.09</v>
      </c>
      <c r="U63" t="n">
        <v>0.5</v>
      </c>
      <c r="V63" t="n">
        <v>0.9</v>
      </c>
      <c r="W63" t="n">
        <v>0.27</v>
      </c>
      <c r="X63" t="n">
        <v>1.89</v>
      </c>
      <c r="Y63" t="n">
        <v>1</v>
      </c>
      <c r="Z63" t="n">
        <v>10</v>
      </c>
    </row>
    <row r="64">
      <c r="A64" t="n">
        <v>9</v>
      </c>
      <c r="B64" t="n">
        <v>125</v>
      </c>
      <c r="C64" t="inlineStr">
        <is>
          <t xml:space="preserve">CONCLUIDO	</t>
        </is>
      </c>
      <c r="D64" t="n">
        <v>4.056</v>
      </c>
      <c r="E64" t="n">
        <v>24.65</v>
      </c>
      <c r="F64" t="n">
        <v>18.97</v>
      </c>
      <c r="G64" t="n">
        <v>18.36</v>
      </c>
      <c r="H64" t="n">
        <v>0.23</v>
      </c>
      <c r="I64" t="n">
        <v>62</v>
      </c>
      <c r="J64" t="n">
        <v>246.62</v>
      </c>
      <c r="K64" t="n">
        <v>58.47</v>
      </c>
      <c r="L64" t="n">
        <v>3.25</v>
      </c>
      <c r="M64" t="n">
        <v>60</v>
      </c>
      <c r="N64" t="n">
        <v>59.9</v>
      </c>
      <c r="O64" t="n">
        <v>30650.7</v>
      </c>
      <c r="P64" t="n">
        <v>272.66</v>
      </c>
      <c r="Q64" t="n">
        <v>2924.75</v>
      </c>
      <c r="R64" t="n">
        <v>115.64</v>
      </c>
      <c r="S64" t="n">
        <v>60.56</v>
      </c>
      <c r="T64" t="n">
        <v>27515.7</v>
      </c>
      <c r="U64" t="n">
        <v>0.52</v>
      </c>
      <c r="V64" t="n">
        <v>0.91</v>
      </c>
      <c r="W64" t="n">
        <v>0.26</v>
      </c>
      <c r="X64" t="n">
        <v>1.69</v>
      </c>
      <c r="Y64" t="n">
        <v>1</v>
      </c>
      <c r="Z64" t="n">
        <v>10</v>
      </c>
    </row>
    <row r="65">
      <c r="A65" t="n">
        <v>10</v>
      </c>
      <c r="B65" t="n">
        <v>125</v>
      </c>
      <c r="C65" t="inlineStr">
        <is>
          <t xml:space="preserve">CONCLUIDO	</t>
        </is>
      </c>
      <c r="D65" t="n">
        <v>4.1558</v>
      </c>
      <c r="E65" t="n">
        <v>24.06</v>
      </c>
      <c r="F65" t="n">
        <v>18.66</v>
      </c>
      <c r="G65" t="n">
        <v>19.99</v>
      </c>
      <c r="H65" t="n">
        <v>0.25</v>
      </c>
      <c r="I65" t="n">
        <v>56</v>
      </c>
      <c r="J65" t="n">
        <v>247.07</v>
      </c>
      <c r="K65" t="n">
        <v>58.47</v>
      </c>
      <c r="L65" t="n">
        <v>3.5</v>
      </c>
      <c r="M65" t="n">
        <v>54</v>
      </c>
      <c r="N65" t="n">
        <v>60.09</v>
      </c>
      <c r="O65" t="n">
        <v>30705.56</v>
      </c>
      <c r="P65" t="n">
        <v>264.85</v>
      </c>
      <c r="Q65" t="n">
        <v>2924.39</v>
      </c>
      <c r="R65" t="n">
        <v>105.21</v>
      </c>
      <c r="S65" t="n">
        <v>60.56</v>
      </c>
      <c r="T65" t="n">
        <v>22328.84</v>
      </c>
      <c r="U65" t="n">
        <v>0.58</v>
      </c>
      <c r="V65" t="n">
        <v>0.92</v>
      </c>
      <c r="W65" t="n">
        <v>0.25</v>
      </c>
      <c r="X65" t="n">
        <v>1.38</v>
      </c>
      <c r="Y65" t="n">
        <v>1</v>
      </c>
      <c r="Z65" t="n">
        <v>10</v>
      </c>
    </row>
    <row r="66">
      <c r="A66" t="n">
        <v>11</v>
      </c>
      <c r="B66" t="n">
        <v>125</v>
      </c>
      <c r="C66" t="inlineStr">
        <is>
          <t xml:space="preserve">CONCLUIDO	</t>
        </is>
      </c>
      <c r="D66" t="n">
        <v>4.1868</v>
      </c>
      <c r="E66" t="n">
        <v>23.88</v>
      </c>
      <c r="F66" t="n">
        <v>18.67</v>
      </c>
      <c r="G66" t="n">
        <v>21.54</v>
      </c>
      <c r="H66" t="n">
        <v>0.27</v>
      </c>
      <c r="I66" t="n">
        <v>52</v>
      </c>
      <c r="J66" t="n">
        <v>247.51</v>
      </c>
      <c r="K66" t="n">
        <v>58.47</v>
      </c>
      <c r="L66" t="n">
        <v>3.75</v>
      </c>
      <c r="M66" t="n">
        <v>50</v>
      </c>
      <c r="N66" t="n">
        <v>60.29</v>
      </c>
      <c r="O66" t="n">
        <v>30760.49</v>
      </c>
      <c r="P66" t="n">
        <v>262.29</v>
      </c>
      <c r="Q66" t="n">
        <v>2924.56</v>
      </c>
      <c r="R66" t="n">
        <v>106.9</v>
      </c>
      <c r="S66" t="n">
        <v>60.56</v>
      </c>
      <c r="T66" t="n">
        <v>23197.09</v>
      </c>
      <c r="U66" t="n">
        <v>0.57</v>
      </c>
      <c r="V66" t="n">
        <v>0.92</v>
      </c>
      <c r="W66" t="n">
        <v>0.22</v>
      </c>
      <c r="X66" t="n">
        <v>1.39</v>
      </c>
      <c r="Y66" t="n">
        <v>1</v>
      </c>
      <c r="Z66" t="n">
        <v>10</v>
      </c>
    </row>
    <row r="67">
      <c r="A67" t="n">
        <v>12</v>
      </c>
      <c r="B67" t="n">
        <v>125</v>
      </c>
      <c r="C67" t="inlineStr">
        <is>
          <t xml:space="preserve">CONCLUIDO	</t>
        </is>
      </c>
      <c r="D67" t="n">
        <v>4.2146</v>
      </c>
      <c r="E67" t="n">
        <v>23.73</v>
      </c>
      <c r="F67" t="n">
        <v>18.7</v>
      </c>
      <c r="G67" t="n">
        <v>23.38</v>
      </c>
      <c r="H67" t="n">
        <v>0.29</v>
      </c>
      <c r="I67" t="n">
        <v>48</v>
      </c>
      <c r="J67" t="n">
        <v>247.96</v>
      </c>
      <c r="K67" t="n">
        <v>58.47</v>
      </c>
      <c r="L67" t="n">
        <v>4</v>
      </c>
      <c r="M67" t="n">
        <v>46</v>
      </c>
      <c r="N67" t="n">
        <v>60.48</v>
      </c>
      <c r="O67" t="n">
        <v>30815.5</v>
      </c>
      <c r="P67" t="n">
        <v>260.24</v>
      </c>
      <c r="Q67" t="n">
        <v>2924.52</v>
      </c>
      <c r="R67" t="n">
        <v>107.5</v>
      </c>
      <c r="S67" t="n">
        <v>60.56</v>
      </c>
      <c r="T67" t="n">
        <v>23515.69</v>
      </c>
      <c r="U67" t="n">
        <v>0.5600000000000001</v>
      </c>
      <c r="V67" t="n">
        <v>0.92</v>
      </c>
      <c r="W67" t="n">
        <v>0.24</v>
      </c>
      <c r="X67" t="n">
        <v>1.43</v>
      </c>
      <c r="Y67" t="n">
        <v>1</v>
      </c>
      <c r="Z67" t="n">
        <v>10</v>
      </c>
    </row>
    <row r="68">
      <c r="A68" t="n">
        <v>13</v>
      </c>
      <c r="B68" t="n">
        <v>125</v>
      </c>
      <c r="C68" t="inlineStr">
        <is>
          <t xml:space="preserve">CONCLUIDO	</t>
        </is>
      </c>
      <c r="D68" t="n">
        <v>4.2758</v>
      </c>
      <c r="E68" t="n">
        <v>23.39</v>
      </c>
      <c r="F68" t="n">
        <v>18.55</v>
      </c>
      <c r="G68" t="n">
        <v>25.3</v>
      </c>
      <c r="H68" t="n">
        <v>0.3</v>
      </c>
      <c r="I68" t="n">
        <v>44</v>
      </c>
      <c r="J68" t="n">
        <v>248.4</v>
      </c>
      <c r="K68" t="n">
        <v>58.47</v>
      </c>
      <c r="L68" t="n">
        <v>4.25</v>
      </c>
      <c r="M68" t="n">
        <v>42</v>
      </c>
      <c r="N68" t="n">
        <v>60.68</v>
      </c>
      <c r="O68" t="n">
        <v>30870.57</v>
      </c>
      <c r="P68" t="n">
        <v>255.01</v>
      </c>
      <c r="Q68" t="n">
        <v>2924.55</v>
      </c>
      <c r="R68" t="n">
        <v>102.33</v>
      </c>
      <c r="S68" t="n">
        <v>60.56</v>
      </c>
      <c r="T68" t="n">
        <v>20950.52</v>
      </c>
      <c r="U68" t="n">
        <v>0.59</v>
      </c>
      <c r="V68" t="n">
        <v>0.93</v>
      </c>
      <c r="W68" t="n">
        <v>0.24</v>
      </c>
      <c r="X68" t="n">
        <v>1.27</v>
      </c>
      <c r="Y68" t="n">
        <v>1</v>
      </c>
      <c r="Z68" t="n">
        <v>10</v>
      </c>
    </row>
    <row r="69">
      <c r="A69" t="n">
        <v>14</v>
      </c>
      <c r="B69" t="n">
        <v>125</v>
      </c>
      <c r="C69" t="inlineStr">
        <is>
          <t xml:space="preserve">CONCLUIDO	</t>
        </is>
      </c>
      <c r="D69" t="n">
        <v>4.3225</v>
      </c>
      <c r="E69" t="n">
        <v>23.14</v>
      </c>
      <c r="F69" t="n">
        <v>18.44</v>
      </c>
      <c r="G69" t="n">
        <v>26.99</v>
      </c>
      <c r="H69" t="n">
        <v>0.32</v>
      </c>
      <c r="I69" t="n">
        <v>41</v>
      </c>
      <c r="J69" t="n">
        <v>248.85</v>
      </c>
      <c r="K69" t="n">
        <v>58.47</v>
      </c>
      <c r="L69" t="n">
        <v>4.5</v>
      </c>
      <c r="M69" t="n">
        <v>39</v>
      </c>
      <c r="N69" t="n">
        <v>60.88</v>
      </c>
      <c r="O69" t="n">
        <v>30925.72</v>
      </c>
      <c r="P69" t="n">
        <v>250.16</v>
      </c>
      <c r="Q69" t="n">
        <v>2924.46</v>
      </c>
      <c r="R69" t="n">
        <v>98.53</v>
      </c>
      <c r="S69" t="n">
        <v>60.56</v>
      </c>
      <c r="T69" t="n">
        <v>19065.17</v>
      </c>
      <c r="U69" t="n">
        <v>0.61</v>
      </c>
      <c r="V69" t="n">
        <v>0.93</v>
      </c>
      <c r="W69" t="n">
        <v>0.23</v>
      </c>
      <c r="X69" t="n">
        <v>1.16</v>
      </c>
      <c r="Y69" t="n">
        <v>1</v>
      </c>
      <c r="Z69" t="n">
        <v>10</v>
      </c>
    </row>
    <row r="70">
      <c r="A70" t="n">
        <v>15</v>
      </c>
      <c r="B70" t="n">
        <v>125</v>
      </c>
      <c r="C70" t="inlineStr">
        <is>
          <t xml:space="preserve">CONCLUIDO	</t>
        </is>
      </c>
      <c r="D70" t="n">
        <v>4.3671</v>
      </c>
      <c r="E70" t="n">
        <v>22.9</v>
      </c>
      <c r="F70" t="n">
        <v>18.35</v>
      </c>
      <c r="G70" t="n">
        <v>28.97</v>
      </c>
      <c r="H70" t="n">
        <v>0.34</v>
      </c>
      <c r="I70" t="n">
        <v>38</v>
      </c>
      <c r="J70" t="n">
        <v>249.3</v>
      </c>
      <c r="K70" t="n">
        <v>58.47</v>
      </c>
      <c r="L70" t="n">
        <v>4.75</v>
      </c>
      <c r="M70" t="n">
        <v>36</v>
      </c>
      <c r="N70" t="n">
        <v>61.07</v>
      </c>
      <c r="O70" t="n">
        <v>30980.93</v>
      </c>
      <c r="P70" t="n">
        <v>245.09</v>
      </c>
      <c r="Q70" t="n">
        <v>2924.41</v>
      </c>
      <c r="R70" t="n">
        <v>95.67</v>
      </c>
      <c r="S70" t="n">
        <v>60.56</v>
      </c>
      <c r="T70" t="n">
        <v>17649.13</v>
      </c>
      <c r="U70" t="n">
        <v>0.63</v>
      </c>
      <c r="V70" t="n">
        <v>0.9399999999999999</v>
      </c>
      <c r="W70" t="n">
        <v>0.22</v>
      </c>
      <c r="X70" t="n">
        <v>1.07</v>
      </c>
      <c r="Y70" t="n">
        <v>1</v>
      </c>
      <c r="Z70" t="n">
        <v>10</v>
      </c>
    </row>
    <row r="71">
      <c r="A71" t="n">
        <v>16</v>
      </c>
      <c r="B71" t="n">
        <v>125</v>
      </c>
      <c r="C71" t="inlineStr">
        <is>
          <t xml:space="preserve">CONCLUIDO	</t>
        </is>
      </c>
      <c r="D71" t="n">
        <v>4.3978</v>
      </c>
      <c r="E71" t="n">
        <v>22.74</v>
      </c>
      <c r="F71" t="n">
        <v>18.28</v>
      </c>
      <c r="G71" t="n">
        <v>30.47</v>
      </c>
      <c r="H71" t="n">
        <v>0.36</v>
      </c>
      <c r="I71" t="n">
        <v>36</v>
      </c>
      <c r="J71" t="n">
        <v>249.75</v>
      </c>
      <c r="K71" t="n">
        <v>58.47</v>
      </c>
      <c r="L71" t="n">
        <v>5</v>
      </c>
      <c r="M71" t="n">
        <v>34</v>
      </c>
      <c r="N71" t="n">
        <v>61.27</v>
      </c>
      <c r="O71" t="n">
        <v>31036.22</v>
      </c>
      <c r="P71" t="n">
        <v>241.31</v>
      </c>
      <c r="Q71" t="n">
        <v>2924.35</v>
      </c>
      <c r="R71" t="n">
        <v>93.48</v>
      </c>
      <c r="S71" t="n">
        <v>60.56</v>
      </c>
      <c r="T71" t="n">
        <v>16565.62</v>
      </c>
      <c r="U71" t="n">
        <v>0.65</v>
      </c>
      <c r="V71" t="n">
        <v>0.9399999999999999</v>
      </c>
      <c r="W71" t="n">
        <v>0.22</v>
      </c>
      <c r="X71" t="n">
        <v>1.01</v>
      </c>
      <c r="Y71" t="n">
        <v>1</v>
      </c>
      <c r="Z71" t="n">
        <v>10</v>
      </c>
    </row>
    <row r="72">
      <c r="A72" t="n">
        <v>17</v>
      </c>
      <c r="B72" t="n">
        <v>125</v>
      </c>
      <c r="C72" t="inlineStr">
        <is>
          <t xml:space="preserve">CONCLUIDO	</t>
        </is>
      </c>
      <c r="D72" t="n">
        <v>4.4256</v>
      </c>
      <c r="E72" t="n">
        <v>22.6</v>
      </c>
      <c r="F72" t="n">
        <v>18.23</v>
      </c>
      <c r="G72" t="n">
        <v>32.18</v>
      </c>
      <c r="H72" t="n">
        <v>0.37</v>
      </c>
      <c r="I72" t="n">
        <v>34</v>
      </c>
      <c r="J72" t="n">
        <v>250.2</v>
      </c>
      <c r="K72" t="n">
        <v>58.47</v>
      </c>
      <c r="L72" t="n">
        <v>5.25</v>
      </c>
      <c r="M72" t="n">
        <v>32</v>
      </c>
      <c r="N72" t="n">
        <v>61.47</v>
      </c>
      <c r="O72" t="n">
        <v>31091.59</v>
      </c>
      <c r="P72" t="n">
        <v>237.07</v>
      </c>
      <c r="Q72" t="n">
        <v>2924.46</v>
      </c>
      <c r="R72" t="n">
        <v>91.86</v>
      </c>
      <c r="S72" t="n">
        <v>60.56</v>
      </c>
      <c r="T72" t="n">
        <v>15762.68</v>
      </c>
      <c r="U72" t="n">
        <v>0.66</v>
      </c>
      <c r="V72" t="n">
        <v>0.9399999999999999</v>
      </c>
      <c r="W72" t="n">
        <v>0.22</v>
      </c>
      <c r="X72" t="n">
        <v>0.96</v>
      </c>
      <c r="Y72" t="n">
        <v>1</v>
      </c>
      <c r="Z72" t="n">
        <v>10</v>
      </c>
    </row>
    <row r="73">
      <c r="A73" t="n">
        <v>18</v>
      </c>
      <c r="B73" t="n">
        <v>125</v>
      </c>
      <c r="C73" t="inlineStr">
        <is>
          <t xml:space="preserve">CONCLUIDO	</t>
        </is>
      </c>
      <c r="D73" t="n">
        <v>4.46</v>
      </c>
      <c r="E73" t="n">
        <v>22.42</v>
      </c>
      <c r="F73" t="n">
        <v>18.15</v>
      </c>
      <c r="G73" t="n">
        <v>34.04</v>
      </c>
      <c r="H73" t="n">
        <v>0.39</v>
      </c>
      <c r="I73" t="n">
        <v>32</v>
      </c>
      <c r="J73" t="n">
        <v>250.64</v>
      </c>
      <c r="K73" t="n">
        <v>58.47</v>
      </c>
      <c r="L73" t="n">
        <v>5.5</v>
      </c>
      <c r="M73" t="n">
        <v>30</v>
      </c>
      <c r="N73" t="n">
        <v>61.67</v>
      </c>
      <c r="O73" t="n">
        <v>31147.02</v>
      </c>
      <c r="P73" t="n">
        <v>231.93</v>
      </c>
      <c r="Q73" t="n">
        <v>2924.46</v>
      </c>
      <c r="R73" t="n">
        <v>89.09999999999999</v>
      </c>
      <c r="S73" t="n">
        <v>60.56</v>
      </c>
      <c r="T73" t="n">
        <v>14395</v>
      </c>
      <c r="U73" t="n">
        <v>0.68</v>
      </c>
      <c r="V73" t="n">
        <v>0.95</v>
      </c>
      <c r="W73" t="n">
        <v>0.22</v>
      </c>
      <c r="X73" t="n">
        <v>0.88</v>
      </c>
      <c r="Y73" t="n">
        <v>1</v>
      </c>
      <c r="Z73" t="n">
        <v>10</v>
      </c>
    </row>
    <row r="74">
      <c r="A74" t="n">
        <v>19</v>
      </c>
      <c r="B74" t="n">
        <v>125</v>
      </c>
      <c r="C74" t="inlineStr">
        <is>
          <t xml:space="preserve">CONCLUIDO	</t>
        </is>
      </c>
      <c r="D74" t="n">
        <v>4.4937</v>
      </c>
      <c r="E74" t="n">
        <v>22.25</v>
      </c>
      <c r="F74" t="n">
        <v>18.08</v>
      </c>
      <c r="G74" t="n">
        <v>36.16</v>
      </c>
      <c r="H74" t="n">
        <v>0.41</v>
      </c>
      <c r="I74" t="n">
        <v>30</v>
      </c>
      <c r="J74" t="n">
        <v>251.09</v>
      </c>
      <c r="K74" t="n">
        <v>58.47</v>
      </c>
      <c r="L74" t="n">
        <v>5.75</v>
      </c>
      <c r="M74" t="n">
        <v>28</v>
      </c>
      <c r="N74" t="n">
        <v>61.87</v>
      </c>
      <c r="O74" t="n">
        <v>31202.53</v>
      </c>
      <c r="P74" t="n">
        <v>227.89</v>
      </c>
      <c r="Q74" t="n">
        <v>2924.52</v>
      </c>
      <c r="R74" t="n">
        <v>86.72</v>
      </c>
      <c r="S74" t="n">
        <v>60.56</v>
      </c>
      <c r="T74" t="n">
        <v>13213.03</v>
      </c>
      <c r="U74" t="n">
        <v>0.7</v>
      </c>
      <c r="V74" t="n">
        <v>0.95</v>
      </c>
      <c r="W74" t="n">
        <v>0.21</v>
      </c>
      <c r="X74" t="n">
        <v>0.8</v>
      </c>
      <c r="Y74" t="n">
        <v>1</v>
      </c>
      <c r="Z74" t="n">
        <v>10</v>
      </c>
    </row>
    <row r="75">
      <c r="A75" t="n">
        <v>20</v>
      </c>
      <c r="B75" t="n">
        <v>125</v>
      </c>
      <c r="C75" t="inlineStr">
        <is>
          <t xml:space="preserve">CONCLUIDO	</t>
        </is>
      </c>
      <c r="D75" t="n">
        <v>4.532</v>
      </c>
      <c r="E75" t="n">
        <v>22.07</v>
      </c>
      <c r="F75" t="n">
        <v>17.99</v>
      </c>
      <c r="G75" t="n">
        <v>38.54</v>
      </c>
      <c r="H75" t="n">
        <v>0.42</v>
      </c>
      <c r="I75" t="n">
        <v>28</v>
      </c>
      <c r="J75" t="n">
        <v>251.55</v>
      </c>
      <c r="K75" t="n">
        <v>58.47</v>
      </c>
      <c r="L75" t="n">
        <v>6</v>
      </c>
      <c r="M75" t="n">
        <v>26</v>
      </c>
      <c r="N75" t="n">
        <v>62.07</v>
      </c>
      <c r="O75" t="n">
        <v>31258.11</v>
      </c>
      <c r="P75" t="n">
        <v>223.17</v>
      </c>
      <c r="Q75" t="n">
        <v>2924.52</v>
      </c>
      <c r="R75" t="n">
        <v>83.41</v>
      </c>
      <c r="S75" t="n">
        <v>60.56</v>
      </c>
      <c r="T75" t="n">
        <v>11572.48</v>
      </c>
      <c r="U75" t="n">
        <v>0.73</v>
      </c>
      <c r="V75" t="n">
        <v>0.96</v>
      </c>
      <c r="W75" t="n">
        <v>0.21</v>
      </c>
      <c r="X75" t="n">
        <v>0.71</v>
      </c>
      <c r="Y75" t="n">
        <v>1</v>
      </c>
      <c r="Z75" t="n">
        <v>10</v>
      </c>
    </row>
    <row r="76">
      <c r="A76" t="n">
        <v>21</v>
      </c>
      <c r="B76" t="n">
        <v>125</v>
      </c>
      <c r="C76" t="inlineStr">
        <is>
          <t xml:space="preserve">CONCLUIDO	</t>
        </is>
      </c>
      <c r="D76" t="n">
        <v>4.5574</v>
      </c>
      <c r="E76" t="n">
        <v>21.94</v>
      </c>
      <c r="F76" t="n">
        <v>17.96</v>
      </c>
      <c r="G76" t="n">
        <v>41.44</v>
      </c>
      <c r="H76" t="n">
        <v>0.44</v>
      </c>
      <c r="I76" t="n">
        <v>26</v>
      </c>
      <c r="J76" t="n">
        <v>252</v>
      </c>
      <c r="K76" t="n">
        <v>58.47</v>
      </c>
      <c r="L76" t="n">
        <v>6.25</v>
      </c>
      <c r="M76" t="n">
        <v>22</v>
      </c>
      <c r="N76" t="n">
        <v>62.27</v>
      </c>
      <c r="O76" t="n">
        <v>31313.77</v>
      </c>
      <c r="P76" t="n">
        <v>217.61</v>
      </c>
      <c r="Q76" t="n">
        <v>2924.46</v>
      </c>
      <c r="R76" t="n">
        <v>83.14</v>
      </c>
      <c r="S76" t="n">
        <v>60.56</v>
      </c>
      <c r="T76" t="n">
        <v>11445.51</v>
      </c>
      <c r="U76" t="n">
        <v>0.73</v>
      </c>
      <c r="V76" t="n">
        <v>0.96</v>
      </c>
      <c r="W76" t="n">
        <v>0.19</v>
      </c>
      <c r="X76" t="n">
        <v>0.68</v>
      </c>
      <c r="Y76" t="n">
        <v>1</v>
      </c>
      <c r="Z76" t="n">
        <v>10</v>
      </c>
    </row>
    <row r="77">
      <c r="A77" t="n">
        <v>22</v>
      </c>
      <c r="B77" t="n">
        <v>125</v>
      </c>
      <c r="C77" t="inlineStr">
        <is>
          <t xml:space="preserve">CONCLUIDO	</t>
        </is>
      </c>
      <c r="D77" t="n">
        <v>4.562</v>
      </c>
      <c r="E77" t="n">
        <v>21.92</v>
      </c>
      <c r="F77" t="n">
        <v>17.98</v>
      </c>
      <c r="G77" t="n">
        <v>43.16</v>
      </c>
      <c r="H77" t="n">
        <v>0.46</v>
      </c>
      <c r="I77" t="n">
        <v>25</v>
      </c>
      <c r="J77" t="n">
        <v>252.45</v>
      </c>
      <c r="K77" t="n">
        <v>58.47</v>
      </c>
      <c r="L77" t="n">
        <v>6.5</v>
      </c>
      <c r="M77" t="n">
        <v>13</v>
      </c>
      <c r="N77" t="n">
        <v>62.47</v>
      </c>
      <c r="O77" t="n">
        <v>31369.49</v>
      </c>
      <c r="P77" t="n">
        <v>215.9</v>
      </c>
      <c r="Q77" t="n">
        <v>2924.4</v>
      </c>
      <c r="R77" t="n">
        <v>83.14</v>
      </c>
      <c r="S77" t="n">
        <v>60.56</v>
      </c>
      <c r="T77" t="n">
        <v>11449.88</v>
      </c>
      <c r="U77" t="n">
        <v>0.73</v>
      </c>
      <c r="V77" t="n">
        <v>0.96</v>
      </c>
      <c r="W77" t="n">
        <v>0.22</v>
      </c>
      <c r="X77" t="n">
        <v>0.71</v>
      </c>
      <c r="Y77" t="n">
        <v>1</v>
      </c>
      <c r="Z77" t="n">
        <v>10</v>
      </c>
    </row>
    <row r="78">
      <c r="A78" t="n">
        <v>23</v>
      </c>
      <c r="B78" t="n">
        <v>125</v>
      </c>
      <c r="C78" t="inlineStr">
        <is>
          <t xml:space="preserve">CONCLUIDO	</t>
        </is>
      </c>
      <c r="D78" t="n">
        <v>4.5575</v>
      </c>
      <c r="E78" t="n">
        <v>21.94</v>
      </c>
      <c r="F78" t="n">
        <v>18</v>
      </c>
      <c r="G78" t="n">
        <v>43.21</v>
      </c>
      <c r="H78" t="n">
        <v>0.47</v>
      </c>
      <c r="I78" t="n">
        <v>25</v>
      </c>
      <c r="J78" t="n">
        <v>252.9</v>
      </c>
      <c r="K78" t="n">
        <v>58.47</v>
      </c>
      <c r="L78" t="n">
        <v>6.75</v>
      </c>
      <c r="M78" t="n">
        <v>3</v>
      </c>
      <c r="N78" t="n">
        <v>62.68</v>
      </c>
      <c r="O78" t="n">
        <v>31425.3</v>
      </c>
      <c r="P78" t="n">
        <v>215.96</v>
      </c>
      <c r="Q78" t="n">
        <v>2924.56</v>
      </c>
      <c r="R78" t="n">
        <v>83.42</v>
      </c>
      <c r="S78" t="n">
        <v>60.56</v>
      </c>
      <c r="T78" t="n">
        <v>11592.12</v>
      </c>
      <c r="U78" t="n">
        <v>0.73</v>
      </c>
      <c r="V78" t="n">
        <v>0.96</v>
      </c>
      <c r="W78" t="n">
        <v>0.23</v>
      </c>
      <c r="X78" t="n">
        <v>0.73</v>
      </c>
      <c r="Y78" t="n">
        <v>1</v>
      </c>
      <c r="Z78" t="n">
        <v>10</v>
      </c>
    </row>
    <row r="79">
      <c r="A79" t="n">
        <v>24</v>
      </c>
      <c r="B79" t="n">
        <v>125</v>
      </c>
      <c r="C79" t="inlineStr">
        <is>
          <t xml:space="preserve">CONCLUIDO	</t>
        </is>
      </c>
      <c r="D79" t="n">
        <v>4.5611</v>
      </c>
      <c r="E79" t="n">
        <v>21.92</v>
      </c>
      <c r="F79" t="n">
        <v>17.99</v>
      </c>
      <c r="G79" t="n">
        <v>43.17</v>
      </c>
      <c r="H79" t="n">
        <v>0.49</v>
      </c>
      <c r="I79" t="n">
        <v>25</v>
      </c>
      <c r="J79" t="n">
        <v>253.35</v>
      </c>
      <c r="K79" t="n">
        <v>58.47</v>
      </c>
      <c r="L79" t="n">
        <v>7</v>
      </c>
      <c r="M79" t="n">
        <v>2</v>
      </c>
      <c r="N79" t="n">
        <v>62.88</v>
      </c>
      <c r="O79" t="n">
        <v>31481.17</v>
      </c>
      <c r="P79" t="n">
        <v>215.7</v>
      </c>
      <c r="Q79" t="n">
        <v>2924.48</v>
      </c>
      <c r="R79" t="n">
        <v>82.83</v>
      </c>
      <c r="S79" t="n">
        <v>60.56</v>
      </c>
      <c r="T79" t="n">
        <v>11294.79</v>
      </c>
      <c r="U79" t="n">
        <v>0.73</v>
      </c>
      <c r="V79" t="n">
        <v>0.96</v>
      </c>
      <c r="W79" t="n">
        <v>0.23</v>
      </c>
      <c r="X79" t="n">
        <v>0.71</v>
      </c>
      <c r="Y79" t="n">
        <v>1</v>
      </c>
      <c r="Z79" t="n">
        <v>10</v>
      </c>
    </row>
    <row r="80">
      <c r="A80" t="n">
        <v>25</v>
      </c>
      <c r="B80" t="n">
        <v>125</v>
      </c>
      <c r="C80" t="inlineStr">
        <is>
          <t xml:space="preserve">CONCLUIDO	</t>
        </is>
      </c>
      <c r="D80" t="n">
        <v>4.5609</v>
      </c>
      <c r="E80" t="n">
        <v>21.93</v>
      </c>
      <c r="F80" t="n">
        <v>17.99</v>
      </c>
      <c r="G80" t="n">
        <v>43.17</v>
      </c>
      <c r="H80" t="n">
        <v>0.51</v>
      </c>
      <c r="I80" t="n">
        <v>25</v>
      </c>
      <c r="J80" t="n">
        <v>253.81</v>
      </c>
      <c r="K80" t="n">
        <v>58.47</v>
      </c>
      <c r="L80" t="n">
        <v>7.25</v>
      </c>
      <c r="M80" t="n">
        <v>0</v>
      </c>
      <c r="N80" t="n">
        <v>63.08</v>
      </c>
      <c r="O80" t="n">
        <v>31537.13</v>
      </c>
      <c r="P80" t="n">
        <v>215.99</v>
      </c>
      <c r="Q80" t="n">
        <v>2924.42</v>
      </c>
      <c r="R80" t="n">
        <v>82.91</v>
      </c>
      <c r="S80" t="n">
        <v>60.56</v>
      </c>
      <c r="T80" t="n">
        <v>11336.16</v>
      </c>
      <c r="U80" t="n">
        <v>0.73</v>
      </c>
      <c r="V80" t="n">
        <v>0.96</v>
      </c>
      <c r="W80" t="n">
        <v>0.23</v>
      </c>
      <c r="X80" t="n">
        <v>0.71</v>
      </c>
      <c r="Y80" t="n">
        <v>1</v>
      </c>
      <c r="Z80" t="n">
        <v>10</v>
      </c>
    </row>
    <row r="81">
      <c r="A81" t="n">
        <v>0</v>
      </c>
      <c r="B81" t="n">
        <v>30</v>
      </c>
      <c r="C81" t="inlineStr">
        <is>
          <t xml:space="preserve">CONCLUIDO	</t>
        </is>
      </c>
      <c r="D81" t="n">
        <v>4.2348</v>
      </c>
      <c r="E81" t="n">
        <v>23.61</v>
      </c>
      <c r="F81" t="n">
        <v>20.23</v>
      </c>
      <c r="G81" t="n">
        <v>12.26</v>
      </c>
      <c r="H81" t="n">
        <v>0.24</v>
      </c>
      <c r="I81" t="n">
        <v>99</v>
      </c>
      <c r="J81" t="n">
        <v>71.52</v>
      </c>
      <c r="K81" t="n">
        <v>32.27</v>
      </c>
      <c r="L81" t="n">
        <v>1</v>
      </c>
      <c r="M81" t="n">
        <v>1</v>
      </c>
      <c r="N81" t="n">
        <v>8.25</v>
      </c>
      <c r="O81" t="n">
        <v>9054.6</v>
      </c>
      <c r="P81" t="n">
        <v>114.82</v>
      </c>
      <c r="Q81" t="n">
        <v>2924.9</v>
      </c>
      <c r="R81" t="n">
        <v>152.75</v>
      </c>
      <c r="S81" t="n">
        <v>60.56</v>
      </c>
      <c r="T81" t="n">
        <v>45885.62</v>
      </c>
      <c r="U81" t="n">
        <v>0.4</v>
      </c>
      <c r="V81" t="n">
        <v>0.85</v>
      </c>
      <c r="W81" t="n">
        <v>0.45</v>
      </c>
      <c r="X81" t="n">
        <v>2.95</v>
      </c>
      <c r="Y81" t="n">
        <v>1</v>
      </c>
      <c r="Z81" t="n">
        <v>10</v>
      </c>
    </row>
    <row r="82">
      <c r="A82" t="n">
        <v>1</v>
      </c>
      <c r="B82" t="n">
        <v>30</v>
      </c>
      <c r="C82" t="inlineStr">
        <is>
          <t xml:space="preserve">CONCLUIDO	</t>
        </is>
      </c>
      <c r="D82" t="n">
        <v>4.2344</v>
      </c>
      <c r="E82" t="n">
        <v>23.62</v>
      </c>
      <c r="F82" t="n">
        <v>20.23</v>
      </c>
      <c r="G82" t="n">
        <v>12.26</v>
      </c>
      <c r="H82" t="n">
        <v>0.3</v>
      </c>
      <c r="I82" t="n">
        <v>99</v>
      </c>
      <c r="J82" t="n">
        <v>71.81</v>
      </c>
      <c r="K82" t="n">
        <v>32.27</v>
      </c>
      <c r="L82" t="n">
        <v>1.25</v>
      </c>
      <c r="M82" t="n">
        <v>0</v>
      </c>
      <c r="N82" t="n">
        <v>8.289999999999999</v>
      </c>
      <c r="O82" t="n">
        <v>9090.98</v>
      </c>
      <c r="P82" t="n">
        <v>115.22</v>
      </c>
      <c r="Q82" t="n">
        <v>2924.63</v>
      </c>
      <c r="R82" t="n">
        <v>152.79</v>
      </c>
      <c r="S82" t="n">
        <v>60.56</v>
      </c>
      <c r="T82" t="n">
        <v>45906.62</v>
      </c>
      <c r="U82" t="n">
        <v>0.4</v>
      </c>
      <c r="V82" t="n">
        <v>0.85</v>
      </c>
      <c r="W82" t="n">
        <v>0.45</v>
      </c>
      <c r="X82" t="n">
        <v>2.95</v>
      </c>
      <c r="Y82" t="n">
        <v>1</v>
      </c>
      <c r="Z82" t="n">
        <v>10</v>
      </c>
    </row>
    <row r="83">
      <c r="A83" t="n">
        <v>0</v>
      </c>
      <c r="B83" t="n">
        <v>15</v>
      </c>
      <c r="C83" t="inlineStr">
        <is>
          <t xml:space="preserve">CONCLUIDO	</t>
        </is>
      </c>
      <c r="D83" t="n">
        <v>3.7034</v>
      </c>
      <c r="E83" t="n">
        <v>27</v>
      </c>
      <c r="F83" t="n">
        <v>23.13</v>
      </c>
      <c r="G83" t="n">
        <v>7.08</v>
      </c>
      <c r="H83" t="n">
        <v>0.43</v>
      </c>
      <c r="I83" t="n">
        <v>196</v>
      </c>
      <c r="J83" t="n">
        <v>39.78</v>
      </c>
      <c r="K83" t="n">
        <v>19.54</v>
      </c>
      <c r="L83" t="n">
        <v>1</v>
      </c>
      <c r="M83" t="n">
        <v>0</v>
      </c>
      <c r="N83" t="n">
        <v>4.24</v>
      </c>
      <c r="O83" t="n">
        <v>5140</v>
      </c>
      <c r="P83" t="n">
        <v>90.7</v>
      </c>
      <c r="Q83" t="n">
        <v>2925.79</v>
      </c>
      <c r="R83" t="n">
        <v>242.73</v>
      </c>
      <c r="S83" t="n">
        <v>60.56</v>
      </c>
      <c r="T83" t="n">
        <v>90389.34</v>
      </c>
      <c r="U83" t="n">
        <v>0.25</v>
      </c>
      <c r="V83" t="n">
        <v>0.74</v>
      </c>
      <c r="W83" t="n">
        <v>0.73</v>
      </c>
      <c r="X83" t="n">
        <v>5.84</v>
      </c>
      <c r="Y83" t="n">
        <v>1</v>
      </c>
      <c r="Z83" t="n">
        <v>10</v>
      </c>
    </row>
    <row r="84">
      <c r="A84" t="n">
        <v>0</v>
      </c>
      <c r="B84" t="n">
        <v>70</v>
      </c>
      <c r="C84" t="inlineStr">
        <is>
          <t xml:space="preserve">CONCLUIDO	</t>
        </is>
      </c>
      <c r="D84" t="n">
        <v>3.3836</v>
      </c>
      <c r="E84" t="n">
        <v>29.55</v>
      </c>
      <c r="F84" t="n">
        <v>22.33</v>
      </c>
      <c r="G84" t="n">
        <v>7.74</v>
      </c>
      <c r="H84" t="n">
        <v>0.12</v>
      </c>
      <c r="I84" t="n">
        <v>173</v>
      </c>
      <c r="J84" t="n">
        <v>141.81</v>
      </c>
      <c r="K84" t="n">
        <v>47.83</v>
      </c>
      <c r="L84" t="n">
        <v>1</v>
      </c>
      <c r="M84" t="n">
        <v>171</v>
      </c>
      <c r="N84" t="n">
        <v>22.98</v>
      </c>
      <c r="O84" t="n">
        <v>17723.39</v>
      </c>
      <c r="P84" t="n">
        <v>238.05</v>
      </c>
      <c r="Q84" t="n">
        <v>2925.42</v>
      </c>
      <c r="R84" t="n">
        <v>225.31</v>
      </c>
      <c r="S84" t="n">
        <v>60.56</v>
      </c>
      <c r="T84" t="n">
        <v>81795.8</v>
      </c>
      <c r="U84" t="n">
        <v>0.27</v>
      </c>
      <c r="V84" t="n">
        <v>0.77</v>
      </c>
      <c r="W84" t="n">
        <v>0.44</v>
      </c>
      <c r="X84" t="n">
        <v>5.05</v>
      </c>
      <c r="Y84" t="n">
        <v>1</v>
      </c>
      <c r="Z84" t="n">
        <v>10</v>
      </c>
    </row>
    <row r="85">
      <c r="A85" t="n">
        <v>1</v>
      </c>
      <c r="B85" t="n">
        <v>70</v>
      </c>
      <c r="C85" t="inlineStr">
        <is>
          <t xml:space="preserve">CONCLUIDO	</t>
        </is>
      </c>
      <c r="D85" t="n">
        <v>3.735</v>
      </c>
      <c r="E85" t="n">
        <v>26.77</v>
      </c>
      <c r="F85" t="n">
        <v>20.91</v>
      </c>
      <c r="G85" t="n">
        <v>9.949999999999999</v>
      </c>
      <c r="H85" t="n">
        <v>0.16</v>
      </c>
      <c r="I85" t="n">
        <v>126</v>
      </c>
      <c r="J85" t="n">
        <v>142.15</v>
      </c>
      <c r="K85" t="n">
        <v>47.83</v>
      </c>
      <c r="L85" t="n">
        <v>1.25</v>
      </c>
      <c r="M85" t="n">
        <v>124</v>
      </c>
      <c r="N85" t="n">
        <v>23.07</v>
      </c>
      <c r="O85" t="n">
        <v>17765.46</v>
      </c>
      <c r="P85" t="n">
        <v>217.08</v>
      </c>
      <c r="Q85" t="n">
        <v>2925.2</v>
      </c>
      <c r="R85" t="n">
        <v>179.08</v>
      </c>
      <c r="S85" t="n">
        <v>60.56</v>
      </c>
      <c r="T85" t="n">
        <v>58916.69</v>
      </c>
      <c r="U85" t="n">
        <v>0.34</v>
      </c>
      <c r="V85" t="n">
        <v>0.82</v>
      </c>
      <c r="W85" t="n">
        <v>0.36</v>
      </c>
      <c r="X85" t="n">
        <v>3.62</v>
      </c>
      <c r="Y85" t="n">
        <v>1</v>
      </c>
      <c r="Z85" t="n">
        <v>10</v>
      </c>
    </row>
    <row r="86">
      <c r="A86" t="n">
        <v>2</v>
      </c>
      <c r="B86" t="n">
        <v>70</v>
      </c>
      <c r="C86" t="inlineStr">
        <is>
          <t xml:space="preserve">CONCLUIDO	</t>
        </is>
      </c>
      <c r="D86" t="n">
        <v>3.9714</v>
      </c>
      <c r="E86" t="n">
        <v>25.18</v>
      </c>
      <c r="F86" t="n">
        <v>20.09</v>
      </c>
      <c r="G86" t="n">
        <v>12.18</v>
      </c>
      <c r="H86" t="n">
        <v>0.19</v>
      </c>
      <c r="I86" t="n">
        <v>99</v>
      </c>
      <c r="J86" t="n">
        <v>142.49</v>
      </c>
      <c r="K86" t="n">
        <v>47.83</v>
      </c>
      <c r="L86" t="n">
        <v>1.5</v>
      </c>
      <c r="M86" t="n">
        <v>97</v>
      </c>
      <c r="N86" t="n">
        <v>23.16</v>
      </c>
      <c r="O86" t="n">
        <v>17807.56</v>
      </c>
      <c r="P86" t="n">
        <v>203.09</v>
      </c>
      <c r="Q86" t="n">
        <v>2925.1</v>
      </c>
      <c r="R86" t="n">
        <v>152.23</v>
      </c>
      <c r="S86" t="n">
        <v>60.56</v>
      </c>
      <c r="T86" t="n">
        <v>45626.38</v>
      </c>
      <c r="U86" t="n">
        <v>0.4</v>
      </c>
      <c r="V86" t="n">
        <v>0.86</v>
      </c>
      <c r="W86" t="n">
        <v>0.33</v>
      </c>
      <c r="X86" t="n">
        <v>2.81</v>
      </c>
      <c r="Y86" t="n">
        <v>1</v>
      </c>
      <c r="Z86" t="n">
        <v>10</v>
      </c>
    </row>
    <row r="87">
      <c r="A87" t="n">
        <v>3</v>
      </c>
      <c r="B87" t="n">
        <v>70</v>
      </c>
      <c r="C87" t="inlineStr">
        <is>
          <t xml:space="preserve">CONCLUIDO	</t>
        </is>
      </c>
      <c r="D87" t="n">
        <v>4.1551</v>
      </c>
      <c r="E87" t="n">
        <v>24.07</v>
      </c>
      <c r="F87" t="n">
        <v>19.53</v>
      </c>
      <c r="G87" t="n">
        <v>14.65</v>
      </c>
      <c r="H87" t="n">
        <v>0.22</v>
      </c>
      <c r="I87" t="n">
        <v>80</v>
      </c>
      <c r="J87" t="n">
        <v>142.83</v>
      </c>
      <c r="K87" t="n">
        <v>47.83</v>
      </c>
      <c r="L87" t="n">
        <v>1.75</v>
      </c>
      <c r="M87" t="n">
        <v>78</v>
      </c>
      <c r="N87" t="n">
        <v>23.25</v>
      </c>
      <c r="O87" t="n">
        <v>17849.7</v>
      </c>
      <c r="P87" t="n">
        <v>191.65</v>
      </c>
      <c r="Q87" t="n">
        <v>2924.67</v>
      </c>
      <c r="R87" t="n">
        <v>134.02</v>
      </c>
      <c r="S87" t="n">
        <v>60.56</v>
      </c>
      <c r="T87" t="n">
        <v>36613.78</v>
      </c>
      <c r="U87" t="n">
        <v>0.45</v>
      </c>
      <c r="V87" t="n">
        <v>0.88</v>
      </c>
      <c r="W87" t="n">
        <v>0.29</v>
      </c>
      <c r="X87" t="n">
        <v>2.25</v>
      </c>
      <c r="Y87" t="n">
        <v>1</v>
      </c>
      <c r="Z87" t="n">
        <v>10</v>
      </c>
    </row>
    <row r="88">
      <c r="A88" t="n">
        <v>4</v>
      </c>
      <c r="B88" t="n">
        <v>70</v>
      </c>
      <c r="C88" t="inlineStr">
        <is>
          <t xml:space="preserve">CONCLUIDO	</t>
        </is>
      </c>
      <c r="D88" t="n">
        <v>4.3025</v>
      </c>
      <c r="E88" t="n">
        <v>23.24</v>
      </c>
      <c r="F88" t="n">
        <v>19.11</v>
      </c>
      <c r="G88" t="n">
        <v>17.37</v>
      </c>
      <c r="H88" t="n">
        <v>0.25</v>
      </c>
      <c r="I88" t="n">
        <v>66</v>
      </c>
      <c r="J88" t="n">
        <v>143.17</v>
      </c>
      <c r="K88" t="n">
        <v>47.83</v>
      </c>
      <c r="L88" t="n">
        <v>2</v>
      </c>
      <c r="M88" t="n">
        <v>64</v>
      </c>
      <c r="N88" t="n">
        <v>23.34</v>
      </c>
      <c r="O88" t="n">
        <v>17891.86</v>
      </c>
      <c r="P88" t="n">
        <v>181.19</v>
      </c>
      <c r="Q88" t="n">
        <v>2924.84</v>
      </c>
      <c r="R88" t="n">
        <v>120.02</v>
      </c>
      <c r="S88" t="n">
        <v>60.56</v>
      </c>
      <c r="T88" t="n">
        <v>29684.04</v>
      </c>
      <c r="U88" t="n">
        <v>0.5</v>
      </c>
      <c r="V88" t="n">
        <v>0.9</v>
      </c>
      <c r="W88" t="n">
        <v>0.27</v>
      </c>
      <c r="X88" t="n">
        <v>1.83</v>
      </c>
      <c r="Y88" t="n">
        <v>1</v>
      </c>
      <c r="Z88" t="n">
        <v>10</v>
      </c>
    </row>
    <row r="89">
      <c r="A89" t="n">
        <v>5</v>
      </c>
      <c r="B89" t="n">
        <v>70</v>
      </c>
      <c r="C89" t="inlineStr">
        <is>
          <t xml:space="preserve">CONCLUIDO	</t>
        </is>
      </c>
      <c r="D89" t="n">
        <v>4.4594</v>
      </c>
      <c r="E89" t="n">
        <v>22.42</v>
      </c>
      <c r="F89" t="n">
        <v>18.61</v>
      </c>
      <c r="G89" t="n">
        <v>20.3</v>
      </c>
      <c r="H89" t="n">
        <v>0.28</v>
      </c>
      <c r="I89" t="n">
        <v>55</v>
      </c>
      <c r="J89" t="n">
        <v>143.51</v>
      </c>
      <c r="K89" t="n">
        <v>47.83</v>
      </c>
      <c r="L89" t="n">
        <v>2.25</v>
      </c>
      <c r="M89" t="n">
        <v>53</v>
      </c>
      <c r="N89" t="n">
        <v>23.44</v>
      </c>
      <c r="O89" t="n">
        <v>17934.06</v>
      </c>
      <c r="P89" t="n">
        <v>169.05</v>
      </c>
      <c r="Q89" t="n">
        <v>2924.53</v>
      </c>
      <c r="R89" t="n">
        <v>103.36</v>
      </c>
      <c r="S89" t="n">
        <v>60.56</v>
      </c>
      <c r="T89" t="n">
        <v>21408.21</v>
      </c>
      <c r="U89" t="n">
        <v>0.59</v>
      </c>
      <c r="V89" t="n">
        <v>0.92</v>
      </c>
      <c r="W89" t="n">
        <v>0.25</v>
      </c>
      <c r="X89" t="n">
        <v>1.33</v>
      </c>
      <c r="Y89" t="n">
        <v>1</v>
      </c>
      <c r="Z89" t="n">
        <v>10</v>
      </c>
    </row>
    <row r="90">
      <c r="A90" t="n">
        <v>6</v>
      </c>
      <c r="B90" t="n">
        <v>70</v>
      </c>
      <c r="C90" t="inlineStr">
        <is>
          <t xml:space="preserve">CONCLUIDO	</t>
        </is>
      </c>
      <c r="D90" t="n">
        <v>4.4473</v>
      </c>
      <c r="E90" t="n">
        <v>22.49</v>
      </c>
      <c r="F90" t="n">
        <v>18.84</v>
      </c>
      <c r="G90" t="n">
        <v>23.07</v>
      </c>
      <c r="H90" t="n">
        <v>0.31</v>
      </c>
      <c r="I90" t="n">
        <v>49</v>
      </c>
      <c r="J90" t="n">
        <v>143.86</v>
      </c>
      <c r="K90" t="n">
        <v>47.83</v>
      </c>
      <c r="L90" t="n">
        <v>2.5</v>
      </c>
      <c r="M90" t="n">
        <v>46</v>
      </c>
      <c r="N90" t="n">
        <v>23.53</v>
      </c>
      <c r="O90" t="n">
        <v>17976.29</v>
      </c>
      <c r="P90" t="n">
        <v>166.03</v>
      </c>
      <c r="Q90" t="n">
        <v>2924.53</v>
      </c>
      <c r="R90" t="n">
        <v>112.55</v>
      </c>
      <c r="S90" t="n">
        <v>60.56</v>
      </c>
      <c r="T90" t="n">
        <v>26034.67</v>
      </c>
      <c r="U90" t="n">
        <v>0.54</v>
      </c>
      <c r="V90" t="n">
        <v>0.91</v>
      </c>
      <c r="W90" t="n">
        <v>0.23</v>
      </c>
      <c r="X90" t="n">
        <v>1.56</v>
      </c>
      <c r="Y90" t="n">
        <v>1</v>
      </c>
      <c r="Z90" t="n">
        <v>10</v>
      </c>
    </row>
    <row r="91">
      <c r="A91" t="n">
        <v>7</v>
      </c>
      <c r="B91" t="n">
        <v>70</v>
      </c>
      <c r="C91" t="inlineStr">
        <is>
          <t xml:space="preserve">CONCLUIDO	</t>
        </is>
      </c>
      <c r="D91" t="n">
        <v>4.5312</v>
      </c>
      <c r="E91" t="n">
        <v>22.07</v>
      </c>
      <c r="F91" t="n">
        <v>18.57</v>
      </c>
      <c r="G91" t="n">
        <v>25.32</v>
      </c>
      <c r="H91" t="n">
        <v>0.34</v>
      </c>
      <c r="I91" t="n">
        <v>44</v>
      </c>
      <c r="J91" t="n">
        <v>144.2</v>
      </c>
      <c r="K91" t="n">
        <v>47.83</v>
      </c>
      <c r="L91" t="n">
        <v>2.75</v>
      </c>
      <c r="M91" t="n">
        <v>10</v>
      </c>
      <c r="N91" t="n">
        <v>23.62</v>
      </c>
      <c r="O91" t="n">
        <v>18018.55</v>
      </c>
      <c r="P91" t="n">
        <v>158.7</v>
      </c>
      <c r="Q91" t="n">
        <v>2924.59</v>
      </c>
      <c r="R91" t="n">
        <v>101.41</v>
      </c>
      <c r="S91" t="n">
        <v>60.56</v>
      </c>
      <c r="T91" t="n">
        <v>20488.94</v>
      </c>
      <c r="U91" t="n">
        <v>0.6</v>
      </c>
      <c r="V91" t="n">
        <v>0.93</v>
      </c>
      <c r="W91" t="n">
        <v>0.28</v>
      </c>
      <c r="X91" t="n">
        <v>1.29</v>
      </c>
      <c r="Y91" t="n">
        <v>1</v>
      </c>
      <c r="Z91" t="n">
        <v>10</v>
      </c>
    </row>
    <row r="92">
      <c r="A92" t="n">
        <v>8</v>
      </c>
      <c r="B92" t="n">
        <v>70</v>
      </c>
      <c r="C92" t="inlineStr">
        <is>
          <t xml:space="preserve">CONCLUIDO	</t>
        </is>
      </c>
      <c r="D92" t="n">
        <v>4.546</v>
      </c>
      <c r="E92" t="n">
        <v>22</v>
      </c>
      <c r="F92" t="n">
        <v>18.53</v>
      </c>
      <c r="G92" t="n">
        <v>25.85</v>
      </c>
      <c r="H92" t="n">
        <v>0.37</v>
      </c>
      <c r="I92" t="n">
        <v>43</v>
      </c>
      <c r="J92" t="n">
        <v>144.54</v>
      </c>
      <c r="K92" t="n">
        <v>47.83</v>
      </c>
      <c r="L92" t="n">
        <v>3</v>
      </c>
      <c r="M92" t="n">
        <v>1</v>
      </c>
      <c r="N92" t="n">
        <v>23.71</v>
      </c>
      <c r="O92" t="n">
        <v>18060.85</v>
      </c>
      <c r="P92" t="n">
        <v>157.73</v>
      </c>
      <c r="Q92" t="n">
        <v>2924.51</v>
      </c>
      <c r="R92" t="n">
        <v>99.48999999999999</v>
      </c>
      <c r="S92" t="n">
        <v>60.56</v>
      </c>
      <c r="T92" t="n">
        <v>19533.53</v>
      </c>
      <c r="U92" t="n">
        <v>0.61</v>
      </c>
      <c r="V92" t="n">
        <v>0.93</v>
      </c>
      <c r="W92" t="n">
        <v>0.29</v>
      </c>
      <c r="X92" t="n">
        <v>1.25</v>
      </c>
      <c r="Y92" t="n">
        <v>1</v>
      </c>
      <c r="Z92" t="n">
        <v>10</v>
      </c>
    </row>
    <row r="93">
      <c r="A93" t="n">
        <v>9</v>
      </c>
      <c r="B93" t="n">
        <v>70</v>
      </c>
      <c r="C93" t="inlineStr">
        <is>
          <t xml:space="preserve">CONCLUIDO	</t>
        </is>
      </c>
      <c r="D93" t="n">
        <v>4.5455</v>
      </c>
      <c r="E93" t="n">
        <v>22</v>
      </c>
      <c r="F93" t="n">
        <v>18.53</v>
      </c>
      <c r="G93" t="n">
        <v>25.86</v>
      </c>
      <c r="H93" t="n">
        <v>0.4</v>
      </c>
      <c r="I93" t="n">
        <v>43</v>
      </c>
      <c r="J93" t="n">
        <v>144.89</v>
      </c>
      <c r="K93" t="n">
        <v>47.83</v>
      </c>
      <c r="L93" t="n">
        <v>3.25</v>
      </c>
      <c r="M93" t="n">
        <v>0</v>
      </c>
      <c r="N93" t="n">
        <v>23.81</v>
      </c>
      <c r="O93" t="n">
        <v>18103.18</v>
      </c>
      <c r="P93" t="n">
        <v>158.07</v>
      </c>
      <c r="Q93" t="n">
        <v>2924.7</v>
      </c>
      <c r="R93" t="n">
        <v>99.48</v>
      </c>
      <c r="S93" t="n">
        <v>60.56</v>
      </c>
      <c r="T93" t="n">
        <v>19531.09</v>
      </c>
      <c r="U93" t="n">
        <v>0.61</v>
      </c>
      <c r="V93" t="n">
        <v>0.93</v>
      </c>
      <c r="W93" t="n">
        <v>0.29</v>
      </c>
      <c r="X93" t="n">
        <v>1.25</v>
      </c>
      <c r="Y93" t="n">
        <v>1</v>
      </c>
      <c r="Z93" t="n">
        <v>10</v>
      </c>
    </row>
    <row r="94">
      <c r="A94" t="n">
        <v>0</v>
      </c>
      <c r="B94" t="n">
        <v>90</v>
      </c>
      <c r="C94" t="inlineStr">
        <is>
          <t xml:space="preserve">CONCLUIDO	</t>
        </is>
      </c>
      <c r="D94" t="n">
        <v>2.9621</v>
      </c>
      <c r="E94" t="n">
        <v>33.76</v>
      </c>
      <c r="F94" t="n">
        <v>23.66</v>
      </c>
      <c r="G94" t="n">
        <v>6.57</v>
      </c>
      <c r="H94" t="n">
        <v>0.1</v>
      </c>
      <c r="I94" t="n">
        <v>216</v>
      </c>
      <c r="J94" t="n">
        <v>176.73</v>
      </c>
      <c r="K94" t="n">
        <v>52.44</v>
      </c>
      <c r="L94" t="n">
        <v>1</v>
      </c>
      <c r="M94" t="n">
        <v>214</v>
      </c>
      <c r="N94" t="n">
        <v>33.29</v>
      </c>
      <c r="O94" t="n">
        <v>22031.19</v>
      </c>
      <c r="P94" t="n">
        <v>297.7</v>
      </c>
      <c r="Q94" t="n">
        <v>2925.14</v>
      </c>
      <c r="R94" t="n">
        <v>269.49</v>
      </c>
      <c r="S94" t="n">
        <v>60.56</v>
      </c>
      <c r="T94" t="n">
        <v>103671.2</v>
      </c>
      <c r="U94" t="n">
        <v>0.22</v>
      </c>
      <c r="V94" t="n">
        <v>0.73</v>
      </c>
      <c r="W94" t="n">
        <v>0.5</v>
      </c>
      <c r="X94" t="n">
        <v>6.38</v>
      </c>
      <c r="Y94" t="n">
        <v>1</v>
      </c>
      <c r="Z94" t="n">
        <v>10</v>
      </c>
    </row>
    <row r="95">
      <c r="A95" t="n">
        <v>1</v>
      </c>
      <c r="B95" t="n">
        <v>90</v>
      </c>
      <c r="C95" t="inlineStr">
        <is>
          <t xml:space="preserve">CONCLUIDO	</t>
        </is>
      </c>
      <c r="D95" t="n">
        <v>3.3496</v>
      </c>
      <c r="E95" t="n">
        <v>29.85</v>
      </c>
      <c r="F95" t="n">
        <v>21.85</v>
      </c>
      <c r="G95" t="n">
        <v>8.35</v>
      </c>
      <c r="H95" t="n">
        <v>0.13</v>
      </c>
      <c r="I95" t="n">
        <v>157</v>
      </c>
      <c r="J95" t="n">
        <v>177.1</v>
      </c>
      <c r="K95" t="n">
        <v>52.44</v>
      </c>
      <c r="L95" t="n">
        <v>1.25</v>
      </c>
      <c r="M95" t="n">
        <v>155</v>
      </c>
      <c r="N95" t="n">
        <v>33.41</v>
      </c>
      <c r="O95" t="n">
        <v>22076.81</v>
      </c>
      <c r="P95" t="n">
        <v>270.54</v>
      </c>
      <c r="Q95" t="n">
        <v>2925.01</v>
      </c>
      <c r="R95" t="n">
        <v>209.73</v>
      </c>
      <c r="S95" t="n">
        <v>60.56</v>
      </c>
      <c r="T95" t="n">
        <v>74083.86</v>
      </c>
      <c r="U95" t="n">
        <v>0.29</v>
      </c>
      <c r="V95" t="n">
        <v>0.79</v>
      </c>
      <c r="W95" t="n">
        <v>0.42</v>
      </c>
      <c r="X95" t="n">
        <v>4.57</v>
      </c>
      <c r="Y95" t="n">
        <v>1</v>
      </c>
      <c r="Z95" t="n">
        <v>10</v>
      </c>
    </row>
    <row r="96">
      <c r="A96" t="n">
        <v>2</v>
      </c>
      <c r="B96" t="n">
        <v>90</v>
      </c>
      <c r="C96" t="inlineStr">
        <is>
          <t xml:space="preserve">CONCLUIDO	</t>
        </is>
      </c>
      <c r="D96" t="n">
        <v>3.6211</v>
      </c>
      <c r="E96" t="n">
        <v>27.62</v>
      </c>
      <c r="F96" t="n">
        <v>20.82</v>
      </c>
      <c r="G96" t="n">
        <v>10.16</v>
      </c>
      <c r="H96" t="n">
        <v>0.15</v>
      </c>
      <c r="I96" t="n">
        <v>123</v>
      </c>
      <c r="J96" t="n">
        <v>177.47</v>
      </c>
      <c r="K96" t="n">
        <v>52.44</v>
      </c>
      <c r="L96" t="n">
        <v>1.5</v>
      </c>
      <c r="M96" t="n">
        <v>121</v>
      </c>
      <c r="N96" t="n">
        <v>33.53</v>
      </c>
      <c r="O96" t="n">
        <v>22122.46</v>
      </c>
      <c r="P96" t="n">
        <v>253.4</v>
      </c>
      <c r="Q96" t="n">
        <v>2924.94</v>
      </c>
      <c r="R96" t="n">
        <v>176.37</v>
      </c>
      <c r="S96" t="n">
        <v>60.56</v>
      </c>
      <c r="T96" t="n">
        <v>57576.01</v>
      </c>
      <c r="U96" t="n">
        <v>0.34</v>
      </c>
      <c r="V96" t="n">
        <v>0.83</v>
      </c>
      <c r="W96" t="n">
        <v>0.36</v>
      </c>
      <c r="X96" t="n">
        <v>3.54</v>
      </c>
      <c r="Y96" t="n">
        <v>1</v>
      </c>
      <c r="Z96" t="n">
        <v>10</v>
      </c>
    </row>
    <row r="97">
      <c r="A97" t="n">
        <v>3</v>
      </c>
      <c r="B97" t="n">
        <v>90</v>
      </c>
      <c r="C97" t="inlineStr">
        <is>
          <t xml:space="preserve">CONCLUIDO	</t>
        </is>
      </c>
      <c r="D97" t="n">
        <v>3.8344</v>
      </c>
      <c r="E97" t="n">
        <v>26.08</v>
      </c>
      <c r="F97" t="n">
        <v>20.1</v>
      </c>
      <c r="G97" t="n">
        <v>12.06</v>
      </c>
      <c r="H97" t="n">
        <v>0.17</v>
      </c>
      <c r="I97" t="n">
        <v>100</v>
      </c>
      <c r="J97" t="n">
        <v>177.84</v>
      </c>
      <c r="K97" t="n">
        <v>52.44</v>
      </c>
      <c r="L97" t="n">
        <v>1.75</v>
      </c>
      <c r="M97" t="n">
        <v>98</v>
      </c>
      <c r="N97" t="n">
        <v>33.65</v>
      </c>
      <c r="O97" t="n">
        <v>22168.15</v>
      </c>
      <c r="P97" t="n">
        <v>240.45</v>
      </c>
      <c r="Q97" t="n">
        <v>2924.74</v>
      </c>
      <c r="R97" t="n">
        <v>152.64</v>
      </c>
      <c r="S97" t="n">
        <v>60.56</v>
      </c>
      <c r="T97" t="n">
        <v>45825.61</v>
      </c>
      <c r="U97" t="n">
        <v>0.4</v>
      </c>
      <c r="V97" t="n">
        <v>0.86</v>
      </c>
      <c r="W97" t="n">
        <v>0.33</v>
      </c>
      <c r="X97" t="n">
        <v>2.82</v>
      </c>
      <c r="Y97" t="n">
        <v>1</v>
      </c>
      <c r="Z97" t="n">
        <v>10</v>
      </c>
    </row>
    <row r="98">
      <c r="A98" t="n">
        <v>4</v>
      </c>
      <c r="B98" t="n">
        <v>90</v>
      </c>
      <c r="C98" t="inlineStr">
        <is>
          <t xml:space="preserve">CONCLUIDO	</t>
        </is>
      </c>
      <c r="D98" t="n">
        <v>3.9908</v>
      </c>
      <c r="E98" t="n">
        <v>25.06</v>
      </c>
      <c r="F98" t="n">
        <v>19.65</v>
      </c>
      <c r="G98" t="n">
        <v>14.04</v>
      </c>
      <c r="H98" t="n">
        <v>0.2</v>
      </c>
      <c r="I98" t="n">
        <v>84</v>
      </c>
      <c r="J98" t="n">
        <v>178.21</v>
      </c>
      <c r="K98" t="n">
        <v>52.44</v>
      </c>
      <c r="L98" t="n">
        <v>2</v>
      </c>
      <c r="M98" t="n">
        <v>82</v>
      </c>
      <c r="N98" t="n">
        <v>33.77</v>
      </c>
      <c r="O98" t="n">
        <v>22213.89</v>
      </c>
      <c r="P98" t="n">
        <v>230.71</v>
      </c>
      <c r="Q98" t="n">
        <v>2924.76</v>
      </c>
      <c r="R98" t="n">
        <v>137.94</v>
      </c>
      <c r="S98" t="n">
        <v>60.56</v>
      </c>
      <c r="T98" t="n">
        <v>38556.89</v>
      </c>
      <c r="U98" t="n">
        <v>0.44</v>
      </c>
      <c r="V98" t="n">
        <v>0.88</v>
      </c>
      <c r="W98" t="n">
        <v>0.29</v>
      </c>
      <c r="X98" t="n">
        <v>2.37</v>
      </c>
      <c r="Y98" t="n">
        <v>1</v>
      </c>
      <c r="Z98" t="n">
        <v>10</v>
      </c>
    </row>
    <row r="99">
      <c r="A99" t="n">
        <v>5</v>
      </c>
      <c r="B99" t="n">
        <v>90</v>
      </c>
      <c r="C99" t="inlineStr">
        <is>
          <t xml:space="preserve">CONCLUIDO	</t>
        </is>
      </c>
      <c r="D99" t="n">
        <v>4.1184</v>
      </c>
      <c r="E99" t="n">
        <v>24.28</v>
      </c>
      <c r="F99" t="n">
        <v>19.3</v>
      </c>
      <c r="G99" t="n">
        <v>16.08</v>
      </c>
      <c r="H99" t="n">
        <v>0.22</v>
      </c>
      <c r="I99" t="n">
        <v>72</v>
      </c>
      <c r="J99" t="n">
        <v>178.59</v>
      </c>
      <c r="K99" t="n">
        <v>52.44</v>
      </c>
      <c r="L99" t="n">
        <v>2.25</v>
      </c>
      <c r="M99" t="n">
        <v>70</v>
      </c>
      <c r="N99" t="n">
        <v>33.89</v>
      </c>
      <c r="O99" t="n">
        <v>22259.66</v>
      </c>
      <c r="P99" t="n">
        <v>222.02</v>
      </c>
      <c r="Q99" t="n">
        <v>2924.57</v>
      </c>
      <c r="R99" t="n">
        <v>126.53</v>
      </c>
      <c r="S99" t="n">
        <v>60.56</v>
      </c>
      <c r="T99" t="n">
        <v>32908.04</v>
      </c>
      <c r="U99" t="n">
        <v>0.48</v>
      </c>
      <c r="V99" t="n">
        <v>0.89</v>
      </c>
      <c r="W99" t="n">
        <v>0.28</v>
      </c>
      <c r="X99" t="n">
        <v>2.02</v>
      </c>
      <c r="Y99" t="n">
        <v>1</v>
      </c>
      <c r="Z99" t="n">
        <v>10</v>
      </c>
    </row>
    <row r="100">
      <c r="A100" t="n">
        <v>6</v>
      </c>
      <c r="B100" t="n">
        <v>90</v>
      </c>
      <c r="C100" t="inlineStr">
        <is>
          <t xml:space="preserve">CONCLUIDO	</t>
        </is>
      </c>
      <c r="D100" t="n">
        <v>4.2266</v>
      </c>
      <c r="E100" t="n">
        <v>23.66</v>
      </c>
      <c r="F100" t="n">
        <v>19</v>
      </c>
      <c r="G100" t="n">
        <v>18.09</v>
      </c>
      <c r="H100" t="n">
        <v>0.25</v>
      </c>
      <c r="I100" t="n">
        <v>63</v>
      </c>
      <c r="J100" t="n">
        <v>178.96</v>
      </c>
      <c r="K100" t="n">
        <v>52.44</v>
      </c>
      <c r="L100" t="n">
        <v>2.5</v>
      </c>
      <c r="M100" t="n">
        <v>61</v>
      </c>
      <c r="N100" t="n">
        <v>34.02</v>
      </c>
      <c r="O100" t="n">
        <v>22305.48</v>
      </c>
      <c r="P100" t="n">
        <v>214.07</v>
      </c>
      <c r="Q100" t="n">
        <v>2924.63</v>
      </c>
      <c r="R100" t="n">
        <v>116.49</v>
      </c>
      <c r="S100" t="n">
        <v>60.56</v>
      </c>
      <c r="T100" t="n">
        <v>27937.4</v>
      </c>
      <c r="U100" t="n">
        <v>0.52</v>
      </c>
      <c r="V100" t="n">
        <v>0.91</v>
      </c>
      <c r="W100" t="n">
        <v>0.26</v>
      </c>
      <c r="X100" t="n">
        <v>1.72</v>
      </c>
      <c r="Y100" t="n">
        <v>1</v>
      </c>
      <c r="Z100" t="n">
        <v>10</v>
      </c>
    </row>
    <row r="101">
      <c r="A101" t="n">
        <v>7</v>
      </c>
      <c r="B101" t="n">
        <v>90</v>
      </c>
      <c r="C101" t="inlineStr">
        <is>
          <t xml:space="preserve">CONCLUIDO	</t>
        </is>
      </c>
      <c r="D101" t="n">
        <v>4.3661</v>
      </c>
      <c r="E101" t="n">
        <v>22.9</v>
      </c>
      <c r="F101" t="n">
        <v>18.56</v>
      </c>
      <c r="G101" t="n">
        <v>20.63</v>
      </c>
      <c r="H101" t="n">
        <v>0.27</v>
      </c>
      <c r="I101" t="n">
        <v>54</v>
      </c>
      <c r="J101" t="n">
        <v>179.33</v>
      </c>
      <c r="K101" t="n">
        <v>52.44</v>
      </c>
      <c r="L101" t="n">
        <v>2.75</v>
      </c>
      <c r="M101" t="n">
        <v>52</v>
      </c>
      <c r="N101" t="n">
        <v>34.14</v>
      </c>
      <c r="O101" t="n">
        <v>22351.34</v>
      </c>
      <c r="P101" t="n">
        <v>203.51</v>
      </c>
      <c r="Q101" t="n">
        <v>2924.55</v>
      </c>
      <c r="R101" t="n">
        <v>102.1</v>
      </c>
      <c r="S101" t="n">
        <v>60.56</v>
      </c>
      <c r="T101" t="n">
        <v>20782.9</v>
      </c>
      <c r="U101" t="n">
        <v>0.59</v>
      </c>
      <c r="V101" t="n">
        <v>0.93</v>
      </c>
      <c r="W101" t="n">
        <v>0.24</v>
      </c>
      <c r="X101" t="n">
        <v>1.29</v>
      </c>
      <c r="Y101" t="n">
        <v>1</v>
      </c>
      <c r="Z101" t="n">
        <v>10</v>
      </c>
    </row>
    <row r="102">
      <c r="A102" t="n">
        <v>8</v>
      </c>
      <c r="B102" t="n">
        <v>90</v>
      </c>
      <c r="C102" t="inlineStr">
        <is>
          <t xml:space="preserve">CONCLUIDO	</t>
        </is>
      </c>
      <c r="D102" t="n">
        <v>4.3361</v>
      </c>
      <c r="E102" t="n">
        <v>23.06</v>
      </c>
      <c r="F102" t="n">
        <v>18.86</v>
      </c>
      <c r="G102" t="n">
        <v>22.64</v>
      </c>
      <c r="H102" t="n">
        <v>0.3</v>
      </c>
      <c r="I102" t="n">
        <v>50</v>
      </c>
      <c r="J102" t="n">
        <v>179.7</v>
      </c>
      <c r="K102" t="n">
        <v>52.44</v>
      </c>
      <c r="L102" t="n">
        <v>3</v>
      </c>
      <c r="M102" t="n">
        <v>48</v>
      </c>
      <c r="N102" t="n">
        <v>34.26</v>
      </c>
      <c r="O102" t="n">
        <v>22397.24</v>
      </c>
      <c r="P102" t="n">
        <v>203.85</v>
      </c>
      <c r="Q102" t="n">
        <v>2924.62</v>
      </c>
      <c r="R102" t="n">
        <v>113.36</v>
      </c>
      <c r="S102" t="n">
        <v>60.56</v>
      </c>
      <c r="T102" t="n">
        <v>26434.26</v>
      </c>
      <c r="U102" t="n">
        <v>0.53</v>
      </c>
      <c r="V102" t="n">
        <v>0.91</v>
      </c>
      <c r="W102" t="n">
        <v>0.23</v>
      </c>
      <c r="X102" t="n">
        <v>1.58</v>
      </c>
      <c r="Y102" t="n">
        <v>1</v>
      </c>
      <c r="Z102" t="n">
        <v>10</v>
      </c>
    </row>
    <row r="103">
      <c r="A103" t="n">
        <v>9</v>
      </c>
      <c r="B103" t="n">
        <v>90</v>
      </c>
      <c r="C103" t="inlineStr">
        <is>
          <t xml:space="preserve">CONCLUIDO	</t>
        </is>
      </c>
      <c r="D103" t="n">
        <v>4.4356</v>
      </c>
      <c r="E103" t="n">
        <v>22.54</v>
      </c>
      <c r="F103" t="n">
        <v>18.56</v>
      </c>
      <c r="G103" t="n">
        <v>25.31</v>
      </c>
      <c r="H103" t="n">
        <v>0.32</v>
      </c>
      <c r="I103" t="n">
        <v>44</v>
      </c>
      <c r="J103" t="n">
        <v>180.07</v>
      </c>
      <c r="K103" t="n">
        <v>52.44</v>
      </c>
      <c r="L103" t="n">
        <v>3.25</v>
      </c>
      <c r="M103" t="n">
        <v>42</v>
      </c>
      <c r="N103" t="n">
        <v>34.38</v>
      </c>
      <c r="O103" t="n">
        <v>22443.18</v>
      </c>
      <c r="P103" t="n">
        <v>194.99</v>
      </c>
      <c r="Q103" t="n">
        <v>2924.6</v>
      </c>
      <c r="R103" t="n">
        <v>102.61</v>
      </c>
      <c r="S103" t="n">
        <v>60.56</v>
      </c>
      <c r="T103" t="n">
        <v>21088.46</v>
      </c>
      <c r="U103" t="n">
        <v>0.59</v>
      </c>
      <c r="V103" t="n">
        <v>0.93</v>
      </c>
      <c r="W103" t="n">
        <v>0.23</v>
      </c>
      <c r="X103" t="n">
        <v>1.28</v>
      </c>
      <c r="Y103" t="n">
        <v>1</v>
      </c>
      <c r="Z103" t="n">
        <v>10</v>
      </c>
    </row>
    <row r="104">
      <c r="A104" t="n">
        <v>10</v>
      </c>
      <c r="B104" t="n">
        <v>90</v>
      </c>
      <c r="C104" t="inlineStr">
        <is>
          <t xml:space="preserve">CONCLUIDO	</t>
        </is>
      </c>
      <c r="D104" t="n">
        <v>4.4924</v>
      </c>
      <c r="E104" t="n">
        <v>22.26</v>
      </c>
      <c r="F104" t="n">
        <v>18.42</v>
      </c>
      <c r="G104" t="n">
        <v>27.63</v>
      </c>
      <c r="H104" t="n">
        <v>0.34</v>
      </c>
      <c r="I104" t="n">
        <v>40</v>
      </c>
      <c r="J104" t="n">
        <v>180.45</v>
      </c>
      <c r="K104" t="n">
        <v>52.44</v>
      </c>
      <c r="L104" t="n">
        <v>3.5</v>
      </c>
      <c r="M104" t="n">
        <v>38</v>
      </c>
      <c r="N104" t="n">
        <v>34.51</v>
      </c>
      <c r="O104" t="n">
        <v>22489.16</v>
      </c>
      <c r="P104" t="n">
        <v>187.34</v>
      </c>
      <c r="Q104" t="n">
        <v>2924.45</v>
      </c>
      <c r="R104" t="n">
        <v>97.92</v>
      </c>
      <c r="S104" t="n">
        <v>60.56</v>
      </c>
      <c r="T104" t="n">
        <v>18766.26</v>
      </c>
      <c r="U104" t="n">
        <v>0.62</v>
      </c>
      <c r="V104" t="n">
        <v>0.93</v>
      </c>
      <c r="W104" t="n">
        <v>0.23</v>
      </c>
      <c r="X104" t="n">
        <v>1.14</v>
      </c>
      <c r="Y104" t="n">
        <v>1</v>
      </c>
      <c r="Z104" t="n">
        <v>10</v>
      </c>
    </row>
    <row r="105">
      <c r="A105" t="n">
        <v>11</v>
      </c>
      <c r="B105" t="n">
        <v>90</v>
      </c>
      <c r="C105" t="inlineStr">
        <is>
          <t xml:space="preserve">CONCLUIDO	</t>
        </is>
      </c>
      <c r="D105" t="n">
        <v>4.5463</v>
      </c>
      <c r="E105" t="n">
        <v>22</v>
      </c>
      <c r="F105" t="n">
        <v>18.3</v>
      </c>
      <c r="G105" t="n">
        <v>30.49</v>
      </c>
      <c r="H105" t="n">
        <v>0.37</v>
      </c>
      <c r="I105" t="n">
        <v>36</v>
      </c>
      <c r="J105" t="n">
        <v>180.82</v>
      </c>
      <c r="K105" t="n">
        <v>52.44</v>
      </c>
      <c r="L105" t="n">
        <v>3.75</v>
      </c>
      <c r="M105" t="n">
        <v>30</v>
      </c>
      <c r="N105" t="n">
        <v>34.63</v>
      </c>
      <c r="O105" t="n">
        <v>22535.19</v>
      </c>
      <c r="P105" t="n">
        <v>180.47</v>
      </c>
      <c r="Q105" t="n">
        <v>2924.48</v>
      </c>
      <c r="R105" t="n">
        <v>93.69</v>
      </c>
      <c r="S105" t="n">
        <v>60.56</v>
      </c>
      <c r="T105" t="n">
        <v>16669.46</v>
      </c>
      <c r="U105" t="n">
        <v>0.65</v>
      </c>
      <c r="V105" t="n">
        <v>0.9399999999999999</v>
      </c>
      <c r="W105" t="n">
        <v>0.23</v>
      </c>
      <c r="X105" t="n">
        <v>1.02</v>
      </c>
      <c r="Y105" t="n">
        <v>1</v>
      </c>
      <c r="Z105" t="n">
        <v>10</v>
      </c>
    </row>
    <row r="106">
      <c r="A106" t="n">
        <v>12</v>
      </c>
      <c r="B106" t="n">
        <v>90</v>
      </c>
      <c r="C106" t="inlineStr">
        <is>
          <t xml:space="preserve">CONCLUIDO	</t>
        </is>
      </c>
      <c r="D106" t="n">
        <v>4.5688</v>
      </c>
      <c r="E106" t="n">
        <v>21.89</v>
      </c>
      <c r="F106" t="n">
        <v>18.26</v>
      </c>
      <c r="G106" t="n">
        <v>32.22</v>
      </c>
      <c r="H106" t="n">
        <v>0.39</v>
      </c>
      <c r="I106" t="n">
        <v>34</v>
      </c>
      <c r="J106" t="n">
        <v>181.19</v>
      </c>
      <c r="K106" t="n">
        <v>52.44</v>
      </c>
      <c r="L106" t="n">
        <v>4</v>
      </c>
      <c r="M106" t="n">
        <v>7</v>
      </c>
      <c r="N106" t="n">
        <v>34.75</v>
      </c>
      <c r="O106" t="n">
        <v>22581.25</v>
      </c>
      <c r="P106" t="n">
        <v>177.91</v>
      </c>
      <c r="Q106" t="n">
        <v>2924.69</v>
      </c>
      <c r="R106" t="n">
        <v>91.41</v>
      </c>
      <c r="S106" t="n">
        <v>60.56</v>
      </c>
      <c r="T106" t="n">
        <v>15537.68</v>
      </c>
      <c r="U106" t="n">
        <v>0.66</v>
      </c>
      <c r="V106" t="n">
        <v>0.9399999999999999</v>
      </c>
      <c r="W106" t="n">
        <v>0.25</v>
      </c>
      <c r="X106" t="n">
        <v>0.98</v>
      </c>
      <c r="Y106" t="n">
        <v>1</v>
      </c>
      <c r="Z106" t="n">
        <v>10</v>
      </c>
    </row>
    <row r="107">
      <c r="A107" t="n">
        <v>13</v>
      </c>
      <c r="B107" t="n">
        <v>90</v>
      </c>
      <c r="C107" t="inlineStr">
        <is>
          <t xml:space="preserve">CONCLUIDO	</t>
        </is>
      </c>
      <c r="D107" t="n">
        <v>4.5642</v>
      </c>
      <c r="E107" t="n">
        <v>21.91</v>
      </c>
      <c r="F107" t="n">
        <v>18.28</v>
      </c>
      <c r="G107" t="n">
        <v>32.26</v>
      </c>
      <c r="H107" t="n">
        <v>0.42</v>
      </c>
      <c r="I107" t="n">
        <v>34</v>
      </c>
      <c r="J107" t="n">
        <v>181.57</v>
      </c>
      <c r="K107" t="n">
        <v>52.44</v>
      </c>
      <c r="L107" t="n">
        <v>4.25</v>
      </c>
      <c r="M107" t="n">
        <v>1</v>
      </c>
      <c r="N107" t="n">
        <v>34.88</v>
      </c>
      <c r="O107" t="n">
        <v>22627.36</v>
      </c>
      <c r="P107" t="n">
        <v>178.38</v>
      </c>
      <c r="Q107" t="n">
        <v>2924.73</v>
      </c>
      <c r="R107" t="n">
        <v>91.86</v>
      </c>
      <c r="S107" t="n">
        <v>60.56</v>
      </c>
      <c r="T107" t="n">
        <v>15763.51</v>
      </c>
      <c r="U107" t="n">
        <v>0.66</v>
      </c>
      <c r="V107" t="n">
        <v>0.9399999999999999</v>
      </c>
      <c r="W107" t="n">
        <v>0.26</v>
      </c>
      <c r="X107" t="n">
        <v>1</v>
      </c>
      <c r="Y107" t="n">
        <v>1</v>
      </c>
      <c r="Z107" t="n">
        <v>10</v>
      </c>
    </row>
    <row r="108">
      <c r="A108" t="n">
        <v>14</v>
      </c>
      <c r="B108" t="n">
        <v>90</v>
      </c>
      <c r="C108" t="inlineStr">
        <is>
          <t xml:space="preserve">CONCLUIDO	</t>
        </is>
      </c>
      <c r="D108" t="n">
        <v>4.5641</v>
      </c>
      <c r="E108" t="n">
        <v>21.91</v>
      </c>
      <c r="F108" t="n">
        <v>18.28</v>
      </c>
      <c r="G108" t="n">
        <v>32.26</v>
      </c>
      <c r="H108" t="n">
        <v>0.44</v>
      </c>
      <c r="I108" t="n">
        <v>34</v>
      </c>
      <c r="J108" t="n">
        <v>181.94</v>
      </c>
      <c r="K108" t="n">
        <v>52.44</v>
      </c>
      <c r="L108" t="n">
        <v>4.5</v>
      </c>
      <c r="M108" t="n">
        <v>0</v>
      </c>
      <c r="N108" t="n">
        <v>35</v>
      </c>
      <c r="O108" t="n">
        <v>22673.63</v>
      </c>
      <c r="P108" t="n">
        <v>178.44</v>
      </c>
      <c r="Q108" t="n">
        <v>2924.66</v>
      </c>
      <c r="R108" t="n">
        <v>91.89</v>
      </c>
      <c r="S108" t="n">
        <v>60.56</v>
      </c>
      <c r="T108" t="n">
        <v>15780.33</v>
      </c>
      <c r="U108" t="n">
        <v>0.66</v>
      </c>
      <c r="V108" t="n">
        <v>0.9399999999999999</v>
      </c>
      <c r="W108" t="n">
        <v>0.26</v>
      </c>
      <c r="X108" t="n">
        <v>1</v>
      </c>
      <c r="Y108" t="n">
        <v>1</v>
      </c>
      <c r="Z108" t="n">
        <v>10</v>
      </c>
    </row>
    <row r="109">
      <c r="A109" t="n">
        <v>0</v>
      </c>
      <c r="B109" t="n">
        <v>110</v>
      </c>
      <c r="C109" t="inlineStr">
        <is>
          <t xml:space="preserve">CONCLUIDO	</t>
        </is>
      </c>
      <c r="D109" t="n">
        <v>2.5798</v>
      </c>
      <c r="E109" t="n">
        <v>38.76</v>
      </c>
      <c r="F109" t="n">
        <v>25.09</v>
      </c>
      <c r="G109" t="n">
        <v>5.75</v>
      </c>
      <c r="H109" t="n">
        <v>0.08</v>
      </c>
      <c r="I109" t="n">
        <v>262</v>
      </c>
      <c r="J109" t="n">
        <v>213.37</v>
      </c>
      <c r="K109" t="n">
        <v>56.13</v>
      </c>
      <c r="L109" t="n">
        <v>1</v>
      </c>
      <c r="M109" t="n">
        <v>260</v>
      </c>
      <c r="N109" t="n">
        <v>46.25</v>
      </c>
      <c r="O109" t="n">
        <v>26550.29</v>
      </c>
      <c r="P109" t="n">
        <v>360.71</v>
      </c>
      <c r="Q109" t="n">
        <v>2925.45</v>
      </c>
      <c r="R109" t="n">
        <v>316.33</v>
      </c>
      <c r="S109" t="n">
        <v>60.56</v>
      </c>
      <c r="T109" t="n">
        <v>126859.33</v>
      </c>
      <c r="U109" t="n">
        <v>0.19</v>
      </c>
      <c r="V109" t="n">
        <v>0.6899999999999999</v>
      </c>
      <c r="W109" t="n">
        <v>0.58</v>
      </c>
      <c r="X109" t="n">
        <v>7.8</v>
      </c>
      <c r="Y109" t="n">
        <v>1</v>
      </c>
      <c r="Z109" t="n">
        <v>10</v>
      </c>
    </row>
    <row r="110">
      <c r="A110" t="n">
        <v>1</v>
      </c>
      <c r="B110" t="n">
        <v>110</v>
      </c>
      <c r="C110" t="inlineStr">
        <is>
          <t xml:space="preserve">CONCLUIDO	</t>
        </is>
      </c>
      <c r="D110" t="n">
        <v>2.9995</v>
      </c>
      <c r="E110" t="n">
        <v>33.34</v>
      </c>
      <c r="F110" t="n">
        <v>22.79</v>
      </c>
      <c r="G110" t="n">
        <v>7.27</v>
      </c>
      <c r="H110" t="n">
        <v>0.1</v>
      </c>
      <c r="I110" t="n">
        <v>188</v>
      </c>
      <c r="J110" t="n">
        <v>213.78</v>
      </c>
      <c r="K110" t="n">
        <v>56.13</v>
      </c>
      <c r="L110" t="n">
        <v>1.25</v>
      </c>
      <c r="M110" t="n">
        <v>186</v>
      </c>
      <c r="N110" t="n">
        <v>46.4</v>
      </c>
      <c r="O110" t="n">
        <v>26600.32</v>
      </c>
      <c r="P110" t="n">
        <v>323.95</v>
      </c>
      <c r="Q110" t="n">
        <v>2925.34</v>
      </c>
      <c r="R110" t="n">
        <v>240.49</v>
      </c>
      <c r="S110" t="n">
        <v>60.56</v>
      </c>
      <c r="T110" t="n">
        <v>89312.14999999999</v>
      </c>
      <c r="U110" t="n">
        <v>0.25</v>
      </c>
      <c r="V110" t="n">
        <v>0.76</v>
      </c>
      <c r="W110" t="n">
        <v>0.47</v>
      </c>
      <c r="X110" t="n">
        <v>5.51</v>
      </c>
      <c r="Y110" t="n">
        <v>1</v>
      </c>
      <c r="Z110" t="n">
        <v>10</v>
      </c>
    </row>
    <row r="111">
      <c r="A111" t="n">
        <v>2</v>
      </c>
      <c r="B111" t="n">
        <v>110</v>
      </c>
      <c r="C111" t="inlineStr">
        <is>
          <t xml:space="preserve">CONCLUIDO	</t>
        </is>
      </c>
      <c r="D111" t="n">
        <v>3.3031</v>
      </c>
      <c r="E111" t="n">
        <v>30.28</v>
      </c>
      <c r="F111" t="n">
        <v>21.5</v>
      </c>
      <c r="G111" t="n">
        <v>8.83</v>
      </c>
      <c r="H111" t="n">
        <v>0.12</v>
      </c>
      <c r="I111" t="n">
        <v>146</v>
      </c>
      <c r="J111" t="n">
        <v>214.19</v>
      </c>
      <c r="K111" t="n">
        <v>56.13</v>
      </c>
      <c r="L111" t="n">
        <v>1.5</v>
      </c>
      <c r="M111" t="n">
        <v>144</v>
      </c>
      <c r="N111" t="n">
        <v>46.56</v>
      </c>
      <c r="O111" t="n">
        <v>26650.41</v>
      </c>
      <c r="P111" t="n">
        <v>302.05</v>
      </c>
      <c r="Q111" t="n">
        <v>2925.32</v>
      </c>
      <c r="R111" t="n">
        <v>198.33</v>
      </c>
      <c r="S111" t="n">
        <v>60.56</v>
      </c>
      <c r="T111" t="n">
        <v>68438.97</v>
      </c>
      <c r="U111" t="n">
        <v>0.31</v>
      </c>
      <c r="V111" t="n">
        <v>0.8</v>
      </c>
      <c r="W111" t="n">
        <v>0.4</v>
      </c>
      <c r="X111" t="n">
        <v>4.22</v>
      </c>
      <c r="Y111" t="n">
        <v>1</v>
      </c>
      <c r="Z111" t="n">
        <v>10</v>
      </c>
    </row>
    <row r="112">
      <c r="A112" t="n">
        <v>3</v>
      </c>
      <c r="B112" t="n">
        <v>110</v>
      </c>
      <c r="C112" t="inlineStr">
        <is>
          <t xml:space="preserve">CONCLUIDO	</t>
        </is>
      </c>
      <c r="D112" t="n">
        <v>3.5201</v>
      </c>
      <c r="E112" t="n">
        <v>28.41</v>
      </c>
      <c r="F112" t="n">
        <v>20.73</v>
      </c>
      <c r="G112" t="n">
        <v>10.36</v>
      </c>
      <c r="H112" t="n">
        <v>0.14</v>
      </c>
      <c r="I112" t="n">
        <v>120</v>
      </c>
      <c r="J112" t="n">
        <v>214.59</v>
      </c>
      <c r="K112" t="n">
        <v>56.13</v>
      </c>
      <c r="L112" t="n">
        <v>1.75</v>
      </c>
      <c r="M112" t="n">
        <v>118</v>
      </c>
      <c r="N112" t="n">
        <v>46.72</v>
      </c>
      <c r="O112" t="n">
        <v>26700.55</v>
      </c>
      <c r="P112" t="n">
        <v>287.86</v>
      </c>
      <c r="Q112" t="n">
        <v>2924.89</v>
      </c>
      <c r="R112" t="n">
        <v>173.03</v>
      </c>
      <c r="S112" t="n">
        <v>60.56</v>
      </c>
      <c r="T112" t="n">
        <v>55920.9</v>
      </c>
      <c r="U112" t="n">
        <v>0.35</v>
      </c>
      <c r="V112" t="n">
        <v>0.83</v>
      </c>
      <c r="W112" t="n">
        <v>0.36</v>
      </c>
      <c r="X112" t="n">
        <v>3.45</v>
      </c>
      <c r="Y112" t="n">
        <v>1</v>
      </c>
      <c r="Z112" t="n">
        <v>10</v>
      </c>
    </row>
    <row r="113">
      <c r="A113" t="n">
        <v>4</v>
      </c>
      <c r="B113" t="n">
        <v>110</v>
      </c>
      <c r="C113" t="inlineStr">
        <is>
          <t xml:space="preserve">CONCLUIDO	</t>
        </is>
      </c>
      <c r="D113" t="n">
        <v>3.7121</v>
      </c>
      <c r="E113" t="n">
        <v>26.94</v>
      </c>
      <c r="F113" t="n">
        <v>20.1</v>
      </c>
      <c r="G113" t="n">
        <v>12.06</v>
      </c>
      <c r="H113" t="n">
        <v>0.17</v>
      </c>
      <c r="I113" t="n">
        <v>100</v>
      </c>
      <c r="J113" t="n">
        <v>215</v>
      </c>
      <c r="K113" t="n">
        <v>56.13</v>
      </c>
      <c r="L113" t="n">
        <v>2</v>
      </c>
      <c r="M113" t="n">
        <v>98</v>
      </c>
      <c r="N113" t="n">
        <v>46.87</v>
      </c>
      <c r="O113" t="n">
        <v>26750.75</v>
      </c>
      <c r="P113" t="n">
        <v>275.53</v>
      </c>
      <c r="Q113" t="n">
        <v>2925.25</v>
      </c>
      <c r="R113" t="n">
        <v>152.58</v>
      </c>
      <c r="S113" t="n">
        <v>60.56</v>
      </c>
      <c r="T113" t="n">
        <v>45794.03</v>
      </c>
      <c r="U113" t="n">
        <v>0.4</v>
      </c>
      <c r="V113" t="n">
        <v>0.86</v>
      </c>
      <c r="W113" t="n">
        <v>0.33</v>
      </c>
      <c r="X113" t="n">
        <v>2.82</v>
      </c>
      <c r="Y113" t="n">
        <v>1</v>
      </c>
      <c r="Z113" t="n">
        <v>10</v>
      </c>
    </row>
    <row r="114">
      <c r="A114" t="n">
        <v>5</v>
      </c>
      <c r="B114" t="n">
        <v>110</v>
      </c>
      <c r="C114" t="inlineStr">
        <is>
          <t xml:space="preserve">CONCLUIDO	</t>
        </is>
      </c>
      <c r="D114" t="n">
        <v>3.8412</v>
      </c>
      <c r="E114" t="n">
        <v>26.03</v>
      </c>
      <c r="F114" t="n">
        <v>19.75</v>
      </c>
      <c r="G114" t="n">
        <v>13.62</v>
      </c>
      <c r="H114" t="n">
        <v>0.19</v>
      </c>
      <c r="I114" t="n">
        <v>87</v>
      </c>
      <c r="J114" t="n">
        <v>215.41</v>
      </c>
      <c r="K114" t="n">
        <v>56.13</v>
      </c>
      <c r="L114" t="n">
        <v>2.25</v>
      </c>
      <c r="M114" t="n">
        <v>85</v>
      </c>
      <c r="N114" t="n">
        <v>47.03</v>
      </c>
      <c r="O114" t="n">
        <v>26801</v>
      </c>
      <c r="P114" t="n">
        <v>267.42</v>
      </c>
      <c r="Q114" t="n">
        <v>2924.75</v>
      </c>
      <c r="R114" t="n">
        <v>140.87</v>
      </c>
      <c r="S114" t="n">
        <v>60.56</v>
      </c>
      <c r="T114" t="n">
        <v>40006.71</v>
      </c>
      <c r="U114" t="n">
        <v>0.43</v>
      </c>
      <c r="V114" t="n">
        <v>0.87</v>
      </c>
      <c r="W114" t="n">
        <v>0.31</v>
      </c>
      <c r="X114" t="n">
        <v>2.47</v>
      </c>
      <c r="Y114" t="n">
        <v>1</v>
      </c>
      <c r="Z114" t="n">
        <v>10</v>
      </c>
    </row>
    <row r="115">
      <c r="A115" t="n">
        <v>6</v>
      </c>
      <c r="B115" t="n">
        <v>110</v>
      </c>
      <c r="C115" t="inlineStr">
        <is>
          <t xml:space="preserve">CONCLUIDO	</t>
        </is>
      </c>
      <c r="D115" t="n">
        <v>3.9652</v>
      </c>
      <c r="E115" t="n">
        <v>25.22</v>
      </c>
      <c r="F115" t="n">
        <v>19.4</v>
      </c>
      <c r="G115" t="n">
        <v>15.31</v>
      </c>
      <c r="H115" t="n">
        <v>0.21</v>
      </c>
      <c r="I115" t="n">
        <v>76</v>
      </c>
      <c r="J115" t="n">
        <v>215.82</v>
      </c>
      <c r="K115" t="n">
        <v>56.13</v>
      </c>
      <c r="L115" t="n">
        <v>2.5</v>
      </c>
      <c r="M115" t="n">
        <v>74</v>
      </c>
      <c r="N115" t="n">
        <v>47.19</v>
      </c>
      <c r="O115" t="n">
        <v>26851.31</v>
      </c>
      <c r="P115" t="n">
        <v>259.26</v>
      </c>
      <c r="Q115" t="n">
        <v>2924.4</v>
      </c>
      <c r="R115" t="n">
        <v>129.73</v>
      </c>
      <c r="S115" t="n">
        <v>60.56</v>
      </c>
      <c r="T115" t="n">
        <v>34490.78</v>
      </c>
      <c r="U115" t="n">
        <v>0.47</v>
      </c>
      <c r="V115" t="n">
        <v>0.89</v>
      </c>
      <c r="W115" t="n">
        <v>0.29</v>
      </c>
      <c r="X115" t="n">
        <v>2.12</v>
      </c>
      <c r="Y115" t="n">
        <v>1</v>
      </c>
      <c r="Z115" t="n">
        <v>10</v>
      </c>
    </row>
    <row r="116">
      <c r="A116" t="n">
        <v>7</v>
      </c>
      <c r="B116" t="n">
        <v>110</v>
      </c>
      <c r="C116" t="inlineStr">
        <is>
          <t xml:space="preserve">CONCLUIDO	</t>
        </is>
      </c>
      <c r="D116" t="n">
        <v>4.0683</v>
      </c>
      <c r="E116" t="n">
        <v>24.58</v>
      </c>
      <c r="F116" t="n">
        <v>19.14</v>
      </c>
      <c r="G116" t="n">
        <v>17.14</v>
      </c>
      <c r="H116" t="n">
        <v>0.23</v>
      </c>
      <c r="I116" t="n">
        <v>67</v>
      </c>
      <c r="J116" t="n">
        <v>216.22</v>
      </c>
      <c r="K116" t="n">
        <v>56.13</v>
      </c>
      <c r="L116" t="n">
        <v>2.75</v>
      </c>
      <c r="M116" t="n">
        <v>65</v>
      </c>
      <c r="N116" t="n">
        <v>47.35</v>
      </c>
      <c r="O116" t="n">
        <v>26901.66</v>
      </c>
      <c r="P116" t="n">
        <v>252.3</v>
      </c>
      <c r="Q116" t="n">
        <v>2924.5</v>
      </c>
      <c r="R116" t="n">
        <v>121.01</v>
      </c>
      <c r="S116" t="n">
        <v>60.56</v>
      </c>
      <c r="T116" t="n">
        <v>30173.28</v>
      </c>
      <c r="U116" t="n">
        <v>0.5</v>
      </c>
      <c r="V116" t="n">
        <v>0.9</v>
      </c>
      <c r="W116" t="n">
        <v>0.27</v>
      </c>
      <c r="X116" t="n">
        <v>1.86</v>
      </c>
      <c r="Y116" t="n">
        <v>1</v>
      </c>
      <c r="Z116" t="n">
        <v>10</v>
      </c>
    </row>
    <row r="117">
      <c r="A117" t="n">
        <v>8</v>
      </c>
      <c r="B117" t="n">
        <v>110</v>
      </c>
      <c r="C117" t="inlineStr">
        <is>
          <t xml:space="preserve">CONCLUIDO	</t>
        </is>
      </c>
      <c r="D117" t="n">
        <v>4.158</v>
      </c>
      <c r="E117" t="n">
        <v>24.05</v>
      </c>
      <c r="F117" t="n">
        <v>18.9</v>
      </c>
      <c r="G117" t="n">
        <v>18.9</v>
      </c>
      <c r="H117" t="n">
        <v>0.25</v>
      </c>
      <c r="I117" t="n">
        <v>60</v>
      </c>
      <c r="J117" t="n">
        <v>216.63</v>
      </c>
      <c r="K117" t="n">
        <v>56.13</v>
      </c>
      <c r="L117" t="n">
        <v>3</v>
      </c>
      <c r="M117" t="n">
        <v>58</v>
      </c>
      <c r="N117" t="n">
        <v>47.51</v>
      </c>
      <c r="O117" t="n">
        <v>26952.08</v>
      </c>
      <c r="P117" t="n">
        <v>245.59</v>
      </c>
      <c r="Q117" t="n">
        <v>2924.48</v>
      </c>
      <c r="R117" t="n">
        <v>113.28</v>
      </c>
      <c r="S117" t="n">
        <v>60.56</v>
      </c>
      <c r="T117" t="n">
        <v>26345.49</v>
      </c>
      <c r="U117" t="n">
        <v>0.53</v>
      </c>
      <c r="V117" t="n">
        <v>0.91</v>
      </c>
      <c r="W117" t="n">
        <v>0.26</v>
      </c>
      <c r="X117" t="n">
        <v>1.63</v>
      </c>
      <c r="Y117" t="n">
        <v>1</v>
      </c>
      <c r="Z117" t="n">
        <v>10</v>
      </c>
    </row>
    <row r="118">
      <c r="A118" t="n">
        <v>9</v>
      </c>
      <c r="B118" t="n">
        <v>110</v>
      </c>
      <c r="C118" t="inlineStr">
        <is>
          <t xml:space="preserve">CONCLUIDO	</t>
        </is>
      </c>
      <c r="D118" t="n">
        <v>4.2632</v>
      </c>
      <c r="E118" t="n">
        <v>23.46</v>
      </c>
      <c r="F118" t="n">
        <v>18.56</v>
      </c>
      <c r="G118" t="n">
        <v>20.63</v>
      </c>
      <c r="H118" t="n">
        <v>0.27</v>
      </c>
      <c r="I118" t="n">
        <v>54</v>
      </c>
      <c r="J118" t="n">
        <v>217.04</v>
      </c>
      <c r="K118" t="n">
        <v>56.13</v>
      </c>
      <c r="L118" t="n">
        <v>3.25</v>
      </c>
      <c r="M118" t="n">
        <v>52</v>
      </c>
      <c r="N118" t="n">
        <v>47.66</v>
      </c>
      <c r="O118" t="n">
        <v>27002.55</v>
      </c>
      <c r="P118" t="n">
        <v>237.11</v>
      </c>
      <c r="Q118" t="n">
        <v>2924.72</v>
      </c>
      <c r="R118" t="n">
        <v>102.09</v>
      </c>
      <c r="S118" t="n">
        <v>60.56</v>
      </c>
      <c r="T118" t="n">
        <v>20780.76</v>
      </c>
      <c r="U118" t="n">
        <v>0.59</v>
      </c>
      <c r="V118" t="n">
        <v>0.93</v>
      </c>
      <c r="W118" t="n">
        <v>0.24</v>
      </c>
      <c r="X118" t="n">
        <v>1.29</v>
      </c>
      <c r="Y118" t="n">
        <v>1</v>
      </c>
      <c r="Z118" t="n">
        <v>10</v>
      </c>
    </row>
    <row r="119">
      <c r="A119" t="n">
        <v>10</v>
      </c>
      <c r="B119" t="n">
        <v>110</v>
      </c>
      <c r="C119" t="inlineStr">
        <is>
          <t xml:space="preserve">CONCLUIDO	</t>
        </is>
      </c>
      <c r="D119" t="n">
        <v>4.1886</v>
      </c>
      <c r="E119" t="n">
        <v>23.87</v>
      </c>
      <c r="F119" t="n">
        <v>19.11</v>
      </c>
      <c r="G119" t="n">
        <v>22.48</v>
      </c>
      <c r="H119" t="n">
        <v>0.29</v>
      </c>
      <c r="I119" t="n">
        <v>51</v>
      </c>
      <c r="J119" t="n">
        <v>217.45</v>
      </c>
      <c r="K119" t="n">
        <v>56.13</v>
      </c>
      <c r="L119" t="n">
        <v>3.5</v>
      </c>
      <c r="M119" t="n">
        <v>49</v>
      </c>
      <c r="N119" t="n">
        <v>47.82</v>
      </c>
      <c r="O119" t="n">
        <v>27053.07</v>
      </c>
      <c r="P119" t="n">
        <v>242.44</v>
      </c>
      <c r="Q119" t="n">
        <v>2924.5</v>
      </c>
      <c r="R119" t="n">
        <v>122.46</v>
      </c>
      <c r="S119" t="n">
        <v>60.56</v>
      </c>
      <c r="T119" t="n">
        <v>30978.55</v>
      </c>
      <c r="U119" t="n">
        <v>0.49</v>
      </c>
      <c r="V119" t="n">
        <v>0.9</v>
      </c>
      <c r="W119" t="n">
        <v>0.23</v>
      </c>
      <c r="X119" t="n">
        <v>1.83</v>
      </c>
      <c r="Y119" t="n">
        <v>1</v>
      </c>
      <c r="Z119" t="n">
        <v>10</v>
      </c>
    </row>
    <row r="120">
      <c r="A120" t="n">
        <v>11</v>
      </c>
      <c r="B120" t="n">
        <v>110</v>
      </c>
      <c r="C120" t="inlineStr">
        <is>
          <t xml:space="preserve">CONCLUIDO	</t>
        </is>
      </c>
      <c r="D120" t="n">
        <v>4.3125</v>
      </c>
      <c r="E120" t="n">
        <v>23.19</v>
      </c>
      <c r="F120" t="n">
        <v>18.63</v>
      </c>
      <c r="G120" t="n">
        <v>24.3</v>
      </c>
      <c r="H120" t="n">
        <v>0.31</v>
      </c>
      <c r="I120" t="n">
        <v>46</v>
      </c>
      <c r="J120" t="n">
        <v>217.86</v>
      </c>
      <c r="K120" t="n">
        <v>56.13</v>
      </c>
      <c r="L120" t="n">
        <v>3.75</v>
      </c>
      <c r="M120" t="n">
        <v>44</v>
      </c>
      <c r="N120" t="n">
        <v>47.98</v>
      </c>
      <c r="O120" t="n">
        <v>27103.65</v>
      </c>
      <c r="P120" t="n">
        <v>231.68</v>
      </c>
      <c r="Q120" t="n">
        <v>2924.61</v>
      </c>
      <c r="R120" t="n">
        <v>104.95</v>
      </c>
      <c r="S120" t="n">
        <v>60.56</v>
      </c>
      <c r="T120" t="n">
        <v>22249.09</v>
      </c>
      <c r="U120" t="n">
        <v>0.58</v>
      </c>
      <c r="V120" t="n">
        <v>0.92</v>
      </c>
      <c r="W120" t="n">
        <v>0.24</v>
      </c>
      <c r="X120" t="n">
        <v>1.36</v>
      </c>
      <c r="Y120" t="n">
        <v>1</v>
      </c>
      <c r="Z120" t="n">
        <v>10</v>
      </c>
    </row>
    <row r="121">
      <c r="A121" t="n">
        <v>12</v>
      </c>
      <c r="B121" t="n">
        <v>110</v>
      </c>
      <c r="C121" t="inlineStr">
        <is>
          <t xml:space="preserve">CONCLUIDO	</t>
        </is>
      </c>
      <c r="D121" t="n">
        <v>4.3724</v>
      </c>
      <c r="E121" t="n">
        <v>22.87</v>
      </c>
      <c r="F121" t="n">
        <v>18.48</v>
      </c>
      <c r="G121" t="n">
        <v>26.41</v>
      </c>
      <c r="H121" t="n">
        <v>0.33</v>
      </c>
      <c r="I121" t="n">
        <v>42</v>
      </c>
      <c r="J121" t="n">
        <v>218.27</v>
      </c>
      <c r="K121" t="n">
        <v>56.13</v>
      </c>
      <c r="L121" t="n">
        <v>4</v>
      </c>
      <c r="M121" t="n">
        <v>40</v>
      </c>
      <c r="N121" t="n">
        <v>48.15</v>
      </c>
      <c r="O121" t="n">
        <v>27154.29</v>
      </c>
      <c r="P121" t="n">
        <v>225.81</v>
      </c>
      <c r="Q121" t="n">
        <v>2924.5</v>
      </c>
      <c r="R121" t="n">
        <v>100.01</v>
      </c>
      <c r="S121" t="n">
        <v>60.56</v>
      </c>
      <c r="T121" t="n">
        <v>19801.43</v>
      </c>
      <c r="U121" t="n">
        <v>0.61</v>
      </c>
      <c r="V121" t="n">
        <v>0.93</v>
      </c>
      <c r="W121" t="n">
        <v>0.23</v>
      </c>
      <c r="X121" t="n">
        <v>1.21</v>
      </c>
      <c r="Y121" t="n">
        <v>1</v>
      </c>
      <c r="Z121" t="n">
        <v>10</v>
      </c>
    </row>
    <row r="122">
      <c r="A122" t="n">
        <v>13</v>
      </c>
      <c r="B122" t="n">
        <v>110</v>
      </c>
      <c r="C122" t="inlineStr">
        <is>
          <t xml:space="preserve">CONCLUIDO	</t>
        </is>
      </c>
      <c r="D122" t="n">
        <v>4.4308</v>
      </c>
      <c r="E122" t="n">
        <v>22.57</v>
      </c>
      <c r="F122" t="n">
        <v>18.35</v>
      </c>
      <c r="G122" t="n">
        <v>28.98</v>
      </c>
      <c r="H122" t="n">
        <v>0.35</v>
      </c>
      <c r="I122" t="n">
        <v>38</v>
      </c>
      <c r="J122" t="n">
        <v>218.68</v>
      </c>
      <c r="K122" t="n">
        <v>56.13</v>
      </c>
      <c r="L122" t="n">
        <v>4.25</v>
      </c>
      <c r="M122" t="n">
        <v>36</v>
      </c>
      <c r="N122" t="n">
        <v>48.31</v>
      </c>
      <c r="O122" t="n">
        <v>27204.98</v>
      </c>
      <c r="P122" t="n">
        <v>219.28</v>
      </c>
      <c r="Q122" t="n">
        <v>2924.6</v>
      </c>
      <c r="R122" t="n">
        <v>95.68000000000001</v>
      </c>
      <c r="S122" t="n">
        <v>60.56</v>
      </c>
      <c r="T122" t="n">
        <v>17656.38</v>
      </c>
      <c r="U122" t="n">
        <v>0.63</v>
      </c>
      <c r="V122" t="n">
        <v>0.9399999999999999</v>
      </c>
      <c r="W122" t="n">
        <v>0.22</v>
      </c>
      <c r="X122" t="n">
        <v>1.07</v>
      </c>
      <c r="Y122" t="n">
        <v>1</v>
      </c>
      <c r="Z122" t="n">
        <v>10</v>
      </c>
    </row>
    <row r="123">
      <c r="A123" t="n">
        <v>14</v>
      </c>
      <c r="B123" t="n">
        <v>110</v>
      </c>
      <c r="C123" t="inlineStr">
        <is>
          <t xml:space="preserve">CONCLUIDO	</t>
        </is>
      </c>
      <c r="D123" t="n">
        <v>4.4572</v>
      </c>
      <c r="E123" t="n">
        <v>22.44</v>
      </c>
      <c r="F123" t="n">
        <v>18.3</v>
      </c>
      <c r="G123" t="n">
        <v>30.5</v>
      </c>
      <c r="H123" t="n">
        <v>0.36</v>
      </c>
      <c r="I123" t="n">
        <v>36</v>
      </c>
      <c r="J123" t="n">
        <v>219.09</v>
      </c>
      <c r="K123" t="n">
        <v>56.13</v>
      </c>
      <c r="L123" t="n">
        <v>4.5</v>
      </c>
      <c r="M123" t="n">
        <v>34</v>
      </c>
      <c r="N123" t="n">
        <v>48.47</v>
      </c>
      <c r="O123" t="n">
        <v>27255.72</v>
      </c>
      <c r="P123" t="n">
        <v>215.09</v>
      </c>
      <c r="Q123" t="n">
        <v>2924.54</v>
      </c>
      <c r="R123" t="n">
        <v>94.02</v>
      </c>
      <c r="S123" t="n">
        <v>60.56</v>
      </c>
      <c r="T123" t="n">
        <v>16833.95</v>
      </c>
      <c r="U123" t="n">
        <v>0.64</v>
      </c>
      <c r="V123" t="n">
        <v>0.9399999999999999</v>
      </c>
      <c r="W123" t="n">
        <v>0.22</v>
      </c>
      <c r="X123" t="n">
        <v>1.02</v>
      </c>
      <c r="Y123" t="n">
        <v>1</v>
      </c>
      <c r="Z123" t="n">
        <v>10</v>
      </c>
    </row>
    <row r="124">
      <c r="A124" t="n">
        <v>15</v>
      </c>
      <c r="B124" t="n">
        <v>110</v>
      </c>
      <c r="C124" t="inlineStr">
        <is>
          <t xml:space="preserve">CONCLUIDO	</t>
        </is>
      </c>
      <c r="D124" t="n">
        <v>4.5039</v>
      </c>
      <c r="E124" t="n">
        <v>22.2</v>
      </c>
      <c r="F124" t="n">
        <v>18.2</v>
      </c>
      <c r="G124" t="n">
        <v>33.08</v>
      </c>
      <c r="H124" t="n">
        <v>0.38</v>
      </c>
      <c r="I124" t="n">
        <v>33</v>
      </c>
      <c r="J124" t="n">
        <v>219.51</v>
      </c>
      <c r="K124" t="n">
        <v>56.13</v>
      </c>
      <c r="L124" t="n">
        <v>4.75</v>
      </c>
      <c r="M124" t="n">
        <v>31</v>
      </c>
      <c r="N124" t="n">
        <v>48.63</v>
      </c>
      <c r="O124" t="n">
        <v>27306.53</v>
      </c>
      <c r="P124" t="n">
        <v>209.42</v>
      </c>
      <c r="Q124" t="n">
        <v>2924.47</v>
      </c>
      <c r="R124" t="n">
        <v>90.65000000000001</v>
      </c>
      <c r="S124" t="n">
        <v>60.56</v>
      </c>
      <c r="T124" t="n">
        <v>15167.24</v>
      </c>
      <c r="U124" t="n">
        <v>0.67</v>
      </c>
      <c r="V124" t="n">
        <v>0.95</v>
      </c>
      <c r="W124" t="n">
        <v>0.22</v>
      </c>
      <c r="X124" t="n">
        <v>0.92</v>
      </c>
      <c r="Y124" t="n">
        <v>1</v>
      </c>
      <c r="Z124" t="n">
        <v>10</v>
      </c>
    </row>
    <row r="125">
      <c r="A125" t="n">
        <v>16</v>
      </c>
      <c r="B125" t="n">
        <v>110</v>
      </c>
      <c r="C125" t="inlineStr">
        <is>
          <t xml:space="preserve">CONCLUIDO	</t>
        </is>
      </c>
      <c r="D125" t="n">
        <v>4.5361</v>
      </c>
      <c r="E125" t="n">
        <v>22.05</v>
      </c>
      <c r="F125" t="n">
        <v>18.12</v>
      </c>
      <c r="G125" t="n">
        <v>35.08</v>
      </c>
      <c r="H125" t="n">
        <v>0.4</v>
      </c>
      <c r="I125" t="n">
        <v>31</v>
      </c>
      <c r="J125" t="n">
        <v>219.92</v>
      </c>
      <c r="K125" t="n">
        <v>56.13</v>
      </c>
      <c r="L125" t="n">
        <v>5</v>
      </c>
      <c r="M125" t="n">
        <v>27</v>
      </c>
      <c r="N125" t="n">
        <v>48.79</v>
      </c>
      <c r="O125" t="n">
        <v>27357.39</v>
      </c>
      <c r="P125" t="n">
        <v>203.2</v>
      </c>
      <c r="Q125" t="n">
        <v>2924.45</v>
      </c>
      <c r="R125" t="n">
        <v>88.01000000000001</v>
      </c>
      <c r="S125" t="n">
        <v>60.56</v>
      </c>
      <c r="T125" t="n">
        <v>13854.05</v>
      </c>
      <c r="U125" t="n">
        <v>0.6899999999999999</v>
      </c>
      <c r="V125" t="n">
        <v>0.95</v>
      </c>
      <c r="W125" t="n">
        <v>0.22</v>
      </c>
      <c r="X125" t="n">
        <v>0.85</v>
      </c>
      <c r="Y125" t="n">
        <v>1</v>
      </c>
      <c r="Z125" t="n">
        <v>10</v>
      </c>
    </row>
    <row r="126">
      <c r="A126" t="n">
        <v>17</v>
      </c>
      <c r="B126" t="n">
        <v>110</v>
      </c>
      <c r="C126" t="inlineStr">
        <is>
          <t xml:space="preserve">CONCLUIDO	</t>
        </is>
      </c>
      <c r="D126" t="n">
        <v>4.5589</v>
      </c>
      <c r="E126" t="n">
        <v>21.94</v>
      </c>
      <c r="F126" t="n">
        <v>18.1</v>
      </c>
      <c r="G126" t="n">
        <v>37.44</v>
      </c>
      <c r="H126" t="n">
        <v>0.42</v>
      </c>
      <c r="I126" t="n">
        <v>29</v>
      </c>
      <c r="J126" t="n">
        <v>220.33</v>
      </c>
      <c r="K126" t="n">
        <v>56.13</v>
      </c>
      <c r="L126" t="n">
        <v>5.25</v>
      </c>
      <c r="M126" t="n">
        <v>14</v>
      </c>
      <c r="N126" t="n">
        <v>48.95</v>
      </c>
      <c r="O126" t="n">
        <v>27408.3</v>
      </c>
      <c r="P126" t="n">
        <v>199.35</v>
      </c>
      <c r="Q126" t="n">
        <v>2924.41</v>
      </c>
      <c r="R126" t="n">
        <v>86.72</v>
      </c>
      <c r="S126" t="n">
        <v>60.56</v>
      </c>
      <c r="T126" t="n">
        <v>13220.14</v>
      </c>
      <c r="U126" t="n">
        <v>0.7</v>
      </c>
      <c r="V126" t="n">
        <v>0.95</v>
      </c>
      <c r="W126" t="n">
        <v>0.23</v>
      </c>
      <c r="X126" t="n">
        <v>0.82</v>
      </c>
      <c r="Y126" t="n">
        <v>1</v>
      </c>
      <c r="Z126" t="n">
        <v>10</v>
      </c>
    </row>
    <row r="127">
      <c r="A127" t="n">
        <v>18</v>
      </c>
      <c r="B127" t="n">
        <v>110</v>
      </c>
      <c r="C127" t="inlineStr">
        <is>
          <t xml:space="preserve">CONCLUIDO	</t>
        </is>
      </c>
      <c r="D127" t="n">
        <v>4.572</v>
      </c>
      <c r="E127" t="n">
        <v>21.87</v>
      </c>
      <c r="F127" t="n">
        <v>18.08</v>
      </c>
      <c r="G127" t="n">
        <v>38.74</v>
      </c>
      <c r="H127" t="n">
        <v>0.44</v>
      </c>
      <c r="I127" t="n">
        <v>28</v>
      </c>
      <c r="J127" t="n">
        <v>220.74</v>
      </c>
      <c r="K127" t="n">
        <v>56.13</v>
      </c>
      <c r="L127" t="n">
        <v>5.5</v>
      </c>
      <c r="M127" t="n">
        <v>5</v>
      </c>
      <c r="N127" t="n">
        <v>49.12</v>
      </c>
      <c r="O127" t="n">
        <v>27459.27</v>
      </c>
      <c r="P127" t="n">
        <v>197.93</v>
      </c>
      <c r="Q127" t="n">
        <v>2924.57</v>
      </c>
      <c r="R127" t="n">
        <v>85.79000000000001</v>
      </c>
      <c r="S127" t="n">
        <v>60.56</v>
      </c>
      <c r="T127" t="n">
        <v>12761.94</v>
      </c>
      <c r="U127" t="n">
        <v>0.71</v>
      </c>
      <c r="V127" t="n">
        <v>0.95</v>
      </c>
      <c r="W127" t="n">
        <v>0.24</v>
      </c>
      <c r="X127" t="n">
        <v>0.8</v>
      </c>
      <c r="Y127" t="n">
        <v>1</v>
      </c>
      <c r="Z127" t="n">
        <v>10</v>
      </c>
    </row>
    <row r="128">
      <c r="A128" t="n">
        <v>19</v>
      </c>
      <c r="B128" t="n">
        <v>110</v>
      </c>
      <c r="C128" t="inlineStr">
        <is>
          <t xml:space="preserve">CONCLUIDO	</t>
        </is>
      </c>
      <c r="D128" t="n">
        <v>4.5714</v>
      </c>
      <c r="E128" t="n">
        <v>21.88</v>
      </c>
      <c r="F128" t="n">
        <v>18.08</v>
      </c>
      <c r="G128" t="n">
        <v>38.74</v>
      </c>
      <c r="H128" t="n">
        <v>0.46</v>
      </c>
      <c r="I128" t="n">
        <v>28</v>
      </c>
      <c r="J128" t="n">
        <v>221.16</v>
      </c>
      <c r="K128" t="n">
        <v>56.13</v>
      </c>
      <c r="L128" t="n">
        <v>5.75</v>
      </c>
      <c r="M128" t="n">
        <v>0</v>
      </c>
      <c r="N128" t="n">
        <v>49.28</v>
      </c>
      <c r="O128" t="n">
        <v>27510.3</v>
      </c>
      <c r="P128" t="n">
        <v>198.42</v>
      </c>
      <c r="Q128" t="n">
        <v>2924.45</v>
      </c>
      <c r="R128" t="n">
        <v>85.51000000000001</v>
      </c>
      <c r="S128" t="n">
        <v>60.56</v>
      </c>
      <c r="T128" t="n">
        <v>12620.47</v>
      </c>
      <c r="U128" t="n">
        <v>0.71</v>
      </c>
      <c r="V128" t="n">
        <v>0.95</v>
      </c>
      <c r="W128" t="n">
        <v>0.25</v>
      </c>
      <c r="X128" t="n">
        <v>0.8</v>
      </c>
      <c r="Y128" t="n">
        <v>1</v>
      </c>
      <c r="Z128" t="n">
        <v>10</v>
      </c>
    </row>
    <row r="129">
      <c r="A129" t="n">
        <v>0</v>
      </c>
      <c r="B129" t="n">
        <v>150</v>
      </c>
      <c r="C129" t="inlineStr">
        <is>
          <t xml:space="preserve">CONCLUIDO	</t>
        </is>
      </c>
      <c r="D129" t="n">
        <v>1.8997</v>
      </c>
      <c r="E129" t="n">
        <v>52.64</v>
      </c>
      <c r="F129" t="n">
        <v>28.75</v>
      </c>
      <c r="G129" t="n">
        <v>4.59</v>
      </c>
      <c r="H129" t="n">
        <v>0.06</v>
      </c>
      <c r="I129" t="n">
        <v>376</v>
      </c>
      <c r="J129" t="n">
        <v>296.65</v>
      </c>
      <c r="K129" t="n">
        <v>61.82</v>
      </c>
      <c r="L129" t="n">
        <v>1</v>
      </c>
      <c r="M129" t="n">
        <v>374</v>
      </c>
      <c r="N129" t="n">
        <v>83.83</v>
      </c>
      <c r="O129" t="n">
        <v>36821.52</v>
      </c>
      <c r="P129" t="n">
        <v>515.9</v>
      </c>
      <c r="Q129" t="n">
        <v>2926.3</v>
      </c>
      <c r="R129" t="n">
        <v>436.83</v>
      </c>
      <c r="S129" t="n">
        <v>60.56</v>
      </c>
      <c r="T129" t="n">
        <v>186538.44</v>
      </c>
      <c r="U129" t="n">
        <v>0.14</v>
      </c>
      <c r="V129" t="n">
        <v>0.6</v>
      </c>
      <c r="W129" t="n">
        <v>0.77</v>
      </c>
      <c r="X129" t="n">
        <v>11.46</v>
      </c>
      <c r="Y129" t="n">
        <v>1</v>
      </c>
      <c r="Z129" t="n">
        <v>10</v>
      </c>
    </row>
    <row r="130">
      <c r="A130" t="n">
        <v>1</v>
      </c>
      <c r="B130" t="n">
        <v>150</v>
      </c>
      <c r="C130" t="inlineStr">
        <is>
          <t xml:space="preserve">CONCLUIDO	</t>
        </is>
      </c>
      <c r="D130" t="n">
        <v>2.3602</v>
      </c>
      <c r="E130" t="n">
        <v>42.37</v>
      </c>
      <c r="F130" t="n">
        <v>24.98</v>
      </c>
      <c r="G130" t="n">
        <v>5.79</v>
      </c>
      <c r="H130" t="n">
        <v>0.07000000000000001</v>
      </c>
      <c r="I130" t="n">
        <v>259</v>
      </c>
      <c r="J130" t="n">
        <v>297.17</v>
      </c>
      <c r="K130" t="n">
        <v>61.82</v>
      </c>
      <c r="L130" t="n">
        <v>1.25</v>
      </c>
      <c r="M130" t="n">
        <v>257</v>
      </c>
      <c r="N130" t="n">
        <v>84.09999999999999</v>
      </c>
      <c r="O130" t="n">
        <v>36885.7</v>
      </c>
      <c r="P130" t="n">
        <v>445.33</v>
      </c>
      <c r="Q130" t="n">
        <v>2925.62</v>
      </c>
      <c r="R130" t="n">
        <v>312.92</v>
      </c>
      <c r="S130" t="n">
        <v>60.56</v>
      </c>
      <c r="T130" t="n">
        <v>125167.57</v>
      </c>
      <c r="U130" t="n">
        <v>0.19</v>
      </c>
      <c r="V130" t="n">
        <v>0.6899999999999999</v>
      </c>
      <c r="W130" t="n">
        <v>0.57</v>
      </c>
      <c r="X130" t="n">
        <v>7.7</v>
      </c>
      <c r="Y130" t="n">
        <v>1</v>
      </c>
      <c r="Z130" t="n">
        <v>10</v>
      </c>
    </row>
    <row r="131">
      <c r="A131" t="n">
        <v>2</v>
      </c>
      <c r="B131" t="n">
        <v>150</v>
      </c>
      <c r="C131" t="inlineStr">
        <is>
          <t xml:space="preserve">CONCLUIDO	</t>
        </is>
      </c>
      <c r="D131" t="n">
        <v>2.6956</v>
      </c>
      <c r="E131" t="n">
        <v>37.1</v>
      </c>
      <c r="F131" t="n">
        <v>23.1</v>
      </c>
      <c r="G131" t="n">
        <v>7</v>
      </c>
      <c r="H131" t="n">
        <v>0.09</v>
      </c>
      <c r="I131" t="n">
        <v>198</v>
      </c>
      <c r="J131" t="n">
        <v>297.7</v>
      </c>
      <c r="K131" t="n">
        <v>61.82</v>
      </c>
      <c r="L131" t="n">
        <v>1.5</v>
      </c>
      <c r="M131" t="n">
        <v>196</v>
      </c>
      <c r="N131" t="n">
        <v>84.37</v>
      </c>
      <c r="O131" t="n">
        <v>36949.99</v>
      </c>
      <c r="P131" t="n">
        <v>409.18</v>
      </c>
      <c r="Q131" t="n">
        <v>2925.06</v>
      </c>
      <c r="R131" t="n">
        <v>250.76</v>
      </c>
      <c r="S131" t="n">
        <v>60.56</v>
      </c>
      <c r="T131" t="n">
        <v>94397.31</v>
      </c>
      <c r="U131" t="n">
        <v>0.24</v>
      </c>
      <c r="V131" t="n">
        <v>0.74</v>
      </c>
      <c r="W131" t="n">
        <v>0.48</v>
      </c>
      <c r="X131" t="n">
        <v>5.82</v>
      </c>
      <c r="Y131" t="n">
        <v>1</v>
      </c>
      <c r="Z131" t="n">
        <v>10</v>
      </c>
    </row>
    <row r="132">
      <c r="A132" t="n">
        <v>3</v>
      </c>
      <c r="B132" t="n">
        <v>150</v>
      </c>
      <c r="C132" t="inlineStr">
        <is>
          <t xml:space="preserve">CONCLUIDO	</t>
        </is>
      </c>
      <c r="D132" t="n">
        <v>2.9474</v>
      </c>
      <c r="E132" t="n">
        <v>33.93</v>
      </c>
      <c r="F132" t="n">
        <v>21.99</v>
      </c>
      <c r="G132" t="n">
        <v>8.19</v>
      </c>
      <c r="H132" t="n">
        <v>0.1</v>
      </c>
      <c r="I132" t="n">
        <v>161</v>
      </c>
      <c r="J132" t="n">
        <v>298.22</v>
      </c>
      <c r="K132" t="n">
        <v>61.82</v>
      </c>
      <c r="L132" t="n">
        <v>1.75</v>
      </c>
      <c r="M132" t="n">
        <v>159</v>
      </c>
      <c r="N132" t="n">
        <v>84.65000000000001</v>
      </c>
      <c r="O132" t="n">
        <v>37014.39</v>
      </c>
      <c r="P132" t="n">
        <v>387.11</v>
      </c>
      <c r="Q132" t="n">
        <v>2924.97</v>
      </c>
      <c r="R132" t="n">
        <v>214.25</v>
      </c>
      <c r="S132" t="n">
        <v>60.56</v>
      </c>
      <c r="T132" t="n">
        <v>76323.42999999999</v>
      </c>
      <c r="U132" t="n">
        <v>0.28</v>
      </c>
      <c r="V132" t="n">
        <v>0.78</v>
      </c>
      <c r="W132" t="n">
        <v>0.43</v>
      </c>
      <c r="X132" t="n">
        <v>4.71</v>
      </c>
      <c r="Y132" t="n">
        <v>1</v>
      </c>
      <c r="Z132" t="n">
        <v>10</v>
      </c>
    </row>
    <row r="133">
      <c r="A133" t="n">
        <v>4</v>
      </c>
      <c r="B133" t="n">
        <v>150</v>
      </c>
      <c r="C133" t="inlineStr">
        <is>
          <t xml:space="preserve">CONCLUIDO	</t>
        </is>
      </c>
      <c r="D133" t="n">
        <v>3.1565</v>
      </c>
      <c r="E133" t="n">
        <v>31.68</v>
      </c>
      <c r="F133" t="n">
        <v>21.18</v>
      </c>
      <c r="G133" t="n">
        <v>9.41</v>
      </c>
      <c r="H133" t="n">
        <v>0.12</v>
      </c>
      <c r="I133" t="n">
        <v>135</v>
      </c>
      <c r="J133" t="n">
        <v>298.74</v>
      </c>
      <c r="K133" t="n">
        <v>61.82</v>
      </c>
      <c r="L133" t="n">
        <v>2</v>
      </c>
      <c r="M133" t="n">
        <v>133</v>
      </c>
      <c r="N133" t="n">
        <v>84.92</v>
      </c>
      <c r="O133" t="n">
        <v>37078.91</v>
      </c>
      <c r="P133" t="n">
        <v>370.58</v>
      </c>
      <c r="Q133" t="n">
        <v>2925.13</v>
      </c>
      <c r="R133" t="n">
        <v>188.19</v>
      </c>
      <c r="S133" t="n">
        <v>60.56</v>
      </c>
      <c r="T133" t="n">
        <v>63423.86</v>
      </c>
      <c r="U133" t="n">
        <v>0.32</v>
      </c>
      <c r="V133" t="n">
        <v>0.8100000000000001</v>
      </c>
      <c r="W133" t="n">
        <v>0.38</v>
      </c>
      <c r="X133" t="n">
        <v>3.9</v>
      </c>
      <c r="Y133" t="n">
        <v>1</v>
      </c>
      <c r="Z133" t="n">
        <v>10</v>
      </c>
    </row>
    <row r="134">
      <c r="A134" t="n">
        <v>5</v>
      </c>
      <c r="B134" t="n">
        <v>150</v>
      </c>
      <c r="C134" t="inlineStr">
        <is>
          <t xml:space="preserve">CONCLUIDO	</t>
        </is>
      </c>
      <c r="D134" t="n">
        <v>3.3278</v>
      </c>
      <c r="E134" t="n">
        <v>30.05</v>
      </c>
      <c r="F134" t="n">
        <v>20.61</v>
      </c>
      <c r="G134" t="n">
        <v>10.66</v>
      </c>
      <c r="H134" t="n">
        <v>0.13</v>
      </c>
      <c r="I134" t="n">
        <v>116</v>
      </c>
      <c r="J134" t="n">
        <v>299.26</v>
      </c>
      <c r="K134" t="n">
        <v>61.82</v>
      </c>
      <c r="L134" t="n">
        <v>2.25</v>
      </c>
      <c r="M134" t="n">
        <v>114</v>
      </c>
      <c r="N134" t="n">
        <v>85.19</v>
      </c>
      <c r="O134" t="n">
        <v>37143.54</v>
      </c>
      <c r="P134" t="n">
        <v>358.24</v>
      </c>
      <c r="Q134" t="n">
        <v>2925.31</v>
      </c>
      <c r="R134" t="n">
        <v>169.16</v>
      </c>
      <c r="S134" t="n">
        <v>60.56</v>
      </c>
      <c r="T134" t="n">
        <v>54003.15</v>
      </c>
      <c r="U134" t="n">
        <v>0.36</v>
      </c>
      <c r="V134" t="n">
        <v>0.84</v>
      </c>
      <c r="W134" t="n">
        <v>0.35</v>
      </c>
      <c r="X134" t="n">
        <v>3.33</v>
      </c>
      <c r="Y134" t="n">
        <v>1</v>
      </c>
      <c r="Z134" t="n">
        <v>10</v>
      </c>
    </row>
    <row r="135">
      <c r="A135" t="n">
        <v>6</v>
      </c>
      <c r="B135" t="n">
        <v>150</v>
      </c>
      <c r="C135" t="inlineStr">
        <is>
          <t xml:space="preserve">CONCLUIDO	</t>
        </is>
      </c>
      <c r="D135" t="n">
        <v>3.4654</v>
      </c>
      <c r="E135" t="n">
        <v>28.86</v>
      </c>
      <c r="F135" t="n">
        <v>20.19</v>
      </c>
      <c r="G135" t="n">
        <v>11.88</v>
      </c>
      <c r="H135" t="n">
        <v>0.15</v>
      </c>
      <c r="I135" t="n">
        <v>102</v>
      </c>
      <c r="J135" t="n">
        <v>299.79</v>
      </c>
      <c r="K135" t="n">
        <v>61.82</v>
      </c>
      <c r="L135" t="n">
        <v>2.5</v>
      </c>
      <c r="M135" t="n">
        <v>100</v>
      </c>
      <c r="N135" t="n">
        <v>85.47</v>
      </c>
      <c r="O135" t="n">
        <v>37208.42</v>
      </c>
      <c r="P135" t="n">
        <v>348.99</v>
      </c>
      <c r="Q135" t="n">
        <v>2924.89</v>
      </c>
      <c r="R135" t="n">
        <v>155.69</v>
      </c>
      <c r="S135" t="n">
        <v>60.56</v>
      </c>
      <c r="T135" t="n">
        <v>47338.41</v>
      </c>
      <c r="U135" t="n">
        <v>0.39</v>
      </c>
      <c r="V135" t="n">
        <v>0.85</v>
      </c>
      <c r="W135" t="n">
        <v>0.33</v>
      </c>
      <c r="X135" t="n">
        <v>2.91</v>
      </c>
      <c r="Y135" t="n">
        <v>1</v>
      </c>
      <c r="Z135" t="n">
        <v>10</v>
      </c>
    </row>
    <row r="136">
      <c r="A136" t="n">
        <v>7</v>
      </c>
      <c r="B136" t="n">
        <v>150</v>
      </c>
      <c r="C136" t="inlineStr">
        <is>
          <t xml:space="preserve">CONCLUIDO	</t>
        </is>
      </c>
      <c r="D136" t="n">
        <v>3.5924</v>
      </c>
      <c r="E136" t="n">
        <v>27.84</v>
      </c>
      <c r="F136" t="n">
        <v>19.84</v>
      </c>
      <c r="G136" t="n">
        <v>13.23</v>
      </c>
      <c r="H136" t="n">
        <v>0.16</v>
      </c>
      <c r="I136" t="n">
        <v>90</v>
      </c>
      <c r="J136" t="n">
        <v>300.32</v>
      </c>
      <c r="K136" t="n">
        <v>61.82</v>
      </c>
      <c r="L136" t="n">
        <v>2.75</v>
      </c>
      <c r="M136" t="n">
        <v>88</v>
      </c>
      <c r="N136" t="n">
        <v>85.73999999999999</v>
      </c>
      <c r="O136" t="n">
        <v>37273.29</v>
      </c>
      <c r="P136" t="n">
        <v>340.48</v>
      </c>
      <c r="Q136" t="n">
        <v>2924.89</v>
      </c>
      <c r="R136" t="n">
        <v>144.04</v>
      </c>
      <c r="S136" t="n">
        <v>60.56</v>
      </c>
      <c r="T136" t="n">
        <v>41573.27</v>
      </c>
      <c r="U136" t="n">
        <v>0.42</v>
      </c>
      <c r="V136" t="n">
        <v>0.87</v>
      </c>
      <c r="W136" t="n">
        <v>0.31</v>
      </c>
      <c r="X136" t="n">
        <v>2.56</v>
      </c>
      <c r="Y136" t="n">
        <v>1</v>
      </c>
      <c r="Z136" t="n">
        <v>10</v>
      </c>
    </row>
    <row r="137">
      <c r="A137" t="n">
        <v>8</v>
      </c>
      <c r="B137" t="n">
        <v>150</v>
      </c>
      <c r="C137" t="inlineStr">
        <is>
          <t xml:space="preserve">CONCLUIDO	</t>
        </is>
      </c>
      <c r="D137" t="n">
        <v>3.6969</v>
      </c>
      <c r="E137" t="n">
        <v>27.05</v>
      </c>
      <c r="F137" t="n">
        <v>19.55</v>
      </c>
      <c r="G137" t="n">
        <v>14.48</v>
      </c>
      <c r="H137" t="n">
        <v>0.18</v>
      </c>
      <c r="I137" t="n">
        <v>81</v>
      </c>
      <c r="J137" t="n">
        <v>300.84</v>
      </c>
      <c r="K137" t="n">
        <v>61.82</v>
      </c>
      <c r="L137" t="n">
        <v>3</v>
      </c>
      <c r="M137" t="n">
        <v>79</v>
      </c>
      <c r="N137" t="n">
        <v>86.02</v>
      </c>
      <c r="O137" t="n">
        <v>37338.27</v>
      </c>
      <c r="P137" t="n">
        <v>333.35</v>
      </c>
      <c r="Q137" t="n">
        <v>2924.74</v>
      </c>
      <c r="R137" t="n">
        <v>134.63</v>
      </c>
      <c r="S137" t="n">
        <v>60.56</v>
      </c>
      <c r="T137" t="n">
        <v>36915.64</v>
      </c>
      <c r="U137" t="n">
        <v>0.45</v>
      </c>
      <c r="V137" t="n">
        <v>0.88</v>
      </c>
      <c r="W137" t="n">
        <v>0.29</v>
      </c>
      <c r="X137" t="n">
        <v>2.27</v>
      </c>
      <c r="Y137" t="n">
        <v>1</v>
      </c>
      <c r="Z137" t="n">
        <v>10</v>
      </c>
    </row>
    <row r="138">
      <c r="A138" t="n">
        <v>9</v>
      </c>
      <c r="B138" t="n">
        <v>150</v>
      </c>
      <c r="C138" t="inlineStr">
        <is>
          <t xml:space="preserve">CONCLUIDO	</t>
        </is>
      </c>
      <c r="D138" t="n">
        <v>3.7777</v>
      </c>
      <c r="E138" t="n">
        <v>26.47</v>
      </c>
      <c r="F138" t="n">
        <v>19.36</v>
      </c>
      <c r="G138" t="n">
        <v>15.7</v>
      </c>
      <c r="H138" t="n">
        <v>0.19</v>
      </c>
      <c r="I138" t="n">
        <v>74</v>
      </c>
      <c r="J138" t="n">
        <v>301.37</v>
      </c>
      <c r="K138" t="n">
        <v>61.82</v>
      </c>
      <c r="L138" t="n">
        <v>3.25</v>
      </c>
      <c r="M138" t="n">
        <v>72</v>
      </c>
      <c r="N138" t="n">
        <v>86.3</v>
      </c>
      <c r="O138" t="n">
        <v>37403.38</v>
      </c>
      <c r="P138" t="n">
        <v>328.17</v>
      </c>
      <c r="Q138" t="n">
        <v>2924.67</v>
      </c>
      <c r="R138" t="n">
        <v>128.3</v>
      </c>
      <c r="S138" t="n">
        <v>60.56</v>
      </c>
      <c r="T138" t="n">
        <v>33784.05</v>
      </c>
      <c r="U138" t="n">
        <v>0.47</v>
      </c>
      <c r="V138" t="n">
        <v>0.89</v>
      </c>
      <c r="W138" t="n">
        <v>0.29</v>
      </c>
      <c r="X138" t="n">
        <v>2.08</v>
      </c>
      <c r="Y138" t="n">
        <v>1</v>
      </c>
      <c r="Z138" t="n">
        <v>10</v>
      </c>
    </row>
    <row r="139">
      <c r="A139" t="n">
        <v>10</v>
      </c>
      <c r="B139" t="n">
        <v>150</v>
      </c>
      <c r="C139" t="inlineStr">
        <is>
          <t xml:space="preserve">CONCLUIDO	</t>
        </is>
      </c>
      <c r="D139" t="n">
        <v>3.867</v>
      </c>
      <c r="E139" t="n">
        <v>25.86</v>
      </c>
      <c r="F139" t="n">
        <v>19.14</v>
      </c>
      <c r="G139" t="n">
        <v>17.14</v>
      </c>
      <c r="H139" t="n">
        <v>0.21</v>
      </c>
      <c r="I139" t="n">
        <v>67</v>
      </c>
      <c r="J139" t="n">
        <v>301.9</v>
      </c>
      <c r="K139" t="n">
        <v>61.82</v>
      </c>
      <c r="L139" t="n">
        <v>3.5</v>
      </c>
      <c r="M139" t="n">
        <v>65</v>
      </c>
      <c r="N139" t="n">
        <v>86.58</v>
      </c>
      <c r="O139" t="n">
        <v>37468.6</v>
      </c>
      <c r="P139" t="n">
        <v>321.83</v>
      </c>
      <c r="Q139" t="n">
        <v>2924.68</v>
      </c>
      <c r="R139" t="n">
        <v>121.16</v>
      </c>
      <c r="S139" t="n">
        <v>60.56</v>
      </c>
      <c r="T139" t="n">
        <v>30250.06</v>
      </c>
      <c r="U139" t="n">
        <v>0.5</v>
      </c>
      <c r="V139" t="n">
        <v>0.9</v>
      </c>
      <c r="W139" t="n">
        <v>0.27</v>
      </c>
      <c r="X139" t="n">
        <v>1.86</v>
      </c>
      <c r="Y139" t="n">
        <v>1</v>
      </c>
      <c r="Z139" t="n">
        <v>10</v>
      </c>
    </row>
    <row r="140">
      <c r="A140" t="n">
        <v>11</v>
      </c>
      <c r="B140" t="n">
        <v>150</v>
      </c>
      <c r="C140" t="inlineStr">
        <is>
          <t xml:space="preserve">CONCLUIDO	</t>
        </is>
      </c>
      <c r="D140" t="n">
        <v>3.9347</v>
      </c>
      <c r="E140" t="n">
        <v>25.42</v>
      </c>
      <c r="F140" t="n">
        <v>18.97</v>
      </c>
      <c r="G140" t="n">
        <v>18.36</v>
      </c>
      <c r="H140" t="n">
        <v>0.22</v>
      </c>
      <c r="I140" t="n">
        <v>62</v>
      </c>
      <c r="J140" t="n">
        <v>302.43</v>
      </c>
      <c r="K140" t="n">
        <v>61.82</v>
      </c>
      <c r="L140" t="n">
        <v>3.75</v>
      </c>
      <c r="M140" t="n">
        <v>60</v>
      </c>
      <c r="N140" t="n">
        <v>86.86</v>
      </c>
      <c r="O140" t="n">
        <v>37533.94</v>
      </c>
      <c r="P140" t="n">
        <v>316.96</v>
      </c>
      <c r="Q140" t="n">
        <v>2924.63</v>
      </c>
      <c r="R140" t="n">
        <v>115.79</v>
      </c>
      <c r="S140" t="n">
        <v>60.56</v>
      </c>
      <c r="T140" t="n">
        <v>27589.14</v>
      </c>
      <c r="U140" t="n">
        <v>0.52</v>
      </c>
      <c r="V140" t="n">
        <v>0.91</v>
      </c>
      <c r="W140" t="n">
        <v>0.26</v>
      </c>
      <c r="X140" t="n">
        <v>1.7</v>
      </c>
      <c r="Y140" t="n">
        <v>1</v>
      </c>
      <c r="Z140" t="n">
        <v>10</v>
      </c>
    </row>
    <row r="141">
      <c r="A141" t="n">
        <v>12</v>
      </c>
      <c r="B141" t="n">
        <v>150</v>
      </c>
      <c r="C141" t="inlineStr">
        <is>
          <t xml:space="preserve">CONCLUIDO	</t>
        </is>
      </c>
      <c r="D141" t="n">
        <v>4.0069</v>
      </c>
      <c r="E141" t="n">
        <v>24.96</v>
      </c>
      <c r="F141" t="n">
        <v>18.79</v>
      </c>
      <c r="G141" t="n">
        <v>19.78</v>
      </c>
      <c r="H141" t="n">
        <v>0.24</v>
      </c>
      <c r="I141" t="n">
        <v>57</v>
      </c>
      <c r="J141" t="n">
        <v>302.96</v>
      </c>
      <c r="K141" t="n">
        <v>61.82</v>
      </c>
      <c r="L141" t="n">
        <v>4</v>
      </c>
      <c r="M141" t="n">
        <v>55</v>
      </c>
      <c r="N141" t="n">
        <v>87.14</v>
      </c>
      <c r="O141" t="n">
        <v>37599.4</v>
      </c>
      <c r="P141" t="n">
        <v>311.57</v>
      </c>
      <c r="Q141" t="n">
        <v>2924.48</v>
      </c>
      <c r="R141" t="n">
        <v>109.66</v>
      </c>
      <c r="S141" t="n">
        <v>60.56</v>
      </c>
      <c r="T141" t="n">
        <v>24551.94</v>
      </c>
      <c r="U141" t="n">
        <v>0.55</v>
      </c>
      <c r="V141" t="n">
        <v>0.92</v>
      </c>
      <c r="W141" t="n">
        <v>0.26</v>
      </c>
      <c r="X141" t="n">
        <v>1.52</v>
      </c>
      <c r="Y141" t="n">
        <v>1</v>
      </c>
      <c r="Z141" t="n">
        <v>10</v>
      </c>
    </row>
    <row r="142">
      <c r="A142" t="n">
        <v>13</v>
      </c>
      <c r="B142" t="n">
        <v>150</v>
      </c>
      <c r="C142" t="inlineStr">
        <is>
          <t xml:space="preserve">CONCLUIDO	</t>
        </is>
      </c>
      <c r="D142" t="n">
        <v>4.0871</v>
      </c>
      <c r="E142" t="n">
        <v>24.47</v>
      </c>
      <c r="F142" t="n">
        <v>18.53</v>
      </c>
      <c r="G142" t="n">
        <v>20.97</v>
      </c>
      <c r="H142" t="n">
        <v>0.25</v>
      </c>
      <c r="I142" t="n">
        <v>53</v>
      </c>
      <c r="J142" t="n">
        <v>303.49</v>
      </c>
      <c r="K142" t="n">
        <v>61.82</v>
      </c>
      <c r="L142" t="n">
        <v>4.25</v>
      </c>
      <c r="M142" t="n">
        <v>51</v>
      </c>
      <c r="N142" t="n">
        <v>87.42</v>
      </c>
      <c r="O142" t="n">
        <v>37664.98</v>
      </c>
      <c r="P142" t="n">
        <v>304.47</v>
      </c>
      <c r="Q142" t="n">
        <v>2924.62</v>
      </c>
      <c r="R142" t="n">
        <v>101.01</v>
      </c>
      <c r="S142" t="n">
        <v>60.56</v>
      </c>
      <c r="T142" t="n">
        <v>20244.59</v>
      </c>
      <c r="U142" t="n">
        <v>0.6</v>
      </c>
      <c r="V142" t="n">
        <v>0.93</v>
      </c>
      <c r="W142" t="n">
        <v>0.23</v>
      </c>
      <c r="X142" t="n">
        <v>1.25</v>
      </c>
      <c r="Y142" t="n">
        <v>1</v>
      </c>
      <c r="Z142" t="n">
        <v>10</v>
      </c>
    </row>
    <row r="143">
      <c r="A143" t="n">
        <v>14</v>
      </c>
      <c r="B143" t="n">
        <v>150</v>
      </c>
      <c r="C143" t="inlineStr">
        <is>
          <t xml:space="preserve">CONCLUIDO	</t>
        </is>
      </c>
      <c r="D143" t="n">
        <v>4.0252</v>
      </c>
      <c r="E143" t="n">
        <v>24.84</v>
      </c>
      <c r="F143" t="n">
        <v>19.01</v>
      </c>
      <c r="G143" t="n">
        <v>22.37</v>
      </c>
      <c r="H143" t="n">
        <v>0.26</v>
      </c>
      <c r="I143" t="n">
        <v>51</v>
      </c>
      <c r="J143" t="n">
        <v>304.03</v>
      </c>
      <c r="K143" t="n">
        <v>61.82</v>
      </c>
      <c r="L143" t="n">
        <v>4.5</v>
      </c>
      <c r="M143" t="n">
        <v>49</v>
      </c>
      <c r="N143" t="n">
        <v>87.7</v>
      </c>
      <c r="O143" t="n">
        <v>37730.68</v>
      </c>
      <c r="P143" t="n">
        <v>311.89</v>
      </c>
      <c r="Q143" t="n">
        <v>2924.51</v>
      </c>
      <c r="R143" t="n">
        <v>119.27</v>
      </c>
      <c r="S143" t="n">
        <v>60.56</v>
      </c>
      <c r="T143" t="n">
        <v>29384.36</v>
      </c>
      <c r="U143" t="n">
        <v>0.51</v>
      </c>
      <c r="V143" t="n">
        <v>0.9</v>
      </c>
      <c r="W143" t="n">
        <v>0.21</v>
      </c>
      <c r="X143" t="n">
        <v>1.74</v>
      </c>
      <c r="Y143" t="n">
        <v>1</v>
      </c>
      <c r="Z143" t="n">
        <v>10</v>
      </c>
    </row>
    <row r="144">
      <c r="A144" t="n">
        <v>15</v>
      </c>
      <c r="B144" t="n">
        <v>150</v>
      </c>
      <c r="C144" t="inlineStr">
        <is>
          <t xml:space="preserve">CONCLUIDO	</t>
        </is>
      </c>
      <c r="D144" t="n">
        <v>4.1208</v>
      </c>
      <c r="E144" t="n">
        <v>24.27</v>
      </c>
      <c r="F144" t="n">
        <v>18.66</v>
      </c>
      <c r="G144" t="n">
        <v>23.82</v>
      </c>
      <c r="H144" t="n">
        <v>0.28</v>
      </c>
      <c r="I144" t="n">
        <v>47</v>
      </c>
      <c r="J144" t="n">
        <v>304.56</v>
      </c>
      <c r="K144" t="n">
        <v>61.82</v>
      </c>
      <c r="L144" t="n">
        <v>4.75</v>
      </c>
      <c r="M144" t="n">
        <v>45</v>
      </c>
      <c r="N144" t="n">
        <v>87.98999999999999</v>
      </c>
      <c r="O144" t="n">
        <v>37796.51</v>
      </c>
      <c r="P144" t="n">
        <v>302.99</v>
      </c>
      <c r="Q144" t="n">
        <v>2924.52</v>
      </c>
      <c r="R144" t="n">
        <v>105.93</v>
      </c>
      <c r="S144" t="n">
        <v>60.56</v>
      </c>
      <c r="T144" t="n">
        <v>22736.24</v>
      </c>
      <c r="U144" t="n">
        <v>0.57</v>
      </c>
      <c r="V144" t="n">
        <v>0.92</v>
      </c>
      <c r="W144" t="n">
        <v>0.24</v>
      </c>
      <c r="X144" t="n">
        <v>1.38</v>
      </c>
      <c r="Y144" t="n">
        <v>1</v>
      </c>
      <c r="Z144" t="n">
        <v>10</v>
      </c>
    </row>
    <row r="145">
      <c r="A145" t="n">
        <v>16</v>
      </c>
      <c r="B145" t="n">
        <v>150</v>
      </c>
      <c r="C145" t="inlineStr">
        <is>
          <t xml:space="preserve">CONCLUIDO	</t>
        </is>
      </c>
      <c r="D145" t="n">
        <v>4.1691</v>
      </c>
      <c r="E145" t="n">
        <v>23.99</v>
      </c>
      <c r="F145" t="n">
        <v>18.54</v>
      </c>
      <c r="G145" t="n">
        <v>25.29</v>
      </c>
      <c r="H145" t="n">
        <v>0.29</v>
      </c>
      <c r="I145" t="n">
        <v>44</v>
      </c>
      <c r="J145" t="n">
        <v>305.09</v>
      </c>
      <c r="K145" t="n">
        <v>61.82</v>
      </c>
      <c r="L145" t="n">
        <v>5</v>
      </c>
      <c r="M145" t="n">
        <v>42</v>
      </c>
      <c r="N145" t="n">
        <v>88.27</v>
      </c>
      <c r="O145" t="n">
        <v>37862.45</v>
      </c>
      <c r="P145" t="n">
        <v>299.14</v>
      </c>
      <c r="Q145" t="n">
        <v>2924.5</v>
      </c>
      <c r="R145" t="n">
        <v>101.88</v>
      </c>
      <c r="S145" t="n">
        <v>60.56</v>
      </c>
      <c r="T145" t="n">
        <v>20725.33</v>
      </c>
      <c r="U145" t="n">
        <v>0.59</v>
      </c>
      <c r="V145" t="n">
        <v>0.93</v>
      </c>
      <c r="W145" t="n">
        <v>0.24</v>
      </c>
      <c r="X145" t="n">
        <v>1.27</v>
      </c>
      <c r="Y145" t="n">
        <v>1</v>
      </c>
      <c r="Z145" t="n">
        <v>10</v>
      </c>
    </row>
    <row r="146">
      <c r="A146" t="n">
        <v>17</v>
      </c>
      <c r="B146" t="n">
        <v>150</v>
      </c>
      <c r="C146" t="inlineStr">
        <is>
          <t xml:space="preserve">CONCLUIDO	</t>
        </is>
      </c>
      <c r="D146" t="n">
        <v>4.1988</v>
      </c>
      <c r="E146" t="n">
        <v>23.82</v>
      </c>
      <c r="F146" t="n">
        <v>18.49</v>
      </c>
      <c r="G146" t="n">
        <v>26.41</v>
      </c>
      <c r="H146" t="n">
        <v>0.31</v>
      </c>
      <c r="I146" t="n">
        <v>42</v>
      </c>
      <c r="J146" t="n">
        <v>305.63</v>
      </c>
      <c r="K146" t="n">
        <v>61.82</v>
      </c>
      <c r="L146" t="n">
        <v>5.25</v>
      </c>
      <c r="M146" t="n">
        <v>40</v>
      </c>
      <c r="N146" t="n">
        <v>88.56</v>
      </c>
      <c r="O146" t="n">
        <v>37928.52</v>
      </c>
      <c r="P146" t="n">
        <v>295.64</v>
      </c>
      <c r="Q146" t="n">
        <v>2924.51</v>
      </c>
      <c r="R146" t="n">
        <v>100.11</v>
      </c>
      <c r="S146" t="n">
        <v>60.56</v>
      </c>
      <c r="T146" t="n">
        <v>19849.51</v>
      </c>
      <c r="U146" t="n">
        <v>0.6</v>
      </c>
      <c r="V146" t="n">
        <v>0.93</v>
      </c>
      <c r="W146" t="n">
        <v>0.23</v>
      </c>
      <c r="X146" t="n">
        <v>1.21</v>
      </c>
      <c r="Y146" t="n">
        <v>1</v>
      </c>
      <c r="Z146" t="n">
        <v>10</v>
      </c>
    </row>
    <row r="147">
      <c r="A147" t="n">
        <v>18</v>
      </c>
      <c r="B147" t="n">
        <v>150</v>
      </c>
      <c r="C147" t="inlineStr">
        <is>
          <t xml:space="preserve">CONCLUIDO	</t>
        </is>
      </c>
      <c r="D147" t="n">
        <v>4.2478</v>
      </c>
      <c r="E147" t="n">
        <v>23.54</v>
      </c>
      <c r="F147" t="n">
        <v>18.38</v>
      </c>
      <c r="G147" t="n">
        <v>28.27</v>
      </c>
      <c r="H147" t="n">
        <v>0.32</v>
      </c>
      <c r="I147" t="n">
        <v>39</v>
      </c>
      <c r="J147" t="n">
        <v>306.17</v>
      </c>
      <c r="K147" t="n">
        <v>61.82</v>
      </c>
      <c r="L147" t="n">
        <v>5.5</v>
      </c>
      <c r="M147" t="n">
        <v>37</v>
      </c>
      <c r="N147" t="n">
        <v>88.84</v>
      </c>
      <c r="O147" t="n">
        <v>37994.72</v>
      </c>
      <c r="P147" t="n">
        <v>291.24</v>
      </c>
      <c r="Q147" t="n">
        <v>2924.55</v>
      </c>
      <c r="R147" t="n">
        <v>96.61</v>
      </c>
      <c r="S147" t="n">
        <v>60.56</v>
      </c>
      <c r="T147" t="n">
        <v>18115.98</v>
      </c>
      <c r="U147" t="n">
        <v>0.63</v>
      </c>
      <c r="V147" t="n">
        <v>0.9399999999999999</v>
      </c>
      <c r="W147" t="n">
        <v>0.23</v>
      </c>
      <c r="X147" t="n">
        <v>1.1</v>
      </c>
      <c r="Y147" t="n">
        <v>1</v>
      </c>
      <c r="Z147" t="n">
        <v>10</v>
      </c>
    </row>
    <row r="148">
      <c r="A148" t="n">
        <v>19</v>
      </c>
      <c r="B148" t="n">
        <v>150</v>
      </c>
      <c r="C148" t="inlineStr">
        <is>
          <t xml:space="preserve">CONCLUIDO	</t>
        </is>
      </c>
      <c r="D148" t="n">
        <v>4.2808</v>
      </c>
      <c r="E148" t="n">
        <v>23.36</v>
      </c>
      <c r="F148" t="n">
        <v>18.31</v>
      </c>
      <c r="G148" t="n">
        <v>29.69</v>
      </c>
      <c r="H148" t="n">
        <v>0.33</v>
      </c>
      <c r="I148" t="n">
        <v>37</v>
      </c>
      <c r="J148" t="n">
        <v>306.7</v>
      </c>
      <c r="K148" t="n">
        <v>61.82</v>
      </c>
      <c r="L148" t="n">
        <v>5.75</v>
      </c>
      <c r="M148" t="n">
        <v>35</v>
      </c>
      <c r="N148" t="n">
        <v>89.13</v>
      </c>
      <c r="O148" t="n">
        <v>38061.04</v>
      </c>
      <c r="P148" t="n">
        <v>288.04</v>
      </c>
      <c r="Q148" t="n">
        <v>2924.52</v>
      </c>
      <c r="R148" t="n">
        <v>94.31999999999999</v>
      </c>
      <c r="S148" t="n">
        <v>60.56</v>
      </c>
      <c r="T148" t="n">
        <v>16981.27</v>
      </c>
      <c r="U148" t="n">
        <v>0.64</v>
      </c>
      <c r="V148" t="n">
        <v>0.9399999999999999</v>
      </c>
      <c r="W148" t="n">
        <v>0.22</v>
      </c>
      <c r="X148" t="n">
        <v>1.03</v>
      </c>
      <c r="Y148" t="n">
        <v>1</v>
      </c>
      <c r="Z148" t="n">
        <v>10</v>
      </c>
    </row>
    <row r="149">
      <c r="A149" t="n">
        <v>20</v>
      </c>
      <c r="B149" t="n">
        <v>150</v>
      </c>
      <c r="C149" t="inlineStr">
        <is>
          <t xml:space="preserve">CONCLUIDO	</t>
        </is>
      </c>
      <c r="D149" t="n">
        <v>4.3092</v>
      </c>
      <c r="E149" t="n">
        <v>23.21</v>
      </c>
      <c r="F149" t="n">
        <v>18.26</v>
      </c>
      <c r="G149" t="n">
        <v>31.31</v>
      </c>
      <c r="H149" t="n">
        <v>0.35</v>
      </c>
      <c r="I149" t="n">
        <v>35</v>
      </c>
      <c r="J149" t="n">
        <v>307.24</v>
      </c>
      <c r="K149" t="n">
        <v>61.82</v>
      </c>
      <c r="L149" t="n">
        <v>6</v>
      </c>
      <c r="M149" t="n">
        <v>33</v>
      </c>
      <c r="N149" t="n">
        <v>89.42</v>
      </c>
      <c r="O149" t="n">
        <v>38127.48</v>
      </c>
      <c r="P149" t="n">
        <v>284.79</v>
      </c>
      <c r="Q149" t="n">
        <v>2924.37</v>
      </c>
      <c r="R149" t="n">
        <v>92.77</v>
      </c>
      <c r="S149" t="n">
        <v>60.56</v>
      </c>
      <c r="T149" t="n">
        <v>16217.06</v>
      </c>
      <c r="U149" t="n">
        <v>0.65</v>
      </c>
      <c r="V149" t="n">
        <v>0.9399999999999999</v>
      </c>
      <c r="W149" t="n">
        <v>0.22</v>
      </c>
      <c r="X149" t="n">
        <v>0.99</v>
      </c>
      <c r="Y149" t="n">
        <v>1</v>
      </c>
      <c r="Z149" t="n">
        <v>10</v>
      </c>
    </row>
    <row r="150">
      <c r="A150" t="n">
        <v>21</v>
      </c>
      <c r="B150" t="n">
        <v>150</v>
      </c>
      <c r="C150" t="inlineStr">
        <is>
          <t xml:space="preserve">CONCLUIDO	</t>
        </is>
      </c>
      <c r="D150" t="n">
        <v>4.3264</v>
      </c>
      <c r="E150" t="n">
        <v>23.11</v>
      </c>
      <c r="F150" t="n">
        <v>18.23</v>
      </c>
      <c r="G150" t="n">
        <v>32.17</v>
      </c>
      <c r="H150" t="n">
        <v>0.36</v>
      </c>
      <c r="I150" t="n">
        <v>34</v>
      </c>
      <c r="J150" t="n">
        <v>307.78</v>
      </c>
      <c r="K150" t="n">
        <v>61.82</v>
      </c>
      <c r="L150" t="n">
        <v>6.25</v>
      </c>
      <c r="M150" t="n">
        <v>32</v>
      </c>
      <c r="N150" t="n">
        <v>89.70999999999999</v>
      </c>
      <c r="O150" t="n">
        <v>38194.05</v>
      </c>
      <c r="P150" t="n">
        <v>281.64</v>
      </c>
      <c r="Q150" t="n">
        <v>2924.55</v>
      </c>
      <c r="R150" t="n">
        <v>91.63</v>
      </c>
      <c r="S150" t="n">
        <v>60.56</v>
      </c>
      <c r="T150" t="n">
        <v>15649.85</v>
      </c>
      <c r="U150" t="n">
        <v>0.66</v>
      </c>
      <c r="V150" t="n">
        <v>0.9399999999999999</v>
      </c>
      <c r="W150" t="n">
        <v>0.22</v>
      </c>
      <c r="X150" t="n">
        <v>0.95</v>
      </c>
      <c r="Y150" t="n">
        <v>1</v>
      </c>
      <c r="Z150" t="n">
        <v>10</v>
      </c>
    </row>
    <row r="151">
      <c r="A151" t="n">
        <v>22</v>
      </c>
      <c r="B151" t="n">
        <v>150</v>
      </c>
      <c r="C151" t="inlineStr">
        <is>
          <t xml:space="preserve">CONCLUIDO	</t>
        </is>
      </c>
      <c r="D151" t="n">
        <v>4.3627</v>
      </c>
      <c r="E151" t="n">
        <v>22.92</v>
      </c>
      <c r="F151" t="n">
        <v>18.15</v>
      </c>
      <c r="G151" t="n">
        <v>34.02</v>
      </c>
      <c r="H151" t="n">
        <v>0.38</v>
      </c>
      <c r="I151" t="n">
        <v>32</v>
      </c>
      <c r="J151" t="n">
        <v>308.32</v>
      </c>
      <c r="K151" t="n">
        <v>61.82</v>
      </c>
      <c r="L151" t="n">
        <v>6.5</v>
      </c>
      <c r="M151" t="n">
        <v>30</v>
      </c>
      <c r="N151" t="n">
        <v>90</v>
      </c>
      <c r="O151" t="n">
        <v>38260.74</v>
      </c>
      <c r="P151" t="n">
        <v>278.26</v>
      </c>
      <c r="Q151" t="n">
        <v>2924.48</v>
      </c>
      <c r="R151" t="n">
        <v>89.01000000000001</v>
      </c>
      <c r="S151" t="n">
        <v>60.56</v>
      </c>
      <c r="T151" t="n">
        <v>14350.19</v>
      </c>
      <c r="U151" t="n">
        <v>0.68</v>
      </c>
      <c r="V151" t="n">
        <v>0.95</v>
      </c>
      <c r="W151" t="n">
        <v>0.21</v>
      </c>
      <c r="X151" t="n">
        <v>0.87</v>
      </c>
      <c r="Y151" t="n">
        <v>1</v>
      </c>
      <c r="Z151" t="n">
        <v>10</v>
      </c>
    </row>
    <row r="152">
      <c r="A152" t="n">
        <v>23</v>
      </c>
      <c r="B152" t="n">
        <v>150</v>
      </c>
      <c r="C152" t="inlineStr">
        <is>
          <t xml:space="preserve">CONCLUIDO	</t>
        </is>
      </c>
      <c r="D152" t="n">
        <v>4.3781</v>
      </c>
      <c r="E152" t="n">
        <v>22.84</v>
      </c>
      <c r="F152" t="n">
        <v>18.12</v>
      </c>
      <c r="G152" t="n">
        <v>35.07</v>
      </c>
      <c r="H152" t="n">
        <v>0.39</v>
      </c>
      <c r="I152" t="n">
        <v>31</v>
      </c>
      <c r="J152" t="n">
        <v>308.86</v>
      </c>
      <c r="K152" t="n">
        <v>61.82</v>
      </c>
      <c r="L152" t="n">
        <v>6.75</v>
      </c>
      <c r="M152" t="n">
        <v>29</v>
      </c>
      <c r="N152" t="n">
        <v>90.29000000000001</v>
      </c>
      <c r="O152" t="n">
        <v>38327.57</v>
      </c>
      <c r="P152" t="n">
        <v>274.46</v>
      </c>
      <c r="Q152" t="n">
        <v>2924.4</v>
      </c>
      <c r="R152" t="n">
        <v>88.11</v>
      </c>
      <c r="S152" t="n">
        <v>60.56</v>
      </c>
      <c r="T152" t="n">
        <v>13904.5</v>
      </c>
      <c r="U152" t="n">
        <v>0.6899999999999999</v>
      </c>
      <c r="V152" t="n">
        <v>0.95</v>
      </c>
      <c r="W152" t="n">
        <v>0.21</v>
      </c>
      <c r="X152" t="n">
        <v>0.84</v>
      </c>
      <c r="Y152" t="n">
        <v>1</v>
      </c>
      <c r="Z152" t="n">
        <v>10</v>
      </c>
    </row>
    <row r="153">
      <c r="A153" t="n">
        <v>24</v>
      </c>
      <c r="B153" t="n">
        <v>150</v>
      </c>
      <c r="C153" t="inlineStr">
        <is>
          <t xml:space="preserve">CONCLUIDO	</t>
        </is>
      </c>
      <c r="D153" t="n">
        <v>4.4135</v>
      </c>
      <c r="E153" t="n">
        <v>22.66</v>
      </c>
      <c r="F153" t="n">
        <v>18.05</v>
      </c>
      <c r="G153" t="n">
        <v>37.34</v>
      </c>
      <c r="H153" t="n">
        <v>0.4</v>
      </c>
      <c r="I153" t="n">
        <v>29</v>
      </c>
      <c r="J153" t="n">
        <v>309.41</v>
      </c>
      <c r="K153" t="n">
        <v>61.82</v>
      </c>
      <c r="L153" t="n">
        <v>7</v>
      </c>
      <c r="M153" t="n">
        <v>27</v>
      </c>
      <c r="N153" t="n">
        <v>90.59</v>
      </c>
      <c r="O153" t="n">
        <v>38394.52</v>
      </c>
      <c r="P153" t="n">
        <v>271.25</v>
      </c>
      <c r="Q153" t="n">
        <v>2924.39</v>
      </c>
      <c r="R153" t="n">
        <v>85.73</v>
      </c>
      <c r="S153" t="n">
        <v>60.56</v>
      </c>
      <c r="T153" t="n">
        <v>12723.47</v>
      </c>
      <c r="U153" t="n">
        <v>0.71</v>
      </c>
      <c r="V153" t="n">
        <v>0.95</v>
      </c>
      <c r="W153" t="n">
        <v>0.21</v>
      </c>
      <c r="X153" t="n">
        <v>0.77</v>
      </c>
      <c r="Y153" t="n">
        <v>1</v>
      </c>
      <c r="Z153" t="n">
        <v>10</v>
      </c>
    </row>
    <row r="154">
      <c r="A154" t="n">
        <v>25</v>
      </c>
      <c r="B154" t="n">
        <v>150</v>
      </c>
      <c r="C154" t="inlineStr">
        <is>
          <t xml:space="preserve">CONCLUIDO	</t>
        </is>
      </c>
      <c r="D154" t="n">
        <v>4.435</v>
      </c>
      <c r="E154" t="n">
        <v>22.55</v>
      </c>
      <c r="F154" t="n">
        <v>18</v>
      </c>
      <c r="G154" t="n">
        <v>38.56</v>
      </c>
      <c r="H154" t="n">
        <v>0.42</v>
      </c>
      <c r="I154" t="n">
        <v>28</v>
      </c>
      <c r="J154" t="n">
        <v>309.95</v>
      </c>
      <c r="K154" t="n">
        <v>61.82</v>
      </c>
      <c r="L154" t="n">
        <v>7.25</v>
      </c>
      <c r="M154" t="n">
        <v>26</v>
      </c>
      <c r="N154" t="n">
        <v>90.88</v>
      </c>
      <c r="O154" t="n">
        <v>38461.6</v>
      </c>
      <c r="P154" t="n">
        <v>268.21</v>
      </c>
      <c r="Q154" t="n">
        <v>2924.77</v>
      </c>
      <c r="R154" t="n">
        <v>83.66</v>
      </c>
      <c r="S154" t="n">
        <v>60.56</v>
      </c>
      <c r="T154" t="n">
        <v>11694.83</v>
      </c>
      <c r="U154" t="n">
        <v>0.72</v>
      </c>
      <c r="V154" t="n">
        <v>0.96</v>
      </c>
      <c r="W154" t="n">
        <v>0.21</v>
      </c>
      <c r="X154" t="n">
        <v>0.72</v>
      </c>
      <c r="Y154" t="n">
        <v>1</v>
      </c>
      <c r="Z154" t="n">
        <v>10</v>
      </c>
    </row>
    <row r="155">
      <c r="A155" t="n">
        <v>26</v>
      </c>
      <c r="B155" t="n">
        <v>150</v>
      </c>
      <c r="C155" t="inlineStr">
        <is>
          <t xml:space="preserve">CONCLUIDO	</t>
        </is>
      </c>
      <c r="D155" t="n">
        <v>4.478</v>
      </c>
      <c r="E155" t="n">
        <v>22.33</v>
      </c>
      <c r="F155" t="n">
        <v>17.89</v>
      </c>
      <c r="G155" t="n">
        <v>41.28</v>
      </c>
      <c r="H155" t="n">
        <v>0.43</v>
      </c>
      <c r="I155" t="n">
        <v>26</v>
      </c>
      <c r="J155" t="n">
        <v>310.5</v>
      </c>
      <c r="K155" t="n">
        <v>61.82</v>
      </c>
      <c r="L155" t="n">
        <v>7.5</v>
      </c>
      <c r="M155" t="n">
        <v>24</v>
      </c>
      <c r="N155" t="n">
        <v>91.18000000000001</v>
      </c>
      <c r="O155" t="n">
        <v>38528.81</v>
      </c>
      <c r="P155" t="n">
        <v>261.96</v>
      </c>
      <c r="Q155" t="n">
        <v>2924.4</v>
      </c>
      <c r="R155" t="n">
        <v>80.81999999999999</v>
      </c>
      <c r="S155" t="n">
        <v>60.56</v>
      </c>
      <c r="T155" t="n">
        <v>10284.87</v>
      </c>
      <c r="U155" t="n">
        <v>0.75</v>
      </c>
      <c r="V155" t="n">
        <v>0.96</v>
      </c>
      <c r="W155" t="n">
        <v>0.19</v>
      </c>
      <c r="X155" t="n">
        <v>0.61</v>
      </c>
      <c r="Y155" t="n">
        <v>1</v>
      </c>
      <c r="Z155" t="n">
        <v>10</v>
      </c>
    </row>
    <row r="156">
      <c r="A156" t="n">
        <v>27</v>
      </c>
      <c r="B156" t="n">
        <v>150</v>
      </c>
      <c r="C156" t="inlineStr">
        <is>
          <t xml:space="preserve">CONCLUIDO	</t>
        </is>
      </c>
      <c r="D156" t="n">
        <v>4.4429</v>
      </c>
      <c r="E156" t="n">
        <v>22.51</v>
      </c>
      <c r="F156" t="n">
        <v>18.07</v>
      </c>
      <c r="G156" t="n">
        <v>41.69</v>
      </c>
      <c r="H156" t="n">
        <v>0.44</v>
      </c>
      <c r="I156" t="n">
        <v>26</v>
      </c>
      <c r="J156" t="n">
        <v>311.04</v>
      </c>
      <c r="K156" t="n">
        <v>61.82</v>
      </c>
      <c r="L156" t="n">
        <v>7.75</v>
      </c>
      <c r="M156" t="n">
        <v>24</v>
      </c>
      <c r="N156" t="n">
        <v>91.47</v>
      </c>
      <c r="O156" t="n">
        <v>38596.15</v>
      </c>
      <c r="P156" t="n">
        <v>264.1</v>
      </c>
      <c r="Q156" t="n">
        <v>2924.61</v>
      </c>
      <c r="R156" t="n">
        <v>86.75</v>
      </c>
      <c r="S156" t="n">
        <v>60.56</v>
      </c>
      <c r="T156" t="n">
        <v>13248.75</v>
      </c>
      <c r="U156" t="n">
        <v>0.7</v>
      </c>
      <c r="V156" t="n">
        <v>0.95</v>
      </c>
      <c r="W156" t="n">
        <v>0.2</v>
      </c>
      <c r="X156" t="n">
        <v>0.79</v>
      </c>
      <c r="Y156" t="n">
        <v>1</v>
      </c>
      <c r="Z156" t="n">
        <v>10</v>
      </c>
    </row>
    <row r="157">
      <c r="A157" t="n">
        <v>28</v>
      </c>
      <c r="B157" t="n">
        <v>150</v>
      </c>
      <c r="C157" t="inlineStr">
        <is>
          <t xml:space="preserve">CONCLUIDO	</t>
        </is>
      </c>
      <c r="D157" t="n">
        <v>4.4678</v>
      </c>
      <c r="E157" t="n">
        <v>22.38</v>
      </c>
      <c r="F157" t="n">
        <v>18</v>
      </c>
      <c r="G157" t="n">
        <v>43.19</v>
      </c>
      <c r="H157" t="n">
        <v>0.46</v>
      </c>
      <c r="I157" t="n">
        <v>25</v>
      </c>
      <c r="J157" t="n">
        <v>311.59</v>
      </c>
      <c r="K157" t="n">
        <v>61.82</v>
      </c>
      <c r="L157" t="n">
        <v>8</v>
      </c>
      <c r="M157" t="n">
        <v>23</v>
      </c>
      <c r="N157" t="n">
        <v>91.77</v>
      </c>
      <c r="O157" t="n">
        <v>38663.62</v>
      </c>
      <c r="P157" t="n">
        <v>259.22</v>
      </c>
      <c r="Q157" t="n">
        <v>2924.35</v>
      </c>
      <c r="R157" t="n">
        <v>84.12</v>
      </c>
      <c r="S157" t="n">
        <v>60.56</v>
      </c>
      <c r="T157" t="n">
        <v>11939.59</v>
      </c>
      <c r="U157" t="n">
        <v>0.72</v>
      </c>
      <c r="V157" t="n">
        <v>0.96</v>
      </c>
      <c r="W157" t="n">
        <v>0.21</v>
      </c>
      <c r="X157" t="n">
        <v>0.72</v>
      </c>
      <c r="Y157" t="n">
        <v>1</v>
      </c>
      <c r="Z157" t="n">
        <v>10</v>
      </c>
    </row>
    <row r="158">
      <c r="A158" t="n">
        <v>29</v>
      </c>
      <c r="B158" t="n">
        <v>150</v>
      </c>
      <c r="C158" t="inlineStr">
        <is>
          <t xml:space="preserve">CONCLUIDO	</t>
        </is>
      </c>
      <c r="D158" t="n">
        <v>4.4903</v>
      </c>
      <c r="E158" t="n">
        <v>22.27</v>
      </c>
      <c r="F158" t="n">
        <v>17.94</v>
      </c>
      <c r="G158" t="n">
        <v>44.85</v>
      </c>
      <c r="H158" t="n">
        <v>0.47</v>
      </c>
      <c r="I158" t="n">
        <v>24</v>
      </c>
      <c r="J158" t="n">
        <v>312.14</v>
      </c>
      <c r="K158" t="n">
        <v>61.82</v>
      </c>
      <c r="L158" t="n">
        <v>8.25</v>
      </c>
      <c r="M158" t="n">
        <v>22</v>
      </c>
      <c r="N158" t="n">
        <v>92.06999999999999</v>
      </c>
      <c r="O158" t="n">
        <v>38731.35</v>
      </c>
      <c r="P158" t="n">
        <v>255.44</v>
      </c>
      <c r="Q158" t="n">
        <v>2924.35</v>
      </c>
      <c r="R158" t="n">
        <v>82.23</v>
      </c>
      <c r="S158" t="n">
        <v>60.56</v>
      </c>
      <c r="T158" t="n">
        <v>11000.18</v>
      </c>
      <c r="U158" t="n">
        <v>0.74</v>
      </c>
      <c r="V158" t="n">
        <v>0.96</v>
      </c>
      <c r="W158" t="n">
        <v>0.2</v>
      </c>
      <c r="X158" t="n">
        <v>0.66</v>
      </c>
      <c r="Y158" t="n">
        <v>1</v>
      </c>
      <c r="Z158" t="n">
        <v>10</v>
      </c>
    </row>
    <row r="159">
      <c r="A159" t="n">
        <v>30</v>
      </c>
      <c r="B159" t="n">
        <v>150</v>
      </c>
      <c r="C159" t="inlineStr">
        <is>
          <t xml:space="preserve">CONCLUIDO	</t>
        </is>
      </c>
      <c r="D159" t="n">
        <v>4.5044</v>
      </c>
      <c r="E159" t="n">
        <v>22.2</v>
      </c>
      <c r="F159" t="n">
        <v>17.93</v>
      </c>
      <c r="G159" t="n">
        <v>46.76</v>
      </c>
      <c r="H159" t="n">
        <v>0.48</v>
      </c>
      <c r="I159" t="n">
        <v>23</v>
      </c>
      <c r="J159" t="n">
        <v>312.69</v>
      </c>
      <c r="K159" t="n">
        <v>61.82</v>
      </c>
      <c r="L159" t="n">
        <v>8.5</v>
      </c>
      <c r="M159" t="n">
        <v>20</v>
      </c>
      <c r="N159" t="n">
        <v>92.37</v>
      </c>
      <c r="O159" t="n">
        <v>38799.09</v>
      </c>
      <c r="P159" t="n">
        <v>252.44</v>
      </c>
      <c r="Q159" t="n">
        <v>2924.42</v>
      </c>
      <c r="R159" t="n">
        <v>81.64</v>
      </c>
      <c r="S159" t="n">
        <v>60.56</v>
      </c>
      <c r="T159" t="n">
        <v>10711.04</v>
      </c>
      <c r="U159" t="n">
        <v>0.74</v>
      </c>
      <c r="V159" t="n">
        <v>0.96</v>
      </c>
      <c r="W159" t="n">
        <v>0.2</v>
      </c>
      <c r="X159" t="n">
        <v>0.65</v>
      </c>
      <c r="Y159" t="n">
        <v>1</v>
      </c>
      <c r="Z159" t="n">
        <v>10</v>
      </c>
    </row>
    <row r="160">
      <c r="A160" t="n">
        <v>31</v>
      </c>
      <c r="B160" t="n">
        <v>150</v>
      </c>
      <c r="C160" t="inlineStr">
        <is>
          <t xml:space="preserve">CONCLUIDO	</t>
        </is>
      </c>
      <c r="D160" t="n">
        <v>4.5231</v>
      </c>
      <c r="E160" t="n">
        <v>22.11</v>
      </c>
      <c r="F160" t="n">
        <v>17.89</v>
      </c>
      <c r="G160" t="n">
        <v>48.79</v>
      </c>
      <c r="H160" t="n">
        <v>0.5</v>
      </c>
      <c r="I160" t="n">
        <v>22</v>
      </c>
      <c r="J160" t="n">
        <v>313.24</v>
      </c>
      <c r="K160" t="n">
        <v>61.82</v>
      </c>
      <c r="L160" t="n">
        <v>8.75</v>
      </c>
      <c r="M160" t="n">
        <v>14</v>
      </c>
      <c r="N160" t="n">
        <v>92.67</v>
      </c>
      <c r="O160" t="n">
        <v>38866.96</v>
      </c>
      <c r="P160" t="n">
        <v>249.52</v>
      </c>
      <c r="Q160" t="n">
        <v>2924.56</v>
      </c>
      <c r="R160" t="n">
        <v>80.34</v>
      </c>
      <c r="S160" t="n">
        <v>60.56</v>
      </c>
      <c r="T160" t="n">
        <v>10065.13</v>
      </c>
      <c r="U160" t="n">
        <v>0.75</v>
      </c>
      <c r="V160" t="n">
        <v>0.96</v>
      </c>
      <c r="W160" t="n">
        <v>0.21</v>
      </c>
      <c r="X160" t="n">
        <v>0.61</v>
      </c>
      <c r="Y160" t="n">
        <v>1</v>
      </c>
      <c r="Z160" t="n">
        <v>10</v>
      </c>
    </row>
    <row r="161">
      <c r="A161" t="n">
        <v>32</v>
      </c>
      <c r="B161" t="n">
        <v>150</v>
      </c>
      <c r="C161" t="inlineStr">
        <is>
          <t xml:space="preserve">CONCLUIDO	</t>
        </is>
      </c>
      <c r="D161" t="n">
        <v>4.5395</v>
      </c>
      <c r="E161" t="n">
        <v>22.03</v>
      </c>
      <c r="F161" t="n">
        <v>17.86</v>
      </c>
      <c r="G161" t="n">
        <v>51.04</v>
      </c>
      <c r="H161" t="n">
        <v>0.51</v>
      </c>
      <c r="I161" t="n">
        <v>21</v>
      </c>
      <c r="J161" t="n">
        <v>313.79</v>
      </c>
      <c r="K161" t="n">
        <v>61.82</v>
      </c>
      <c r="L161" t="n">
        <v>9</v>
      </c>
      <c r="M161" t="n">
        <v>6</v>
      </c>
      <c r="N161" t="n">
        <v>92.97</v>
      </c>
      <c r="O161" t="n">
        <v>38934.97</v>
      </c>
      <c r="P161" t="n">
        <v>247.14</v>
      </c>
      <c r="Q161" t="n">
        <v>2924.57</v>
      </c>
      <c r="R161" t="n">
        <v>79.09</v>
      </c>
      <c r="S161" t="n">
        <v>60.56</v>
      </c>
      <c r="T161" t="n">
        <v>9446.91</v>
      </c>
      <c r="U161" t="n">
        <v>0.77</v>
      </c>
      <c r="V161" t="n">
        <v>0.96</v>
      </c>
      <c r="W161" t="n">
        <v>0.22</v>
      </c>
      <c r="X161" t="n">
        <v>0.59</v>
      </c>
      <c r="Y161" t="n">
        <v>1</v>
      </c>
      <c r="Z161" t="n">
        <v>10</v>
      </c>
    </row>
    <row r="162">
      <c r="A162" t="n">
        <v>33</v>
      </c>
      <c r="B162" t="n">
        <v>150</v>
      </c>
      <c r="C162" t="inlineStr">
        <is>
          <t xml:space="preserve">CONCLUIDO	</t>
        </is>
      </c>
      <c r="D162" t="n">
        <v>4.5374</v>
      </c>
      <c r="E162" t="n">
        <v>22.04</v>
      </c>
      <c r="F162" t="n">
        <v>17.88</v>
      </c>
      <c r="G162" t="n">
        <v>51.07</v>
      </c>
      <c r="H162" t="n">
        <v>0.52</v>
      </c>
      <c r="I162" t="n">
        <v>21</v>
      </c>
      <c r="J162" t="n">
        <v>314.34</v>
      </c>
      <c r="K162" t="n">
        <v>61.82</v>
      </c>
      <c r="L162" t="n">
        <v>9.25</v>
      </c>
      <c r="M162" t="n">
        <v>4</v>
      </c>
      <c r="N162" t="n">
        <v>93.27</v>
      </c>
      <c r="O162" t="n">
        <v>39003.11</v>
      </c>
      <c r="P162" t="n">
        <v>247.11</v>
      </c>
      <c r="Q162" t="n">
        <v>2924.47</v>
      </c>
      <c r="R162" t="n">
        <v>79.51000000000001</v>
      </c>
      <c r="S162" t="n">
        <v>60.56</v>
      </c>
      <c r="T162" t="n">
        <v>9653.799999999999</v>
      </c>
      <c r="U162" t="n">
        <v>0.76</v>
      </c>
      <c r="V162" t="n">
        <v>0.96</v>
      </c>
      <c r="W162" t="n">
        <v>0.22</v>
      </c>
      <c r="X162" t="n">
        <v>0.6</v>
      </c>
      <c r="Y162" t="n">
        <v>1</v>
      </c>
      <c r="Z162" t="n">
        <v>10</v>
      </c>
    </row>
    <row r="163">
      <c r="A163" t="n">
        <v>34</v>
      </c>
      <c r="B163" t="n">
        <v>150</v>
      </c>
      <c r="C163" t="inlineStr">
        <is>
          <t xml:space="preserve">CONCLUIDO	</t>
        </is>
      </c>
      <c r="D163" t="n">
        <v>4.5353</v>
      </c>
      <c r="E163" t="n">
        <v>22.05</v>
      </c>
      <c r="F163" t="n">
        <v>17.89</v>
      </c>
      <c r="G163" t="n">
        <v>51.1</v>
      </c>
      <c r="H163" t="n">
        <v>0.54</v>
      </c>
      <c r="I163" t="n">
        <v>21</v>
      </c>
      <c r="J163" t="n">
        <v>314.9</v>
      </c>
      <c r="K163" t="n">
        <v>61.82</v>
      </c>
      <c r="L163" t="n">
        <v>9.5</v>
      </c>
      <c r="M163" t="n">
        <v>1</v>
      </c>
      <c r="N163" t="n">
        <v>93.56999999999999</v>
      </c>
      <c r="O163" t="n">
        <v>39071.38</v>
      </c>
      <c r="P163" t="n">
        <v>247.77</v>
      </c>
      <c r="Q163" t="n">
        <v>2924.53</v>
      </c>
      <c r="R163" t="n">
        <v>79.79000000000001</v>
      </c>
      <c r="S163" t="n">
        <v>60.56</v>
      </c>
      <c r="T163" t="n">
        <v>9796.73</v>
      </c>
      <c r="U163" t="n">
        <v>0.76</v>
      </c>
      <c r="V163" t="n">
        <v>0.96</v>
      </c>
      <c r="W163" t="n">
        <v>0.22</v>
      </c>
      <c r="X163" t="n">
        <v>0.61</v>
      </c>
      <c r="Y163" t="n">
        <v>1</v>
      </c>
      <c r="Z163" t="n">
        <v>10</v>
      </c>
    </row>
    <row r="164">
      <c r="A164" t="n">
        <v>35</v>
      </c>
      <c r="B164" t="n">
        <v>150</v>
      </c>
      <c r="C164" t="inlineStr">
        <is>
          <t xml:space="preserve">CONCLUIDO	</t>
        </is>
      </c>
      <c r="D164" t="n">
        <v>4.533</v>
      </c>
      <c r="E164" t="n">
        <v>22.06</v>
      </c>
      <c r="F164" t="n">
        <v>17.9</v>
      </c>
      <c r="G164" t="n">
        <v>51.13</v>
      </c>
      <c r="H164" t="n">
        <v>0.55</v>
      </c>
      <c r="I164" t="n">
        <v>21</v>
      </c>
      <c r="J164" t="n">
        <v>315.45</v>
      </c>
      <c r="K164" t="n">
        <v>61.82</v>
      </c>
      <c r="L164" t="n">
        <v>9.75</v>
      </c>
      <c r="M164" t="n">
        <v>0</v>
      </c>
      <c r="N164" t="n">
        <v>93.88</v>
      </c>
      <c r="O164" t="n">
        <v>39139.8</v>
      </c>
      <c r="P164" t="n">
        <v>248.1</v>
      </c>
      <c r="Q164" t="n">
        <v>2924.49</v>
      </c>
      <c r="R164" t="n">
        <v>80.06999999999999</v>
      </c>
      <c r="S164" t="n">
        <v>60.56</v>
      </c>
      <c r="T164" t="n">
        <v>9934.530000000001</v>
      </c>
      <c r="U164" t="n">
        <v>0.76</v>
      </c>
      <c r="V164" t="n">
        <v>0.96</v>
      </c>
      <c r="W164" t="n">
        <v>0.22</v>
      </c>
      <c r="X164" t="n">
        <v>0.62</v>
      </c>
      <c r="Y164" t="n">
        <v>1</v>
      </c>
      <c r="Z164" t="n">
        <v>10</v>
      </c>
    </row>
    <row r="165">
      <c r="A165" t="n">
        <v>0</v>
      </c>
      <c r="B165" t="n">
        <v>10</v>
      </c>
      <c r="C165" t="inlineStr">
        <is>
          <t xml:space="preserve">CONCLUIDO	</t>
        </is>
      </c>
      <c r="D165" t="n">
        <v>3.2311</v>
      </c>
      <c r="E165" t="n">
        <v>30.95</v>
      </c>
      <c r="F165" t="n">
        <v>26.05</v>
      </c>
      <c r="G165" t="n">
        <v>5.33</v>
      </c>
      <c r="H165" t="n">
        <v>0.64</v>
      </c>
      <c r="I165" t="n">
        <v>293</v>
      </c>
      <c r="J165" t="n">
        <v>26.11</v>
      </c>
      <c r="K165" t="n">
        <v>12.1</v>
      </c>
      <c r="L165" t="n">
        <v>1</v>
      </c>
      <c r="M165" t="n">
        <v>0</v>
      </c>
      <c r="N165" t="n">
        <v>3.01</v>
      </c>
      <c r="O165" t="n">
        <v>3454.41</v>
      </c>
      <c r="P165" t="n">
        <v>75.78</v>
      </c>
      <c r="Q165" t="n">
        <v>2925.64</v>
      </c>
      <c r="R165" t="n">
        <v>333.73</v>
      </c>
      <c r="S165" t="n">
        <v>60.56</v>
      </c>
      <c r="T165" t="n">
        <v>135405.42</v>
      </c>
      <c r="U165" t="n">
        <v>0.18</v>
      </c>
      <c r="V165" t="n">
        <v>0.66</v>
      </c>
      <c r="W165" t="n">
        <v>1.02</v>
      </c>
      <c r="X165" t="n">
        <v>8.76</v>
      </c>
      <c r="Y165" t="n">
        <v>1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4.0032</v>
      </c>
      <c r="E166" t="n">
        <v>24.98</v>
      </c>
      <c r="F166" t="n">
        <v>20.61</v>
      </c>
      <c r="G166" t="n">
        <v>10.66</v>
      </c>
      <c r="H166" t="n">
        <v>0.18</v>
      </c>
      <c r="I166" t="n">
        <v>116</v>
      </c>
      <c r="J166" t="n">
        <v>98.70999999999999</v>
      </c>
      <c r="K166" t="n">
        <v>39.72</v>
      </c>
      <c r="L166" t="n">
        <v>1</v>
      </c>
      <c r="M166" t="n">
        <v>114</v>
      </c>
      <c r="N166" t="n">
        <v>12.99</v>
      </c>
      <c r="O166" t="n">
        <v>12407.75</v>
      </c>
      <c r="P166" t="n">
        <v>159.72</v>
      </c>
      <c r="Q166" t="n">
        <v>2924.75</v>
      </c>
      <c r="R166" t="n">
        <v>169.2</v>
      </c>
      <c r="S166" t="n">
        <v>60.56</v>
      </c>
      <c r="T166" t="n">
        <v>54022.87</v>
      </c>
      <c r="U166" t="n">
        <v>0.36</v>
      </c>
      <c r="V166" t="n">
        <v>0.83</v>
      </c>
      <c r="W166" t="n">
        <v>0.35</v>
      </c>
      <c r="X166" t="n">
        <v>3.33</v>
      </c>
      <c r="Y166" t="n">
        <v>1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4.2876</v>
      </c>
      <c r="E167" t="n">
        <v>23.32</v>
      </c>
      <c r="F167" t="n">
        <v>19.63</v>
      </c>
      <c r="G167" t="n">
        <v>14.19</v>
      </c>
      <c r="H167" t="n">
        <v>0.22</v>
      </c>
      <c r="I167" t="n">
        <v>83</v>
      </c>
      <c r="J167" t="n">
        <v>99.02</v>
      </c>
      <c r="K167" t="n">
        <v>39.72</v>
      </c>
      <c r="L167" t="n">
        <v>1.25</v>
      </c>
      <c r="M167" t="n">
        <v>79</v>
      </c>
      <c r="N167" t="n">
        <v>13.05</v>
      </c>
      <c r="O167" t="n">
        <v>12446.14</v>
      </c>
      <c r="P167" t="n">
        <v>142.54</v>
      </c>
      <c r="Q167" t="n">
        <v>2924.69</v>
      </c>
      <c r="R167" t="n">
        <v>136.93</v>
      </c>
      <c r="S167" t="n">
        <v>60.56</v>
      </c>
      <c r="T167" t="n">
        <v>38054.17</v>
      </c>
      <c r="U167" t="n">
        <v>0.44</v>
      </c>
      <c r="V167" t="n">
        <v>0.88</v>
      </c>
      <c r="W167" t="n">
        <v>0.3</v>
      </c>
      <c r="X167" t="n">
        <v>2.35</v>
      </c>
      <c r="Y167" t="n">
        <v>1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4.429</v>
      </c>
      <c r="E168" t="n">
        <v>22.58</v>
      </c>
      <c r="F168" t="n">
        <v>19.21</v>
      </c>
      <c r="G168" t="n">
        <v>17.21</v>
      </c>
      <c r="H168" t="n">
        <v>0.27</v>
      </c>
      <c r="I168" t="n">
        <v>67</v>
      </c>
      <c r="J168" t="n">
        <v>99.33</v>
      </c>
      <c r="K168" t="n">
        <v>39.72</v>
      </c>
      <c r="L168" t="n">
        <v>1.5</v>
      </c>
      <c r="M168" t="n">
        <v>17</v>
      </c>
      <c r="N168" t="n">
        <v>13.11</v>
      </c>
      <c r="O168" t="n">
        <v>12484.55</v>
      </c>
      <c r="P168" t="n">
        <v>132.22</v>
      </c>
      <c r="Q168" t="n">
        <v>2924.76</v>
      </c>
      <c r="R168" t="n">
        <v>121.58</v>
      </c>
      <c r="S168" t="n">
        <v>60.56</v>
      </c>
      <c r="T168" t="n">
        <v>30460.97</v>
      </c>
      <c r="U168" t="n">
        <v>0.5</v>
      </c>
      <c r="V168" t="n">
        <v>0.9</v>
      </c>
      <c r="W168" t="n">
        <v>0.33</v>
      </c>
      <c r="X168" t="n">
        <v>1.93</v>
      </c>
      <c r="Y168" t="n">
        <v>1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4.4312</v>
      </c>
      <c r="E169" t="n">
        <v>22.57</v>
      </c>
      <c r="F169" t="n">
        <v>19.22</v>
      </c>
      <c r="G169" t="n">
        <v>17.48</v>
      </c>
      <c r="H169" t="n">
        <v>0.31</v>
      </c>
      <c r="I169" t="n">
        <v>66</v>
      </c>
      <c r="J169" t="n">
        <v>99.64</v>
      </c>
      <c r="K169" t="n">
        <v>39.72</v>
      </c>
      <c r="L169" t="n">
        <v>1.75</v>
      </c>
      <c r="M169" t="n">
        <v>0</v>
      </c>
      <c r="N169" t="n">
        <v>13.18</v>
      </c>
      <c r="O169" t="n">
        <v>12522.99</v>
      </c>
      <c r="P169" t="n">
        <v>132.22</v>
      </c>
      <c r="Q169" t="n">
        <v>2924.83</v>
      </c>
      <c r="R169" t="n">
        <v>121.16</v>
      </c>
      <c r="S169" t="n">
        <v>60.56</v>
      </c>
      <c r="T169" t="n">
        <v>30255.36</v>
      </c>
      <c r="U169" t="n">
        <v>0.5</v>
      </c>
      <c r="V169" t="n">
        <v>0.9</v>
      </c>
      <c r="W169" t="n">
        <v>0.36</v>
      </c>
      <c r="X169" t="n">
        <v>1.94</v>
      </c>
      <c r="Y169" t="n">
        <v>1</v>
      </c>
      <c r="Z169" t="n">
        <v>10</v>
      </c>
    </row>
    <row r="170">
      <c r="A170" t="n">
        <v>0</v>
      </c>
      <c r="B170" t="n">
        <v>105</v>
      </c>
      <c r="C170" t="inlineStr">
        <is>
          <t xml:space="preserve">CONCLUIDO	</t>
        </is>
      </c>
      <c r="D170" t="n">
        <v>2.6729</v>
      </c>
      <c r="E170" t="n">
        <v>37.41</v>
      </c>
      <c r="F170" t="n">
        <v>24.71</v>
      </c>
      <c r="G170" t="n">
        <v>5.93</v>
      </c>
      <c r="H170" t="n">
        <v>0.09</v>
      </c>
      <c r="I170" t="n">
        <v>250</v>
      </c>
      <c r="J170" t="n">
        <v>204</v>
      </c>
      <c r="K170" t="n">
        <v>55.27</v>
      </c>
      <c r="L170" t="n">
        <v>1</v>
      </c>
      <c r="M170" t="n">
        <v>248</v>
      </c>
      <c r="N170" t="n">
        <v>42.72</v>
      </c>
      <c r="O170" t="n">
        <v>25393.6</v>
      </c>
      <c r="P170" t="n">
        <v>344.34</v>
      </c>
      <c r="Q170" t="n">
        <v>2925.21</v>
      </c>
      <c r="R170" t="n">
        <v>303.92</v>
      </c>
      <c r="S170" t="n">
        <v>60.56</v>
      </c>
      <c r="T170" t="n">
        <v>120717.47</v>
      </c>
      <c r="U170" t="n">
        <v>0.2</v>
      </c>
      <c r="V170" t="n">
        <v>0.7</v>
      </c>
      <c r="W170" t="n">
        <v>0.5600000000000001</v>
      </c>
      <c r="X170" t="n">
        <v>7.43</v>
      </c>
      <c r="Y170" t="n">
        <v>1</v>
      </c>
      <c r="Z170" t="n">
        <v>10</v>
      </c>
    </row>
    <row r="171">
      <c r="A171" t="n">
        <v>1</v>
      </c>
      <c r="B171" t="n">
        <v>105</v>
      </c>
      <c r="C171" t="inlineStr">
        <is>
          <t xml:space="preserve">CONCLUIDO	</t>
        </is>
      </c>
      <c r="D171" t="n">
        <v>3.0867</v>
      </c>
      <c r="E171" t="n">
        <v>32.4</v>
      </c>
      <c r="F171" t="n">
        <v>22.53</v>
      </c>
      <c r="G171" t="n">
        <v>7.51</v>
      </c>
      <c r="H171" t="n">
        <v>0.11</v>
      </c>
      <c r="I171" t="n">
        <v>180</v>
      </c>
      <c r="J171" t="n">
        <v>204.39</v>
      </c>
      <c r="K171" t="n">
        <v>55.27</v>
      </c>
      <c r="L171" t="n">
        <v>1.25</v>
      </c>
      <c r="M171" t="n">
        <v>178</v>
      </c>
      <c r="N171" t="n">
        <v>42.87</v>
      </c>
      <c r="O171" t="n">
        <v>25442.42</v>
      </c>
      <c r="P171" t="n">
        <v>310.15</v>
      </c>
      <c r="Q171" t="n">
        <v>2925.07</v>
      </c>
      <c r="R171" t="n">
        <v>232.37</v>
      </c>
      <c r="S171" t="n">
        <v>60.56</v>
      </c>
      <c r="T171" t="n">
        <v>85288.95</v>
      </c>
      <c r="U171" t="n">
        <v>0.26</v>
      </c>
      <c r="V171" t="n">
        <v>0.76</v>
      </c>
      <c r="W171" t="n">
        <v>0.45</v>
      </c>
      <c r="X171" t="n">
        <v>5.25</v>
      </c>
      <c r="Y171" t="n">
        <v>1</v>
      </c>
      <c r="Z171" t="n">
        <v>10</v>
      </c>
    </row>
    <row r="172">
      <c r="A172" t="n">
        <v>2</v>
      </c>
      <c r="B172" t="n">
        <v>105</v>
      </c>
      <c r="C172" t="inlineStr">
        <is>
          <t xml:space="preserve">CONCLUIDO	</t>
        </is>
      </c>
      <c r="D172" t="n">
        <v>3.3732</v>
      </c>
      <c r="E172" t="n">
        <v>29.65</v>
      </c>
      <c r="F172" t="n">
        <v>21.36</v>
      </c>
      <c r="G172" t="n">
        <v>9.09</v>
      </c>
      <c r="H172" t="n">
        <v>0.13</v>
      </c>
      <c r="I172" t="n">
        <v>141</v>
      </c>
      <c r="J172" t="n">
        <v>204.79</v>
      </c>
      <c r="K172" t="n">
        <v>55.27</v>
      </c>
      <c r="L172" t="n">
        <v>1.5</v>
      </c>
      <c r="M172" t="n">
        <v>139</v>
      </c>
      <c r="N172" t="n">
        <v>43.02</v>
      </c>
      <c r="O172" t="n">
        <v>25491.3</v>
      </c>
      <c r="P172" t="n">
        <v>290.27</v>
      </c>
      <c r="Q172" t="n">
        <v>2925.05</v>
      </c>
      <c r="R172" t="n">
        <v>194.04</v>
      </c>
      <c r="S172" t="n">
        <v>60.56</v>
      </c>
      <c r="T172" t="n">
        <v>66317.58</v>
      </c>
      <c r="U172" t="n">
        <v>0.31</v>
      </c>
      <c r="V172" t="n">
        <v>0.8100000000000001</v>
      </c>
      <c r="W172" t="n">
        <v>0.39</v>
      </c>
      <c r="X172" t="n">
        <v>4.08</v>
      </c>
      <c r="Y172" t="n">
        <v>1</v>
      </c>
      <c r="Z172" t="n">
        <v>10</v>
      </c>
    </row>
    <row r="173">
      <c r="A173" t="n">
        <v>3</v>
      </c>
      <c r="B173" t="n">
        <v>105</v>
      </c>
      <c r="C173" t="inlineStr">
        <is>
          <t xml:space="preserve">CONCLUIDO	</t>
        </is>
      </c>
      <c r="D173" t="n">
        <v>3.5961</v>
      </c>
      <c r="E173" t="n">
        <v>27.81</v>
      </c>
      <c r="F173" t="n">
        <v>20.58</v>
      </c>
      <c r="G173" t="n">
        <v>10.74</v>
      </c>
      <c r="H173" t="n">
        <v>0.15</v>
      </c>
      <c r="I173" t="n">
        <v>115</v>
      </c>
      <c r="J173" t="n">
        <v>205.18</v>
      </c>
      <c r="K173" t="n">
        <v>55.27</v>
      </c>
      <c r="L173" t="n">
        <v>1.75</v>
      </c>
      <c r="M173" t="n">
        <v>113</v>
      </c>
      <c r="N173" t="n">
        <v>43.16</v>
      </c>
      <c r="O173" t="n">
        <v>25540.22</v>
      </c>
      <c r="P173" t="n">
        <v>276.03</v>
      </c>
      <c r="Q173" t="n">
        <v>2924.8</v>
      </c>
      <c r="R173" t="n">
        <v>168.28</v>
      </c>
      <c r="S173" t="n">
        <v>60.56</v>
      </c>
      <c r="T173" t="n">
        <v>53572.34</v>
      </c>
      <c r="U173" t="n">
        <v>0.36</v>
      </c>
      <c r="V173" t="n">
        <v>0.84</v>
      </c>
      <c r="W173" t="n">
        <v>0.35</v>
      </c>
      <c r="X173" t="n">
        <v>3.3</v>
      </c>
      <c r="Y173" t="n">
        <v>1</v>
      </c>
      <c r="Z173" t="n">
        <v>10</v>
      </c>
    </row>
    <row r="174">
      <c r="A174" t="n">
        <v>4</v>
      </c>
      <c r="B174" t="n">
        <v>105</v>
      </c>
      <c r="C174" t="inlineStr">
        <is>
          <t xml:space="preserve">CONCLUIDO	</t>
        </is>
      </c>
      <c r="D174" t="n">
        <v>3.7616</v>
      </c>
      <c r="E174" t="n">
        <v>26.58</v>
      </c>
      <c r="F174" t="n">
        <v>20.09</v>
      </c>
      <c r="G174" t="n">
        <v>12.42</v>
      </c>
      <c r="H174" t="n">
        <v>0.17</v>
      </c>
      <c r="I174" t="n">
        <v>97</v>
      </c>
      <c r="J174" t="n">
        <v>205.58</v>
      </c>
      <c r="K174" t="n">
        <v>55.27</v>
      </c>
      <c r="L174" t="n">
        <v>2</v>
      </c>
      <c r="M174" t="n">
        <v>95</v>
      </c>
      <c r="N174" t="n">
        <v>43.31</v>
      </c>
      <c r="O174" t="n">
        <v>25589.2</v>
      </c>
      <c r="P174" t="n">
        <v>265.95</v>
      </c>
      <c r="Q174" t="n">
        <v>2924.56</v>
      </c>
      <c r="R174" t="n">
        <v>152.19</v>
      </c>
      <c r="S174" t="n">
        <v>60.56</v>
      </c>
      <c r="T174" t="n">
        <v>45613.29</v>
      </c>
      <c r="U174" t="n">
        <v>0.4</v>
      </c>
      <c r="V174" t="n">
        <v>0.86</v>
      </c>
      <c r="W174" t="n">
        <v>0.32</v>
      </c>
      <c r="X174" t="n">
        <v>2.81</v>
      </c>
      <c r="Y174" t="n">
        <v>1</v>
      </c>
      <c r="Z174" t="n">
        <v>10</v>
      </c>
    </row>
    <row r="175">
      <c r="A175" t="n">
        <v>5</v>
      </c>
      <c r="B175" t="n">
        <v>105</v>
      </c>
      <c r="C175" t="inlineStr">
        <is>
          <t xml:space="preserve">CONCLUIDO	</t>
        </is>
      </c>
      <c r="D175" t="n">
        <v>3.9133</v>
      </c>
      <c r="E175" t="n">
        <v>25.55</v>
      </c>
      <c r="F175" t="n">
        <v>19.62</v>
      </c>
      <c r="G175" t="n">
        <v>14.19</v>
      </c>
      <c r="H175" t="n">
        <v>0.19</v>
      </c>
      <c r="I175" t="n">
        <v>83</v>
      </c>
      <c r="J175" t="n">
        <v>205.98</v>
      </c>
      <c r="K175" t="n">
        <v>55.27</v>
      </c>
      <c r="L175" t="n">
        <v>2.25</v>
      </c>
      <c r="M175" t="n">
        <v>81</v>
      </c>
      <c r="N175" t="n">
        <v>43.46</v>
      </c>
      <c r="O175" t="n">
        <v>25638.22</v>
      </c>
      <c r="P175" t="n">
        <v>255.92</v>
      </c>
      <c r="Q175" t="n">
        <v>2924.6</v>
      </c>
      <c r="R175" t="n">
        <v>137.1</v>
      </c>
      <c r="S175" t="n">
        <v>60.56</v>
      </c>
      <c r="T175" t="n">
        <v>38139.36</v>
      </c>
      <c r="U175" t="n">
        <v>0.44</v>
      </c>
      <c r="V175" t="n">
        <v>0.88</v>
      </c>
      <c r="W175" t="n">
        <v>0.3</v>
      </c>
      <c r="X175" t="n">
        <v>2.35</v>
      </c>
      <c r="Y175" t="n">
        <v>1</v>
      </c>
      <c r="Z175" t="n">
        <v>10</v>
      </c>
    </row>
    <row r="176">
      <c r="A176" t="n">
        <v>6</v>
      </c>
      <c r="B176" t="n">
        <v>105</v>
      </c>
      <c r="C176" t="inlineStr">
        <is>
          <t xml:space="preserve">CONCLUIDO	</t>
        </is>
      </c>
      <c r="D176" t="n">
        <v>4.0231</v>
      </c>
      <c r="E176" t="n">
        <v>24.86</v>
      </c>
      <c r="F176" t="n">
        <v>19.33</v>
      </c>
      <c r="G176" t="n">
        <v>15.89</v>
      </c>
      <c r="H176" t="n">
        <v>0.22</v>
      </c>
      <c r="I176" t="n">
        <v>73</v>
      </c>
      <c r="J176" t="n">
        <v>206.38</v>
      </c>
      <c r="K176" t="n">
        <v>55.27</v>
      </c>
      <c r="L176" t="n">
        <v>2.5</v>
      </c>
      <c r="M176" t="n">
        <v>71</v>
      </c>
      <c r="N176" t="n">
        <v>43.6</v>
      </c>
      <c r="O176" t="n">
        <v>25687.3</v>
      </c>
      <c r="P176" t="n">
        <v>248.61</v>
      </c>
      <c r="Q176" t="n">
        <v>2924.63</v>
      </c>
      <c r="R176" t="n">
        <v>127.4</v>
      </c>
      <c r="S176" t="n">
        <v>60.56</v>
      </c>
      <c r="T176" t="n">
        <v>33338.45</v>
      </c>
      <c r="U176" t="n">
        <v>0.48</v>
      </c>
      <c r="V176" t="n">
        <v>0.89</v>
      </c>
      <c r="W176" t="n">
        <v>0.28</v>
      </c>
      <c r="X176" t="n">
        <v>2.05</v>
      </c>
      <c r="Y176" t="n">
        <v>1</v>
      </c>
      <c r="Z176" t="n">
        <v>10</v>
      </c>
    </row>
    <row r="177">
      <c r="A177" t="n">
        <v>7</v>
      </c>
      <c r="B177" t="n">
        <v>105</v>
      </c>
      <c r="C177" t="inlineStr">
        <is>
          <t xml:space="preserve">CONCLUIDO	</t>
        </is>
      </c>
      <c r="D177" t="n">
        <v>4.1311</v>
      </c>
      <c r="E177" t="n">
        <v>24.21</v>
      </c>
      <c r="F177" t="n">
        <v>19.05</v>
      </c>
      <c r="G177" t="n">
        <v>17.86</v>
      </c>
      <c r="H177" t="n">
        <v>0.24</v>
      </c>
      <c r="I177" t="n">
        <v>64</v>
      </c>
      <c r="J177" t="n">
        <v>206.78</v>
      </c>
      <c r="K177" t="n">
        <v>55.27</v>
      </c>
      <c r="L177" t="n">
        <v>2.75</v>
      </c>
      <c r="M177" t="n">
        <v>62</v>
      </c>
      <c r="N177" t="n">
        <v>43.75</v>
      </c>
      <c r="O177" t="n">
        <v>25736.42</v>
      </c>
      <c r="P177" t="n">
        <v>241.25</v>
      </c>
      <c r="Q177" t="n">
        <v>2924.79</v>
      </c>
      <c r="R177" t="n">
        <v>118.11</v>
      </c>
      <c r="S177" t="n">
        <v>60.56</v>
      </c>
      <c r="T177" t="n">
        <v>28739.32</v>
      </c>
      <c r="U177" t="n">
        <v>0.51</v>
      </c>
      <c r="V177" t="n">
        <v>0.9</v>
      </c>
      <c r="W177" t="n">
        <v>0.27</v>
      </c>
      <c r="X177" t="n">
        <v>1.77</v>
      </c>
      <c r="Y177" t="n">
        <v>1</v>
      </c>
      <c r="Z177" t="n">
        <v>10</v>
      </c>
    </row>
    <row r="178">
      <c r="A178" t="n">
        <v>8</v>
      </c>
      <c r="B178" t="n">
        <v>105</v>
      </c>
      <c r="C178" t="inlineStr">
        <is>
          <t xml:space="preserve">CONCLUIDO	</t>
        </is>
      </c>
      <c r="D178" t="n">
        <v>4.226</v>
      </c>
      <c r="E178" t="n">
        <v>23.66</v>
      </c>
      <c r="F178" t="n">
        <v>18.79</v>
      </c>
      <c r="G178" t="n">
        <v>19.78</v>
      </c>
      <c r="H178" t="n">
        <v>0.26</v>
      </c>
      <c r="I178" t="n">
        <v>57</v>
      </c>
      <c r="J178" t="n">
        <v>207.17</v>
      </c>
      <c r="K178" t="n">
        <v>55.27</v>
      </c>
      <c r="L178" t="n">
        <v>3</v>
      </c>
      <c r="M178" t="n">
        <v>55</v>
      </c>
      <c r="N178" t="n">
        <v>43.9</v>
      </c>
      <c r="O178" t="n">
        <v>25785.6</v>
      </c>
      <c r="P178" t="n">
        <v>233.93</v>
      </c>
      <c r="Q178" t="n">
        <v>2924.58</v>
      </c>
      <c r="R178" t="n">
        <v>109.42</v>
      </c>
      <c r="S178" t="n">
        <v>60.56</v>
      </c>
      <c r="T178" t="n">
        <v>24430.24</v>
      </c>
      <c r="U178" t="n">
        <v>0.55</v>
      </c>
      <c r="V178" t="n">
        <v>0.92</v>
      </c>
      <c r="W178" t="n">
        <v>0.26</v>
      </c>
      <c r="X178" t="n">
        <v>1.51</v>
      </c>
      <c r="Y178" t="n">
        <v>1</v>
      </c>
      <c r="Z178" t="n">
        <v>10</v>
      </c>
    </row>
    <row r="179">
      <c r="A179" t="n">
        <v>9</v>
      </c>
      <c r="B179" t="n">
        <v>105</v>
      </c>
      <c r="C179" t="inlineStr">
        <is>
          <t xml:space="preserve">CONCLUIDO	</t>
        </is>
      </c>
      <c r="D179" t="n">
        <v>4.2901</v>
      </c>
      <c r="E179" t="n">
        <v>23.31</v>
      </c>
      <c r="F179" t="n">
        <v>18.64</v>
      </c>
      <c r="G179" t="n">
        <v>21.5</v>
      </c>
      <c r="H179" t="n">
        <v>0.28</v>
      </c>
      <c r="I179" t="n">
        <v>52</v>
      </c>
      <c r="J179" t="n">
        <v>207.57</v>
      </c>
      <c r="K179" t="n">
        <v>55.27</v>
      </c>
      <c r="L179" t="n">
        <v>3.25</v>
      </c>
      <c r="M179" t="n">
        <v>50</v>
      </c>
      <c r="N179" t="n">
        <v>44.05</v>
      </c>
      <c r="O179" t="n">
        <v>25834.83</v>
      </c>
      <c r="P179" t="n">
        <v>227.98</v>
      </c>
      <c r="Q179" t="n">
        <v>2924.55</v>
      </c>
      <c r="R179" t="n">
        <v>105.39</v>
      </c>
      <c r="S179" t="n">
        <v>60.56</v>
      </c>
      <c r="T179" t="n">
        <v>22440.93</v>
      </c>
      <c r="U179" t="n">
        <v>0.57</v>
      </c>
      <c r="V179" t="n">
        <v>0.92</v>
      </c>
      <c r="W179" t="n">
        <v>0.22</v>
      </c>
      <c r="X179" t="n">
        <v>1.36</v>
      </c>
      <c r="Y179" t="n">
        <v>1</v>
      </c>
      <c r="Z179" t="n">
        <v>10</v>
      </c>
    </row>
    <row r="180">
      <c r="A180" t="n">
        <v>10</v>
      </c>
      <c r="B180" t="n">
        <v>105</v>
      </c>
      <c r="C180" t="inlineStr">
        <is>
          <t xml:space="preserve">CONCLUIDO	</t>
        </is>
      </c>
      <c r="D180" t="n">
        <v>4.2978</v>
      </c>
      <c r="E180" t="n">
        <v>23.27</v>
      </c>
      <c r="F180" t="n">
        <v>18.76</v>
      </c>
      <c r="G180" t="n">
        <v>23.45</v>
      </c>
      <c r="H180" t="n">
        <v>0.3</v>
      </c>
      <c r="I180" t="n">
        <v>48</v>
      </c>
      <c r="J180" t="n">
        <v>207.97</v>
      </c>
      <c r="K180" t="n">
        <v>55.27</v>
      </c>
      <c r="L180" t="n">
        <v>3.5</v>
      </c>
      <c r="M180" t="n">
        <v>46</v>
      </c>
      <c r="N180" t="n">
        <v>44.2</v>
      </c>
      <c r="O180" t="n">
        <v>25884.1</v>
      </c>
      <c r="P180" t="n">
        <v>226.37</v>
      </c>
      <c r="Q180" t="n">
        <v>2924.53</v>
      </c>
      <c r="R180" t="n">
        <v>109.27</v>
      </c>
      <c r="S180" t="n">
        <v>60.56</v>
      </c>
      <c r="T180" t="n">
        <v>24400.25</v>
      </c>
      <c r="U180" t="n">
        <v>0.55</v>
      </c>
      <c r="V180" t="n">
        <v>0.92</v>
      </c>
      <c r="W180" t="n">
        <v>0.24</v>
      </c>
      <c r="X180" t="n">
        <v>1.48</v>
      </c>
      <c r="Y180" t="n">
        <v>1</v>
      </c>
      <c r="Z180" t="n">
        <v>10</v>
      </c>
    </row>
    <row r="181">
      <c r="A181" t="n">
        <v>11</v>
      </c>
      <c r="B181" t="n">
        <v>105</v>
      </c>
      <c r="C181" t="inlineStr">
        <is>
          <t xml:space="preserve">CONCLUIDO	</t>
        </is>
      </c>
      <c r="D181" t="n">
        <v>4.3826</v>
      </c>
      <c r="E181" t="n">
        <v>22.82</v>
      </c>
      <c r="F181" t="n">
        <v>18.51</v>
      </c>
      <c r="G181" t="n">
        <v>25.83</v>
      </c>
      <c r="H181" t="n">
        <v>0.32</v>
      </c>
      <c r="I181" t="n">
        <v>43</v>
      </c>
      <c r="J181" t="n">
        <v>208.37</v>
      </c>
      <c r="K181" t="n">
        <v>55.27</v>
      </c>
      <c r="L181" t="n">
        <v>3.75</v>
      </c>
      <c r="M181" t="n">
        <v>41</v>
      </c>
      <c r="N181" t="n">
        <v>44.35</v>
      </c>
      <c r="O181" t="n">
        <v>25933.43</v>
      </c>
      <c r="P181" t="n">
        <v>218.81</v>
      </c>
      <c r="Q181" t="n">
        <v>2924.42</v>
      </c>
      <c r="R181" t="n">
        <v>100.88</v>
      </c>
      <c r="S181" t="n">
        <v>60.56</v>
      </c>
      <c r="T181" t="n">
        <v>20230.53</v>
      </c>
      <c r="U181" t="n">
        <v>0.6</v>
      </c>
      <c r="V181" t="n">
        <v>0.93</v>
      </c>
      <c r="W181" t="n">
        <v>0.23</v>
      </c>
      <c r="X181" t="n">
        <v>1.23</v>
      </c>
      <c r="Y181" t="n">
        <v>1</v>
      </c>
      <c r="Z181" t="n">
        <v>10</v>
      </c>
    </row>
    <row r="182">
      <c r="A182" t="n">
        <v>12</v>
      </c>
      <c r="B182" t="n">
        <v>105</v>
      </c>
      <c r="C182" t="inlineStr">
        <is>
          <t xml:space="preserve">CONCLUIDO	</t>
        </is>
      </c>
      <c r="D182" t="n">
        <v>4.4241</v>
      </c>
      <c r="E182" t="n">
        <v>22.6</v>
      </c>
      <c r="F182" t="n">
        <v>18.42</v>
      </c>
      <c r="G182" t="n">
        <v>27.62</v>
      </c>
      <c r="H182" t="n">
        <v>0.34</v>
      </c>
      <c r="I182" t="n">
        <v>40</v>
      </c>
      <c r="J182" t="n">
        <v>208.77</v>
      </c>
      <c r="K182" t="n">
        <v>55.27</v>
      </c>
      <c r="L182" t="n">
        <v>4</v>
      </c>
      <c r="M182" t="n">
        <v>38</v>
      </c>
      <c r="N182" t="n">
        <v>44.5</v>
      </c>
      <c r="O182" t="n">
        <v>25982.82</v>
      </c>
      <c r="P182" t="n">
        <v>213.12</v>
      </c>
      <c r="Q182" t="n">
        <v>2924.46</v>
      </c>
      <c r="R182" t="n">
        <v>97.95</v>
      </c>
      <c r="S182" t="n">
        <v>60.56</v>
      </c>
      <c r="T182" t="n">
        <v>18780.99</v>
      </c>
      <c r="U182" t="n">
        <v>0.62</v>
      </c>
      <c r="V182" t="n">
        <v>0.93</v>
      </c>
      <c r="W182" t="n">
        <v>0.23</v>
      </c>
      <c r="X182" t="n">
        <v>1.14</v>
      </c>
      <c r="Y182" t="n">
        <v>1</v>
      </c>
      <c r="Z182" t="n">
        <v>10</v>
      </c>
    </row>
    <row r="183">
      <c r="A183" t="n">
        <v>13</v>
      </c>
      <c r="B183" t="n">
        <v>105</v>
      </c>
      <c r="C183" t="inlineStr">
        <is>
          <t xml:space="preserve">CONCLUIDO	</t>
        </is>
      </c>
      <c r="D183" t="n">
        <v>4.4829</v>
      </c>
      <c r="E183" t="n">
        <v>22.31</v>
      </c>
      <c r="F183" t="n">
        <v>18.28</v>
      </c>
      <c r="G183" t="n">
        <v>30.47</v>
      </c>
      <c r="H183" t="n">
        <v>0.36</v>
      </c>
      <c r="I183" t="n">
        <v>36</v>
      </c>
      <c r="J183" t="n">
        <v>209.17</v>
      </c>
      <c r="K183" t="n">
        <v>55.27</v>
      </c>
      <c r="L183" t="n">
        <v>4.25</v>
      </c>
      <c r="M183" t="n">
        <v>34</v>
      </c>
      <c r="N183" t="n">
        <v>44.65</v>
      </c>
      <c r="O183" t="n">
        <v>26032.25</v>
      </c>
      <c r="P183" t="n">
        <v>207.47</v>
      </c>
      <c r="Q183" t="n">
        <v>2924.65</v>
      </c>
      <c r="R183" t="n">
        <v>93.39</v>
      </c>
      <c r="S183" t="n">
        <v>60.56</v>
      </c>
      <c r="T183" t="n">
        <v>16518.83</v>
      </c>
      <c r="U183" t="n">
        <v>0.65</v>
      </c>
      <c r="V183" t="n">
        <v>0.9399999999999999</v>
      </c>
      <c r="W183" t="n">
        <v>0.22</v>
      </c>
      <c r="X183" t="n">
        <v>1</v>
      </c>
      <c r="Y183" t="n">
        <v>1</v>
      </c>
      <c r="Z183" t="n">
        <v>10</v>
      </c>
    </row>
    <row r="184">
      <c r="A184" t="n">
        <v>14</v>
      </c>
      <c r="B184" t="n">
        <v>105</v>
      </c>
      <c r="C184" t="inlineStr">
        <is>
          <t xml:space="preserve">CONCLUIDO	</t>
        </is>
      </c>
      <c r="D184" t="n">
        <v>4.5124</v>
      </c>
      <c r="E184" t="n">
        <v>22.16</v>
      </c>
      <c r="F184" t="n">
        <v>18.22</v>
      </c>
      <c r="G184" t="n">
        <v>32.15</v>
      </c>
      <c r="H184" t="n">
        <v>0.38</v>
      </c>
      <c r="I184" t="n">
        <v>34</v>
      </c>
      <c r="J184" t="n">
        <v>209.58</v>
      </c>
      <c r="K184" t="n">
        <v>55.27</v>
      </c>
      <c r="L184" t="n">
        <v>4.5</v>
      </c>
      <c r="M184" t="n">
        <v>32</v>
      </c>
      <c r="N184" t="n">
        <v>44.8</v>
      </c>
      <c r="O184" t="n">
        <v>26081.73</v>
      </c>
      <c r="P184" t="n">
        <v>201.78</v>
      </c>
      <c r="Q184" t="n">
        <v>2924.56</v>
      </c>
      <c r="R184" t="n">
        <v>91.22</v>
      </c>
      <c r="S184" t="n">
        <v>60.56</v>
      </c>
      <c r="T184" t="n">
        <v>15442.76</v>
      </c>
      <c r="U184" t="n">
        <v>0.66</v>
      </c>
      <c r="V184" t="n">
        <v>0.9399999999999999</v>
      </c>
      <c r="W184" t="n">
        <v>0.22</v>
      </c>
      <c r="X184" t="n">
        <v>0.9399999999999999</v>
      </c>
      <c r="Y184" t="n">
        <v>1</v>
      </c>
      <c r="Z184" t="n">
        <v>10</v>
      </c>
    </row>
    <row r="185">
      <c r="A185" t="n">
        <v>15</v>
      </c>
      <c r="B185" t="n">
        <v>105</v>
      </c>
      <c r="C185" t="inlineStr">
        <is>
          <t xml:space="preserve">CONCLUIDO	</t>
        </is>
      </c>
      <c r="D185" t="n">
        <v>4.5548</v>
      </c>
      <c r="E185" t="n">
        <v>21.95</v>
      </c>
      <c r="F185" t="n">
        <v>18.13</v>
      </c>
      <c r="G185" t="n">
        <v>35.1</v>
      </c>
      <c r="H185" t="n">
        <v>0.4</v>
      </c>
      <c r="I185" t="n">
        <v>31</v>
      </c>
      <c r="J185" t="n">
        <v>209.98</v>
      </c>
      <c r="K185" t="n">
        <v>55.27</v>
      </c>
      <c r="L185" t="n">
        <v>4.75</v>
      </c>
      <c r="M185" t="n">
        <v>24</v>
      </c>
      <c r="N185" t="n">
        <v>44.95</v>
      </c>
      <c r="O185" t="n">
        <v>26131.27</v>
      </c>
      <c r="P185" t="n">
        <v>196.14</v>
      </c>
      <c r="Q185" t="n">
        <v>2924.57</v>
      </c>
      <c r="R185" t="n">
        <v>88.17</v>
      </c>
      <c r="S185" t="n">
        <v>60.56</v>
      </c>
      <c r="T185" t="n">
        <v>13936.26</v>
      </c>
      <c r="U185" t="n">
        <v>0.6899999999999999</v>
      </c>
      <c r="V185" t="n">
        <v>0.95</v>
      </c>
      <c r="W185" t="n">
        <v>0.22</v>
      </c>
      <c r="X185" t="n">
        <v>0.85</v>
      </c>
      <c r="Y185" t="n">
        <v>1</v>
      </c>
      <c r="Z185" t="n">
        <v>10</v>
      </c>
    </row>
    <row r="186">
      <c r="A186" t="n">
        <v>16</v>
      </c>
      <c r="B186" t="n">
        <v>105</v>
      </c>
      <c r="C186" t="inlineStr">
        <is>
          <t xml:space="preserve">CONCLUIDO	</t>
        </is>
      </c>
      <c r="D186" t="n">
        <v>4.561</v>
      </c>
      <c r="E186" t="n">
        <v>21.92</v>
      </c>
      <c r="F186" t="n">
        <v>18.14</v>
      </c>
      <c r="G186" t="n">
        <v>36.29</v>
      </c>
      <c r="H186" t="n">
        <v>0.42</v>
      </c>
      <c r="I186" t="n">
        <v>30</v>
      </c>
      <c r="J186" t="n">
        <v>210.38</v>
      </c>
      <c r="K186" t="n">
        <v>55.27</v>
      </c>
      <c r="L186" t="n">
        <v>5</v>
      </c>
      <c r="M186" t="n">
        <v>10</v>
      </c>
      <c r="N186" t="n">
        <v>45.11</v>
      </c>
      <c r="O186" t="n">
        <v>26180.86</v>
      </c>
      <c r="P186" t="n">
        <v>194.3</v>
      </c>
      <c r="Q186" t="n">
        <v>2924.63</v>
      </c>
      <c r="R186" t="n">
        <v>88.06999999999999</v>
      </c>
      <c r="S186" t="n">
        <v>60.56</v>
      </c>
      <c r="T186" t="n">
        <v>13891.59</v>
      </c>
      <c r="U186" t="n">
        <v>0.6899999999999999</v>
      </c>
      <c r="V186" t="n">
        <v>0.95</v>
      </c>
      <c r="W186" t="n">
        <v>0.24</v>
      </c>
      <c r="X186" t="n">
        <v>0.87</v>
      </c>
      <c r="Y186" t="n">
        <v>1</v>
      </c>
      <c r="Z186" t="n">
        <v>10</v>
      </c>
    </row>
    <row r="187">
      <c r="A187" t="n">
        <v>17</v>
      </c>
      <c r="B187" t="n">
        <v>105</v>
      </c>
      <c r="C187" t="inlineStr">
        <is>
          <t xml:space="preserve">CONCLUIDO	</t>
        </is>
      </c>
      <c r="D187" t="n">
        <v>4.574</v>
      </c>
      <c r="E187" t="n">
        <v>21.86</v>
      </c>
      <c r="F187" t="n">
        <v>18.12</v>
      </c>
      <c r="G187" t="n">
        <v>37.49</v>
      </c>
      <c r="H187" t="n">
        <v>0.44</v>
      </c>
      <c r="I187" t="n">
        <v>29</v>
      </c>
      <c r="J187" t="n">
        <v>210.78</v>
      </c>
      <c r="K187" t="n">
        <v>55.27</v>
      </c>
      <c r="L187" t="n">
        <v>5.25</v>
      </c>
      <c r="M187" t="n">
        <v>2</v>
      </c>
      <c r="N187" t="n">
        <v>45.26</v>
      </c>
      <c r="O187" t="n">
        <v>26230.5</v>
      </c>
      <c r="P187" t="n">
        <v>192.89</v>
      </c>
      <c r="Q187" t="n">
        <v>2924.51</v>
      </c>
      <c r="R187" t="n">
        <v>87.13</v>
      </c>
      <c r="S187" t="n">
        <v>60.56</v>
      </c>
      <c r="T187" t="n">
        <v>13423.58</v>
      </c>
      <c r="U187" t="n">
        <v>0.7</v>
      </c>
      <c r="V187" t="n">
        <v>0.95</v>
      </c>
      <c r="W187" t="n">
        <v>0.24</v>
      </c>
      <c r="X187" t="n">
        <v>0.84</v>
      </c>
      <c r="Y187" t="n">
        <v>1</v>
      </c>
      <c r="Z187" t="n">
        <v>10</v>
      </c>
    </row>
    <row r="188">
      <c r="A188" t="n">
        <v>18</v>
      </c>
      <c r="B188" t="n">
        <v>105</v>
      </c>
      <c r="C188" t="inlineStr">
        <is>
          <t xml:space="preserve">CONCLUIDO	</t>
        </is>
      </c>
      <c r="D188" t="n">
        <v>4.5682</v>
      </c>
      <c r="E188" t="n">
        <v>21.89</v>
      </c>
      <c r="F188" t="n">
        <v>18.15</v>
      </c>
      <c r="G188" t="n">
        <v>37.55</v>
      </c>
      <c r="H188" t="n">
        <v>0.46</v>
      </c>
      <c r="I188" t="n">
        <v>29</v>
      </c>
      <c r="J188" t="n">
        <v>211.18</v>
      </c>
      <c r="K188" t="n">
        <v>55.27</v>
      </c>
      <c r="L188" t="n">
        <v>5.5</v>
      </c>
      <c r="M188" t="n">
        <v>1</v>
      </c>
      <c r="N188" t="n">
        <v>45.41</v>
      </c>
      <c r="O188" t="n">
        <v>26280.2</v>
      </c>
      <c r="P188" t="n">
        <v>193.23</v>
      </c>
      <c r="Q188" t="n">
        <v>2924.52</v>
      </c>
      <c r="R188" t="n">
        <v>88.12</v>
      </c>
      <c r="S188" t="n">
        <v>60.56</v>
      </c>
      <c r="T188" t="n">
        <v>13922.21</v>
      </c>
      <c r="U188" t="n">
        <v>0.6899999999999999</v>
      </c>
      <c r="V188" t="n">
        <v>0.95</v>
      </c>
      <c r="W188" t="n">
        <v>0.24</v>
      </c>
      <c r="X188" t="n">
        <v>0.87</v>
      </c>
      <c r="Y188" t="n">
        <v>1</v>
      </c>
      <c r="Z188" t="n">
        <v>10</v>
      </c>
    </row>
    <row r="189">
      <c r="A189" t="n">
        <v>19</v>
      </c>
      <c r="B189" t="n">
        <v>105</v>
      </c>
      <c r="C189" t="inlineStr">
        <is>
          <t xml:space="preserve">CONCLUIDO	</t>
        </is>
      </c>
      <c r="D189" t="n">
        <v>4.5679</v>
      </c>
      <c r="E189" t="n">
        <v>21.89</v>
      </c>
      <c r="F189" t="n">
        <v>18.15</v>
      </c>
      <c r="G189" t="n">
        <v>37.55</v>
      </c>
      <c r="H189" t="n">
        <v>0.48</v>
      </c>
      <c r="I189" t="n">
        <v>29</v>
      </c>
      <c r="J189" t="n">
        <v>211.59</v>
      </c>
      <c r="K189" t="n">
        <v>55.27</v>
      </c>
      <c r="L189" t="n">
        <v>5.75</v>
      </c>
      <c r="M189" t="n">
        <v>0</v>
      </c>
      <c r="N189" t="n">
        <v>45.57</v>
      </c>
      <c r="O189" t="n">
        <v>26329.94</v>
      </c>
      <c r="P189" t="n">
        <v>193.55</v>
      </c>
      <c r="Q189" t="n">
        <v>2924.74</v>
      </c>
      <c r="R189" t="n">
        <v>87.97</v>
      </c>
      <c r="S189" t="n">
        <v>60.56</v>
      </c>
      <c r="T189" t="n">
        <v>13843.3</v>
      </c>
      <c r="U189" t="n">
        <v>0.6899999999999999</v>
      </c>
      <c r="V189" t="n">
        <v>0.95</v>
      </c>
      <c r="W189" t="n">
        <v>0.25</v>
      </c>
      <c r="X189" t="n">
        <v>0.87</v>
      </c>
      <c r="Y189" t="n">
        <v>1</v>
      </c>
      <c r="Z189" t="n">
        <v>10</v>
      </c>
    </row>
    <row r="190">
      <c r="A190" t="n">
        <v>0</v>
      </c>
      <c r="B190" t="n">
        <v>60</v>
      </c>
      <c r="C190" t="inlineStr">
        <is>
          <t xml:space="preserve">CONCLUIDO	</t>
        </is>
      </c>
      <c r="D190" t="n">
        <v>3.6147</v>
      </c>
      <c r="E190" t="n">
        <v>27.66</v>
      </c>
      <c r="F190" t="n">
        <v>21.67</v>
      </c>
      <c r="G190" t="n">
        <v>8.609999999999999</v>
      </c>
      <c r="H190" t="n">
        <v>0.14</v>
      </c>
      <c r="I190" t="n">
        <v>151</v>
      </c>
      <c r="J190" t="n">
        <v>124.63</v>
      </c>
      <c r="K190" t="n">
        <v>45</v>
      </c>
      <c r="L190" t="n">
        <v>1</v>
      </c>
      <c r="M190" t="n">
        <v>149</v>
      </c>
      <c r="N190" t="n">
        <v>18.64</v>
      </c>
      <c r="O190" t="n">
        <v>15605.44</v>
      </c>
      <c r="P190" t="n">
        <v>208.16</v>
      </c>
      <c r="Q190" t="n">
        <v>2924.83</v>
      </c>
      <c r="R190" t="n">
        <v>204.68</v>
      </c>
      <c r="S190" t="n">
        <v>60.56</v>
      </c>
      <c r="T190" t="n">
        <v>71589.42</v>
      </c>
      <c r="U190" t="n">
        <v>0.3</v>
      </c>
      <c r="V190" t="n">
        <v>0.79</v>
      </c>
      <c r="W190" t="n">
        <v>0.39</v>
      </c>
      <c r="X190" t="n">
        <v>4.39</v>
      </c>
      <c r="Y190" t="n">
        <v>1</v>
      </c>
      <c r="Z190" t="n">
        <v>10</v>
      </c>
    </row>
    <row r="191">
      <c r="A191" t="n">
        <v>1</v>
      </c>
      <c r="B191" t="n">
        <v>60</v>
      </c>
      <c r="C191" t="inlineStr">
        <is>
          <t xml:space="preserve">CONCLUIDO	</t>
        </is>
      </c>
      <c r="D191" t="n">
        <v>3.9433</v>
      </c>
      <c r="E191" t="n">
        <v>25.36</v>
      </c>
      <c r="F191" t="n">
        <v>20.42</v>
      </c>
      <c r="G191" t="n">
        <v>11.14</v>
      </c>
      <c r="H191" t="n">
        <v>0.18</v>
      </c>
      <c r="I191" t="n">
        <v>110</v>
      </c>
      <c r="J191" t="n">
        <v>124.96</v>
      </c>
      <c r="K191" t="n">
        <v>45</v>
      </c>
      <c r="L191" t="n">
        <v>1.25</v>
      </c>
      <c r="M191" t="n">
        <v>108</v>
      </c>
      <c r="N191" t="n">
        <v>18.71</v>
      </c>
      <c r="O191" t="n">
        <v>15645.96</v>
      </c>
      <c r="P191" t="n">
        <v>189.35</v>
      </c>
      <c r="Q191" t="n">
        <v>2924.94</v>
      </c>
      <c r="R191" t="n">
        <v>163.01</v>
      </c>
      <c r="S191" t="n">
        <v>60.56</v>
      </c>
      <c r="T191" t="n">
        <v>50961.11</v>
      </c>
      <c r="U191" t="n">
        <v>0.37</v>
      </c>
      <c r="V191" t="n">
        <v>0.84</v>
      </c>
      <c r="W191" t="n">
        <v>0.34</v>
      </c>
      <c r="X191" t="n">
        <v>3.14</v>
      </c>
      <c r="Y191" t="n">
        <v>1</v>
      </c>
      <c r="Z191" t="n">
        <v>10</v>
      </c>
    </row>
    <row r="192">
      <c r="A192" t="n">
        <v>2</v>
      </c>
      <c r="B192" t="n">
        <v>60</v>
      </c>
      <c r="C192" t="inlineStr">
        <is>
          <t xml:space="preserve">CONCLUIDO	</t>
        </is>
      </c>
      <c r="D192" t="n">
        <v>4.1585</v>
      </c>
      <c r="E192" t="n">
        <v>24.05</v>
      </c>
      <c r="F192" t="n">
        <v>19.72</v>
      </c>
      <c r="G192" t="n">
        <v>13.76</v>
      </c>
      <c r="H192" t="n">
        <v>0.21</v>
      </c>
      <c r="I192" t="n">
        <v>86</v>
      </c>
      <c r="J192" t="n">
        <v>125.29</v>
      </c>
      <c r="K192" t="n">
        <v>45</v>
      </c>
      <c r="L192" t="n">
        <v>1.5</v>
      </c>
      <c r="M192" t="n">
        <v>84</v>
      </c>
      <c r="N192" t="n">
        <v>18.79</v>
      </c>
      <c r="O192" t="n">
        <v>15686.51</v>
      </c>
      <c r="P192" t="n">
        <v>176.03</v>
      </c>
      <c r="Q192" t="n">
        <v>2924.7</v>
      </c>
      <c r="R192" t="n">
        <v>140.04</v>
      </c>
      <c r="S192" t="n">
        <v>60.56</v>
      </c>
      <c r="T192" t="n">
        <v>39593.25</v>
      </c>
      <c r="U192" t="n">
        <v>0.43</v>
      </c>
      <c r="V192" t="n">
        <v>0.87</v>
      </c>
      <c r="W192" t="n">
        <v>0.3</v>
      </c>
      <c r="X192" t="n">
        <v>2.44</v>
      </c>
      <c r="Y192" t="n">
        <v>1</v>
      </c>
      <c r="Z192" t="n">
        <v>10</v>
      </c>
    </row>
    <row r="193">
      <c r="A193" t="n">
        <v>3</v>
      </c>
      <c r="B193" t="n">
        <v>60</v>
      </c>
      <c r="C193" t="inlineStr">
        <is>
          <t xml:space="preserve">CONCLUIDO	</t>
        </is>
      </c>
      <c r="D193" t="n">
        <v>4.3312</v>
      </c>
      <c r="E193" t="n">
        <v>23.09</v>
      </c>
      <c r="F193" t="n">
        <v>19.19</v>
      </c>
      <c r="G193" t="n">
        <v>16.69</v>
      </c>
      <c r="H193" t="n">
        <v>0.25</v>
      </c>
      <c r="I193" t="n">
        <v>69</v>
      </c>
      <c r="J193" t="n">
        <v>125.62</v>
      </c>
      <c r="K193" t="n">
        <v>45</v>
      </c>
      <c r="L193" t="n">
        <v>1.75</v>
      </c>
      <c r="M193" t="n">
        <v>67</v>
      </c>
      <c r="N193" t="n">
        <v>18.87</v>
      </c>
      <c r="O193" t="n">
        <v>15727.09</v>
      </c>
      <c r="P193" t="n">
        <v>164.21</v>
      </c>
      <c r="Q193" t="n">
        <v>2924.71</v>
      </c>
      <c r="R193" t="n">
        <v>122.92</v>
      </c>
      <c r="S193" t="n">
        <v>60.56</v>
      </c>
      <c r="T193" t="n">
        <v>31120.78</v>
      </c>
      <c r="U193" t="n">
        <v>0.49</v>
      </c>
      <c r="V193" t="n">
        <v>0.9</v>
      </c>
      <c r="W193" t="n">
        <v>0.28</v>
      </c>
      <c r="X193" t="n">
        <v>1.91</v>
      </c>
      <c r="Y193" t="n">
        <v>1</v>
      </c>
      <c r="Z193" t="n">
        <v>10</v>
      </c>
    </row>
    <row r="194">
      <c r="A194" t="n">
        <v>4</v>
      </c>
      <c r="B194" t="n">
        <v>60</v>
      </c>
      <c r="C194" t="inlineStr">
        <is>
          <t xml:space="preserve">CONCLUIDO	</t>
        </is>
      </c>
      <c r="D194" t="n">
        <v>4.4947</v>
      </c>
      <c r="E194" t="n">
        <v>22.25</v>
      </c>
      <c r="F194" t="n">
        <v>18.69</v>
      </c>
      <c r="G194" t="n">
        <v>20.02</v>
      </c>
      <c r="H194" t="n">
        <v>0.28</v>
      </c>
      <c r="I194" t="n">
        <v>56</v>
      </c>
      <c r="J194" t="n">
        <v>125.95</v>
      </c>
      <c r="K194" t="n">
        <v>45</v>
      </c>
      <c r="L194" t="n">
        <v>2</v>
      </c>
      <c r="M194" t="n">
        <v>48</v>
      </c>
      <c r="N194" t="n">
        <v>18.95</v>
      </c>
      <c r="O194" t="n">
        <v>15767.7</v>
      </c>
      <c r="P194" t="n">
        <v>151.44</v>
      </c>
      <c r="Q194" t="n">
        <v>2924.58</v>
      </c>
      <c r="R194" t="n">
        <v>105.69</v>
      </c>
      <c r="S194" t="n">
        <v>60.56</v>
      </c>
      <c r="T194" t="n">
        <v>22569.6</v>
      </c>
      <c r="U194" t="n">
        <v>0.57</v>
      </c>
      <c r="V194" t="n">
        <v>0.92</v>
      </c>
      <c r="W194" t="n">
        <v>0.26</v>
      </c>
      <c r="X194" t="n">
        <v>1.41</v>
      </c>
      <c r="Y194" t="n">
        <v>1</v>
      </c>
      <c r="Z194" t="n">
        <v>10</v>
      </c>
    </row>
    <row r="195">
      <c r="A195" t="n">
        <v>5</v>
      </c>
      <c r="B195" t="n">
        <v>60</v>
      </c>
      <c r="C195" t="inlineStr">
        <is>
          <t xml:space="preserve">CONCLUIDO	</t>
        </is>
      </c>
      <c r="D195" t="n">
        <v>4.475</v>
      </c>
      <c r="E195" t="n">
        <v>22.35</v>
      </c>
      <c r="F195" t="n">
        <v>18.91</v>
      </c>
      <c r="G195" t="n">
        <v>22.25</v>
      </c>
      <c r="H195" t="n">
        <v>0.31</v>
      </c>
      <c r="I195" t="n">
        <v>51</v>
      </c>
      <c r="J195" t="n">
        <v>126.28</v>
      </c>
      <c r="K195" t="n">
        <v>45</v>
      </c>
      <c r="L195" t="n">
        <v>2.25</v>
      </c>
      <c r="M195" t="n">
        <v>12</v>
      </c>
      <c r="N195" t="n">
        <v>19.03</v>
      </c>
      <c r="O195" t="n">
        <v>15808.34</v>
      </c>
      <c r="P195" t="n">
        <v>149.27</v>
      </c>
      <c r="Q195" t="n">
        <v>2924.81</v>
      </c>
      <c r="R195" t="n">
        <v>113.02</v>
      </c>
      <c r="S195" t="n">
        <v>60.56</v>
      </c>
      <c r="T195" t="n">
        <v>26261.21</v>
      </c>
      <c r="U195" t="n">
        <v>0.54</v>
      </c>
      <c r="V195" t="n">
        <v>0.91</v>
      </c>
      <c r="W195" t="n">
        <v>0.29</v>
      </c>
      <c r="X195" t="n">
        <v>1.63</v>
      </c>
      <c r="Y195" t="n">
        <v>1</v>
      </c>
      <c r="Z195" t="n">
        <v>10</v>
      </c>
    </row>
    <row r="196">
      <c r="A196" t="n">
        <v>6</v>
      </c>
      <c r="B196" t="n">
        <v>60</v>
      </c>
      <c r="C196" t="inlineStr">
        <is>
          <t xml:space="preserve">CONCLUIDO	</t>
        </is>
      </c>
      <c r="D196" t="n">
        <v>4.5346</v>
      </c>
      <c r="E196" t="n">
        <v>22.05</v>
      </c>
      <c r="F196" t="n">
        <v>18.64</v>
      </c>
      <c r="G196" t="n">
        <v>22.37</v>
      </c>
      <c r="H196" t="n">
        <v>0.35</v>
      </c>
      <c r="I196" t="n">
        <v>50</v>
      </c>
      <c r="J196" t="n">
        <v>126.61</v>
      </c>
      <c r="K196" t="n">
        <v>45</v>
      </c>
      <c r="L196" t="n">
        <v>2.5</v>
      </c>
      <c r="M196" t="n">
        <v>1</v>
      </c>
      <c r="N196" t="n">
        <v>19.11</v>
      </c>
      <c r="O196" t="n">
        <v>15849</v>
      </c>
      <c r="P196" t="n">
        <v>147.06</v>
      </c>
      <c r="Q196" t="n">
        <v>2924.7</v>
      </c>
      <c r="R196" t="n">
        <v>103.42</v>
      </c>
      <c r="S196" t="n">
        <v>60.56</v>
      </c>
      <c r="T196" t="n">
        <v>21463.8</v>
      </c>
      <c r="U196" t="n">
        <v>0.59</v>
      </c>
      <c r="V196" t="n">
        <v>0.92</v>
      </c>
      <c r="W196" t="n">
        <v>0.29</v>
      </c>
      <c r="X196" t="n">
        <v>1.36</v>
      </c>
      <c r="Y196" t="n">
        <v>1</v>
      </c>
      <c r="Z196" t="n">
        <v>10</v>
      </c>
    </row>
    <row r="197">
      <c r="A197" t="n">
        <v>7</v>
      </c>
      <c r="B197" t="n">
        <v>60</v>
      </c>
      <c r="C197" t="inlineStr">
        <is>
          <t xml:space="preserve">CONCLUIDO	</t>
        </is>
      </c>
      <c r="D197" t="n">
        <v>4.5339</v>
      </c>
      <c r="E197" t="n">
        <v>22.06</v>
      </c>
      <c r="F197" t="n">
        <v>18.65</v>
      </c>
      <c r="G197" t="n">
        <v>22.38</v>
      </c>
      <c r="H197" t="n">
        <v>0.38</v>
      </c>
      <c r="I197" t="n">
        <v>50</v>
      </c>
      <c r="J197" t="n">
        <v>126.94</v>
      </c>
      <c r="K197" t="n">
        <v>45</v>
      </c>
      <c r="L197" t="n">
        <v>2.75</v>
      </c>
      <c r="M197" t="n">
        <v>0</v>
      </c>
      <c r="N197" t="n">
        <v>19.19</v>
      </c>
      <c r="O197" t="n">
        <v>15889.69</v>
      </c>
      <c r="P197" t="n">
        <v>147.45</v>
      </c>
      <c r="Q197" t="n">
        <v>2924.62</v>
      </c>
      <c r="R197" t="n">
        <v>103.54</v>
      </c>
      <c r="S197" t="n">
        <v>60.56</v>
      </c>
      <c r="T197" t="n">
        <v>21526.75</v>
      </c>
      <c r="U197" t="n">
        <v>0.58</v>
      </c>
      <c r="V197" t="n">
        <v>0.92</v>
      </c>
      <c r="W197" t="n">
        <v>0.29</v>
      </c>
      <c r="X197" t="n">
        <v>1.37</v>
      </c>
      <c r="Y197" t="n">
        <v>1</v>
      </c>
      <c r="Z197" t="n">
        <v>10</v>
      </c>
    </row>
    <row r="198">
      <c r="A198" t="n">
        <v>0</v>
      </c>
      <c r="B198" t="n">
        <v>135</v>
      </c>
      <c r="C198" t="inlineStr">
        <is>
          <t xml:space="preserve">CONCLUIDO	</t>
        </is>
      </c>
      <c r="D198" t="n">
        <v>2.1448</v>
      </c>
      <c r="E198" t="n">
        <v>46.62</v>
      </c>
      <c r="F198" t="n">
        <v>27.19</v>
      </c>
      <c r="G198" t="n">
        <v>4.97</v>
      </c>
      <c r="H198" t="n">
        <v>0.07000000000000001</v>
      </c>
      <c r="I198" t="n">
        <v>328</v>
      </c>
      <c r="J198" t="n">
        <v>263.32</v>
      </c>
      <c r="K198" t="n">
        <v>59.89</v>
      </c>
      <c r="L198" t="n">
        <v>1</v>
      </c>
      <c r="M198" t="n">
        <v>326</v>
      </c>
      <c r="N198" t="n">
        <v>67.43000000000001</v>
      </c>
      <c r="O198" t="n">
        <v>32710.1</v>
      </c>
      <c r="P198" t="n">
        <v>450.92</v>
      </c>
      <c r="Q198" t="n">
        <v>2925.89</v>
      </c>
      <c r="R198" t="n">
        <v>385.26</v>
      </c>
      <c r="S198" t="n">
        <v>60.56</v>
      </c>
      <c r="T198" t="n">
        <v>160996.73</v>
      </c>
      <c r="U198" t="n">
        <v>0.16</v>
      </c>
      <c r="V198" t="n">
        <v>0.63</v>
      </c>
      <c r="W198" t="n">
        <v>0.6899999999999999</v>
      </c>
      <c r="X198" t="n">
        <v>9.91</v>
      </c>
      <c r="Y198" t="n">
        <v>1</v>
      </c>
      <c r="Z198" t="n">
        <v>10</v>
      </c>
    </row>
    <row r="199">
      <c r="A199" t="n">
        <v>1</v>
      </c>
      <c r="B199" t="n">
        <v>135</v>
      </c>
      <c r="C199" t="inlineStr">
        <is>
          <t xml:space="preserve">CONCLUIDO	</t>
        </is>
      </c>
      <c r="D199" t="n">
        <v>2.5935</v>
      </c>
      <c r="E199" t="n">
        <v>38.56</v>
      </c>
      <c r="F199" t="n">
        <v>24.08</v>
      </c>
      <c r="G199" t="n">
        <v>6.28</v>
      </c>
      <c r="H199" t="n">
        <v>0.08</v>
      </c>
      <c r="I199" t="n">
        <v>230</v>
      </c>
      <c r="J199" t="n">
        <v>263.79</v>
      </c>
      <c r="K199" t="n">
        <v>59.89</v>
      </c>
      <c r="L199" t="n">
        <v>1.25</v>
      </c>
      <c r="M199" t="n">
        <v>228</v>
      </c>
      <c r="N199" t="n">
        <v>67.65000000000001</v>
      </c>
      <c r="O199" t="n">
        <v>32767.75</v>
      </c>
      <c r="P199" t="n">
        <v>396.11</v>
      </c>
      <c r="Q199" t="n">
        <v>2925.18</v>
      </c>
      <c r="R199" t="n">
        <v>283.01</v>
      </c>
      <c r="S199" t="n">
        <v>60.56</v>
      </c>
      <c r="T199" t="n">
        <v>110359.78</v>
      </c>
      <c r="U199" t="n">
        <v>0.21</v>
      </c>
      <c r="V199" t="n">
        <v>0.71</v>
      </c>
      <c r="W199" t="n">
        <v>0.53</v>
      </c>
      <c r="X199" t="n">
        <v>6.79</v>
      </c>
      <c r="Y199" t="n">
        <v>1</v>
      </c>
      <c r="Z199" t="n">
        <v>10</v>
      </c>
    </row>
    <row r="200">
      <c r="A200" t="n">
        <v>2</v>
      </c>
      <c r="B200" t="n">
        <v>135</v>
      </c>
      <c r="C200" t="inlineStr">
        <is>
          <t xml:space="preserve">CONCLUIDO	</t>
        </is>
      </c>
      <c r="D200" t="n">
        <v>2.9122</v>
      </c>
      <c r="E200" t="n">
        <v>34.34</v>
      </c>
      <c r="F200" t="n">
        <v>22.49</v>
      </c>
      <c r="G200" t="n">
        <v>7.58</v>
      </c>
      <c r="H200" t="n">
        <v>0.1</v>
      </c>
      <c r="I200" t="n">
        <v>178</v>
      </c>
      <c r="J200" t="n">
        <v>264.25</v>
      </c>
      <c r="K200" t="n">
        <v>59.89</v>
      </c>
      <c r="L200" t="n">
        <v>1.5</v>
      </c>
      <c r="M200" t="n">
        <v>176</v>
      </c>
      <c r="N200" t="n">
        <v>67.87</v>
      </c>
      <c r="O200" t="n">
        <v>32825.49</v>
      </c>
      <c r="P200" t="n">
        <v>367.14</v>
      </c>
      <c r="Q200" t="n">
        <v>2924.78</v>
      </c>
      <c r="R200" t="n">
        <v>230.79</v>
      </c>
      <c r="S200" t="n">
        <v>60.56</v>
      </c>
      <c r="T200" t="n">
        <v>84511.46000000001</v>
      </c>
      <c r="U200" t="n">
        <v>0.26</v>
      </c>
      <c r="V200" t="n">
        <v>0.77</v>
      </c>
      <c r="W200" t="n">
        <v>0.45</v>
      </c>
      <c r="X200" t="n">
        <v>5.21</v>
      </c>
      <c r="Y200" t="n">
        <v>1</v>
      </c>
      <c r="Z200" t="n">
        <v>10</v>
      </c>
    </row>
    <row r="201">
      <c r="A201" t="n">
        <v>3</v>
      </c>
      <c r="B201" t="n">
        <v>135</v>
      </c>
      <c r="C201" t="inlineStr">
        <is>
          <t xml:space="preserve">CONCLUIDO	</t>
        </is>
      </c>
      <c r="D201" t="n">
        <v>3.1661</v>
      </c>
      <c r="E201" t="n">
        <v>31.58</v>
      </c>
      <c r="F201" t="n">
        <v>21.45</v>
      </c>
      <c r="G201" t="n">
        <v>8.94</v>
      </c>
      <c r="H201" t="n">
        <v>0.12</v>
      </c>
      <c r="I201" t="n">
        <v>144</v>
      </c>
      <c r="J201" t="n">
        <v>264.72</v>
      </c>
      <c r="K201" t="n">
        <v>59.89</v>
      </c>
      <c r="L201" t="n">
        <v>1.75</v>
      </c>
      <c r="M201" t="n">
        <v>142</v>
      </c>
      <c r="N201" t="n">
        <v>68.09</v>
      </c>
      <c r="O201" t="n">
        <v>32883.31</v>
      </c>
      <c r="P201" t="n">
        <v>347.45</v>
      </c>
      <c r="Q201" t="n">
        <v>2925.19</v>
      </c>
      <c r="R201" t="n">
        <v>197.23</v>
      </c>
      <c r="S201" t="n">
        <v>60.56</v>
      </c>
      <c r="T201" t="n">
        <v>67900.89999999999</v>
      </c>
      <c r="U201" t="n">
        <v>0.31</v>
      </c>
      <c r="V201" t="n">
        <v>0.8</v>
      </c>
      <c r="W201" t="n">
        <v>0.38</v>
      </c>
      <c r="X201" t="n">
        <v>4.17</v>
      </c>
      <c r="Y201" t="n">
        <v>1</v>
      </c>
      <c r="Z201" t="n">
        <v>10</v>
      </c>
    </row>
    <row r="202">
      <c r="A202" t="n">
        <v>4</v>
      </c>
      <c r="B202" t="n">
        <v>135</v>
      </c>
      <c r="C202" t="inlineStr">
        <is>
          <t xml:space="preserve">CONCLUIDO	</t>
        </is>
      </c>
      <c r="D202" t="n">
        <v>3.3644</v>
      </c>
      <c r="E202" t="n">
        <v>29.72</v>
      </c>
      <c r="F202" t="n">
        <v>20.75</v>
      </c>
      <c r="G202" t="n">
        <v>10.29</v>
      </c>
      <c r="H202" t="n">
        <v>0.13</v>
      </c>
      <c r="I202" t="n">
        <v>121</v>
      </c>
      <c r="J202" t="n">
        <v>265.19</v>
      </c>
      <c r="K202" t="n">
        <v>59.89</v>
      </c>
      <c r="L202" t="n">
        <v>2</v>
      </c>
      <c r="M202" t="n">
        <v>119</v>
      </c>
      <c r="N202" t="n">
        <v>68.31</v>
      </c>
      <c r="O202" t="n">
        <v>32941.21</v>
      </c>
      <c r="P202" t="n">
        <v>333.43</v>
      </c>
      <c r="Q202" t="n">
        <v>2924.91</v>
      </c>
      <c r="R202" t="n">
        <v>173.93</v>
      </c>
      <c r="S202" t="n">
        <v>60.56</v>
      </c>
      <c r="T202" t="n">
        <v>56362.98</v>
      </c>
      <c r="U202" t="n">
        <v>0.35</v>
      </c>
      <c r="V202" t="n">
        <v>0.83</v>
      </c>
      <c r="W202" t="n">
        <v>0.35</v>
      </c>
      <c r="X202" t="n">
        <v>3.47</v>
      </c>
      <c r="Y202" t="n">
        <v>1</v>
      </c>
      <c r="Z202" t="n">
        <v>10</v>
      </c>
    </row>
    <row r="203">
      <c r="A203" t="n">
        <v>5</v>
      </c>
      <c r="B203" t="n">
        <v>135</v>
      </c>
      <c r="C203" t="inlineStr">
        <is>
          <t xml:space="preserve">CONCLUIDO	</t>
        </is>
      </c>
      <c r="D203" t="n">
        <v>3.5301</v>
      </c>
      <c r="E203" t="n">
        <v>28.33</v>
      </c>
      <c r="F203" t="n">
        <v>20.22</v>
      </c>
      <c r="G203" t="n">
        <v>11.66</v>
      </c>
      <c r="H203" t="n">
        <v>0.15</v>
      </c>
      <c r="I203" t="n">
        <v>104</v>
      </c>
      <c r="J203" t="n">
        <v>265.66</v>
      </c>
      <c r="K203" t="n">
        <v>59.89</v>
      </c>
      <c r="L203" t="n">
        <v>2.25</v>
      </c>
      <c r="M203" t="n">
        <v>102</v>
      </c>
      <c r="N203" t="n">
        <v>68.53</v>
      </c>
      <c r="O203" t="n">
        <v>32999.19</v>
      </c>
      <c r="P203" t="n">
        <v>322.19</v>
      </c>
      <c r="Q203" t="n">
        <v>2924.71</v>
      </c>
      <c r="R203" t="n">
        <v>156.46</v>
      </c>
      <c r="S203" t="n">
        <v>60.56</v>
      </c>
      <c r="T203" t="n">
        <v>47715.13</v>
      </c>
      <c r="U203" t="n">
        <v>0.39</v>
      </c>
      <c r="V203" t="n">
        <v>0.85</v>
      </c>
      <c r="W203" t="n">
        <v>0.33</v>
      </c>
      <c r="X203" t="n">
        <v>2.94</v>
      </c>
      <c r="Y203" t="n">
        <v>1</v>
      </c>
      <c r="Z203" t="n">
        <v>10</v>
      </c>
    </row>
    <row r="204">
      <c r="A204" t="n">
        <v>6</v>
      </c>
      <c r="B204" t="n">
        <v>135</v>
      </c>
      <c r="C204" t="inlineStr">
        <is>
          <t xml:space="preserve">CONCLUIDO	</t>
        </is>
      </c>
      <c r="D204" t="n">
        <v>3.6504</v>
      </c>
      <c r="E204" t="n">
        <v>27.39</v>
      </c>
      <c r="F204" t="n">
        <v>19.89</v>
      </c>
      <c r="G204" t="n">
        <v>12.97</v>
      </c>
      <c r="H204" t="n">
        <v>0.17</v>
      </c>
      <c r="I204" t="n">
        <v>92</v>
      </c>
      <c r="J204" t="n">
        <v>266.13</v>
      </c>
      <c r="K204" t="n">
        <v>59.89</v>
      </c>
      <c r="L204" t="n">
        <v>2.5</v>
      </c>
      <c r="M204" t="n">
        <v>90</v>
      </c>
      <c r="N204" t="n">
        <v>68.75</v>
      </c>
      <c r="O204" t="n">
        <v>33057.26</v>
      </c>
      <c r="P204" t="n">
        <v>314.32</v>
      </c>
      <c r="Q204" t="n">
        <v>2924.76</v>
      </c>
      <c r="R204" t="n">
        <v>145.8</v>
      </c>
      <c r="S204" t="n">
        <v>60.56</v>
      </c>
      <c r="T204" t="n">
        <v>42444.46</v>
      </c>
      <c r="U204" t="n">
        <v>0.42</v>
      </c>
      <c r="V204" t="n">
        <v>0.87</v>
      </c>
      <c r="W204" t="n">
        <v>0.31</v>
      </c>
      <c r="X204" t="n">
        <v>2.61</v>
      </c>
      <c r="Y204" t="n">
        <v>1</v>
      </c>
      <c r="Z204" t="n">
        <v>10</v>
      </c>
    </row>
    <row r="205">
      <c r="A205" t="n">
        <v>7</v>
      </c>
      <c r="B205" t="n">
        <v>135</v>
      </c>
      <c r="C205" t="inlineStr">
        <is>
          <t xml:space="preserve">CONCLUIDO	</t>
        </is>
      </c>
      <c r="D205" t="n">
        <v>3.7735</v>
      </c>
      <c r="E205" t="n">
        <v>26.5</v>
      </c>
      <c r="F205" t="n">
        <v>19.55</v>
      </c>
      <c r="G205" t="n">
        <v>14.48</v>
      </c>
      <c r="H205" t="n">
        <v>0.18</v>
      </c>
      <c r="I205" t="n">
        <v>81</v>
      </c>
      <c r="J205" t="n">
        <v>266.6</v>
      </c>
      <c r="K205" t="n">
        <v>59.89</v>
      </c>
      <c r="L205" t="n">
        <v>2.75</v>
      </c>
      <c r="M205" t="n">
        <v>79</v>
      </c>
      <c r="N205" t="n">
        <v>68.97</v>
      </c>
      <c r="O205" t="n">
        <v>33115.41</v>
      </c>
      <c r="P205" t="n">
        <v>306.45</v>
      </c>
      <c r="Q205" t="n">
        <v>2924.8</v>
      </c>
      <c r="R205" t="n">
        <v>134.55</v>
      </c>
      <c r="S205" t="n">
        <v>60.56</v>
      </c>
      <c r="T205" t="n">
        <v>36873.75</v>
      </c>
      <c r="U205" t="n">
        <v>0.45</v>
      </c>
      <c r="V205" t="n">
        <v>0.88</v>
      </c>
      <c r="W205" t="n">
        <v>0.3</v>
      </c>
      <c r="X205" t="n">
        <v>2.27</v>
      </c>
      <c r="Y205" t="n">
        <v>1</v>
      </c>
      <c r="Z205" t="n">
        <v>10</v>
      </c>
    </row>
    <row r="206">
      <c r="A206" t="n">
        <v>8</v>
      </c>
      <c r="B206" t="n">
        <v>135</v>
      </c>
      <c r="C206" t="inlineStr">
        <is>
          <t xml:space="preserve">CONCLUIDO	</t>
        </is>
      </c>
      <c r="D206" t="n">
        <v>3.8648</v>
      </c>
      <c r="E206" t="n">
        <v>25.87</v>
      </c>
      <c r="F206" t="n">
        <v>19.33</v>
      </c>
      <c r="G206" t="n">
        <v>15.89</v>
      </c>
      <c r="H206" t="n">
        <v>0.2</v>
      </c>
      <c r="I206" t="n">
        <v>73</v>
      </c>
      <c r="J206" t="n">
        <v>267.08</v>
      </c>
      <c r="K206" t="n">
        <v>59.89</v>
      </c>
      <c r="L206" t="n">
        <v>3</v>
      </c>
      <c r="M206" t="n">
        <v>71</v>
      </c>
      <c r="N206" t="n">
        <v>69.19</v>
      </c>
      <c r="O206" t="n">
        <v>33173.65</v>
      </c>
      <c r="P206" t="n">
        <v>300.53</v>
      </c>
      <c r="Q206" t="n">
        <v>2924.46</v>
      </c>
      <c r="R206" t="n">
        <v>127.7</v>
      </c>
      <c r="S206" t="n">
        <v>60.56</v>
      </c>
      <c r="T206" t="n">
        <v>33490.77</v>
      </c>
      <c r="U206" t="n">
        <v>0.47</v>
      </c>
      <c r="V206" t="n">
        <v>0.89</v>
      </c>
      <c r="W206" t="n">
        <v>0.28</v>
      </c>
      <c r="X206" t="n">
        <v>2.05</v>
      </c>
      <c r="Y206" t="n">
        <v>1</v>
      </c>
      <c r="Z206" t="n">
        <v>10</v>
      </c>
    </row>
    <row r="207">
      <c r="A207" t="n">
        <v>9</v>
      </c>
      <c r="B207" t="n">
        <v>135</v>
      </c>
      <c r="C207" t="inlineStr">
        <is>
          <t xml:space="preserve">CONCLUIDO	</t>
        </is>
      </c>
      <c r="D207" t="n">
        <v>3.9534</v>
      </c>
      <c r="E207" t="n">
        <v>25.29</v>
      </c>
      <c r="F207" t="n">
        <v>19.1</v>
      </c>
      <c r="G207" t="n">
        <v>17.37</v>
      </c>
      <c r="H207" t="n">
        <v>0.22</v>
      </c>
      <c r="I207" t="n">
        <v>66</v>
      </c>
      <c r="J207" t="n">
        <v>267.55</v>
      </c>
      <c r="K207" t="n">
        <v>59.89</v>
      </c>
      <c r="L207" t="n">
        <v>3.25</v>
      </c>
      <c r="M207" t="n">
        <v>64</v>
      </c>
      <c r="N207" t="n">
        <v>69.41</v>
      </c>
      <c r="O207" t="n">
        <v>33231.97</v>
      </c>
      <c r="P207" t="n">
        <v>294.23</v>
      </c>
      <c r="Q207" t="n">
        <v>2924.77</v>
      </c>
      <c r="R207" t="n">
        <v>120.11</v>
      </c>
      <c r="S207" t="n">
        <v>60.56</v>
      </c>
      <c r="T207" t="n">
        <v>29731.6</v>
      </c>
      <c r="U207" t="n">
        <v>0.5</v>
      </c>
      <c r="V207" t="n">
        <v>0.9</v>
      </c>
      <c r="W207" t="n">
        <v>0.27</v>
      </c>
      <c r="X207" t="n">
        <v>1.83</v>
      </c>
      <c r="Y207" t="n">
        <v>1</v>
      </c>
      <c r="Z207" t="n">
        <v>10</v>
      </c>
    </row>
    <row r="208">
      <c r="A208" t="n">
        <v>10</v>
      </c>
      <c r="B208" t="n">
        <v>135</v>
      </c>
      <c r="C208" t="inlineStr">
        <is>
          <t xml:space="preserve">CONCLUIDO	</t>
        </is>
      </c>
      <c r="D208" t="n">
        <v>4.0196</v>
      </c>
      <c r="E208" t="n">
        <v>24.88</v>
      </c>
      <c r="F208" t="n">
        <v>18.94</v>
      </c>
      <c r="G208" t="n">
        <v>18.63</v>
      </c>
      <c r="H208" t="n">
        <v>0.23</v>
      </c>
      <c r="I208" t="n">
        <v>61</v>
      </c>
      <c r="J208" t="n">
        <v>268.02</v>
      </c>
      <c r="K208" t="n">
        <v>59.89</v>
      </c>
      <c r="L208" t="n">
        <v>3.5</v>
      </c>
      <c r="M208" t="n">
        <v>59</v>
      </c>
      <c r="N208" t="n">
        <v>69.64</v>
      </c>
      <c r="O208" t="n">
        <v>33290.38</v>
      </c>
      <c r="P208" t="n">
        <v>289.11</v>
      </c>
      <c r="Q208" t="n">
        <v>2924.59</v>
      </c>
      <c r="R208" t="n">
        <v>114.63</v>
      </c>
      <c r="S208" t="n">
        <v>60.56</v>
      </c>
      <c r="T208" t="n">
        <v>27014.69</v>
      </c>
      <c r="U208" t="n">
        <v>0.53</v>
      </c>
      <c r="V208" t="n">
        <v>0.91</v>
      </c>
      <c r="W208" t="n">
        <v>0.26</v>
      </c>
      <c r="X208" t="n">
        <v>1.66</v>
      </c>
      <c r="Y208" t="n">
        <v>1</v>
      </c>
      <c r="Z208" t="n">
        <v>10</v>
      </c>
    </row>
    <row r="209">
      <c r="A209" t="n">
        <v>11</v>
      </c>
      <c r="B209" t="n">
        <v>135</v>
      </c>
      <c r="C209" t="inlineStr">
        <is>
          <t xml:space="preserve">CONCLUIDO	</t>
        </is>
      </c>
      <c r="D209" t="n">
        <v>4.1265</v>
      </c>
      <c r="E209" t="n">
        <v>24.23</v>
      </c>
      <c r="F209" t="n">
        <v>18.6</v>
      </c>
      <c r="G209" t="n">
        <v>20.29</v>
      </c>
      <c r="H209" t="n">
        <v>0.25</v>
      </c>
      <c r="I209" t="n">
        <v>55</v>
      </c>
      <c r="J209" t="n">
        <v>268.5</v>
      </c>
      <c r="K209" t="n">
        <v>59.89</v>
      </c>
      <c r="L209" t="n">
        <v>3.75</v>
      </c>
      <c r="M209" t="n">
        <v>53</v>
      </c>
      <c r="N209" t="n">
        <v>69.86</v>
      </c>
      <c r="O209" t="n">
        <v>33348.87</v>
      </c>
      <c r="P209" t="n">
        <v>280.61</v>
      </c>
      <c r="Q209" t="n">
        <v>2924.53</v>
      </c>
      <c r="R209" t="n">
        <v>102.99</v>
      </c>
      <c r="S209" t="n">
        <v>60.56</v>
      </c>
      <c r="T209" t="n">
        <v>21225.14</v>
      </c>
      <c r="U209" t="n">
        <v>0.59</v>
      </c>
      <c r="V209" t="n">
        <v>0.93</v>
      </c>
      <c r="W209" t="n">
        <v>0.25</v>
      </c>
      <c r="X209" t="n">
        <v>1.32</v>
      </c>
      <c r="Y209" t="n">
        <v>1</v>
      </c>
      <c r="Z209" t="n">
        <v>10</v>
      </c>
    </row>
    <row r="210">
      <c r="A210" t="n">
        <v>12</v>
      </c>
      <c r="B210" t="n">
        <v>135</v>
      </c>
      <c r="C210" t="inlineStr">
        <is>
          <t xml:space="preserve">CONCLUIDO	</t>
        </is>
      </c>
      <c r="D210" t="n">
        <v>4.1385</v>
      </c>
      <c r="E210" t="n">
        <v>24.16</v>
      </c>
      <c r="F210" t="n">
        <v>18.68</v>
      </c>
      <c r="G210" t="n">
        <v>21.56</v>
      </c>
      <c r="H210" t="n">
        <v>0.26</v>
      </c>
      <c r="I210" t="n">
        <v>52</v>
      </c>
      <c r="J210" t="n">
        <v>268.97</v>
      </c>
      <c r="K210" t="n">
        <v>59.89</v>
      </c>
      <c r="L210" t="n">
        <v>4</v>
      </c>
      <c r="M210" t="n">
        <v>50</v>
      </c>
      <c r="N210" t="n">
        <v>70.09</v>
      </c>
      <c r="O210" t="n">
        <v>33407.45</v>
      </c>
      <c r="P210" t="n">
        <v>279.65</v>
      </c>
      <c r="Q210" t="n">
        <v>2924.46</v>
      </c>
      <c r="R210" t="n">
        <v>107.28</v>
      </c>
      <c r="S210" t="n">
        <v>60.56</v>
      </c>
      <c r="T210" t="n">
        <v>23382.91</v>
      </c>
      <c r="U210" t="n">
        <v>0.5600000000000001</v>
      </c>
      <c r="V210" t="n">
        <v>0.92</v>
      </c>
      <c r="W210" t="n">
        <v>0.22</v>
      </c>
      <c r="X210" t="n">
        <v>1.4</v>
      </c>
      <c r="Y210" t="n">
        <v>1</v>
      </c>
      <c r="Z210" t="n">
        <v>10</v>
      </c>
    </row>
    <row r="211">
      <c r="A211" t="n">
        <v>13</v>
      </c>
      <c r="B211" t="n">
        <v>135</v>
      </c>
      <c r="C211" t="inlineStr">
        <is>
          <t xml:space="preserve">CONCLUIDO	</t>
        </is>
      </c>
      <c r="D211" t="n">
        <v>4.167</v>
      </c>
      <c r="E211" t="n">
        <v>24</v>
      </c>
      <c r="F211" t="n">
        <v>18.72</v>
      </c>
      <c r="G211" t="n">
        <v>23.4</v>
      </c>
      <c r="H211" t="n">
        <v>0.28</v>
      </c>
      <c r="I211" t="n">
        <v>48</v>
      </c>
      <c r="J211" t="n">
        <v>269.45</v>
      </c>
      <c r="K211" t="n">
        <v>59.89</v>
      </c>
      <c r="L211" t="n">
        <v>4.25</v>
      </c>
      <c r="M211" t="n">
        <v>46</v>
      </c>
      <c r="N211" t="n">
        <v>70.31</v>
      </c>
      <c r="O211" t="n">
        <v>33466.11</v>
      </c>
      <c r="P211" t="n">
        <v>278.17</v>
      </c>
      <c r="Q211" t="n">
        <v>2924.51</v>
      </c>
      <c r="R211" t="n">
        <v>107.91</v>
      </c>
      <c r="S211" t="n">
        <v>60.56</v>
      </c>
      <c r="T211" t="n">
        <v>23721.55</v>
      </c>
      <c r="U211" t="n">
        <v>0.5600000000000001</v>
      </c>
      <c r="V211" t="n">
        <v>0.92</v>
      </c>
      <c r="W211" t="n">
        <v>0.24</v>
      </c>
      <c r="X211" t="n">
        <v>1.44</v>
      </c>
      <c r="Y211" t="n">
        <v>1</v>
      </c>
      <c r="Z211" t="n">
        <v>10</v>
      </c>
    </row>
    <row r="212">
      <c r="A212" t="n">
        <v>14</v>
      </c>
      <c r="B212" t="n">
        <v>135</v>
      </c>
      <c r="C212" t="inlineStr">
        <is>
          <t xml:space="preserve">CONCLUIDO	</t>
        </is>
      </c>
      <c r="D212" t="n">
        <v>4.2163</v>
      </c>
      <c r="E212" t="n">
        <v>23.72</v>
      </c>
      <c r="F212" t="n">
        <v>18.59</v>
      </c>
      <c r="G212" t="n">
        <v>24.79</v>
      </c>
      <c r="H212" t="n">
        <v>0.3</v>
      </c>
      <c r="I212" t="n">
        <v>45</v>
      </c>
      <c r="J212" t="n">
        <v>269.92</v>
      </c>
      <c r="K212" t="n">
        <v>59.89</v>
      </c>
      <c r="L212" t="n">
        <v>4.5</v>
      </c>
      <c r="M212" t="n">
        <v>43</v>
      </c>
      <c r="N212" t="n">
        <v>70.54000000000001</v>
      </c>
      <c r="O212" t="n">
        <v>33524.86</v>
      </c>
      <c r="P212" t="n">
        <v>273.29</v>
      </c>
      <c r="Q212" t="n">
        <v>2924.42</v>
      </c>
      <c r="R212" t="n">
        <v>103.58</v>
      </c>
      <c r="S212" t="n">
        <v>60.56</v>
      </c>
      <c r="T212" t="n">
        <v>21571.82</v>
      </c>
      <c r="U212" t="n">
        <v>0.58</v>
      </c>
      <c r="V212" t="n">
        <v>0.93</v>
      </c>
      <c r="W212" t="n">
        <v>0.24</v>
      </c>
      <c r="X212" t="n">
        <v>1.31</v>
      </c>
      <c r="Y212" t="n">
        <v>1</v>
      </c>
      <c r="Z212" t="n">
        <v>10</v>
      </c>
    </row>
    <row r="213">
      <c r="A213" t="n">
        <v>15</v>
      </c>
      <c r="B213" t="n">
        <v>135</v>
      </c>
      <c r="C213" t="inlineStr">
        <is>
          <t xml:space="preserve">CONCLUIDO	</t>
        </is>
      </c>
      <c r="D213" t="n">
        <v>4.2639</v>
      </c>
      <c r="E213" t="n">
        <v>23.45</v>
      </c>
      <c r="F213" t="n">
        <v>18.48</v>
      </c>
      <c r="G213" t="n">
        <v>26.39</v>
      </c>
      <c r="H213" t="n">
        <v>0.31</v>
      </c>
      <c r="I213" t="n">
        <v>42</v>
      </c>
      <c r="J213" t="n">
        <v>270.4</v>
      </c>
      <c r="K213" t="n">
        <v>59.89</v>
      </c>
      <c r="L213" t="n">
        <v>4.75</v>
      </c>
      <c r="M213" t="n">
        <v>40</v>
      </c>
      <c r="N213" t="n">
        <v>70.76000000000001</v>
      </c>
      <c r="O213" t="n">
        <v>33583.7</v>
      </c>
      <c r="P213" t="n">
        <v>268.75</v>
      </c>
      <c r="Q213" t="n">
        <v>2924.55</v>
      </c>
      <c r="R213" t="n">
        <v>99.8</v>
      </c>
      <c r="S213" t="n">
        <v>60.56</v>
      </c>
      <c r="T213" t="n">
        <v>19694.21</v>
      </c>
      <c r="U213" t="n">
        <v>0.61</v>
      </c>
      <c r="V213" t="n">
        <v>0.93</v>
      </c>
      <c r="W213" t="n">
        <v>0.23</v>
      </c>
      <c r="X213" t="n">
        <v>1.2</v>
      </c>
      <c r="Y213" t="n">
        <v>1</v>
      </c>
      <c r="Z213" t="n">
        <v>10</v>
      </c>
    </row>
    <row r="214">
      <c r="A214" t="n">
        <v>16</v>
      </c>
      <c r="B214" t="n">
        <v>135</v>
      </c>
      <c r="C214" t="inlineStr">
        <is>
          <t xml:space="preserve">CONCLUIDO	</t>
        </is>
      </c>
      <c r="D214" t="n">
        <v>4.3086</v>
      </c>
      <c r="E214" t="n">
        <v>23.21</v>
      </c>
      <c r="F214" t="n">
        <v>18.38</v>
      </c>
      <c r="G214" t="n">
        <v>28.28</v>
      </c>
      <c r="H214" t="n">
        <v>0.33</v>
      </c>
      <c r="I214" t="n">
        <v>39</v>
      </c>
      <c r="J214" t="n">
        <v>270.88</v>
      </c>
      <c r="K214" t="n">
        <v>59.89</v>
      </c>
      <c r="L214" t="n">
        <v>5</v>
      </c>
      <c r="M214" t="n">
        <v>37</v>
      </c>
      <c r="N214" t="n">
        <v>70.98999999999999</v>
      </c>
      <c r="O214" t="n">
        <v>33642.62</v>
      </c>
      <c r="P214" t="n">
        <v>264.54</v>
      </c>
      <c r="Q214" t="n">
        <v>2924.77</v>
      </c>
      <c r="R214" t="n">
        <v>96.63</v>
      </c>
      <c r="S214" t="n">
        <v>60.56</v>
      </c>
      <c r="T214" t="n">
        <v>18123.56</v>
      </c>
      <c r="U214" t="n">
        <v>0.63</v>
      </c>
      <c r="V214" t="n">
        <v>0.9399999999999999</v>
      </c>
      <c r="W214" t="n">
        <v>0.23</v>
      </c>
      <c r="X214" t="n">
        <v>1.11</v>
      </c>
      <c r="Y214" t="n">
        <v>1</v>
      </c>
      <c r="Z214" t="n">
        <v>10</v>
      </c>
    </row>
    <row r="215">
      <c r="A215" t="n">
        <v>17</v>
      </c>
      <c r="B215" t="n">
        <v>135</v>
      </c>
      <c r="C215" t="inlineStr">
        <is>
          <t xml:space="preserve">CONCLUIDO	</t>
        </is>
      </c>
      <c r="D215" t="n">
        <v>4.3415</v>
      </c>
      <c r="E215" t="n">
        <v>23.03</v>
      </c>
      <c r="F215" t="n">
        <v>18.31</v>
      </c>
      <c r="G215" t="n">
        <v>29.69</v>
      </c>
      <c r="H215" t="n">
        <v>0.34</v>
      </c>
      <c r="I215" t="n">
        <v>37</v>
      </c>
      <c r="J215" t="n">
        <v>271.36</v>
      </c>
      <c r="K215" t="n">
        <v>59.89</v>
      </c>
      <c r="L215" t="n">
        <v>5.25</v>
      </c>
      <c r="M215" t="n">
        <v>35</v>
      </c>
      <c r="N215" t="n">
        <v>71.22</v>
      </c>
      <c r="O215" t="n">
        <v>33701.64</v>
      </c>
      <c r="P215" t="n">
        <v>260.64</v>
      </c>
      <c r="Q215" t="n">
        <v>2924.51</v>
      </c>
      <c r="R215" t="n">
        <v>94.31</v>
      </c>
      <c r="S215" t="n">
        <v>60.56</v>
      </c>
      <c r="T215" t="n">
        <v>16976.36</v>
      </c>
      <c r="U215" t="n">
        <v>0.64</v>
      </c>
      <c r="V215" t="n">
        <v>0.9399999999999999</v>
      </c>
      <c r="W215" t="n">
        <v>0.22</v>
      </c>
      <c r="X215" t="n">
        <v>1.03</v>
      </c>
      <c r="Y215" t="n">
        <v>1</v>
      </c>
      <c r="Z215" t="n">
        <v>10</v>
      </c>
    </row>
    <row r="216">
      <c r="A216" t="n">
        <v>18</v>
      </c>
      <c r="B216" t="n">
        <v>135</v>
      </c>
      <c r="C216" t="inlineStr">
        <is>
          <t xml:space="preserve">CONCLUIDO	</t>
        </is>
      </c>
      <c r="D216" t="n">
        <v>4.3741</v>
      </c>
      <c r="E216" t="n">
        <v>22.86</v>
      </c>
      <c r="F216" t="n">
        <v>18.24</v>
      </c>
      <c r="G216" t="n">
        <v>31.27</v>
      </c>
      <c r="H216" t="n">
        <v>0.36</v>
      </c>
      <c r="I216" t="n">
        <v>35</v>
      </c>
      <c r="J216" t="n">
        <v>271.84</v>
      </c>
      <c r="K216" t="n">
        <v>59.89</v>
      </c>
      <c r="L216" t="n">
        <v>5.5</v>
      </c>
      <c r="M216" t="n">
        <v>33</v>
      </c>
      <c r="N216" t="n">
        <v>71.45</v>
      </c>
      <c r="O216" t="n">
        <v>33760.74</v>
      </c>
      <c r="P216" t="n">
        <v>256.89</v>
      </c>
      <c r="Q216" t="n">
        <v>2924.56</v>
      </c>
      <c r="R216" t="n">
        <v>91.97</v>
      </c>
      <c r="S216" t="n">
        <v>60.56</v>
      </c>
      <c r="T216" t="n">
        <v>15814.75</v>
      </c>
      <c r="U216" t="n">
        <v>0.66</v>
      </c>
      <c r="V216" t="n">
        <v>0.9399999999999999</v>
      </c>
      <c r="W216" t="n">
        <v>0.22</v>
      </c>
      <c r="X216" t="n">
        <v>0.96</v>
      </c>
      <c r="Y216" t="n">
        <v>1</v>
      </c>
      <c r="Z216" t="n">
        <v>10</v>
      </c>
    </row>
    <row r="217">
      <c r="A217" t="n">
        <v>19</v>
      </c>
      <c r="B217" t="n">
        <v>135</v>
      </c>
      <c r="C217" t="inlineStr">
        <is>
          <t xml:space="preserve">CONCLUIDO	</t>
        </is>
      </c>
      <c r="D217" t="n">
        <v>4.4023</v>
      </c>
      <c r="E217" t="n">
        <v>22.72</v>
      </c>
      <c r="F217" t="n">
        <v>18.19</v>
      </c>
      <c r="G217" t="n">
        <v>33.08</v>
      </c>
      <c r="H217" t="n">
        <v>0.38</v>
      </c>
      <c r="I217" t="n">
        <v>33</v>
      </c>
      <c r="J217" t="n">
        <v>272.32</v>
      </c>
      <c r="K217" t="n">
        <v>59.89</v>
      </c>
      <c r="L217" t="n">
        <v>5.75</v>
      </c>
      <c r="M217" t="n">
        <v>31</v>
      </c>
      <c r="N217" t="n">
        <v>71.68000000000001</v>
      </c>
      <c r="O217" t="n">
        <v>33820.05</v>
      </c>
      <c r="P217" t="n">
        <v>252.87</v>
      </c>
      <c r="Q217" t="n">
        <v>2924.51</v>
      </c>
      <c r="R217" t="n">
        <v>90.51000000000001</v>
      </c>
      <c r="S217" t="n">
        <v>60.56</v>
      </c>
      <c r="T217" t="n">
        <v>15095.22</v>
      </c>
      <c r="U217" t="n">
        <v>0.67</v>
      </c>
      <c r="V217" t="n">
        <v>0.95</v>
      </c>
      <c r="W217" t="n">
        <v>0.22</v>
      </c>
      <c r="X217" t="n">
        <v>0.92</v>
      </c>
      <c r="Y217" t="n">
        <v>1</v>
      </c>
      <c r="Z217" t="n">
        <v>10</v>
      </c>
    </row>
    <row r="218">
      <c r="A218" t="n">
        <v>20</v>
      </c>
      <c r="B218" t="n">
        <v>135</v>
      </c>
      <c r="C218" t="inlineStr">
        <is>
          <t xml:space="preserve">CONCLUIDO	</t>
        </is>
      </c>
      <c r="D218" t="n">
        <v>4.4361</v>
      </c>
      <c r="E218" t="n">
        <v>22.54</v>
      </c>
      <c r="F218" t="n">
        <v>18.12</v>
      </c>
      <c r="G218" t="n">
        <v>35.08</v>
      </c>
      <c r="H218" t="n">
        <v>0.39</v>
      </c>
      <c r="I218" t="n">
        <v>31</v>
      </c>
      <c r="J218" t="n">
        <v>272.8</v>
      </c>
      <c r="K218" t="n">
        <v>59.89</v>
      </c>
      <c r="L218" t="n">
        <v>6</v>
      </c>
      <c r="M218" t="n">
        <v>29</v>
      </c>
      <c r="N218" t="n">
        <v>71.91</v>
      </c>
      <c r="O218" t="n">
        <v>33879.33</v>
      </c>
      <c r="P218" t="n">
        <v>248.52</v>
      </c>
      <c r="Q218" t="n">
        <v>2924.49</v>
      </c>
      <c r="R218" t="n">
        <v>88.17</v>
      </c>
      <c r="S218" t="n">
        <v>60.56</v>
      </c>
      <c r="T218" t="n">
        <v>13935.73</v>
      </c>
      <c r="U218" t="n">
        <v>0.6899999999999999</v>
      </c>
      <c r="V218" t="n">
        <v>0.95</v>
      </c>
      <c r="W218" t="n">
        <v>0.21</v>
      </c>
      <c r="X218" t="n">
        <v>0.84</v>
      </c>
      <c r="Y218" t="n">
        <v>1</v>
      </c>
      <c r="Z218" t="n">
        <v>10</v>
      </c>
    </row>
    <row r="219">
      <c r="A219" t="n">
        <v>21</v>
      </c>
      <c r="B219" t="n">
        <v>135</v>
      </c>
      <c r="C219" t="inlineStr">
        <is>
          <t xml:space="preserve">CONCLUIDO	</t>
        </is>
      </c>
      <c r="D219" t="n">
        <v>4.4687</v>
      </c>
      <c r="E219" t="n">
        <v>22.38</v>
      </c>
      <c r="F219" t="n">
        <v>18.06</v>
      </c>
      <c r="G219" t="n">
        <v>37.36</v>
      </c>
      <c r="H219" t="n">
        <v>0.41</v>
      </c>
      <c r="I219" t="n">
        <v>29</v>
      </c>
      <c r="J219" t="n">
        <v>273.28</v>
      </c>
      <c r="K219" t="n">
        <v>59.89</v>
      </c>
      <c r="L219" t="n">
        <v>6.25</v>
      </c>
      <c r="M219" t="n">
        <v>27</v>
      </c>
      <c r="N219" t="n">
        <v>72.14</v>
      </c>
      <c r="O219" t="n">
        <v>33938.7</v>
      </c>
      <c r="P219" t="n">
        <v>243.61</v>
      </c>
      <c r="Q219" t="n">
        <v>2924.42</v>
      </c>
      <c r="R219" t="n">
        <v>86.03</v>
      </c>
      <c r="S219" t="n">
        <v>60.56</v>
      </c>
      <c r="T219" t="n">
        <v>12874.38</v>
      </c>
      <c r="U219" t="n">
        <v>0.7</v>
      </c>
      <c r="V219" t="n">
        <v>0.95</v>
      </c>
      <c r="W219" t="n">
        <v>0.21</v>
      </c>
      <c r="X219" t="n">
        <v>0.78</v>
      </c>
      <c r="Y219" t="n">
        <v>1</v>
      </c>
      <c r="Z219" t="n">
        <v>10</v>
      </c>
    </row>
    <row r="220">
      <c r="A220" t="n">
        <v>22</v>
      </c>
      <c r="B220" t="n">
        <v>135</v>
      </c>
      <c r="C220" t="inlineStr">
        <is>
          <t xml:space="preserve">CONCLUIDO	</t>
        </is>
      </c>
      <c r="D220" t="n">
        <v>4.495</v>
      </c>
      <c r="E220" t="n">
        <v>22.25</v>
      </c>
      <c r="F220" t="n">
        <v>17.98</v>
      </c>
      <c r="G220" t="n">
        <v>38.52</v>
      </c>
      <c r="H220" t="n">
        <v>0.42</v>
      </c>
      <c r="I220" t="n">
        <v>28</v>
      </c>
      <c r="J220" t="n">
        <v>273.76</v>
      </c>
      <c r="K220" t="n">
        <v>59.89</v>
      </c>
      <c r="L220" t="n">
        <v>6.5</v>
      </c>
      <c r="M220" t="n">
        <v>26</v>
      </c>
      <c r="N220" t="n">
        <v>72.37</v>
      </c>
      <c r="O220" t="n">
        <v>33998.16</v>
      </c>
      <c r="P220" t="n">
        <v>240.13</v>
      </c>
      <c r="Q220" t="n">
        <v>2924.59</v>
      </c>
      <c r="R220" t="n">
        <v>82.98999999999999</v>
      </c>
      <c r="S220" t="n">
        <v>60.56</v>
      </c>
      <c r="T220" t="n">
        <v>11359.75</v>
      </c>
      <c r="U220" t="n">
        <v>0.73</v>
      </c>
      <c r="V220" t="n">
        <v>0.96</v>
      </c>
      <c r="W220" t="n">
        <v>0.22</v>
      </c>
      <c r="X220" t="n">
        <v>0.7</v>
      </c>
      <c r="Y220" t="n">
        <v>1</v>
      </c>
      <c r="Z220" t="n">
        <v>10</v>
      </c>
    </row>
    <row r="221">
      <c r="A221" t="n">
        <v>23</v>
      </c>
      <c r="B221" t="n">
        <v>135</v>
      </c>
      <c r="C221" t="inlineStr">
        <is>
          <t xml:space="preserve">CONCLUIDO	</t>
        </is>
      </c>
      <c r="D221" t="n">
        <v>4.5234</v>
      </c>
      <c r="E221" t="n">
        <v>22.11</v>
      </c>
      <c r="F221" t="n">
        <v>17.94</v>
      </c>
      <c r="G221" t="n">
        <v>41.4</v>
      </c>
      <c r="H221" t="n">
        <v>0.44</v>
      </c>
      <c r="I221" t="n">
        <v>26</v>
      </c>
      <c r="J221" t="n">
        <v>274.24</v>
      </c>
      <c r="K221" t="n">
        <v>59.89</v>
      </c>
      <c r="L221" t="n">
        <v>6.75</v>
      </c>
      <c r="M221" t="n">
        <v>24</v>
      </c>
      <c r="N221" t="n">
        <v>72.61</v>
      </c>
      <c r="O221" t="n">
        <v>34057.71</v>
      </c>
      <c r="P221" t="n">
        <v>235.3</v>
      </c>
      <c r="Q221" t="n">
        <v>2924.44</v>
      </c>
      <c r="R221" t="n">
        <v>82.61</v>
      </c>
      <c r="S221" t="n">
        <v>60.56</v>
      </c>
      <c r="T221" t="n">
        <v>11179.9</v>
      </c>
      <c r="U221" t="n">
        <v>0.73</v>
      </c>
      <c r="V221" t="n">
        <v>0.96</v>
      </c>
      <c r="W221" t="n">
        <v>0.19</v>
      </c>
      <c r="X221" t="n">
        <v>0.66</v>
      </c>
      <c r="Y221" t="n">
        <v>1</v>
      </c>
      <c r="Z221" t="n">
        <v>10</v>
      </c>
    </row>
    <row r="222">
      <c r="A222" t="n">
        <v>24</v>
      </c>
      <c r="B222" t="n">
        <v>135</v>
      </c>
      <c r="C222" t="inlineStr">
        <is>
          <t xml:space="preserve">CONCLUIDO	</t>
        </is>
      </c>
      <c r="D222" t="n">
        <v>4.5235</v>
      </c>
      <c r="E222" t="n">
        <v>22.11</v>
      </c>
      <c r="F222" t="n">
        <v>17.99</v>
      </c>
      <c r="G222" t="n">
        <v>43.18</v>
      </c>
      <c r="H222" t="n">
        <v>0.45</v>
      </c>
      <c r="I222" t="n">
        <v>25</v>
      </c>
      <c r="J222" t="n">
        <v>274.73</v>
      </c>
      <c r="K222" t="n">
        <v>59.89</v>
      </c>
      <c r="L222" t="n">
        <v>7</v>
      </c>
      <c r="M222" t="n">
        <v>23</v>
      </c>
      <c r="N222" t="n">
        <v>72.84</v>
      </c>
      <c r="O222" t="n">
        <v>34117.35</v>
      </c>
      <c r="P222" t="n">
        <v>233.79</v>
      </c>
      <c r="Q222" t="n">
        <v>2924.63</v>
      </c>
      <c r="R222" t="n">
        <v>83.83</v>
      </c>
      <c r="S222" t="n">
        <v>60.56</v>
      </c>
      <c r="T222" t="n">
        <v>11793.39</v>
      </c>
      <c r="U222" t="n">
        <v>0.72</v>
      </c>
      <c r="V222" t="n">
        <v>0.96</v>
      </c>
      <c r="W222" t="n">
        <v>0.21</v>
      </c>
      <c r="X222" t="n">
        <v>0.71</v>
      </c>
      <c r="Y222" t="n">
        <v>1</v>
      </c>
      <c r="Z222" t="n">
        <v>10</v>
      </c>
    </row>
    <row r="223">
      <c r="A223" t="n">
        <v>25</v>
      </c>
      <c r="B223" t="n">
        <v>135</v>
      </c>
      <c r="C223" t="inlineStr">
        <is>
          <t xml:space="preserve">CONCLUIDO	</t>
        </is>
      </c>
      <c r="D223" t="n">
        <v>4.5383</v>
      </c>
      <c r="E223" t="n">
        <v>22.03</v>
      </c>
      <c r="F223" t="n">
        <v>17.97</v>
      </c>
      <c r="G223" t="n">
        <v>44.92</v>
      </c>
      <c r="H223" t="n">
        <v>0.47</v>
      </c>
      <c r="I223" t="n">
        <v>24</v>
      </c>
      <c r="J223" t="n">
        <v>275.21</v>
      </c>
      <c r="K223" t="n">
        <v>59.89</v>
      </c>
      <c r="L223" t="n">
        <v>7.25</v>
      </c>
      <c r="M223" t="n">
        <v>16</v>
      </c>
      <c r="N223" t="n">
        <v>73.08</v>
      </c>
      <c r="O223" t="n">
        <v>34177.09</v>
      </c>
      <c r="P223" t="n">
        <v>229.79</v>
      </c>
      <c r="Q223" t="n">
        <v>2924.42</v>
      </c>
      <c r="R223" t="n">
        <v>83.06</v>
      </c>
      <c r="S223" t="n">
        <v>60.56</v>
      </c>
      <c r="T223" t="n">
        <v>11416.25</v>
      </c>
      <c r="U223" t="n">
        <v>0.73</v>
      </c>
      <c r="V223" t="n">
        <v>0.96</v>
      </c>
      <c r="W223" t="n">
        <v>0.21</v>
      </c>
      <c r="X223" t="n">
        <v>0.6899999999999999</v>
      </c>
      <c r="Y223" t="n">
        <v>1</v>
      </c>
      <c r="Z223" t="n">
        <v>10</v>
      </c>
    </row>
    <row r="224">
      <c r="A224" t="n">
        <v>26</v>
      </c>
      <c r="B224" t="n">
        <v>135</v>
      </c>
      <c r="C224" t="inlineStr">
        <is>
          <t xml:space="preserve">CONCLUIDO	</t>
        </is>
      </c>
      <c r="D224" t="n">
        <v>4.5585</v>
      </c>
      <c r="E224" t="n">
        <v>21.94</v>
      </c>
      <c r="F224" t="n">
        <v>17.92</v>
      </c>
      <c r="G224" t="n">
        <v>46.75</v>
      </c>
      <c r="H224" t="n">
        <v>0.48</v>
      </c>
      <c r="I224" t="n">
        <v>23</v>
      </c>
      <c r="J224" t="n">
        <v>275.7</v>
      </c>
      <c r="K224" t="n">
        <v>59.89</v>
      </c>
      <c r="L224" t="n">
        <v>7.5</v>
      </c>
      <c r="M224" t="n">
        <v>8</v>
      </c>
      <c r="N224" t="n">
        <v>73.31</v>
      </c>
      <c r="O224" t="n">
        <v>34236.91</v>
      </c>
      <c r="P224" t="n">
        <v>226.82</v>
      </c>
      <c r="Q224" t="n">
        <v>2924.45</v>
      </c>
      <c r="R224" t="n">
        <v>81.03</v>
      </c>
      <c r="S224" t="n">
        <v>60.56</v>
      </c>
      <c r="T224" t="n">
        <v>10406.87</v>
      </c>
      <c r="U224" t="n">
        <v>0.75</v>
      </c>
      <c r="V224" t="n">
        <v>0.96</v>
      </c>
      <c r="W224" t="n">
        <v>0.22</v>
      </c>
      <c r="X224" t="n">
        <v>0.64</v>
      </c>
      <c r="Y224" t="n">
        <v>1</v>
      </c>
      <c r="Z224" t="n">
        <v>10</v>
      </c>
    </row>
    <row r="225">
      <c r="A225" t="n">
        <v>27</v>
      </c>
      <c r="B225" t="n">
        <v>135</v>
      </c>
      <c r="C225" t="inlineStr">
        <is>
          <t xml:space="preserve">CONCLUIDO	</t>
        </is>
      </c>
      <c r="D225" t="n">
        <v>4.556</v>
      </c>
      <c r="E225" t="n">
        <v>21.95</v>
      </c>
      <c r="F225" t="n">
        <v>17.93</v>
      </c>
      <c r="G225" t="n">
        <v>46.78</v>
      </c>
      <c r="H225" t="n">
        <v>0.5</v>
      </c>
      <c r="I225" t="n">
        <v>23</v>
      </c>
      <c r="J225" t="n">
        <v>276.18</v>
      </c>
      <c r="K225" t="n">
        <v>59.89</v>
      </c>
      <c r="L225" t="n">
        <v>7.75</v>
      </c>
      <c r="M225" t="n">
        <v>3</v>
      </c>
      <c r="N225" t="n">
        <v>73.55</v>
      </c>
      <c r="O225" t="n">
        <v>34296.82</v>
      </c>
      <c r="P225" t="n">
        <v>226.69</v>
      </c>
      <c r="Q225" t="n">
        <v>2924.52</v>
      </c>
      <c r="R225" t="n">
        <v>81.28</v>
      </c>
      <c r="S225" t="n">
        <v>60.56</v>
      </c>
      <c r="T225" t="n">
        <v>10530</v>
      </c>
      <c r="U225" t="n">
        <v>0.75</v>
      </c>
      <c r="V225" t="n">
        <v>0.96</v>
      </c>
      <c r="W225" t="n">
        <v>0.22</v>
      </c>
      <c r="X225" t="n">
        <v>0.66</v>
      </c>
      <c r="Y225" t="n">
        <v>1</v>
      </c>
      <c r="Z225" t="n">
        <v>10</v>
      </c>
    </row>
    <row r="226">
      <c r="A226" t="n">
        <v>28</v>
      </c>
      <c r="B226" t="n">
        <v>135</v>
      </c>
      <c r="C226" t="inlineStr">
        <is>
          <t xml:space="preserve">CONCLUIDO	</t>
        </is>
      </c>
      <c r="D226" t="n">
        <v>4.5552</v>
      </c>
      <c r="E226" t="n">
        <v>21.95</v>
      </c>
      <c r="F226" t="n">
        <v>17.94</v>
      </c>
      <c r="G226" t="n">
        <v>46.79</v>
      </c>
      <c r="H226" t="n">
        <v>0.51</v>
      </c>
      <c r="I226" t="n">
        <v>23</v>
      </c>
      <c r="J226" t="n">
        <v>276.67</v>
      </c>
      <c r="K226" t="n">
        <v>59.89</v>
      </c>
      <c r="L226" t="n">
        <v>8</v>
      </c>
      <c r="M226" t="n">
        <v>0</v>
      </c>
      <c r="N226" t="n">
        <v>73.78</v>
      </c>
      <c r="O226" t="n">
        <v>34356.83</v>
      </c>
      <c r="P226" t="n">
        <v>226.73</v>
      </c>
      <c r="Q226" t="n">
        <v>2924.42</v>
      </c>
      <c r="R226" t="n">
        <v>81.22</v>
      </c>
      <c r="S226" t="n">
        <v>60.56</v>
      </c>
      <c r="T226" t="n">
        <v>10501.53</v>
      </c>
      <c r="U226" t="n">
        <v>0.75</v>
      </c>
      <c r="V226" t="n">
        <v>0.96</v>
      </c>
      <c r="W226" t="n">
        <v>0.23</v>
      </c>
      <c r="X226" t="n">
        <v>0.66</v>
      </c>
      <c r="Y226" t="n">
        <v>1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3.1617</v>
      </c>
      <c r="E227" t="n">
        <v>31.63</v>
      </c>
      <c r="F227" t="n">
        <v>23.02</v>
      </c>
      <c r="G227" t="n">
        <v>7.08</v>
      </c>
      <c r="H227" t="n">
        <v>0.11</v>
      </c>
      <c r="I227" t="n">
        <v>195</v>
      </c>
      <c r="J227" t="n">
        <v>159.12</v>
      </c>
      <c r="K227" t="n">
        <v>50.28</v>
      </c>
      <c r="L227" t="n">
        <v>1</v>
      </c>
      <c r="M227" t="n">
        <v>193</v>
      </c>
      <c r="N227" t="n">
        <v>27.84</v>
      </c>
      <c r="O227" t="n">
        <v>19859.16</v>
      </c>
      <c r="P227" t="n">
        <v>268.18</v>
      </c>
      <c r="Q227" t="n">
        <v>2924.9</v>
      </c>
      <c r="R227" t="n">
        <v>248</v>
      </c>
      <c r="S227" t="n">
        <v>60.56</v>
      </c>
      <c r="T227" t="n">
        <v>93028.14</v>
      </c>
      <c r="U227" t="n">
        <v>0.24</v>
      </c>
      <c r="V227" t="n">
        <v>0.75</v>
      </c>
      <c r="W227" t="n">
        <v>0.49</v>
      </c>
      <c r="X227" t="n">
        <v>5.74</v>
      </c>
      <c r="Y227" t="n">
        <v>1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3.5347</v>
      </c>
      <c r="E228" t="n">
        <v>28.29</v>
      </c>
      <c r="F228" t="n">
        <v>21.39</v>
      </c>
      <c r="G228" t="n">
        <v>9.039999999999999</v>
      </c>
      <c r="H228" t="n">
        <v>0.14</v>
      </c>
      <c r="I228" t="n">
        <v>142</v>
      </c>
      <c r="J228" t="n">
        <v>159.48</v>
      </c>
      <c r="K228" t="n">
        <v>50.28</v>
      </c>
      <c r="L228" t="n">
        <v>1.25</v>
      </c>
      <c r="M228" t="n">
        <v>140</v>
      </c>
      <c r="N228" t="n">
        <v>27.95</v>
      </c>
      <c r="O228" t="n">
        <v>19902.91</v>
      </c>
      <c r="P228" t="n">
        <v>244.2</v>
      </c>
      <c r="Q228" t="n">
        <v>2925.05</v>
      </c>
      <c r="R228" t="n">
        <v>195</v>
      </c>
      <c r="S228" t="n">
        <v>60.56</v>
      </c>
      <c r="T228" t="n">
        <v>66795.69</v>
      </c>
      <c r="U228" t="n">
        <v>0.31</v>
      </c>
      <c r="V228" t="n">
        <v>0.8</v>
      </c>
      <c r="W228" t="n">
        <v>0.39</v>
      </c>
      <c r="X228" t="n">
        <v>4.11</v>
      </c>
      <c r="Y228" t="n">
        <v>1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3.7945</v>
      </c>
      <c r="E229" t="n">
        <v>26.35</v>
      </c>
      <c r="F229" t="n">
        <v>20.45</v>
      </c>
      <c r="G229" t="n">
        <v>11.06</v>
      </c>
      <c r="H229" t="n">
        <v>0.17</v>
      </c>
      <c r="I229" t="n">
        <v>111</v>
      </c>
      <c r="J229" t="n">
        <v>159.83</v>
      </c>
      <c r="K229" t="n">
        <v>50.28</v>
      </c>
      <c r="L229" t="n">
        <v>1.5</v>
      </c>
      <c r="M229" t="n">
        <v>109</v>
      </c>
      <c r="N229" t="n">
        <v>28.05</v>
      </c>
      <c r="O229" t="n">
        <v>19946.71</v>
      </c>
      <c r="P229" t="n">
        <v>228.67</v>
      </c>
      <c r="Q229" t="n">
        <v>2924.68</v>
      </c>
      <c r="R229" t="n">
        <v>164.14</v>
      </c>
      <c r="S229" t="n">
        <v>60.56</v>
      </c>
      <c r="T229" t="n">
        <v>51520.04</v>
      </c>
      <c r="U229" t="n">
        <v>0.37</v>
      </c>
      <c r="V229" t="n">
        <v>0.84</v>
      </c>
      <c r="W229" t="n">
        <v>0.34</v>
      </c>
      <c r="X229" t="n">
        <v>3.17</v>
      </c>
      <c r="Y229" t="n">
        <v>1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3.991</v>
      </c>
      <c r="E230" t="n">
        <v>25.06</v>
      </c>
      <c r="F230" t="n">
        <v>19.83</v>
      </c>
      <c r="G230" t="n">
        <v>13.22</v>
      </c>
      <c r="H230" t="n">
        <v>0.19</v>
      </c>
      <c r="I230" t="n">
        <v>90</v>
      </c>
      <c r="J230" t="n">
        <v>160.19</v>
      </c>
      <c r="K230" t="n">
        <v>50.28</v>
      </c>
      <c r="L230" t="n">
        <v>1.75</v>
      </c>
      <c r="M230" t="n">
        <v>88</v>
      </c>
      <c r="N230" t="n">
        <v>28.16</v>
      </c>
      <c r="O230" t="n">
        <v>19990.53</v>
      </c>
      <c r="P230" t="n">
        <v>216.72</v>
      </c>
      <c r="Q230" t="n">
        <v>2924.67</v>
      </c>
      <c r="R230" t="n">
        <v>143.83</v>
      </c>
      <c r="S230" t="n">
        <v>60.56</v>
      </c>
      <c r="T230" t="n">
        <v>41470.05</v>
      </c>
      <c r="U230" t="n">
        <v>0.42</v>
      </c>
      <c r="V230" t="n">
        <v>0.87</v>
      </c>
      <c r="W230" t="n">
        <v>0.31</v>
      </c>
      <c r="X230" t="n">
        <v>2.55</v>
      </c>
      <c r="Y230" t="n">
        <v>1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4.1351</v>
      </c>
      <c r="E231" t="n">
        <v>24.18</v>
      </c>
      <c r="F231" t="n">
        <v>19.41</v>
      </c>
      <c r="G231" t="n">
        <v>15.32</v>
      </c>
      <c r="H231" t="n">
        <v>0.22</v>
      </c>
      <c r="I231" t="n">
        <v>76</v>
      </c>
      <c r="J231" t="n">
        <v>160.54</v>
      </c>
      <c r="K231" t="n">
        <v>50.28</v>
      </c>
      <c r="L231" t="n">
        <v>2</v>
      </c>
      <c r="M231" t="n">
        <v>74</v>
      </c>
      <c r="N231" t="n">
        <v>28.26</v>
      </c>
      <c r="O231" t="n">
        <v>20034.4</v>
      </c>
      <c r="P231" t="n">
        <v>206.93</v>
      </c>
      <c r="Q231" t="n">
        <v>2924.76</v>
      </c>
      <c r="R231" t="n">
        <v>130.13</v>
      </c>
      <c r="S231" t="n">
        <v>60.56</v>
      </c>
      <c r="T231" t="n">
        <v>34688.02</v>
      </c>
      <c r="U231" t="n">
        <v>0.47</v>
      </c>
      <c r="V231" t="n">
        <v>0.89</v>
      </c>
      <c r="W231" t="n">
        <v>0.28</v>
      </c>
      <c r="X231" t="n">
        <v>2.13</v>
      </c>
      <c r="Y231" t="n">
        <v>1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4.2563</v>
      </c>
      <c r="E232" t="n">
        <v>23.49</v>
      </c>
      <c r="F232" t="n">
        <v>19.08</v>
      </c>
      <c r="G232" t="n">
        <v>17.61</v>
      </c>
      <c r="H232" t="n">
        <v>0.25</v>
      </c>
      <c r="I232" t="n">
        <v>65</v>
      </c>
      <c r="J232" t="n">
        <v>160.9</v>
      </c>
      <c r="K232" t="n">
        <v>50.28</v>
      </c>
      <c r="L232" t="n">
        <v>2.25</v>
      </c>
      <c r="M232" t="n">
        <v>63</v>
      </c>
      <c r="N232" t="n">
        <v>28.37</v>
      </c>
      <c r="O232" t="n">
        <v>20078.3</v>
      </c>
      <c r="P232" t="n">
        <v>198.28</v>
      </c>
      <c r="Q232" t="n">
        <v>2924.6</v>
      </c>
      <c r="R232" t="n">
        <v>119</v>
      </c>
      <c r="S232" t="n">
        <v>60.56</v>
      </c>
      <c r="T232" t="n">
        <v>29178.75</v>
      </c>
      <c r="U232" t="n">
        <v>0.51</v>
      </c>
      <c r="V232" t="n">
        <v>0.9</v>
      </c>
      <c r="W232" t="n">
        <v>0.27</v>
      </c>
      <c r="X232" t="n">
        <v>1.8</v>
      </c>
      <c r="Y232" t="n">
        <v>1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4.4074</v>
      </c>
      <c r="E233" t="n">
        <v>22.69</v>
      </c>
      <c r="F233" t="n">
        <v>18.59</v>
      </c>
      <c r="G233" t="n">
        <v>20.28</v>
      </c>
      <c r="H233" t="n">
        <v>0.27</v>
      </c>
      <c r="I233" t="n">
        <v>55</v>
      </c>
      <c r="J233" t="n">
        <v>161.26</v>
      </c>
      <c r="K233" t="n">
        <v>50.28</v>
      </c>
      <c r="L233" t="n">
        <v>2.5</v>
      </c>
      <c r="M233" t="n">
        <v>53</v>
      </c>
      <c r="N233" t="n">
        <v>28.48</v>
      </c>
      <c r="O233" t="n">
        <v>20122.23</v>
      </c>
      <c r="P233" t="n">
        <v>186.82</v>
      </c>
      <c r="Q233" t="n">
        <v>2924.56</v>
      </c>
      <c r="R233" t="n">
        <v>102.71</v>
      </c>
      <c r="S233" t="n">
        <v>60.56</v>
      </c>
      <c r="T233" t="n">
        <v>21085.52</v>
      </c>
      <c r="U233" t="n">
        <v>0.59</v>
      </c>
      <c r="V233" t="n">
        <v>0.93</v>
      </c>
      <c r="W233" t="n">
        <v>0.25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4.3713</v>
      </c>
      <c r="E234" t="n">
        <v>22.88</v>
      </c>
      <c r="F234" t="n">
        <v>18.94</v>
      </c>
      <c r="G234" t="n">
        <v>22.73</v>
      </c>
      <c r="H234" t="n">
        <v>0.3</v>
      </c>
      <c r="I234" t="n">
        <v>50</v>
      </c>
      <c r="J234" t="n">
        <v>161.61</v>
      </c>
      <c r="K234" t="n">
        <v>50.28</v>
      </c>
      <c r="L234" t="n">
        <v>2.75</v>
      </c>
      <c r="M234" t="n">
        <v>48</v>
      </c>
      <c r="N234" t="n">
        <v>28.58</v>
      </c>
      <c r="O234" t="n">
        <v>20166.2</v>
      </c>
      <c r="P234" t="n">
        <v>186.73</v>
      </c>
      <c r="Q234" t="n">
        <v>2924.51</v>
      </c>
      <c r="R234" t="n">
        <v>116.35</v>
      </c>
      <c r="S234" t="n">
        <v>60.56</v>
      </c>
      <c r="T234" t="n">
        <v>27930.76</v>
      </c>
      <c r="U234" t="n">
        <v>0.52</v>
      </c>
      <c r="V234" t="n">
        <v>0.91</v>
      </c>
      <c r="W234" t="n">
        <v>0.23</v>
      </c>
      <c r="X234" t="n">
        <v>1.66</v>
      </c>
      <c r="Y234" t="n">
        <v>1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4.5002</v>
      </c>
      <c r="E235" t="n">
        <v>22.22</v>
      </c>
      <c r="F235" t="n">
        <v>18.51</v>
      </c>
      <c r="G235" t="n">
        <v>25.83</v>
      </c>
      <c r="H235" t="n">
        <v>0.33</v>
      </c>
      <c r="I235" t="n">
        <v>43</v>
      </c>
      <c r="J235" t="n">
        <v>161.97</v>
      </c>
      <c r="K235" t="n">
        <v>50.28</v>
      </c>
      <c r="L235" t="n">
        <v>3</v>
      </c>
      <c r="M235" t="n">
        <v>40</v>
      </c>
      <c r="N235" t="n">
        <v>28.69</v>
      </c>
      <c r="O235" t="n">
        <v>20210.21</v>
      </c>
      <c r="P235" t="n">
        <v>175.05</v>
      </c>
      <c r="Q235" t="n">
        <v>2924.48</v>
      </c>
      <c r="R235" t="n">
        <v>100.97</v>
      </c>
      <c r="S235" t="n">
        <v>60.56</v>
      </c>
      <c r="T235" t="n">
        <v>20272.89</v>
      </c>
      <c r="U235" t="n">
        <v>0.6</v>
      </c>
      <c r="V235" t="n">
        <v>0.93</v>
      </c>
      <c r="W235" t="n">
        <v>0.23</v>
      </c>
      <c r="X235" t="n">
        <v>1.23</v>
      </c>
      <c r="Y235" t="n">
        <v>1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4.5495</v>
      </c>
      <c r="E236" t="n">
        <v>21.98</v>
      </c>
      <c r="F236" t="n">
        <v>18.4</v>
      </c>
      <c r="G236" t="n">
        <v>28.31</v>
      </c>
      <c r="H236" t="n">
        <v>0.35</v>
      </c>
      <c r="I236" t="n">
        <v>39</v>
      </c>
      <c r="J236" t="n">
        <v>162.33</v>
      </c>
      <c r="K236" t="n">
        <v>50.28</v>
      </c>
      <c r="L236" t="n">
        <v>3.25</v>
      </c>
      <c r="M236" t="n">
        <v>17</v>
      </c>
      <c r="N236" t="n">
        <v>28.8</v>
      </c>
      <c r="O236" t="n">
        <v>20254.26</v>
      </c>
      <c r="P236" t="n">
        <v>169.31</v>
      </c>
      <c r="Q236" t="n">
        <v>2924.61</v>
      </c>
      <c r="R236" t="n">
        <v>96.58</v>
      </c>
      <c r="S236" t="n">
        <v>60.56</v>
      </c>
      <c r="T236" t="n">
        <v>18099.13</v>
      </c>
      <c r="U236" t="n">
        <v>0.63</v>
      </c>
      <c r="V236" t="n">
        <v>0.9399999999999999</v>
      </c>
      <c r="W236" t="n">
        <v>0.25</v>
      </c>
      <c r="X236" t="n">
        <v>1.12</v>
      </c>
      <c r="Y236" t="n">
        <v>1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4.5593</v>
      </c>
      <c r="E237" t="n">
        <v>21.93</v>
      </c>
      <c r="F237" t="n">
        <v>18.38</v>
      </c>
      <c r="G237" t="n">
        <v>29.03</v>
      </c>
      <c r="H237" t="n">
        <v>0.38</v>
      </c>
      <c r="I237" t="n">
        <v>38</v>
      </c>
      <c r="J237" t="n">
        <v>162.68</v>
      </c>
      <c r="K237" t="n">
        <v>50.28</v>
      </c>
      <c r="L237" t="n">
        <v>3.5</v>
      </c>
      <c r="M237" t="n">
        <v>2</v>
      </c>
      <c r="N237" t="n">
        <v>28.9</v>
      </c>
      <c r="O237" t="n">
        <v>20298.34</v>
      </c>
      <c r="P237" t="n">
        <v>167.72</v>
      </c>
      <c r="Q237" t="n">
        <v>2924.54</v>
      </c>
      <c r="R237" t="n">
        <v>95.15000000000001</v>
      </c>
      <c r="S237" t="n">
        <v>60.56</v>
      </c>
      <c r="T237" t="n">
        <v>17388.22</v>
      </c>
      <c r="U237" t="n">
        <v>0.64</v>
      </c>
      <c r="V237" t="n">
        <v>0.9399999999999999</v>
      </c>
      <c r="W237" t="n">
        <v>0.27</v>
      </c>
      <c r="X237" t="n">
        <v>1.11</v>
      </c>
      <c r="Y237" t="n">
        <v>1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4.5582</v>
      </c>
      <c r="E238" t="n">
        <v>21.94</v>
      </c>
      <c r="F238" t="n">
        <v>18.39</v>
      </c>
      <c r="G238" t="n">
        <v>29.04</v>
      </c>
      <c r="H238" t="n">
        <v>0.41</v>
      </c>
      <c r="I238" t="n">
        <v>38</v>
      </c>
      <c r="J238" t="n">
        <v>163.04</v>
      </c>
      <c r="K238" t="n">
        <v>50.28</v>
      </c>
      <c r="L238" t="n">
        <v>3.75</v>
      </c>
      <c r="M238" t="n">
        <v>0</v>
      </c>
      <c r="N238" t="n">
        <v>29.01</v>
      </c>
      <c r="O238" t="n">
        <v>20342.46</v>
      </c>
      <c r="P238" t="n">
        <v>167.9</v>
      </c>
      <c r="Q238" t="n">
        <v>2924.76</v>
      </c>
      <c r="R238" t="n">
        <v>95.25</v>
      </c>
      <c r="S238" t="n">
        <v>60.56</v>
      </c>
      <c r="T238" t="n">
        <v>17441.79</v>
      </c>
      <c r="U238" t="n">
        <v>0.64</v>
      </c>
      <c r="V238" t="n">
        <v>0.9399999999999999</v>
      </c>
      <c r="W238" t="n">
        <v>0.27</v>
      </c>
      <c r="X238" t="n">
        <v>1.11</v>
      </c>
      <c r="Y238" t="n">
        <v>1</v>
      </c>
      <c r="Z238" t="n">
        <v>10</v>
      </c>
    </row>
    <row r="239">
      <c r="A239" t="n">
        <v>0</v>
      </c>
      <c r="B239" t="n">
        <v>115</v>
      </c>
      <c r="C239" t="inlineStr">
        <is>
          <t xml:space="preserve">CONCLUIDO	</t>
        </is>
      </c>
      <c r="D239" t="n">
        <v>2.4857</v>
      </c>
      <c r="E239" t="n">
        <v>40.23</v>
      </c>
      <c r="F239" t="n">
        <v>25.5</v>
      </c>
      <c r="G239" t="n">
        <v>5.56</v>
      </c>
      <c r="H239" t="n">
        <v>0.08</v>
      </c>
      <c r="I239" t="n">
        <v>275</v>
      </c>
      <c r="J239" t="n">
        <v>222.93</v>
      </c>
      <c r="K239" t="n">
        <v>56.94</v>
      </c>
      <c r="L239" t="n">
        <v>1</v>
      </c>
      <c r="M239" t="n">
        <v>273</v>
      </c>
      <c r="N239" t="n">
        <v>49.99</v>
      </c>
      <c r="O239" t="n">
        <v>27728.69</v>
      </c>
      <c r="P239" t="n">
        <v>377.89</v>
      </c>
      <c r="Q239" t="n">
        <v>2925.77</v>
      </c>
      <c r="R239" t="n">
        <v>330.06</v>
      </c>
      <c r="S239" t="n">
        <v>60.56</v>
      </c>
      <c r="T239" t="n">
        <v>133660.9</v>
      </c>
      <c r="U239" t="n">
        <v>0.18</v>
      </c>
      <c r="V239" t="n">
        <v>0.68</v>
      </c>
      <c r="W239" t="n">
        <v>0.59</v>
      </c>
      <c r="X239" t="n">
        <v>8.210000000000001</v>
      </c>
      <c r="Y239" t="n">
        <v>1</v>
      </c>
      <c r="Z239" t="n">
        <v>10</v>
      </c>
    </row>
    <row r="240">
      <c r="A240" t="n">
        <v>1</v>
      </c>
      <c r="B240" t="n">
        <v>115</v>
      </c>
      <c r="C240" t="inlineStr">
        <is>
          <t xml:space="preserve">CONCLUIDO	</t>
        </is>
      </c>
      <c r="D240" t="n">
        <v>2.9163</v>
      </c>
      <c r="E240" t="n">
        <v>34.29</v>
      </c>
      <c r="F240" t="n">
        <v>23.03</v>
      </c>
      <c r="G240" t="n">
        <v>7.05</v>
      </c>
      <c r="H240" t="n">
        <v>0.1</v>
      </c>
      <c r="I240" t="n">
        <v>196</v>
      </c>
      <c r="J240" t="n">
        <v>223.35</v>
      </c>
      <c r="K240" t="n">
        <v>56.94</v>
      </c>
      <c r="L240" t="n">
        <v>1.25</v>
      </c>
      <c r="M240" t="n">
        <v>194</v>
      </c>
      <c r="N240" t="n">
        <v>50.15</v>
      </c>
      <c r="O240" t="n">
        <v>27780.03</v>
      </c>
      <c r="P240" t="n">
        <v>337.62</v>
      </c>
      <c r="Q240" t="n">
        <v>2925.14</v>
      </c>
      <c r="R240" t="n">
        <v>248.53</v>
      </c>
      <c r="S240" t="n">
        <v>60.56</v>
      </c>
      <c r="T240" t="n">
        <v>93290.39</v>
      </c>
      <c r="U240" t="n">
        <v>0.24</v>
      </c>
      <c r="V240" t="n">
        <v>0.75</v>
      </c>
      <c r="W240" t="n">
        <v>0.48</v>
      </c>
      <c r="X240" t="n">
        <v>5.75</v>
      </c>
      <c r="Y240" t="n">
        <v>1</v>
      </c>
      <c r="Z240" t="n">
        <v>10</v>
      </c>
    </row>
    <row r="241">
      <c r="A241" t="n">
        <v>2</v>
      </c>
      <c r="B241" t="n">
        <v>115</v>
      </c>
      <c r="C241" t="inlineStr">
        <is>
          <t xml:space="preserve">CONCLUIDO	</t>
        </is>
      </c>
      <c r="D241" t="n">
        <v>3.2141</v>
      </c>
      <c r="E241" t="n">
        <v>31.11</v>
      </c>
      <c r="F241" t="n">
        <v>21.74</v>
      </c>
      <c r="G241" t="n">
        <v>8.52</v>
      </c>
      <c r="H241" t="n">
        <v>0.12</v>
      </c>
      <c r="I241" t="n">
        <v>153</v>
      </c>
      <c r="J241" t="n">
        <v>223.76</v>
      </c>
      <c r="K241" t="n">
        <v>56.94</v>
      </c>
      <c r="L241" t="n">
        <v>1.5</v>
      </c>
      <c r="M241" t="n">
        <v>151</v>
      </c>
      <c r="N241" t="n">
        <v>50.32</v>
      </c>
      <c r="O241" t="n">
        <v>27831.42</v>
      </c>
      <c r="P241" t="n">
        <v>315.33</v>
      </c>
      <c r="Q241" t="n">
        <v>2925.07</v>
      </c>
      <c r="R241" t="n">
        <v>206.29</v>
      </c>
      <c r="S241" t="n">
        <v>60.56</v>
      </c>
      <c r="T241" t="n">
        <v>72383.02</v>
      </c>
      <c r="U241" t="n">
        <v>0.29</v>
      </c>
      <c r="V241" t="n">
        <v>0.79</v>
      </c>
      <c r="W241" t="n">
        <v>0.41</v>
      </c>
      <c r="X241" t="n">
        <v>4.46</v>
      </c>
      <c r="Y241" t="n">
        <v>1</v>
      </c>
      <c r="Z241" t="n">
        <v>10</v>
      </c>
    </row>
    <row r="242">
      <c r="A242" t="n">
        <v>3</v>
      </c>
      <c r="B242" t="n">
        <v>115</v>
      </c>
      <c r="C242" t="inlineStr">
        <is>
          <t xml:space="preserve">CONCLUIDO	</t>
        </is>
      </c>
      <c r="D242" t="n">
        <v>3.4554</v>
      </c>
      <c r="E242" t="n">
        <v>28.94</v>
      </c>
      <c r="F242" t="n">
        <v>20.84</v>
      </c>
      <c r="G242" t="n">
        <v>10.08</v>
      </c>
      <c r="H242" t="n">
        <v>0.14</v>
      </c>
      <c r="I242" t="n">
        <v>124</v>
      </c>
      <c r="J242" t="n">
        <v>224.18</v>
      </c>
      <c r="K242" t="n">
        <v>56.94</v>
      </c>
      <c r="L242" t="n">
        <v>1.75</v>
      </c>
      <c r="M242" t="n">
        <v>122</v>
      </c>
      <c r="N242" t="n">
        <v>50.49</v>
      </c>
      <c r="O242" t="n">
        <v>27882.87</v>
      </c>
      <c r="P242" t="n">
        <v>299</v>
      </c>
      <c r="Q242" t="n">
        <v>2924.85</v>
      </c>
      <c r="R242" t="n">
        <v>177.04</v>
      </c>
      <c r="S242" t="n">
        <v>60.56</v>
      </c>
      <c r="T242" t="n">
        <v>57904.05</v>
      </c>
      <c r="U242" t="n">
        <v>0.34</v>
      </c>
      <c r="V242" t="n">
        <v>0.83</v>
      </c>
      <c r="W242" t="n">
        <v>0.36</v>
      </c>
      <c r="X242" t="n">
        <v>3.56</v>
      </c>
      <c r="Y242" t="n">
        <v>1</v>
      </c>
      <c r="Z242" t="n">
        <v>10</v>
      </c>
    </row>
    <row r="243">
      <c r="A243" t="n">
        <v>4</v>
      </c>
      <c r="B243" t="n">
        <v>115</v>
      </c>
      <c r="C243" t="inlineStr">
        <is>
          <t xml:space="preserve">CONCLUIDO	</t>
        </is>
      </c>
      <c r="D243" t="n">
        <v>3.6329</v>
      </c>
      <c r="E243" t="n">
        <v>27.53</v>
      </c>
      <c r="F243" t="n">
        <v>20.26</v>
      </c>
      <c r="G243" t="n">
        <v>11.58</v>
      </c>
      <c r="H243" t="n">
        <v>0.16</v>
      </c>
      <c r="I243" t="n">
        <v>105</v>
      </c>
      <c r="J243" t="n">
        <v>224.6</v>
      </c>
      <c r="K243" t="n">
        <v>56.94</v>
      </c>
      <c r="L243" t="n">
        <v>2</v>
      </c>
      <c r="M243" t="n">
        <v>103</v>
      </c>
      <c r="N243" t="n">
        <v>50.65</v>
      </c>
      <c r="O243" t="n">
        <v>27934.37</v>
      </c>
      <c r="P243" t="n">
        <v>287.41</v>
      </c>
      <c r="Q243" t="n">
        <v>2924.8</v>
      </c>
      <c r="R243" t="n">
        <v>157.69</v>
      </c>
      <c r="S243" t="n">
        <v>60.56</v>
      </c>
      <c r="T243" t="n">
        <v>48326.49</v>
      </c>
      <c r="U243" t="n">
        <v>0.38</v>
      </c>
      <c r="V243" t="n">
        <v>0.85</v>
      </c>
      <c r="W243" t="n">
        <v>0.33</v>
      </c>
      <c r="X243" t="n">
        <v>2.98</v>
      </c>
      <c r="Y243" t="n">
        <v>1</v>
      </c>
      <c r="Z243" t="n">
        <v>10</v>
      </c>
    </row>
    <row r="244">
      <c r="A244" t="n">
        <v>5</v>
      </c>
      <c r="B244" t="n">
        <v>115</v>
      </c>
      <c r="C244" t="inlineStr">
        <is>
          <t xml:space="preserve">CONCLUIDO	</t>
        </is>
      </c>
      <c r="D244" t="n">
        <v>3.7809</v>
      </c>
      <c r="E244" t="n">
        <v>26.45</v>
      </c>
      <c r="F244" t="n">
        <v>19.84</v>
      </c>
      <c r="G244" t="n">
        <v>13.23</v>
      </c>
      <c r="H244" t="n">
        <v>0.18</v>
      </c>
      <c r="I244" t="n">
        <v>90</v>
      </c>
      <c r="J244" t="n">
        <v>225.01</v>
      </c>
      <c r="K244" t="n">
        <v>56.94</v>
      </c>
      <c r="L244" t="n">
        <v>2.25</v>
      </c>
      <c r="M244" t="n">
        <v>88</v>
      </c>
      <c r="N244" t="n">
        <v>50.82</v>
      </c>
      <c r="O244" t="n">
        <v>27985.94</v>
      </c>
      <c r="P244" t="n">
        <v>278.35</v>
      </c>
      <c r="Q244" t="n">
        <v>2924.87</v>
      </c>
      <c r="R244" t="n">
        <v>143.88</v>
      </c>
      <c r="S244" t="n">
        <v>60.56</v>
      </c>
      <c r="T244" t="n">
        <v>41492.88</v>
      </c>
      <c r="U244" t="n">
        <v>0.42</v>
      </c>
      <c r="V244" t="n">
        <v>0.87</v>
      </c>
      <c r="W244" t="n">
        <v>0.31</v>
      </c>
      <c r="X244" t="n">
        <v>2.56</v>
      </c>
      <c r="Y244" t="n">
        <v>1</v>
      </c>
      <c r="Z244" t="n">
        <v>10</v>
      </c>
    </row>
    <row r="245">
      <c r="A245" t="n">
        <v>6</v>
      </c>
      <c r="B245" t="n">
        <v>115</v>
      </c>
      <c r="C245" t="inlineStr">
        <is>
          <t xml:space="preserve">CONCLUIDO	</t>
        </is>
      </c>
      <c r="D245" t="n">
        <v>3.9009</v>
      </c>
      <c r="E245" t="n">
        <v>25.64</v>
      </c>
      <c r="F245" t="n">
        <v>19.51</v>
      </c>
      <c r="G245" t="n">
        <v>14.82</v>
      </c>
      <c r="H245" t="n">
        <v>0.2</v>
      </c>
      <c r="I245" t="n">
        <v>79</v>
      </c>
      <c r="J245" t="n">
        <v>225.43</v>
      </c>
      <c r="K245" t="n">
        <v>56.94</v>
      </c>
      <c r="L245" t="n">
        <v>2.5</v>
      </c>
      <c r="M245" t="n">
        <v>77</v>
      </c>
      <c r="N245" t="n">
        <v>50.99</v>
      </c>
      <c r="O245" t="n">
        <v>28037.57</v>
      </c>
      <c r="P245" t="n">
        <v>270.31</v>
      </c>
      <c r="Q245" t="n">
        <v>2924.77</v>
      </c>
      <c r="R245" t="n">
        <v>133.49</v>
      </c>
      <c r="S245" t="n">
        <v>60.56</v>
      </c>
      <c r="T245" t="n">
        <v>36357.26</v>
      </c>
      <c r="U245" t="n">
        <v>0.45</v>
      </c>
      <c r="V245" t="n">
        <v>0.88</v>
      </c>
      <c r="W245" t="n">
        <v>0.29</v>
      </c>
      <c r="X245" t="n">
        <v>2.23</v>
      </c>
      <c r="Y245" t="n">
        <v>1</v>
      </c>
      <c r="Z245" t="n">
        <v>10</v>
      </c>
    </row>
    <row r="246">
      <c r="A246" t="n">
        <v>7</v>
      </c>
      <c r="B246" t="n">
        <v>115</v>
      </c>
      <c r="C246" t="inlineStr">
        <is>
          <t xml:space="preserve">CONCLUIDO	</t>
        </is>
      </c>
      <c r="D246" t="n">
        <v>4.0065</v>
      </c>
      <c r="E246" t="n">
        <v>24.96</v>
      </c>
      <c r="F246" t="n">
        <v>19.23</v>
      </c>
      <c r="G246" t="n">
        <v>16.48</v>
      </c>
      <c r="H246" t="n">
        <v>0.22</v>
      </c>
      <c r="I246" t="n">
        <v>70</v>
      </c>
      <c r="J246" t="n">
        <v>225.85</v>
      </c>
      <c r="K246" t="n">
        <v>56.94</v>
      </c>
      <c r="L246" t="n">
        <v>2.75</v>
      </c>
      <c r="M246" t="n">
        <v>68</v>
      </c>
      <c r="N246" t="n">
        <v>51.16</v>
      </c>
      <c r="O246" t="n">
        <v>28089.25</v>
      </c>
      <c r="P246" t="n">
        <v>263.29</v>
      </c>
      <c r="Q246" t="n">
        <v>2924.63</v>
      </c>
      <c r="R246" t="n">
        <v>123.92</v>
      </c>
      <c r="S246" t="n">
        <v>60.56</v>
      </c>
      <c r="T246" t="n">
        <v>31616.23</v>
      </c>
      <c r="U246" t="n">
        <v>0.49</v>
      </c>
      <c r="V246" t="n">
        <v>0.89</v>
      </c>
      <c r="W246" t="n">
        <v>0.28</v>
      </c>
      <c r="X246" t="n">
        <v>1.95</v>
      </c>
      <c r="Y246" t="n">
        <v>1</v>
      </c>
      <c r="Z246" t="n">
        <v>10</v>
      </c>
    </row>
    <row r="247">
      <c r="A247" t="n">
        <v>8</v>
      </c>
      <c r="B247" t="n">
        <v>115</v>
      </c>
      <c r="C247" t="inlineStr">
        <is>
          <t xml:space="preserve">CONCLUIDO	</t>
        </is>
      </c>
      <c r="D247" t="n">
        <v>4.0943</v>
      </c>
      <c r="E247" t="n">
        <v>24.42</v>
      </c>
      <c r="F247" t="n">
        <v>19</v>
      </c>
      <c r="G247" t="n">
        <v>18.09</v>
      </c>
      <c r="H247" t="n">
        <v>0.24</v>
      </c>
      <c r="I247" t="n">
        <v>63</v>
      </c>
      <c r="J247" t="n">
        <v>226.27</v>
      </c>
      <c r="K247" t="n">
        <v>56.94</v>
      </c>
      <c r="L247" t="n">
        <v>3</v>
      </c>
      <c r="M247" t="n">
        <v>61</v>
      </c>
      <c r="N247" t="n">
        <v>51.33</v>
      </c>
      <c r="O247" t="n">
        <v>28140.99</v>
      </c>
      <c r="P247" t="n">
        <v>256.76</v>
      </c>
      <c r="Q247" t="n">
        <v>2924.42</v>
      </c>
      <c r="R247" t="n">
        <v>116.61</v>
      </c>
      <c r="S247" t="n">
        <v>60.56</v>
      </c>
      <c r="T247" t="n">
        <v>27994.78</v>
      </c>
      <c r="U247" t="n">
        <v>0.52</v>
      </c>
      <c r="V247" t="n">
        <v>0.91</v>
      </c>
      <c r="W247" t="n">
        <v>0.26</v>
      </c>
      <c r="X247" t="n">
        <v>1.72</v>
      </c>
      <c r="Y247" t="n">
        <v>1</v>
      </c>
      <c r="Z247" t="n">
        <v>10</v>
      </c>
    </row>
    <row r="248">
      <c r="A248" t="n">
        <v>9</v>
      </c>
      <c r="B248" t="n">
        <v>115</v>
      </c>
      <c r="C248" t="inlineStr">
        <is>
          <t xml:space="preserve">CONCLUIDO	</t>
        </is>
      </c>
      <c r="D248" t="n">
        <v>4.1827</v>
      </c>
      <c r="E248" t="n">
        <v>23.91</v>
      </c>
      <c r="F248" t="n">
        <v>18.75</v>
      </c>
      <c r="G248" t="n">
        <v>19.73</v>
      </c>
      <c r="H248" t="n">
        <v>0.25</v>
      </c>
      <c r="I248" t="n">
        <v>57</v>
      </c>
      <c r="J248" t="n">
        <v>226.69</v>
      </c>
      <c r="K248" t="n">
        <v>56.94</v>
      </c>
      <c r="L248" t="n">
        <v>3.25</v>
      </c>
      <c r="M248" t="n">
        <v>55</v>
      </c>
      <c r="N248" t="n">
        <v>51.5</v>
      </c>
      <c r="O248" t="n">
        <v>28192.8</v>
      </c>
      <c r="P248" t="n">
        <v>250.11</v>
      </c>
      <c r="Q248" t="n">
        <v>2924.69</v>
      </c>
      <c r="R248" t="n">
        <v>107.96</v>
      </c>
      <c r="S248" t="n">
        <v>60.56</v>
      </c>
      <c r="T248" t="n">
        <v>23699.04</v>
      </c>
      <c r="U248" t="n">
        <v>0.5600000000000001</v>
      </c>
      <c r="V248" t="n">
        <v>0.92</v>
      </c>
      <c r="W248" t="n">
        <v>0.26</v>
      </c>
      <c r="X248" t="n">
        <v>1.47</v>
      </c>
      <c r="Y248" t="n">
        <v>1</v>
      </c>
      <c r="Z248" t="n">
        <v>10</v>
      </c>
    </row>
    <row r="249">
      <c r="A249" t="n">
        <v>10</v>
      </c>
      <c r="B249" t="n">
        <v>115</v>
      </c>
      <c r="C249" t="inlineStr">
        <is>
          <t xml:space="preserve">CONCLUIDO	</t>
        </is>
      </c>
      <c r="D249" t="n">
        <v>4.2383</v>
      </c>
      <c r="E249" t="n">
        <v>23.59</v>
      </c>
      <c r="F249" t="n">
        <v>18.65</v>
      </c>
      <c r="G249" t="n">
        <v>21.52</v>
      </c>
      <c r="H249" t="n">
        <v>0.27</v>
      </c>
      <c r="I249" t="n">
        <v>52</v>
      </c>
      <c r="J249" t="n">
        <v>227.11</v>
      </c>
      <c r="K249" t="n">
        <v>56.94</v>
      </c>
      <c r="L249" t="n">
        <v>3.5</v>
      </c>
      <c r="M249" t="n">
        <v>50</v>
      </c>
      <c r="N249" t="n">
        <v>51.67</v>
      </c>
      <c r="O249" t="n">
        <v>28244.66</v>
      </c>
      <c r="P249" t="n">
        <v>245.01</v>
      </c>
      <c r="Q249" t="n">
        <v>2924.55</v>
      </c>
      <c r="R249" t="n">
        <v>106.2</v>
      </c>
      <c r="S249" t="n">
        <v>60.56</v>
      </c>
      <c r="T249" t="n">
        <v>22843.57</v>
      </c>
      <c r="U249" t="n">
        <v>0.57</v>
      </c>
      <c r="V249" t="n">
        <v>0.92</v>
      </c>
      <c r="W249" t="n">
        <v>0.22</v>
      </c>
      <c r="X249" t="n">
        <v>1.37</v>
      </c>
      <c r="Y249" t="n">
        <v>1</v>
      </c>
      <c r="Z249" t="n">
        <v>10</v>
      </c>
    </row>
    <row r="250">
      <c r="A250" t="n">
        <v>11</v>
      </c>
      <c r="B250" t="n">
        <v>115</v>
      </c>
      <c r="C250" t="inlineStr">
        <is>
          <t xml:space="preserve">CONCLUIDO	</t>
        </is>
      </c>
      <c r="D250" t="n">
        <v>4.2524</v>
      </c>
      <c r="E250" t="n">
        <v>23.52</v>
      </c>
      <c r="F250" t="n">
        <v>18.75</v>
      </c>
      <c r="G250" t="n">
        <v>23.44</v>
      </c>
      <c r="H250" t="n">
        <v>0.29</v>
      </c>
      <c r="I250" t="n">
        <v>48</v>
      </c>
      <c r="J250" t="n">
        <v>227.53</v>
      </c>
      <c r="K250" t="n">
        <v>56.94</v>
      </c>
      <c r="L250" t="n">
        <v>3.75</v>
      </c>
      <c r="M250" t="n">
        <v>46</v>
      </c>
      <c r="N250" t="n">
        <v>51.84</v>
      </c>
      <c r="O250" t="n">
        <v>28296.58</v>
      </c>
      <c r="P250" t="n">
        <v>243.5</v>
      </c>
      <c r="Q250" t="n">
        <v>2924.55</v>
      </c>
      <c r="R250" t="n">
        <v>109.08</v>
      </c>
      <c r="S250" t="n">
        <v>60.56</v>
      </c>
      <c r="T250" t="n">
        <v>24305.11</v>
      </c>
      <c r="U250" t="n">
        <v>0.5600000000000001</v>
      </c>
      <c r="V250" t="n">
        <v>0.92</v>
      </c>
      <c r="W250" t="n">
        <v>0.24</v>
      </c>
      <c r="X250" t="n">
        <v>1.47</v>
      </c>
      <c r="Y250" t="n">
        <v>1</v>
      </c>
      <c r="Z250" t="n">
        <v>10</v>
      </c>
    </row>
    <row r="251">
      <c r="A251" t="n">
        <v>12</v>
      </c>
      <c r="B251" t="n">
        <v>115</v>
      </c>
      <c r="C251" t="inlineStr">
        <is>
          <t xml:space="preserve">CONCLUIDO	</t>
        </is>
      </c>
      <c r="D251" t="n">
        <v>4.3197</v>
      </c>
      <c r="E251" t="n">
        <v>23.15</v>
      </c>
      <c r="F251" t="n">
        <v>18.56</v>
      </c>
      <c r="G251" t="n">
        <v>25.31</v>
      </c>
      <c r="H251" t="n">
        <v>0.31</v>
      </c>
      <c r="I251" t="n">
        <v>44</v>
      </c>
      <c r="J251" t="n">
        <v>227.95</v>
      </c>
      <c r="K251" t="n">
        <v>56.94</v>
      </c>
      <c r="L251" t="n">
        <v>4</v>
      </c>
      <c r="M251" t="n">
        <v>42</v>
      </c>
      <c r="N251" t="n">
        <v>52.01</v>
      </c>
      <c r="O251" t="n">
        <v>28348.56</v>
      </c>
      <c r="P251" t="n">
        <v>237.59</v>
      </c>
      <c r="Q251" t="n">
        <v>2924.48</v>
      </c>
      <c r="R251" t="n">
        <v>102.6</v>
      </c>
      <c r="S251" t="n">
        <v>60.56</v>
      </c>
      <c r="T251" t="n">
        <v>21085.96</v>
      </c>
      <c r="U251" t="n">
        <v>0.59</v>
      </c>
      <c r="V251" t="n">
        <v>0.93</v>
      </c>
      <c r="W251" t="n">
        <v>0.23</v>
      </c>
      <c r="X251" t="n">
        <v>1.28</v>
      </c>
      <c r="Y251" t="n">
        <v>1</v>
      </c>
      <c r="Z251" t="n">
        <v>10</v>
      </c>
    </row>
    <row r="252">
      <c r="A252" t="n">
        <v>13</v>
      </c>
      <c r="B252" t="n">
        <v>115</v>
      </c>
      <c r="C252" t="inlineStr">
        <is>
          <t xml:space="preserve">CONCLUIDO	</t>
        </is>
      </c>
      <c r="D252" t="n">
        <v>4.3831</v>
      </c>
      <c r="E252" t="n">
        <v>22.82</v>
      </c>
      <c r="F252" t="n">
        <v>18.4</v>
      </c>
      <c r="G252" t="n">
        <v>27.6</v>
      </c>
      <c r="H252" t="n">
        <v>0.33</v>
      </c>
      <c r="I252" t="n">
        <v>40</v>
      </c>
      <c r="J252" t="n">
        <v>228.38</v>
      </c>
      <c r="K252" t="n">
        <v>56.94</v>
      </c>
      <c r="L252" t="n">
        <v>4.25</v>
      </c>
      <c r="M252" t="n">
        <v>38</v>
      </c>
      <c r="N252" t="n">
        <v>52.18</v>
      </c>
      <c r="O252" t="n">
        <v>28400.61</v>
      </c>
      <c r="P252" t="n">
        <v>231.32</v>
      </c>
      <c r="Q252" t="n">
        <v>2924.49</v>
      </c>
      <c r="R252" t="n">
        <v>97.27</v>
      </c>
      <c r="S252" t="n">
        <v>60.56</v>
      </c>
      <c r="T252" t="n">
        <v>18439.89</v>
      </c>
      <c r="U252" t="n">
        <v>0.62</v>
      </c>
      <c r="V252" t="n">
        <v>0.9399999999999999</v>
      </c>
      <c r="W252" t="n">
        <v>0.23</v>
      </c>
      <c r="X252" t="n">
        <v>1.12</v>
      </c>
      <c r="Y252" t="n">
        <v>1</v>
      </c>
      <c r="Z252" t="n">
        <v>10</v>
      </c>
    </row>
    <row r="253">
      <c r="A253" t="n">
        <v>14</v>
      </c>
      <c r="B253" t="n">
        <v>115</v>
      </c>
      <c r="C253" t="inlineStr">
        <is>
          <t xml:space="preserve">CONCLUIDO	</t>
        </is>
      </c>
      <c r="D253" t="n">
        <v>4.4095</v>
      </c>
      <c r="E253" t="n">
        <v>22.68</v>
      </c>
      <c r="F253" t="n">
        <v>18.35</v>
      </c>
      <c r="G253" t="n">
        <v>28.97</v>
      </c>
      <c r="H253" t="n">
        <v>0.35</v>
      </c>
      <c r="I253" t="n">
        <v>38</v>
      </c>
      <c r="J253" t="n">
        <v>228.8</v>
      </c>
      <c r="K253" t="n">
        <v>56.94</v>
      </c>
      <c r="L253" t="n">
        <v>4.5</v>
      </c>
      <c r="M253" t="n">
        <v>36</v>
      </c>
      <c r="N253" t="n">
        <v>52.36</v>
      </c>
      <c r="O253" t="n">
        <v>28452.71</v>
      </c>
      <c r="P253" t="n">
        <v>226.95</v>
      </c>
      <c r="Q253" t="n">
        <v>2924.44</v>
      </c>
      <c r="R253" t="n">
        <v>95.58</v>
      </c>
      <c r="S253" t="n">
        <v>60.56</v>
      </c>
      <c r="T253" t="n">
        <v>17603.72</v>
      </c>
      <c r="U253" t="n">
        <v>0.63</v>
      </c>
      <c r="V253" t="n">
        <v>0.9399999999999999</v>
      </c>
      <c r="W253" t="n">
        <v>0.23</v>
      </c>
      <c r="X253" t="n">
        <v>1.07</v>
      </c>
      <c r="Y253" t="n">
        <v>1</v>
      </c>
      <c r="Z253" t="n">
        <v>10</v>
      </c>
    </row>
    <row r="254">
      <c r="A254" t="n">
        <v>15</v>
      </c>
      <c r="B254" t="n">
        <v>115</v>
      </c>
      <c r="C254" t="inlineStr">
        <is>
          <t xml:space="preserve">CONCLUIDO	</t>
        </is>
      </c>
      <c r="D254" t="n">
        <v>4.4567</v>
      </c>
      <c r="E254" t="n">
        <v>22.44</v>
      </c>
      <c r="F254" t="n">
        <v>18.24</v>
      </c>
      <c r="G254" t="n">
        <v>31.27</v>
      </c>
      <c r="H254" t="n">
        <v>0.37</v>
      </c>
      <c r="I254" t="n">
        <v>35</v>
      </c>
      <c r="J254" t="n">
        <v>229.22</v>
      </c>
      <c r="K254" t="n">
        <v>56.94</v>
      </c>
      <c r="L254" t="n">
        <v>4.75</v>
      </c>
      <c r="M254" t="n">
        <v>33</v>
      </c>
      <c r="N254" t="n">
        <v>52.53</v>
      </c>
      <c r="O254" t="n">
        <v>28504.87</v>
      </c>
      <c r="P254" t="n">
        <v>222.02</v>
      </c>
      <c r="Q254" t="n">
        <v>2924.6</v>
      </c>
      <c r="R254" t="n">
        <v>91.98999999999999</v>
      </c>
      <c r="S254" t="n">
        <v>60.56</v>
      </c>
      <c r="T254" t="n">
        <v>15826.68</v>
      </c>
      <c r="U254" t="n">
        <v>0.66</v>
      </c>
      <c r="V254" t="n">
        <v>0.9399999999999999</v>
      </c>
      <c r="W254" t="n">
        <v>0.22</v>
      </c>
      <c r="X254" t="n">
        <v>0.96</v>
      </c>
      <c r="Y254" t="n">
        <v>1</v>
      </c>
      <c r="Z254" t="n">
        <v>10</v>
      </c>
    </row>
    <row r="255">
      <c r="A255" t="n">
        <v>16</v>
      </c>
      <c r="B255" t="n">
        <v>115</v>
      </c>
      <c r="C255" t="inlineStr">
        <is>
          <t xml:space="preserve">CONCLUIDO	</t>
        </is>
      </c>
      <c r="D255" t="n">
        <v>4.5002</v>
      </c>
      <c r="E255" t="n">
        <v>22.22</v>
      </c>
      <c r="F255" t="n">
        <v>18.16</v>
      </c>
      <c r="G255" t="n">
        <v>34.04</v>
      </c>
      <c r="H255" t="n">
        <v>0.39</v>
      </c>
      <c r="I255" t="n">
        <v>32</v>
      </c>
      <c r="J255" t="n">
        <v>229.65</v>
      </c>
      <c r="K255" t="n">
        <v>56.94</v>
      </c>
      <c r="L255" t="n">
        <v>5</v>
      </c>
      <c r="M255" t="n">
        <v>30</v>
      </c>
      <c r="N255" t="n">
        <v>52.7</v>
      </c>
      <c r="O255" t="n">
        <v>28557.1</v>
      </c>
      <c r="P255" t="n">
        <v>216.05</v>
      </c>
      <c r="Q255" t="n">
        <v>2924.59</v>
      </c>
      <c r="R255" t="n">
        <v>89.18000000000001</v>
      </c>
      <c r="S255" t="n">
        <v>60.56</v>
      </c>
      <c r="T255" t="n">
        <v>14433.46</v>
      </c>
      <c r="U255" t="n">
        <v>0.68</v>
      </c>
      <c r="V255" t="n">
        <v>0.95</v>
      </c>
      <c r="W255" t="n">
        <v>0.22</v>
      </c>
      <c r="X255" t="n">
        <v>0.88</v>
      </c>
      <c r="Y255" t="n">
        <v>1</v>
      </c>
      <c r="Z255" t="n">
        <v>10</v>
      </c>
    </row>
    <row r="256">
      <c r="A256" t="n">
        <v>17</v>
      </c>
      <c r="B256" t="n">
        <v>115</v>
      </c>
      <c r="C256" t="inlineStr">
        <is>
          <t xml:space="preserve">CONCLUIDO	</t>
        </is>
      </c>
      <c r="D256" t="n">
        <v>4.5346</v>
      </c>
      <c r="E256" t="n">
        <v>22.05</v>
      </c>
      <c r="F256" t="n">
        <v>18.07</v>
      </c>
      <c r="G256" t="n">
        <v>36.15</v>
      </c>
      <c r="H256" t="n">
        <v>0.41</v>
      </c>
      <c r="I256" t="n">
        <v>30</v>
      </c>
      <c r="J256" t="n">
        <v>230.07</v>
      </c>
      <c r="K256" t="n">
        <v>56.94</v>
      </c>
      <c r="L256" t="n">
        <v>5.25</v>
      </c>
      <c r="M256" t="n">
        <v>28</v>
      </c>
      <c r="N256" t="n">
        <v>52.88</v>
      </c>
      <c r="O256" t="n">
        <v>28609.38</v>
      </c>
      <c r="P256" t="n">
        <v>211.16</v>
      </c>
      <c r="Q256" t="n">
        <v>2924.45</v>
      </c>
      <c r="R256" t="n">
        <v>86.5</v>
      </c>
      <c r="S256" t="n">
        <v>60.56</v>
      </c>
      <c r="T256" t="n">
        <v>13105.66</v>
      </c>
      <c r="U256" t="n">
        <v>0.7</v>
      </c>
      <c r="V256" t="n">
        <v>0.95</v>
      </c>
      <c r="W256" t="n">
        <v>0.21</v>
      </c>
      <c r="X256" t="n">
        <v>0.8</v>
      </c>
      <c r="Y256" t="n">
        <v>1</v>
      </c>
      <c r="Z256" t="n">
        <v>10</v>
      </c>
    </row>
    <row r="257">
      <c r="A257" t="n">
        <v>18</v>
      </c>
      <c r="B257" t="n">
        <v>115</v>
      </c>
      <c r="C257" t="inlineStr">
        <is>
          <t xml:space="preserve">CONCLUIDO	</t>
        </is>
      </c>
      <c r="D257" t="n">
        <v>4.5638</v>
      </c>
      <c r="E257" t="n">
        <v>21.91</v>
      </c>
      <c r="F257" t="n">
        <v>18.02</v>
      </c>
      <c r="G257" t="n">
        <v>38.62</v>
      </c>
      <c r="H257" t="n">
        <v>0.42</v>
      </c>
      <c r="I257" t="n">
        <v>28</v>
      </c>
      <c r="J257" t="n">
        <v>230.49</v>
      </c>
      <c r="K257" t="n">
        <v>56.94</v>
      </c>
      <c r="L257" t="n">
        <v>5.5</v>
      </c>
      <c r="M257" t="n">
        <v>22</v>
      </c>
      <c r="N257" t="n">
        <v>53.05</v>
      </c>
      <c r="O257" t="n">
        <v>28661.73</v>
      </c>
      <c r="P257" t="n">
        <v>206.19</v>
      </c>
      <c r="Q257" t="n">
        <v>2924.4</v>
      </c>
      <c r="R257" t="n">
        <v>84.41</v>
      </c>
      <c r="S257" t="n">
        <v>60.56</v>
      </c>
      <c r="T257" t="n">
        <v>12069.16</v>
      </c>
      <c r="U257" t="n">
        <v>0.72</v>
      </c>
      <c r="V257" t="n">
        <v>0.95</v>
      </c>
      <c r="W257" t="n">
        <v>0.22</v>
      </c>
      <c r="X257" t="n">
        <v>0.74</v>
      </c>
      <c r="Y257" t="n">
        <v>1</v>
      </c>
      <c r="Z257" t="n">
        <v>10</v>
      </c>
    </row>
    <row r="258">
      <c r="A258" t="n">
        <v>19</v>
      </c>
      <c r="B258" t="n">
        <v>115</v>
      </c>
      <c r="C258" t="inlineStr">
        <is>
          <t xml:space="preserve">CONCLUIDO	</t>
        </is>
      </c>
      <c r="D258" t="n">
        <v>4.5752</v>
      </c>
      <c r="E258" t="n">
        <v>21.86</v>
      </c>
      <c r="F258" t="n">
        <v>18.01</v>
      </c>
      <c r="G258" t="n">
        <v>40.02</v>
      </c>
      <c r="H258" t="n">
        <v>0.44</v>
      </c>
      <c r="I258" t="n">
        <v>27</v>
      </c>
      <c r="J258" t="n">
        <v>230.92</v>
      </c>
      <c r="K258" t="n">
        <v>56.94</v>
      </c>
      <c r="L258" t="n">
        <v>5.75</v>
      </c>
      <c r="M258" t="n">
        <v>10</v>
      </c>
      <c r="N258" t="n">
        <v>53.23</v>
      </c>
      <c r="O258" t="n">
        <v>28714.14</v>
      </c>
      <c r="P258" t="n">
        <v>203.72</v>
      </c>
      <c r="Q258" t="n">
        <v>2924.52</v>
      </c>
      <c r="R258" t="n">
        <v>83.66</v>
      </c>
      <c r="S258" t="n">
        <v>60.56</v>
      </c>
      <c r="T258" t="n">
        <v>11700.24</v>
      </c>
      <c r="U258" t="n">
        <v>0.72</v>
      </c>
      <c r="V258" t="n">
        <v>0.96</v>
      </c>
      <c r="W258" t="n">
        <v>0.23</v>
      </c>
      <c r="X258" t="n">
        <v>0.73</v>
      </c>
      <c r="Y258" t="n">
        <v>1</v>
      </c>
      <c r="Z258" t="n">
        <v>10</v>
      </c>
    </row>
    <row r="259">
      <c r="A259" t="n">
        <v>20</v>
      </c>
      <c r="B259" t="n">
        <v>115</v>
      </c>
      <c r="C259" t="inlineStr">
        <is>
          <t xml:space="preserve">CONCLUIDO	</t>
        </is>
      </c>
      <c r="D259" t="n">
        <v>4.566</v>
      </c>
      <c r="E259" t="n">
        <v>21.9</v>
      </c>
      <c r="F259" t="n">
        <v>18.06</v>
      </c>
      <c r="G259" t="n">
        <v>40.12</v>
      </c>
      <c r="H259" t="n">
        <v>0.46</v>
      </c>
      <c r="I259" t="n">
        <v>27</v>
      </c>
      <c r="J259" t="n">
        <v>231.34</v>
      </c>
      <c r="K259" t="n">
        <v>56.94</v>
      </c>
      <c r="L259" t="n">
        <v>6</v>
      </c>
      <c r="M259" t="n">
        <v>1</v>
      </c>
      <c r="N259" t="n">
        <v>53.4</v>
      </c>
      <c r="O259" t="n">
        <v>28766.61</v>
      </c>
      <c r="P259" t="n">
        <v>204.22</v>
      </c>
      <c r="Q259" t="n">
        <v>2924.36</v>
      </c>
      <c r="R259" t="n">
        <v>84.81999999999999</v>
      </c>
      <c r="S259" t="n">
        <v>60.56</v>
      </c>
      <c r="T259" t="n">
        <v>12279.9</v>
      </c>
      <c r="U259" t="n">
        <v>0.71</v>
      </c>
      <c r="V259" t="n">
        <v>0.95</v>
      </c>
      <c r="W259" t="n">
        <v>0.24</v>
      </c>
      <c r="X259" t="n">
        <v>0.78</v>
      </c>
      <c r="Y259" t="n">
        <v>1</v>
      </c>
      <c r="Z259" t="n">
        <v>10</v>
      </c>
    </row>
    <row r="260">
      <c r="A260" t="n">
        <v>21</v>
      </c>
      <c r="B260" t="n">
        <v>115</v>
      </c>
      <c r="C260" t="inlineStr">
        <is>
          <t xml:space="preserve">CONCLUIDO	</t>
        </is>
      </c>
      <c r="D260" t="n">
        <v>4.5656</v>
      </c>
      <c r="E260" t="n">
        <v>21.9</v>
      </c>
      <c r="F260" t="n">
        <v>18.06</v>
      </c>
      <c r="G260" t="n">
        <v>40.13</v>
      </c>
      <c r="H260" t="n">
        <v>0.48</v>
      </c>
      <c r="I260" t="n">
        <v>27</v>
      </c>
      <c r="J260" t="n">
        <v>231.77</v>
      </c>
      <c r="K260" t="n">
        <v>56.94</v>
      </c>
      <c r="L260" t="n">
        <v>6.25</v>
      </c>
      <c r="M260" t="n">
        <v>1</v>
      </c>
      <c r="N260" t="n">
        <v>53.58</v>
      </c>
      <c r="O260" t="n">
        <v>28819.14</v>
      </c>
      <c r="P260" t="n">
        <v>204.64</v>
      </c>
      <c r="Q260" t="n">
        <v>2924.4</v>
      </c>
      <c r="R260" t="n">
        <v>84.68000000000001</v>
      </c>
      <c r="S260" t="n">
        <v>60.56</v>
      </c>
      <c r="T260" t="n">
        <v>12210.07</v>
      </c>
      <c r="U260" t="n">
        <v>0.72</v>
      </c>
      <c r="V260" t="n">
        <v>0.95</v>
      </c>
      <c r="W260" t="n">
        <v>0.25</v>
      </c>
      <c r="X260" t="n">
        <v>0.78</v>
      </c>
      <c r="Y260" t="n">
        <v>1</v>
      </c>
      <c r="Z260" t="n">
        <v>10</v>
      </c>
    </row>
    <row r="261">
      <c r="A261" t="n">
        <v>22</v>
      </c>
      <c r="B261" t="n">
        <v>115</v>
      </c>
      <c r="C261" t="inlineStr">
        <is>
          <t xml:space="preserve">CONCLUIDO	</t>
        </is>
      </c>
      <c r="D261" t="n">
        <v>4.566</v>
      </c>
      <c r="E261" t="n">
        <v>21.9</v>
      </c>
      <c r="F261" t="n">
        <v>18.05</v>
      </c>
      <c r="G261" t="n">
        <v>40.12</v>
      </c>
      <c r="H261" t="n">
        <v>0.5</v>
      </c>
      <c r="I261" t="n">
        <v>27</v>
      </c>
      <c r="J261" t="n">
        <v>232.2</v>
      </c>
      <c r="K261" t="n">
        <v>56.94</v>
      </c>
      <c r="L261" t="n">
        <v>6.5</v>
      </c>
      <c r="M261" t="n">
        <v>0</v>
      </c>
      <c r="N261" t="n">
        <v>53.75</v>
      </c>
      <c r="O261" t="n">
        <v>28871.74</v>
      </c>
      <c r="P261" t="n">
        <v>205.08</v>
      </c>
      <c r="Q261" t="n">
        <v>2924.56</v>
      </c>
      <c r="R261" t="n">
        <v>84.58</v>
      </c>
      <c r="S261" t="n">
        <v>60.56</v>
      </c>
      <c r="T261" t="n">
        <v>12158.14</v>
      </c>
      <c r="U261" t="n">
        <v>0.72</v>
      </c>
      <c r="V261" t="n">
        <v>0.95</v>
      </c>
      <c r="W261" t="n">
        <v>0.25</v>
      </c>
      <c r="X261" t="n">
        <v>0.78</v>
      </c>
      <c r="Y261" t="n">
        <v>1</v>
      </c>
      <c r="Z261" t="n">
        <v>10</v>
      </c>
    </row>
    <row r="262">
      <c r="A262" t="n">
        <v>0</v>
      </c>
      <c r="B262" t="n">
        <v>35</v>
      </c>
      <c r="C262" t="inlineStr">
        <is>
          <t xml:space="preserve">CONCLUIDO	</t>
        </is>
      </c>
      <c r="D262" t="n">
        <v>4.2817</v>
      </c>
      <c r="E262" t="n">
        <v>23.36</v>
      </c>
      <c r="F262" t="n">
        <v>19.9</v>
      </c>
      <c r="G262" t="n">
        <v>13.12</v>
      </c>
      <c r="H262" t="n">
        <v>0.22</v>
      </c>
      <c r="I262" t="n">
        <v>91</v>
      </c>
      <c r="J262" t="n">
        <v>80.84</v>
      </c>
      <c r="K262" t="n">
        <v>35.1</v>
      </c>
      <c r="L262" t="n">
        <v>1</v>
      </c>
      <c r="M262" t="n">
        <v>57</v>
      </c>
      <c r="N262" t="n">
        <v>9.74</v>
      </c>
      <c r="O262" t="n">
        <v>10204.21</v>
      </c>
      <c r="P262" t="n">
        <v>123.52</v>
      </c>
      <c r="Q262" t="n">
        <v>2924.63</v>
      </c>
      <c r="R262" t="n">
        <v>144.46</v>
      </c>
      <c r="S262" t="n">
        <v>60.56</v>
      </c>
      <c r="T262" t="n">
        <v>41781.07</v>
      </c>
      <c r="U262" t="n">
        <v>0.42</v>
      </c>
      <c r="V262" t="n">
        <v>0.86</v>
      </c>
      <c r="W262" t="n">
        <v>0.35</v>
      </c>
      <c r="X262" t="n">
        <v>2.62</v>
      </c>
      <c r="Y262" t="n">
        <v>1</v>
      </c>
      <c r="Z262" t="n">
        <v>10</v>
      </c>
    </row>
    <row r="263">
      <c r="A263" t="n">
        <v>1</v>
      </c>
      <c r="B263" t="n">
        <v>35</v>
      </c>
      <c r="C263" t="inlineStr">
        <is>
          <t xml:space="preserve">CONCLUIDO	</t>
        </is>
      </c>
      <c r="D263" t="n">
        <v>4.3198</v>
      </c>
      <c r="E263" t="n">
        <v>23.15</v>
      </c>
      <c r="F263" t="n">
        <v>19.79</v>
      </c>
      <c r="G263" t="n">
        <v>13.97</v>
      </c>
      <c r="H263" t="n">
        <v>0.27</v>
      </c>
      <c r="I263" t="n">
        <v>85</v>
      </c>
      <c r="J263" t="n">
        <v>81.14</v>
      </c>
      <c r="K263" t="n">
        <v>35.1</v>
      </c>
      <c r="L263" t="n">
        <v>1.25</v>
      </c>
      <c r="M263" t="n">
        <v>0</v>
      </c>
      <c r="N263" t="n">
        <v>9.789999999999999</v>
      </c>
      <c r="O263" t="n">
        <v>10241.25</v>
      </c>
      <c r="P263" t="n">
        <v>120.91</v>
      </c>
      <c r="Q263" t="n">
        <v>2924.63</v>
      </c>
      <c r="R263" t="n">
        <v>138.77</v>
      </c>
      <c r="S263" t="n">
        <v>60.56</v>
      </c>
      <c r="T263" t="n">
        <v>38963.02</v>
      </c>
      <c r="U263" t="n">
        <v>0.44</v>
      </c>
      <c r="V263" t="n">
        <v>0.87</v>
      </c>
      <c r="W263" t="n">
        <v>0.42</v>
      </c>
      <c r="X263" t="n">
        <v>2.52</v>
      </c>
      <c r="Y263" t="n">
        <v>1</v>
      </c>
      <c r="Z263" t="n">
        <v>10</v>
      </c>
    </row>
    <row r="264">
      <c r="A264" t="n">
        <v>0</v>
      </c>
      <c r="B264" t="n">
        <v>50</v>
      </c>
      <c r="C264" t="inlineStr">
        <is>
          <t xml:space="preserve">CONCLUIDO	</t>
        </is>
      </c>
      <c r="D264" t="n">
        <v>3.8684</v>
      </c>
      <c r="E264" t="n">
        <v>25.85</v>
      </c>
      <c r="F264" t="n">
        <v>20.97</v>
      </c>
      <c r="G264" t="n">
        <v>9.83</v>
      </c>
      <c r="H264" t="n">
        <v>0.16</v>
      </c>
      <c r="I264" t="n">
        <v>128</v>
      </c>
      <c r="J264" t="n">
        <v>107.41</v>
      </c>
      <c r="K264" t="n">
        <v>41.65</v>
      </c>
      <c r="L264" t="n">
        <v>1</v>
      </c>
      <c r="M264" t="n">
        <v>126</v>
      </c>
      <c r="N264" t="n">
        <v>14.77</v>
      </c>
      <c r="O264" t="n">
        <v>13481.73</v>
      </c>
      <c r="P264" t="n">
        <v>176.52</v>
      </c>
      <c r="Q264" t="n">
        <v>2925.25</v>
      </c>
      <c r="R264" t="n">
        <v>180.94</v>
      </c>
      <c r="S264" t="n">
        <v>60.56</v>
      </c>
      <c r="T264" t="n">
        <v>59834.69</v>
      </c>
      <c r="U264" t="n">
        <v>0.33</v>
      </c>
      <c r="V264" t="n">
        <v>0.82</v>
      </c>
      <c r="W264" t="n">
        <v>0.37</v>
      </c>
      <c r="X264" t="n">
        <v>3.69</v>
      </c>
      <c r="Y264" t="n">
        <v>1</v>
      </c>
      <c r="Z264" t="n">
        <v>10</v>
      </c>
    </row>
    <row r="265">
      <c r="A265" t="n">
        <v>1</v>
      </c>
      <c r="B265" t="n">
        <v>50</v>
      </c>
      <c r="C265" t="inlineStr">
        <is>
          <t xml:space="preserve">CONCLUIDO	</t>
        </is>
      </c>
      <c r="D265" t="n">
        <v>4.1615</v>
      </c>
      <c r="E265" t="n">
        <v>24.03</v>
      </c>
      <c r="F265" t="n">
        <v>19.93</v>
      </c>
      <c r="G265" t="n">
        <v>12.86</v>
      </c>
      <c r="H265" t="n">
        <v>0.2</v>
      </c>
      <c r="I265" t="n">
        <v>93</v>
      </c>
      <c r="J265" t="n">
        <v>107.73</v>
      </c>
      <c r="K265" t="n">
        <v>41.65</v>
      </c>
      <c r="L265" t="n">
        <v>1.25</v>
      </c>
      <c r="M265" t="n">
        <v>91</v>
      </c>
      <c r="N265" t="n">
        <v>14.83</v>
      </c>
      <c r="O265" t="n">
        <v>13520.81</v>
      </c>
      <c r="P265" t="n">
        <v>159.5</v>
      </c>
      <c r="Q265" t="n">
        <v>2924.9</v>
      </c>
      <c r="R265" t="n">
        <v>146.9</v>
      </c>
      <c r="S265" t="n">
        <v>60.56</v>
      </c>
      <c r="T265" t="n">
        <v>42991.68</v>
      </c>
      <c r="U265" t="n">
        <v>0.41</v>
      </c>
      <c r="V265" t="n">
        <v>0.86</v>
      </c>
      <c r="W265" t="n">
        <v>0.31</v>
      </c>
      <c r="X265" t="n">
        <v>2.65</v>
      </c>
      <c r="Y265" t="n">
        <v>1</v>
      </c>
      <c r="Z265" t="n">
        <v>10</v>
      </c>
    </row>
    <row r="266">
      <c r="A266" t="n">
        <v>2</v>
      </c>
      <c r="B266" t="n">
        <v>50</v>
      </c>
      <c r="C266" t="inlineStr">
        <is>
          <t xml:space="preserve">CONCLUIDO	</t>
        </is>
      </c>
      <c r="D266" t="n">
        <v>4.3742</v>
      </c>
      <c r="E266" t="n">
        <v>22.86</v>
      </c>
      <c r="F266" t="n">
        <v>19.25</v>
      </c>
      <c r="G266" t="n">
        <v>16.27</v>
      </c>
      <c r="H266" t="n">
        <v>0.24</v>
      </c>
      <c r="I266" t="n">
        <v>71</v>
      </c>
      <c r="J266" t="n">
        <v>108.05</v>
      </c>
      <c r="K266" t="n">
        <v>41.65</v>
      </c>
      <c r="L266" t="n">
        <v>1.5</v>
      </c>
      <c r="M266" t="n">
        <v>66</v>
      </c>
      <c r="N266" t="n">
        <v>14.9</v>
      </c>
      <c r="O266" t="n">
        <v>13559.91</v>
      </c>
      <c r="P266" t="n">
        <v>145.26</v>
      </c>
      <c r="Q266" t="n">
        <v>2924.61</v>
      </c>
      <c r="R266" t="n">
        <v>124.53</v>
      </c>
      <c r="S266" t="n">
        <v>60.56</v>
      </c>
      <c r="T266" t="n">
        <v>31913.13</v>
      </c>
      <c r="U266" t="n">
        <v>0.49</v>
      </c>
      <c r="V266" t="n">
        <v>0.89</v>
      </c>
      <c r="W266" t="n">
        <v>0.28</v>
      </c>
      <c r="X266" t="n">
        <v>1.97</v>
      </c>
      <c r="Y266" t="n">
        <v>1</v>
      </c>
      <c r="Z266" t="n">
        <v>10</v>
      </c>
    </row>
    <row r="267">
      <c r="A267" t="n">
        <v>3</v>
      </c>
      <c r="B267" t="n">
        <v>50</v>
      </c>
      <c r="C267" t="inlineStr">
        <is>
          <t xml:space="preserve">CONCLUIDO	</t>
        </is>
      </c>
      <c r="D267" t="n">
        <v>4.4545</v>
      </c>
      <c r="E267" t="n">
        <v>22.45</v>
      </c>
      <c r="F267" t="n">
        <v>19.06</v>
      </c>
      <c r="G267" t="n">
        <v>18.75</v>
      </c>
      <c r="H267" t="n">
        <v>0.28</v>
      </c>
      <c r="I267" t="n">
        <v>61</v>
      </c>
      <c r="J267" t="n">
        <v>108.37</v>
      </c>
      <c r="K267" t="n">
        <v>41.65</v>
      </c>
      <c r="L267" t="n">
        <v>1.75</v>
      </c>
      <c r="M267" t="n">
        <v>12</v>
      </c>
      <c r="N267" t="n">
        <v>14.97</v>
      </c>
      <c r="O267" t="n">
        <v>13599.17</v>
      </c>
      <c r="P267" t="n">
        <v>137.76</v>
      </c>
      <c r="Q267" t="n">
        <v>2924.65</v>
      </c>
      <c r="R267" t="n">
        <v>116.58</v>
      </c>
      <c r="S267" t="n">
        <v>60.56</v>
      </c>
      <c r="T267" t="n">
        <v>27991.1</v>
      </c>
      <c r="U267" t="n">
        <v>0.52</v>
      </c>
      <c r="V267" t="n">
        <v>0.9</v>
      </c>
      <c r="W267" t="n">
        <v>0.33</v>
      </c>
      <c r="X267" t="n">
        <v>1.78</v>
      </c>
      <c r="Y267" t="n">
        <v>1</v>
      </c>
      <c r="Z267" t="n">
        <v>10</v>
      </c>
    </row>
    <row r="268">
      <c r="A268" t="n">
        <v>4</v>
      </c>
      <c r="B268" t="n">
        <v>50</v>
      </c>
      <c r="C268" t="inlineStr">
        <is>
          <t xml:space="preserve">CONCLUIDO	</t>
        </is>
      </c>
      <c r="D268" t="n">
        <v>4.4575</v>
      </c>
      <c r="E268" t="n">
        <v>22.43</v>
      </c>
      <c r="F268" t="n">
        <v>19.06</v>
      </c>
      <c r="G268" t="n">
        <v>19.06</v>
      </c>
      <c r="H268" t="n">
        <v>0.32</v>
      </c>
      <c r="I268" t="n">
        <v>60</v>
      </c>
      <c r="J268" t="n">
        <v>108.68</v>
      </c>
      <c r="K268" t="n">
        <v>41.65</v>
      </c>
      <c r="L268" t="n">
        <v>2</v>
      </c>
      <c r="M268" t="n">
        <v>0</v>
      </c>
      <c r="N268" t="n">
        <v>15.03</v>
      </c>
      <c r="O268" t="n">
        <v>13638.32</v>
      </c>
      <c r="P268" t="n">
        <v>138.02</v>
      </c>
      <c r="Q268" t="n">
        <v>2924.84</v>
      </c>
      <c r="R268" t="n">
        <v>116.4</v>
      </c>
      <c r="S268" t="n">
        <v>60.56</v>
      </c>
      <c r="T268" t="n">
        <v>27906.63</v>
      </c>
      <c r="U268" t="n">
        <v>0.52</v>
      </c>
      <c r="V268" t="n">
        <v>0.9</v>
      </c>
      <c r="W268" t="n">
        <v>0.34</v>
      </c>
      <c r="X268" t="n">
        <v>1.79</v>
      </c>
      <c r="Y268" t="n">
        <v>1</v>
      </c>
      <c r="Z268" t="n">
        <v>10</v>
      </c>
    </row>
    <row r="269">
      <c r="A269" t="n">
        <v>0</v>
      </c>
      <c r="B269" t="n">
        <v>25</v>
      </c>
      <c r="C269" t="inlineStr">
        <is>
          <t xml:space="preserve">CONCLUIDO	</t>
        </is>
      </c>
      <c r="D269" t="n">
        <v>4.1304</v>
      </c>
      <c r="E269" t="n">
        <v>24.21</v>
      </c>
      <c r="F269" t="n">
        <v>20.78</v>
      </c>
      <c r="G269" t="n">
        <v>10.56</v>
      </c>
      <c r="H269" t="n">
        <v>0.28</v>
      </c>
      <c r="I269" t="n">
        <v>118</v>
      </c>
      <c r="J269" t="n">
        <v>61.76</v>
      </c>
      <c r="K269" t="n">
        <v>28.92</v>
      </c>
      <c r="L269" t="n">
        <v>1</v>
      </c>
      <c r="M269" t="n">
        <v>0</v>
      </c>
      <c r="N269" t="n">
        <v>6.84</v>
      </c>
      <c r="O269" t="n">
        <v>7851.41</v>
      </c>
      <c r="P269" t="n">
        <v>108.12</v>
      </c>
      <c r="Q269" t="n">
        <v>2925.04</v>
      </c>
      <c r="R269" t="n">
        <v>169.56</v>
      </c>
      <c r="S269" t="n">
        <v>60.56</v>
      </c>
      <c r="T269" t="n">
        <v>54193.08</v>
      </c>
      <c r="U269" t="n">
        <v>0.36</v>
      </c>
      <c r="V269" t="n">
        <v>0.83</v>
      </c>
      <c r="W269" t="n">
        <v>0.51</v>
      </c>
      <c r="X269" t="n">
        <v>3.5</v>
      </c>
      <c r="Y269" t="n">
        <v>1</v>
      </c>
      <c r="Z269" t="n">
        <v>10</v>
      </c>
    </row>
    <row r="270">
      <c r="A270" t="n">
        <v>0</v>
      </c>
      <c r="B270" t="n">
        <v>85</v>
      </c>
      <c r="C270" t="inlineStr">
        <is>
          <t xml:space="preserve">CONCLUIDO	</t>
        </is>
      </c>
      <c r="D270" t="n">
        <v>3.0572</v>
      </c>
      <c r="E270" t="n">
        <v>32.71</v>
      </c>
      <c r="F270" t="n">
        <v>23.36</v>
      </c>
      <c r="G270" t="n">
        <v>6.8</v>
      </c>
      <c r="H270" t="n">
        <v>0.11</v>
      </c>
      <c r="I270" t="n">
        <v>206</v>
      </c>
      <c r="J270" t="n">
        <v>167.88</v>
      </c>
      <c r="K270" t="n">
        <v>51.39</v>
      </c>
      <c r="L270" t="n">
        <v>1</v>
      </c>
      <c r="M270" t="n">
        <v>204</v>
      </c>
      <c r="N270" t="n">
        <v>30.49</v>
      </c>
      <c r="O270" t="n">
        <v>20939.59</v>
      </c>
      <c r="P270" t="n">
        <v>283.15</v>
      </c>
      <c r="Q270" t="n">
        <v>2925.39</v>
      </c>
      <c r="R270" t="n">
        <v>259.16</v>
      </c>
      <c r="S270" t="n">
        <v>60.56</v>
      </c>
      <c r="T270" t="n">
        <v>98555.16</v>
      </c>
      <c r="U270" t="n">
        <v>0.23</v>
      </c>
      <c r="V270" t="n">
        <v>0.74</v>
      </c>
      <c r="W270" t="n">
        <v>0.5</v>
      </c>
      <c r="X270" t="n">
        <v>6.07</v>
      </c>
      <c r="Y270" t="n">
        <v>1</v>
      </c>
      <c r="Z270" t="n">
        <v>10</v>
      </c>
    </row>
    <row r="271">
      <c r="A271" t="n">
        <v>1</v>
      </c>
      <c r="B271" t="n">
        <v>85</v>
      </c>
      <c r="C271" t="inlineStr">
        <is>
          <t xml:space="preserve">CONCLUIDO	</t>
        </is>
      </c>
      <c r="D271" t="n">
        <v>3.4372</v>
      </c>
      <c r="E271" t="n">
        <v>29.09</v>
      </c>
      <c r="F271" t="n">
        <v>21.64</v>
      </c>
      <c r="G271" t="n">
        <v>8.65</v>
      </c>
      <c r="H271" t="n">
        <v>0.13</v>
      </c>
      <c r="I271" t="n">
        <v>150</v>
      </c>
      <c r="J271" t="n">
        <v>168.25</v>
      </c>
      <c r="K271" t="n">
        <v>51.39</v>
      </c>
      <c r="L271" t="n">
        <v>1.25</v>
      </c>
      <c r="M271" t="n">
        <v>148</v>
      </c>
      <c r="N271" t="n">
        <v>30.6</v>
      </c>
      <c r="O271" t="n">
        <v>20984.25</v>
      </c>
      <c r="P271" t="n">
        <v>257.51</v>
      </c>
      <c r="Q271" t="n">
        <v>2925.59</v>
      </c>
      <c r="R271" t="n">
        <v>202.97</v>
      </c>
      <c r="S271" t="n">
        <v>60.56</v>
      </c>
      <c r="T271" t="n">
        <v>70740.45</v>
      </c>
      <c r="U271" t="n">
        <v>0.3</v>
      </c>
      <c r="V271" t="n">
        <v>0.8</v>
      </c>
      <c r="W271" t="n">
        <v>0.4</v>
      </c>
      <c r="X271" t="n">
        <v>4.35</v>
      </c>
      <c r="Y271" t="n">
        <v>1</v>
      </c>
      <c r="Z271" t="n">
        <v>10</v>
      </c>
    </row>
    <row r="272">
      <c r="A272" t="n">
        <v>2</v>
      </c>
      <c r="B272" t="n">
        <v>85</v>
      </c>
      <c r="C272" t="inlineStr">
        <is>
          <t xml:space="preserve">CONCLUIDO	</t>
        </is>
      </c>
      <c r="D272" t="n">
        <v>3.7071</v>
      </c>
      <c r="E272" t="n">
        <v>26.98</v>
      </c>
      <c r="F272" t="n">
        <v>20.64</v>
      </c>
      <c r="G272" t="n">
        <v>10.58</v>
      </c>
      <c r="H272" t="n">
        <v>0.16</v>
      </c>
      <c r="I272" t="n">
        <v>117</v>
      </c>
      <c r="J272" t="n">
        <v>168.61</v>
      </c>
      <c r="K272" t="n">
        <v>51.39</v>
      </c>
      <c r="L272" t="n">
        <v>1.5</v>
      </c>
      <c r="M272" t="n">
        <v>115</v>
      </c>
      <c r="N272" t="n">
        <v>30.71</v>
      </c>
      <c r="O272" t="n">
        <v>21028.94</v>
      </c>
      <c r="P272" t="n">
        <v>241.07</v>
      </c>
      <c r="Q272" t="n">
        <v>2925.33</v>
      </c>
      <c r="R272" t="n">
        <v>170.3</v>
      </c>
      <c r="S272" t="n">
        <v>60.56</v>
      </c>
      <c r="T272" t="n">
        <v>54568.19</v>
      </c>
      <c r="U272" t="n">
        <v>0.36</v>
      </c>
      <c r="V272" t="n">
        <v>0.83</v>
      </c>
      <c r="W272" t="n">
        <v>0.35</v>
      </c>
      <c r="X272" t="n">
        <v>3.36</v>
      </c>
      <c r="Y272" t="n">
        <v>1</v>
      </c>
      <c r="Z272" t="n">
        <v>10</v>
      </c>
    </row>
    <row r="273">
      <c r="A273" t="n">
        <v>3</v>
      </c>
      <c r="B273" t="n">
        <v>85</v>
      </c>
      <c r="C273" t="inlineStr">
        <is>
          <t xml:space="preserve">CONCLUIDO	</t>
        </is>
      </c>
      <c r="D273" t="n">
        <v>3.8929</v>
      </c>
      <c r="E273" t="n">
        <v>25.69</v>
      </c>
      <c r="F273" t="n">
        <v>20.06</v>
      </c>
      <c r="G273" t="n">
        <v>12.54</v>
      </c>
      <c r="H273" t="n">
        <v>0.18</v>
      </c>
      <c r="I273" t="n">
        <v>96</v>
      </c>
      <c r="J273" t="n">
        <v>168.97</v>
      </c>
      <c r="K273" t="n">
        <v>51.39</v>
      </c>
      <c r="L273" t="n">
        <v>1.75</v>
      </c>
      <c r="M273" t="n">
        <v>94</v>
      </c>
      <c r="N273" t="n">
        <v>30.83</v>
      </c>
      <c r="O273" t="n">
        <v>21073.68</v>
      </c>
      <c r="P273" t="n">
        <v>229.84</v>
      </c>
      <c r="Q273" t="n">
        <v>2924.44</v>
      </c>
      <c r="R273" t="n">
        <v>151.5</v>
      </c>
      <c r="S273" t="n">
        <v>60.56</v>
      </c>
      <c r="T273" t="n">
        <v>45275.13</v>
      </c>
      <c r="U273" t="n">
        <v>0.4</v>
      </c>
      <c r="V273" t="n">
        <v>0.86</v>
      </c>
      <c r="W273" t="n">
        <v>0.32</v>
      </c>
      <c r="X273" t="n">
        <v>2.78</v>
      </c>
      <c r="Y273" t="n">
        <v>1</v>
      </c>
      <c r="Z273" t="n">
        <v>10</v>
      </c>
    </row>
    <row r="274">
      <c r="A274" t="n">
        <v>4</v>
      </c>
      <c r="B274" t="n">
        <v>85</v>
      </c>
      <c r="C274" t="inlineStr">
        <is>
          <t xml:space="preserve">CONCLUIDO	</t>
        </is>
      </c>
      <c r="D274" t="n">
        <v>4.0642</v>
      </c>
      <c r="E274" t="n">
        <v>24.6</v>
      </c>
      <c r="F274" t="n">
        <v>19.52</v>
      </c>
      <c r="G274" t="n">
        <v>14.64</v>
      </c>
      <c r="H274" t="n">
        <v>0.21</v>
      </c>
      <c r="I274" t="n">
        <v>80</v>
      </c>
      <c r="J274" t="n">
        <v>169.33</v>
      </c>
      <c r="K274" t="n">
        <v>51.39</v>
      </c>
      <c r="L274" t="n">
        <v>2</v>
      </c>
      <c r="M274" t="n">
        <v>78</v>
      </c>
      <c r="N274" t="n">
        <v>30.94</v>
      </c>
      <c r="O274" t="n">
        <v>21118.46</v>
      </c>
      <c r="P274" t="n">
        <v>218.93</v>
      </c>
      <c r="Q274" t="n">
        <v>2924.8</v>
      </c>
      <c r="R274" t="n">
        <v>133.81</v>
      </c>
      <c r="S274" t="n">
        <v>60.56</v>
      </c>
      <c r="T274" t="n">
        <v>36509.7</v>
      </c>
      <c r="U274" t="n">
        <v>0.45</v>
      </c>
      <c r="V274" t="n">
        <v>0.88</v>
      </c>
      <c r="W274" t="n">
        <v>0.29</v>
      </c>
      <c r="X274" t="n">
        <v>2.24</v>
      </c>
      <c r="Y274" t="n">
        <v>1</v>
      </c>
      <c r="Z274" t="n">
        <v>10</v>
      </c>
    </row>
    <row r="275">
      <c r="A275" t="n">
        <v>5</v>
      </c>
      <c r="B275" t="n">
        <v>85</v>
      </c>
      <c r="C275" t="inlineStr">
        <is>
          <t xml:space="preserve">CONCLUIDO	</t>
        </is>
      </c>
      <c r="D275" t="n">
        <v>4.1949</v>
      </c>
      <c r="E275" t="n">
        <v>23.84</v>
      </c>
      <c r="F275" t="n">
        <v>19.16</v>
      </c>
      <c r="G275" t="n">
        <v>16.91</v>
      </c>
      <c r="H275" t="n">
        <v>0.24</v>
      </c>
      <c r="I275" t="n">
        <v>68</v>
      </c>
      <c r="J275" t="n">
        <v>169.7</v>
      </c>
      <c r="K275" t="n">
        <v>51.39</v>
      </c>
      <c r="L275" t="n">
        <v>2.25</v>
      </c>
      <c r="M275" t="n">
        <v>66</v>
      </c>
      <c r="N275" t="n">
        <v>31.05</v>
      </c>
      <c r="O275" t="n">
        <v>21163.27</v>
      </c>
      <c r="P275" t="n">
        <v>210.19</v>
      </c>
      <c r="Q275" t="n">
        <v>2924.67</v>
      </c>
      <c r="R275" t="n">
        <v>121.87</v>
      </c>
      <c r="S275" t="n">
        <v>60.56</v>
      </c>
      <c r="T275" t="n">
        <v>30602.37</v>
      </c>
      <c r="U275" t="n">
        <v>0.5</v>
      </c>
      <c r="V275" t="n">
        <v>0.9</v>
      </c>
      <c r="W275" t="n">
        <v>0.27</v>
      </c>
      <c r="X275" t="n">
        <v>1.88</v>
      </c>
      <c r="Y275" t="n">
        <v>1</v>
      </c>
      <c r="Z275" t="n">
        <v>10</v>
      </c>
    </row>
    <row r="276">
      <c r="A276" t="n">
        <v>6</v>
      </c>
      <c r="B276" t="n">
        <v>85</v>
      </c>
      <c r="C276" t="inlineStr">
        <is>
          <t xml:space="preserve">CONCLUIDO	</t>
        </is>
      </c>
      <c r="D276" t="n">
        <v>4.3051</v>
      </c>
      <c r="E276" t="n">
        <v>23.23</v>
      </c>
      <c r="F276" t="n">
        <v>18.86</v>
      </c>
      <c r="G276" t="n">
        <v>19.18</v>
      </c>
      <c r="H276" t="n">
        <v>0.26</v>
      </c>
      <c r="I276" t="n">
        <v>59</v>
      </c>
      <c r="J276" t="n">
        <v>170.06</v>
      </c>
      <c r="K276" t="n">
        <v>51.39</v>
      </c>
      <c r="L276" t="n">
        <v>2.5</v>
      </c>
      <c r="M276" t="n">
        <v>57</v>
      </c>
      <c r="N276" t="n">
        <v>31.17</v>
      </c>
      <c r="O276" t="n">
        <v>21208.12</v>
      </c>
      <c r="P276" t="n">
        <v>201.68</v>
      </c>
      <c r="Q276" t="n">
        <v>2924.52</v>
      </c>
      <c r="R276" t="n">
        <v>111.77</v>
      </c>
      <c r="S276" t="n">
        <v>60.56</v>
      </c>
      <c r="T276" t="n">
        <v>25595.86</v>
      </c>
      <c r="U276" t="n">
        <v>0.54</v>
      </c>
      <c r="V276" t="n">
        <v>0.91</v>
      </c>
      <c r="W276" t="n">
        <v>0.26</v>
      </c>
      <c r="X276" t="n">
        <v>1.58</v>
      </c>
      <c r="Y276" t="n">
        <v>1</v>
      </c>
      <c r="Z276" t="n">
        <v>10</v>
      </c>
    </row>
    <row r="277">
      <c r="A277" t="n">
        <v>7</v>
      </c>
      <c r="B277" t="n">
        <v>85</v>
      </c>
      <c r="C277" t="inlineStr">
        <is>
          <t xml:space="preserve">CONCLUIDO	</t>
        </is>
      </c>
      <c r="D277" t="n">
        <v>4.3947</v>
      </c>
      <c r="E277" t="n">
        <v>22.75</v>
      </c>
      <c r="F277" t="n">
        <v>18.62</v>
      </c>
      <c r="G277" t="n">
        <v>21.48</v>
      </c>
      <c r="H277" t="n">
        <v>0.29</v>
      </c>
      <c r="I277" t="n">
        <v>52</v>
      </c>
      <c r="J277" t="n">
        <v>170.42</v>
      </c>
      <c r="K277" t="n">
        <v>51.39</v>
      </c>
      <c r="L277" t="n">
        <v>2.75</v>
      </c>
      <c r="M277" t="n">
        <v>50</v>
      </c>
      <c r="N277" t="n">
        <v>31.28</v>
      </c>
      <c r="O277" t="n">
        <v>21253.01</v>
      </c>
      <c r="P277" t="n">
        <v>193.46</v>
      </c>
      <c r="Q277" t="n">
        <v>2924.66</v>
      </c>
      <c r="R277" t="n">
        <v>104.81</v>
      </c>
      <c r="S277" t="n">
        <v>60.56</v>
      </c>
      <c r="T277" t="n">
        <v>22148.85</v>
      </c>
      <c r="U277" t="n">
        <v>0.58</v>
      </c>
      <c r="V277" t="n">
        <v>0.92</v>
      </c>
      <c r="W277" t="n">
        <v>0.22</v>
      </c>
      <c r="X277" t="n">
        <v>1.34</v>
      </c>
      <c r="Y277" t="n">
        <v>1</v>
      </c>
      <c r="Z277" t="n">
        <v>10</v>
      </c>
    </row>
    <row r="278">
      <c r="A278" t="n">
        <v>8</v>
      </c>
      <c r="B278" t="n">
        <v>85</v>
      </c>
      <c r="C278" t="inlineStr">
        <is>
          <t xml:space="preserve">CONCLUIDO	</t>
        </is>
      </c>
      <c r="D278" t="n">
        <v>4.4116</v>
      </c>
      <c r="E278" t="n">
        <v>22.67</v>
      </c>
      <c r="F278" t="n">
        <v>18.7</v>
      </c>
      <c r="G278" t="n">
        <v>23.88</v>
      </c>
      <c r="H278" t="n">
        <v>0.31</v>
      </c>
      <c r="I278" t="n">
        <v>47</v>
      </c>
      <c r="J278" t="n">
        <v>170.79</v>
      </c>
      <c r="K278" t="n">
        <v>51.39</v>
      </c>
      <c r="L278" t="n">
        <v>3</v>
      </c>
      <c r="M278" t="n">
        <v>45</v>
      </c>
      <c r="N278" t="n">
        <v>31.4</v>
      </c>
      <c r="O278" t="n">
        <v>21297.94</v>
      </c>
      <c r="P278" t="n">
        <v>190.31</v>
      </c>
      <c r="Q278" t="n">
        <v>2924.45</v>
      </c>
      <c r="R278" t="n">
        <v>107.54</v>
      </c>
      <c r="S278" t="n">
        <v>60.56</v>
      </c>
      <c r="T278" t="n">
        <v>23542.21</v>
      </c>
      <c r="U278" t="n">
        <v>0.5600000000000001</v>
      </c>
      <c r="V278" t="n">
        <v>0.92</v>
      </c>
      <c r="W278" t="n">
        <v>0.24</v>
      </c>
      <c r="X278" t="n">
        <v>1.42</v>
      </c>
      <c r="Y278" t="n">
        <v>1</v>
      </c>
      <c r="Z278" t="n">
        <v>10</v>
      </c>
    </row>
    <row r="279">
      <c r="A279" t="n">
        <v>9</v>
      </c>
      <c r="B279" t="n">
        <v>85</v>
      </c>
      <c r="C279" t="inlineStr">
        <is>
          <t xml:space="preserve">CONCLUIDO	</t>
        </is>
      </c>
      <c r="D279" t="n">
        <v>4.5037</v>
      </c>
      <c r="E279" t="n">
        <v>22.2</v>
      </c>
      <c r="F279" t="n">
        <v>18.44</v>
      </c>
      <c r="G279" t="n">
        <v>26.99</v>
      </c>
      <c r="H279" t="n">
        <v>0.34</v>
      </c>
      <c r="I279" t="n">
        <v>41</v>
      </c>
      <c r="J279" t="n">
        <v>171.15</v>
      </c>
      <c r="K279" t="n">
        <v>51.39</v>
      </c>
      <c r="L279" t="n">
        <v>3.25</v>
      </c>
      <c r="M279" t="n">
        <v>38</v>
      </c>
      <c r="N279" t="n">
        <v>31.51</v>
      </c>
      <c r="O279" t="n">
        <v>21342.91</v>
      </c>
      <c r="P279" t="n">
        <v>180.98</v>
      </c>
      <c r="Q279" t="n">
        <v>2924.4</v>
      </c>
      <c r="R279" t="n">
        <v>98.54000000000001</v>
      </c>
      <c r="S279" t="n">
        <v>60.56</v>
      </c>
      <c r="T279" t="n">
        <v>19071.18</v>
      </c>
      <c r="U279" t="n">
        <v>0.61</v>
      </c>
      <c r="V279" t="n">
        <v>0.93</v>
      </c>
      <c r="W279" t="n">
        <v>0.23</v>
      </c>
      <c r="X279" t="n">
        <v>1.17</v>
      </c>
      <c r="Y279" t="n">
        <v>1</v>
      </c>
      <c r="Z279" t="n">
        <v>10</v>
      </c>
    </row>
    <row r="280">
      <c r="A280" t="n">
        <v>10</v>
      </c>
      <c r="B280" t="n">
        <v>85</v>
      </c>
      <c r="C280" t="inlineStr">
        <is>
          <t xml:space="preserve">CONCLUIDO	</t>
        </is>
      </c>
      <c r="D280" t="n">
        <v>4.5553</v>
      </c>
      <c r="E280" t="n">
        <v>21.95</v>
      </c>
      <c r="F280" t="n">
        <v>18.33</v>
      </c>
      <c r="G280" t="n">
        <v>29.72</v>
      </c>
      <c r="H280" t="n">
        <v>0.36</v>
      </c>
      <c r="I280" t="n">
        <v>37</v>
      </c>
      <c r="J280" t="n">
        <v>171.52</v>
      </c>
      <c r="K280" t="n">
        <v>51.39</v>
      </c>
      <c r="L280" t="n">
        <v>3.5</v>
      </c>
      <c r="M280" t="n">
        <v>25</v>
      </c>
      <c r="N280" t="n">
        <v>31.63</v>
      </c>
      <c r="O280" t="n">
        <v>21387.92</v>
      </c>
      <c r="P280" t="n">
        <v>174.37</v>
      </c>
      <c r="Q280" t="n">
        <v>2924.41</v>
      </c>
      <c r="R280" t="n">
        <v>94.43000000000001</v>
      </c>
      <c r="S280" t="n">
        <v>60.56</v>
      </c>
      <c r="T280" t="n">
        <v>17033.77</v>
      </c>
      <c r="U280" t="n">
        <v>0.64</v>
      </c>
      <c r="V280" t="n">
        <v>0.9399999999999999</v>
      </c>
      <c r="W280" t="n">
        <v>0.24</v>
      </c>
      <c r="X280" t="n">
        <v>1.05</v>
      </c>
      <c r="Y280" t="n">
        <v>1</v>
      </c>
      <c r="Z280" t="n">
        <v>10</v>
      </c>
    </row>
    <row r="281">
      <c r="A281" t="n">
        <v>11</v>
      </c>
      <c r="B281" t="n">
        <v>85</v>
      </c>
      <c r="C281" t="inlineStr">
        <is>
          <t xml:space="preserve">CONCLUIDO	</t>
        </is>
      </c>
      <c r="D281" t="n">
        <v>4.5622</v>
      </c>
      <c r="E281" t="n">
        <v>21.92</v>
      </c>
      <c r="F281" t="n">
        <v>18.33</v>
      </c>
      <c r="G281" t="n">
        <v>30.54</v>
      </c>
      <c r="H281" t="n">
        <v>0.39</v>
      </c>
      <c r="I281" t="n">
        <v>36</v>
      </c>
      <c r="J281" t="n">
        <v>171.88</v>
      </c>
      <c r="K281" t="n">
        <v>51.39</v>
      </c>
      <c r="L281" t="n">
        <v>3.75</v>
      </c>
      <c r="M281" t="n">
        <v>6</v>
      </c>
      <c r="N281" t="n">
        <v>31.74</v>
      </c>
      <c r="O281" t="n">
        <v>21432.96</v>
      </c>
      <c r="P281" t="n">
        <v>173.36</v>
      </c>
      <c r="Q281" t="n">
        <v>2924.77</v>
      </c>
      <c r="R281" t="n">
        <v>93.56999999999999</v>
      </c>
      <c r="S281" t="n">
        <v>60.56</v>
      </c>
      <c r="T281" t="n">
        <v>16610.3</v>
      </c>
      <c r="U281" t="n">
        <v>0.65</v>
      </c>
      <c r="V281" t="n">
        <v>0.9399999999999999</v>
      </c>
      <c r="W281" t="n">
        <v>0.26</v>
      </c>
      <c r="X281" t="n">
        <v>1.05</v>
      </c>
      <c r="Y281" t="n">
        <v>1</v>
      </c>
      <c r="Z281" t="n">
        <v>10</v>
      </c>
    </row>
    <row r="282">
      <c r="A282" t="n">
        <v>12</v>
      </c>
      <c r="B282" t="n">
        <v>85</v>
      </c>
      <c r="C282" t="inlineStr">
        <is>
          <t xml:space="preserve">CONCLUIDO	</t>
        </is>
      </c>
      <c r="D282" t="n">
        <v>4.5576</v>
      </c>
      <c r="E282" t="n">
        <v>21.94</v>
      </c>
      <c r="F282" t="n">
        <v>18.35</v>
      </c>
      <c r="G282" t="n">
        <v>30.58</v>
      </c>
      <c r="H282" t="n">
        <v>0.41</v>
      </c>
      <c r="I282" t="n">
        <v>36</v>
      </c>
      <c r="J282" t="n">
        <v>172.25</v>
      </c>
      <c r="K282" t="n">
        <v>51.39</v>
      </c>
      <c r="L282" t="n">
        <v>4</v>
      </c>
      <c r="M282" t="n">
        <v>0</v>
      </c>
      <c r="N282" t="n">
        <v>31.86</v>
      </c>
      <c r="O282" t="n">
        <v>21478.05</v>
      </c>
      <c r="P282" t="n">
        <v>173.28</v>
      </c>
      <c r="Q282" t="n">
        <v>2924.65</v>
      </c>
      <c r="R282" t="n">
        <v>94.14</v>
      </c>
      <c r="S282" t="n">
        <v>60.56</v>
      </c>
      <c r="T282" t="n">
        <v>16892.86</v>
      </c>
      <c r="U282" t="n">
        <v>0.64</v>
      </c>
      <c r="V282" t="n">
        <v>0.9399999999999999</v>
      </c>
      <c r="W282" t="n">
        <v>0.27</v>
      </c>
      <c r="X282" t="n">
        <v>1.07</v>
      </c>
      <c r="Y282" t="n">
        <v>1</v>
      </c>
      <c r="Z282" t="n">
        <v>10</v>
      </c>
    </row>
    <row r="283">
      <c r="A283" t="n">
        <v>0</v>
      </c>
      <c r="B283" t="n">
        <v>20</v>
      </c>
      <c r="C283" t="inlineStr">
        <is>
          <t xml:space="preserve">CONCLUIDO	</t>
        </is>
      </c>
      <c r="D283" t="n">
        <v>3.9568</v>
      </c>
      <c r="E283" t="n">
        <v>25.27</v>
      </c>
      <c r="F283" t="n">
        <v>21.72</v>
      </c>
      <c r="G283" t="n">
        <v>8.800000000000001</v>
      </c>
      <c r="H283" t="n">
        <v>0.34</v>
      </c>
      <c r="I283" t="n">
        <v>148</v>
      </c>
      <c r="J283" t="n">
        <v>51.33</v>
      </c>
      <c r="K283" t="n">
        <v>24.83</v>
      </c>
      <c r="L283" t="n">
        <v>1</v>
      </c>
      <c r="M283" t="n">
        <v>0</v>
      </c>
      <c r="N283" t="n">
        <v>5.51</v>
      </c>
      <c r="O283" t="n">
        <v>6564.78</v>
      </c>
      <c r="P283" t="n">
        <v>100.76</v>
      </c>
      <c r="Q283" t="n">
        <v>2925.26</v>
      </c>
      <c r="R283" t="n">
        <v>199.27</v>
      </c>
      <c r="S283" t="n">
        <v>60.56</v>
      </c>
      <c r="T283" t="n">
        <v>68900.50999999999</v>
      </c>
      <c r="U283" t="n">
        <v>0.3</v>
      </c>
      <c r="V283" t="n">
        <v>0.79</v>
      </c>
      <c r="W283" t="n">
        <v>0.59</v>
      </c>
      <c r="X283" t="n">
        <v>4.44</v>
      </c>
      <c r="Y283" t="n">
        <v>1</v>
      </c>
      <c r="Z283" t="n">
        <v>10</v>
      </c>
    </row>
    <row r="284">
      <c r="A284" t="n">
        <v>0</v>
      </c>
      <c r="B284" t="n">
        <v>120</v>
      </c>
      <c r="C284" t="inlineStr">
        <is>
          <t xml:space="preserve">CONCLUIDO	</t>
        </is>
      </c>
      <c r="D284" t="n">
        <v>2.3946</v>
      </c>
      <c r="E284" t="n">
        <v>41.76</v>
      </c>
      <c r="F284" t="n">
        <v>25.93</v>
      </c>
      <c r="G284" t="n">
        <v>5.4</v>
      </c>
      <c r="H284" t="n">
        <v>0.08</v>
      </c>
      <c r="I284" t="n">
        <v>288</v>
      </c>
      <c r="J284" t="n">
        <v>232.68</v>
      </c>
      <c r="K284" t="n">
        <v>57.72</v>
      </c>
      <c r="L284" t="n">
        <v>1</v>
      </c>
      <c r="M284" t="n">
        <v>286</v>
      </c>
      <c r="N284" t="n">
        <v>53.95</v>
      </c>
      <c r="O284" t="n">
        <v>28931.02</v>
      </c>
      <c r="P284" t="n">
        <v>395.74</v>
      </c>
      <c r="Q284" t="n">
        <v>2925.85</v>
      </c>
      <c r="R284" t="n">
        <v>343.71</v>
      </c>
      <c r="S284" t="n">
        <v>60.56</v>
      </c>
      <c r="T284" t="n">
        <v>140419.14</v>
      </c>
      <c r="U284" t="n">
        <v>0.18</v>
      </c>
      <c r="V284" t="n">
        <v>0.66</v>
      </c>
      <c r="W284" t="n">
        <v>0.63</v>
      </c>
      <c r="X284" t="n">
        <v>8.65</v>
      </c>
      <c r="Y284" t="n">
        <v>1</v>
      </c>
      <c r="Z284" t="n">
        <v>10</v>
      </c>
    </row>
    <row r="285">
      <c r="A285" t="n">
        <v>1</v>
      </c>
      <c r="B285" t="n">
        <v>120</v>
      </c>
      <c r="C285" t="inlineStr">
        <is>
          <t xml:space="preserve">CONCLUIDO	</t>
        </is>
      </c>
      <c r="D285" t="n">
        <v>2.8269</v>
      </c>
      <c r="E285" t="n">
        <v>35.37</v>
      </c>
      <c r="F285" t="n">
        <v>23.33</v>
      </c>
      <c r="G285" t="n">
        <v>6.83</v>
      </c>
      <c r="H285" t="n">
        <v>0.1</v>
      </c>
      <c r="I285" t="n">
        <v>205</v>
      </c>
      <c r="J285" t="n">
        <v>233.1</v>
      </c>
      <c r="K285" t="n">
        <v>57.72</v>
      </c>
      <c r="L285" t="n">
        <v>1.25</v>
      </c>
      <c r="M285" t="n">
        <v>203</v>
      </c>
      <c r="N285" t="n">
        <v>54.13</v>
      </c>
      <c r="O285" t="n">
        <v>28983.75</v>
      </c>
      <c r="P285" t="n">
        <v>352.52</v>
      </c>
      <c r="Q285" t="n">
        <v>2924.8</v>
      </c>
      <c r="R285" t="n">
        <v>258.39</v>
      </c>
      <c r="S285" t="n">
        <v>60.56</v>
      </c>
      <c r="T285" t="n">
        <v>98174.91</v>
      </c>
      <c r="U285" t="n">
        <v>0.23</v>
      </c>
      <c r="V285" t="n">
        <v>0.74</v>
      </c>
      <c r="W285" t="n">
        <v>0.49</v>
      </c>
      <c r="X285" t="n">
        <v>6.05</v>
      </c>
      <c r="Y285" t="n">
        <v>1</v>
      </c>
      <c r="Z285" t="n">
        <v>10</v>
      </c>
    </row>
    <row r="286">
      <c r="A286" t="n">
        <v>2</v>
      </c>
      <c r="B286" t="n">
        <v>120</v>
      </c>
      <c r="C286" t="inlineStr">
        <is>
          <t xml:space="preserve">CONCLUIDO	</t>
        </is>
      </c>
      <c r="D286" t="n">
        <v>3.139</v>
      </c>
      <c r="E286" t="n">
        <v>31.86</v>
      </c>
      <c r="F286" t="n">
        <v>21.91</v>
      </c>
      <c r="G286" t="n">
        <v>8.27</v>
      </c>
      <c r="H286" t="n">
        <v>0.11</v>
      </c>
      <c r="I286" t="n">
        <v>159</v>
      </c>
      <c r="J286" t="n">
        <v>233.53</v>
      </c>
      <c r="K286" t="n">
        <v>57.72</v>
      </c>
      <c r="L286" t="n">
        <v>1.5</v>
      </c>
      <c r="M286" t="n">
        <v>157</v>
      </c>
      <c r="N286" t="n">
        <v>54.31</v>
      </c>
      <c r="O286" t="n">
        <v>29036.54</v>
      </c>
      <c r="P286" t="n">
        <v>327.69</v>
      </c>
      <c r="Q286" t="n">
        <v>2925.13</v>
      </c>
      <c r="R286" t="n">
        <v>211.94</v>
      </c>
      <c r="S286" t="n">
        <v>60.56</v>
      </c>
      <c r="T286" t="n">
        <v>75179.89999999999</v>
      </c>
      <c r="U286" t="n">
        <v>0.29</v>
      </c>
      <c r="V286" t="n">
        <v>0.79</v>
      </c>
      <c r="W286" t="n">
        <v>0.41</v>
      </c>
      <c r="X286" t="n">
        <v>4.62</v>
      </c>
      <c r="Y286" t="n">
        <v>1</v>
      </c>
      <c r="Z286" t="n">
        <v>10</v>
      </c>
    </row>
    <row r="287">
      <c r="A287" t="n">
        <v>3</v>
      </c>
      <c r="B287" t="n">
        <v>120</v>
      </c>
      <c r="C287" t="inlineStr">
        <is>
          <t xml:space="preserve">CONCLUIDO	</t>
        </is>
      </c>
      <c r="D287" t="n">
        <v>3.3802</v>
      </c>
      <c r="E287" t="n">
        <v>29.58</v>
      </c>
      <c r="F287" t="n">
        <v>21</v>
      </c>
      <c r="G287" t="n">
        <v>9.77</v>
      </c>
      <c r="H287" t="n">
        <v>0.13</v>
      </c>
      <c r="I287" t="n">
        <v>129</v>
      </c>
      <c r="J287" t="n">
        <v>233.96</v>
      </c>
      <c r="K287" t="n">
        <v>57.72</v>
      </c>
      <c r="L287" t="n">
        <v>1.75</v>
      </c>
      <c r="M287" t="n">
        <v>127</v>
      </c>
      <c r="N287" t="n">
        <v>54.49</v>
      </c>
      <c r="O287" t="n">
        <v>29089.39</v>
      </c>
      <c r="P287" t="n">
        <v>311.1</v>
      </c>
      <c r="Q287" t="n">
        <v>2924.81</v>
      </c>
      <c r="R287" t="n">
        <v>182.11</v>
      </c>
      <c r="S287" t="n">
        <v>60.56</v>
      </c>
      <c r="T287" t="n">
        <v>60412.51</v>
      </c>
      <c r="U287" t="n">
        <v>0.33</v>
      </c>
      <c r="V287" t="n">
        <v>0.82</v>
      </c>
      <c r="W287" t="n">
        <v>0.37</v>
      </c>
      <c r="X287" t="n">
        <v>3.72</v>
      </c>
      <c r="Y287" t="n">
        <v>1</v>
      </c>
      <c r="Z287" t="n">
        <v>10</v>
      </c>
    </row>
    <row r="288">
      <c r="A288" t="n">
        <v>4</v>
      </c>
      <c r="B288" t="n">
        <v>120</v>
      </c>
      <c r="C288" t="inlineStr">
        <is>
          <t xml:space="preserve">CONCLUIDO	</t>
        </is>
      </c>
      <c r="D288" t="n">
        <v>3.5628</v>
      </c>
      <c r="E288" t="n">
        <v>28.07</v>
      </c>
      <c r="F288" t="n">
        <v>20.39</v>
      </c>
      <c r="G288" t="n">
        <v>11.23</v>
      </c>
      <c r="H288" t="n">
        <v>0.15</v>
      </c>
      <c r="I288" t="n">
        <v>109</v>
      </c>
      <c r="J288" t="n">
        <v>234.39</v>
      </c>
      <c r="K288" t="n">
        <v>57.72</v>
      </c>
      <c r="L288" t="n">
        <v>2</v>
      </c>
      <c r="M288" t="n">
        <v>107</v>
      </c>
      <c r="N288" t="n">
        <v>54.67</v>
      </c>
      <c r="O288" t="n">
        <v>29142.31</v>
      </c>
      <c r="P288" t="n">
        <v>299.05</v>
      </c>
      <c r="Q288" t="n">
        <v>2924.69</v>
      </c>
      <c r="R288" t="n">
        <v>162.22</v>
      </c>
      <c r="S288" t="n">
        <v>60.56</v>
      </c>
      <c r="T288" t="n">
        <v>50571.66</v>
      </c>
      <c r="U288" t="n">
        <v>0.37</v>
      </c>
      <c r="V288" t="n">
        <v>0.84</v>
      </c>
      <c r="W288" t="n">
        <v>0.34</v>
      </c>
      <c r="X288" t="n">
        <v>3.12</v>
      </c>
      <c r="Y288" t="n">
        <v>1</v>
      </c>
      <c r="Z288" t="n">
        <v>10</v>
      </c>
    </row>
    <row r="289">
      <c r="A289" t="n">
        <v>5</v>
      </c>
      <c r="B289" t="n">
        <v>120</v>
      </c>
      <c r="C289" t="inlineStr">
        <is>
          <t xml:space="preserve">CONCLUIDO	</t>
        </is>
      </c>
      <c r="D289" t="n">
        <v>3.7137</v>
      </c>
      <c r="E289" t="n">
        <v>26.93</v>
      </c>
      <c r="F289" t="n">
        <v>19.94</v>
      </c>
      <c r="G289" t="n">
        <v>12.73</v>
      </c>
      <c r="H289" t="n">
        <v>0.17</v>
      </c>
      <c r="I289" t="n">
        <v>94</v>
      </c>
      <c r="J289" t="n">
        <v>234.82</v>
      </c>
      <c r="K289" t="n">
        <v>57.72</v>
      </c>
      <c r="L289" t="n">
        <v>2.25</v>
      </c>
      <c r="M289" t="n">
        <v>92</v>
      </c>
      <c r="N289" t="n">
        <v>54.85</v>
      </c>
      <c r="O289" t="n">
        <v>29195.29</v>
      </c>
      <c r="P289" t="n">
        <v>289.44</v>
      </c>
      <c r="Q289" t="n">
        <v>2924.82</v>
      </c>
      <c r="R289" t="n">
        <v>147.4</v>
      </c>
      <c r="S289" t="n">
        <v>60.56</v>
      </c>
      <c r="T289" t="n">
        <v>43232.54</v>
      </c>
      <c r="U289" t="n">
        <v>0.41</v>
      </c>
      <c r="V289" t="n">
        <v>0.86</v>
      </c>
      <c r="W289" t="n">
        <v>0.31</v>
      </c>
      <c r="X289" t="n">
        <v>2.66</v>
      </c>
      <c r="Y289" t="n">
        <v>1</v>
      </c>
      <c r="Z289" t="n">
        <v>10</v>
      </c>
    </row>
    <row r="290">
      <c r="A290" t="n">
        <v>6</v>
      </c>
      <c r="B290" t="n">
        <v>120</v>
      </c>
      <c r="C290" t="inlineStr">
        <is>
          <t xml:space="preserve">CONCLUIDO	</t>
        </is>
      </c>
      <c r="D290" t="n">
        <v>3.8419</v>
      </c>
      <c r="E290" t="n">
        <v>26.03</v>
      </c>
      <c r="F290" t="n">
        <v>19.58</v>
      </c>
      <c r="G290" t="n">
        <v>14.33</v>
      </c>
      <c r="H290" t="n">
        <v>0.19</v>
      </c>
      <c r="I290" t="n">
        <v>82</v>
      </c>
      <c r="J290" t="n">
        <v>235.25</v>
      </c>
      <c r="K290" t="n">
        <v>57.72</v>
      </c>
      <c r="L290" t="n">
        <v>2.5</v>
      </c>
      <c r="M290" t="n">
        <v>80</v>
      </c>
      <c r="N290" t="n">
        <v>55.03</v>
      </c>
      <c r="O290" t="n">
        <v>29248.33</v>
      </c>
      <c r="P290" t="n">
        <v>281.09</v>
      </c>
      <c r="Q290" t="n">
        <v>2924.55</v>
      </c>
      <c r="R290" t="n">
        <v>135.87</v>
      </c>
      <c r="S290" t="n">
        <v>60.56</v>
      </c>
      <c r="T290" t="n">
        <v>37531.54</v>
      </c>
      <c r="U290" t="n">
        <v>0.45</v>
      </c>
      <c r="V290" t="n">
        <v>0.88</v>
      </c>
      <c r="W290" t="n">
        <v>0.29</v>
      </c>
      <c r="X290" t="n">
        <v>2.31</v>
      </c>
      <c r="Y290" t="n">
        <v>1</v>
      </c>
      <c r="Z290" t="n">
        <v>10</v>
      </c>
    </row>
    <row r="291">
      <c r="A291" t="n">
        <v>7</v>
      </c>
      <c r="B291" t="n">
        <v>120</v>
      </c>
      <c r="C291" t="inlineStr">
        <is>
          <t xml:space="preserve">CONCLUIDO	</t>
        </is>
      </c>
      <c r="D291" t="n">
        <v>3.9446</v>
      </c>
      <c r="E291" t="n">
        <v>25.35</v>
      </c>
      <c r="F291" t="n">
        <v>19.32</v>
      </c>
      <c r="G291" t="n">
        <v>15.88</v>
      </c>
      <c r="H291" t="n">
        <v>0.21</v>
      </c>
      <c r="I291" t="n">
        <v>73</v>
      </c>
      <c r="J291" t="n">
        <v>235.68</v>
      </c>
      <c r="K291" t="n">
        <v>57.72</v>
      </c>
      <c r="L291" t="n">
        <v>2.75</v>
      </c>
      <c r="M291" t="n">
        <v>71</v>
      </c>
      <c r="N291" t="n">
        <v>55.21</v>
      </c>
      <c r="O291" t="n">
        <v>29301.44</v>
      </c>
      <c r="P291" t="n">
        <v>274.17</v>
      </c>
      <c r="Q291" t="n">
        <v>2924.6</v>
      </c>
      <c r="R291" t="n">
        <v>126.93</v>
      </c>
      <c r="S291" t="n">
        <v>60.56</v>
      </c>
      <c r="T291" t="n">
        <v>33106.87</v>
      </c>
      <c r="U291" t="n">
        <v>0.48</v>
      </c>
      <c r="V291" t="n">
        <v>0.89</v>
      </c>
      <c r="W291" t="n">
        <v>0.28</v>
      </c>
      <c r="X291" t="n">
        <v>2.04</v>
      </c>
      <c r="Y291" t="n">
        <v>1</v>
      </c>
      <c r="Z291" t="n">
        <v>10</v>
      </c>
    </row>
    <row r="292">
      <c r="A292" t="n">
        <v>8</v>
      </c>
      <c r="B292" t="n">
        <v>120</v>
      </c>
      <c r="C292" t="inlineStr">
        <is>
          <t xml:space="preserve">CONCLUIDO	</t>
        </is>
      </c>
      <c r="D292" t="n">
        <v>4.0418</v>
      </c>
      <c r="E292" t="n">
        <v>24.74</v>
      </c>
      <c r="F292" t="n">
        <v>19.07</v>
      </c>
      <c r="G292" t="n">
        <v>17.6</v>
      </c>
      <c r="H292" t="n">
        <v>0.23</v>
      </c>
      <c r="I292" t="n">
        <v>65</v>
      </c>
      <c r="J292" t="n">
        <v>236.11</v>
      </c>
      <c r="K292" t="n">
        <v>57.72</v>
      </c>
      <c r="L292" t="n">
        <v>3</v>
      </c>
      <c r="M292" t="n">
        <v>63</v>
      </c>
      <c r="N292" t="n">
        <v>55.39</v>
      </c>
      <c r="O292" t="n">
        <v>29354.61</v>
      </c>
      <c r="P292" t="n">
        <v>267.58</v>
      </c>
      <c r="Q292" t="n">
        <v>2924.81</v>
      </c>
      <c r="R292" t="n">
        <v>118.91</v>
      </c>
      <c r="S292" t="n">
        <v>60.56</v>
      </c>
      <c r="T292" t="n">
        <v>29133.11</v>
      </c>
      <c r="U292" t="n">
        <v>0.51</v>
      </c>
      <c r="V292" t="n">
        <v>0.9</v>
      </c>
      <c r="W292" t="n">
        <v>0.27</v>
      </c>
      <c r="X292" t="n">
        <v>1.79</v>
      </c>
      <c r="Y292" t="n">
        <v>1</v>
      </c>
      <c r="Z292" t="n">
        <v>10</v>
      </c>
    </row>
    <row r="293">
      <c r="A293" t="n">
        <v>9</v>
      </c>
      <c r="B293" t="n">
        <v>120</v>
      </c>
      <c r="C293" t="inlineStr">
        <is>
          <t xml:space="preserve">CONCLUIDO	</t>
        </is>
      </c>
      <c r="D293" t="n">
        <v>4.1205</v>
      </c>
      <c r="E293" t="n">
        <v>24.27</v>
      </c>
      <c r="F293" t="n">
        <v>18.87</v>
      </c>
      <c r="G293" t="n">
        <v>19.19</v>
      </c>
      <c r="H293" t="n">
        <v>0.24</v>
      </c>
      <c r="I293" t="n">
        <v>59</v>
      </c>
      <c r="J293" t="n">
        <v>236.54</v>
      </c>
      <c r="K293" t="n">
        <v>57.72</v>
      </c>
      <c r="L293" t="n">
        <v>3.25</v>
      </c>
      <c r="M293" t="n">
        <v>57</v>
      </c>
      <c r="N293" t="n">
        <v>55.57</v>
      </c>
      <c r="O293" t="n">
        <v>29407.85</v>
      </c>
      <c r="P293" t="n">
        <v>261.68</v>
      </c>
      <c r="Q293" t="n">
        <v>2924.56</v>
      </c>
      <c r="R293" t="n">
        <v>112.19</v>
      </c>
      <c r="S293" t="n">
        <v>60.56</v>
      </c>
      <c r="T293" t="n">
        <v>25806.3</v>
      </c>
      <c r="U293" t="n">
        <v>0.54</v>
      </c>
      <c r="V293" t="n">
        <v>0.91</v>
      </c>
      <c r="W293" t="n">
        <v>0.26</v>
      </c>
      <c r="X293" t="n">
        <v>1.59</v>
      </c>
      <c r="Y293" t="n">
        <v>1</v>
      </c>
      <c r="Z293" t="n">
        <v>10</v>
      </c>
    </row>
    <row r="294">
      <c r="A294" t="n">
        <v>10</v>
      </c>
      <c r="B294" t="n">
        <v>120</v>
      </c>
      <c r="C294" t="inlineStr">
        <is>
          <t xml:space="preserve">CONCLUIDO	</t>
        </is>
      </c>
      <c r="D294" t="n">
        <v>4.2261</v>
      </c>
      <c r="E294" t="n">
        <v>23.66</v>
      </c>
      <c r="F294" t="n">
        <v>18.54</v>
      </c>
      <c r="G294" t="n">
        <v>20.99</v>
      </c>
      <c r="H294" t="n">
        <v>0.26</v>
      </c>
      <c r="I294" t="n">
        <v>53</v>
      </c>
      <c r="J294" t="n">
        <v>236.98</v>
      </c>
      <c r="K294" t="n">
        <v>57.72</v>
      </c>
      <c r="L294" t="n">
        <v>3.5</v>
      </c>
      <c r="M294" t="n">
        <v>51</v>
      </c>
      <c r="N294" t="n">
        <v>55.75</v>
      </c>
      <c r="O294" t="n">
        <v>29461.15</v>
      </c>
      <c r="P294" t="n">
        <v>253.19</v>
      </c>
      <c r="Q294" t="n">
        <v>2924.47</v>
      </c>
      <c r="R294" t="n">
        <v>101.44</v>
      </c>
      <c r="S294" t="n">
        <v>60.56</v>
      </c>
      <c r="T294" t="n">
        <v>20462.39</v>
      </c>
      <c r="U294" t="n">
        <v>0.6</v>
      </c>
      <c r="V294" t="n">
        <v>0.93</v>
      </c>
      <c r="W294" t="n">
        <v>0.24</v>
      </c>
      <c r="X294" t="n">
        <v>1.26</v>
      </c>
      <c r="Y294" t="n">
        <v>1</v>
      </c>
      <c r="Z294" t="n">
        <v>10</v>
      </c>
    </row>
    <row r="295">
      <c r="A295" t="n">
        <v>11</v>
      </c>
      <c r="B295" t="n">
        <v>120</v>
      </c>
      <c r="C295" t="inlineStr">
        <is>
          <t xml:space="preserve">CONCLUIDO	</t>
        </is>
      </c>
      <c r="D295" t="n">
        <v>4.1437</v>
      </c>
      <c r="E295" t="n">
        <v>24.13</v>
      </c>
      <c r="F295" t="n">
        <v>19.1</v>
      </c>
      <c r="G295" t="n">
        <v>22.47</v>
      </c>
      <c r="H295" t="n">
        <v>0.28</v>
      </c>
      <c r="I295" t="n">
        <v>51</v>
      </c>
      <c r="J295" t="n">
        <v>237.41</v>
      </c>
      <c r="K295" t="n">
        <v>57.72</v>
      </c>
      <c r="L295" t="n">
        <v>3.75</v>
      </c>
      <c r="M295" t="n">
        <v>49</v>
      </c>
      <c r="N295" t="n">
        <v>55.93</v>
      </c>
      <c r="O295" t="n">
        <v>29514.51</v>
      </c>
      <c r="P295" t="n">
        <v>259.72</v>
      </c>
      <c r="Q295" t="n">
        <v>2924.56</v>
      </c>
      <c r="R295" t="n">
        <v>122.3</v>
      </c>
      <c r="S295" t="n">
        <v>60.56</v>
      </c>
      <c r="T295" t="n">
        <v>30899.99</v>
      </c>
      <c r="U295" t="n">
        <v>0.5</v>
      </c>
      <c r="V295" t="n">
        <v>0.9</v>
      </c>
      <c r="W295" t="n">
        <v>0.22</v>
      </c>
      <c r="X295" t="n">
        <v>1.82</v>
      </c>
      <c r="Y295" t="n">
        <v>1</v>
      </c>
      <c r="Z295" t="n">
        <v>10</v>
      </c>
    </row>
    <row r="296">
      <c r="A296" t="n">
        <v>12</v>
      </c>
      <c r="B296" t="n">
        <v>120</v>
      </c>
      <c r="C296" t="inlineStr">
        <is>
          <t xml:space="preserve">CONCLUIDO	</t>
        </is>
      </c>
      <c r="D296" t="n">
        <v>4.2679</v>
      </c>
      <c r="E296" t="n">
        <v>23.43</v>
      </c>
      <c r="F296" t="n">
        <v>18.63</v>
      </c>
      <c r="G296" t="n">
        <v>24.29</v>
      </c>
      <c r="H296" t="n">
        <v>0.3</v>
      </c>
      <c r="I296" t="n">
        <v>46</v>
      </c>
      <c r="J296" t="n">
        <v>237.84</v>
      </c>
      <c r="K296" t="n">
        <v>57.72</v>
      </c>
      <c r="L296" t="n">
        <v>4</v>
      </c>
      <c r="M296" t="n">
        <v>44</v>
      </c>
      <c r="N296" t="n">
        <v>56.12</v>
      </c>
      <c r="O296" t="n">
        <v>29567.95</v>
      </c>
      <c r="P296" t="n">
        <v>248.93</v>
      </c>
      <c r="Q296" t="n">
        <v>2924.63</v>
      </c>
      <c r="R296" t="n">
        <v>104.82</v>
      </c>
      <c r="S296" t="n">
        <v>60.56</v>
      </c>
      <c r="T296" t="n">
        <v>22187.18</v>
      </c>
      <c r="U296" t="n">
        <v>0.58</v>
      </c>
      <c r="V296" t="n">
        <v>0.92</v>
      </c>
      <c r="W296" t="n">
        <v>0.24</v>
      </c>
      <c r="X296" t="n">
        <v>1.35</v>
      </c>
      <c r="Y296" t="n">
        <v>1</v>
      </c>
      <c r="Z296" t="n">
        <v>10</v>
      </c>
    </row>
    <row r="297">
      <c r="A297" t="n">
        <v>13</v>
      </c>
      <c r="B297" t="n">
        <v>120</v>
      </c>
      <c r="C297" t="inlineStr">
        <is>
          <t xml:space="preserve">CONCLUIDO	</t>
        </is>
      </c>
      <c r="D297" t="n">
        <v>4.3273</v>
      </c>
      <c r="E297" t="n">
        <v>23.11</v>
      </c>
      <c r="F297" t="n">
        <v>18.49</v>
      </c>
      <c r="G297" t="n">
        <v>26.41</v>
      </c>
      <c r="H297" t="n">
        <v>0.32</v>
      </c>
      <c r="I297" t="n">
        <v>42</v>
      </c>
      <c r="J297" t="n">
        <v>238.28</v>
      </c>
      <c r="K297" t="n">
        <v>57.72</v>
      </c>
      <c r="L297" t="n">
        <v>4.25</v>
      </c>
      <c r="M297" t="n">
        <v>40</v>
      </c>
      <c r="N297" t="n">
        <v>56.3</v>
      </c>
      <c r="O297" t="n">
        <v>29621.44</v>
      </c>
      <c r="P297" t="n">
        <v>243.19</v>
      </c>
      <c r="Q297" t="n">
        <v>2924.54</v>
      </c>
      <c r="R297" t="n">
        <v>100.05</v>
      </c>
      <c r="S297" t="n">
        <v>60.56</v>
      </c>
      <c r="T297" t="n">
        <v>19821.59</v>
      </c>
      <c r="U297" t="n">
        <v>0.61</v>
      </c>
      <c r="V297" t="n">
        <v>0.93</v>
      </c>
      <c r="W297" t="n">
        <v>0.23</v>
      </c>
      <c r="X297" t="n">
        <v>1.21</v>
      </c>
      <c r="Y297" t="n">
        <v>1</v>
      </c>
      <c r="Z297" t="n">
        <v>10</v>
      </c>
    </row>
    <row r="298">
      <c r="A298" t="n">
        <v>14</v>
      </c>
      <c r="B298" t="n">
        <v>120</v>
      </c>
      <c r="C298" t="inlineStr">
        <is>
          <t xml:space="preserve">CONCLUIDO	</t>
        </is>
      </c>
      <c r="D298" t="n">
        <v>4.3728</v>
      </c>
      <c r="E298" t="n">
        <v>22.87</v>
      </c>
      <c r="F298" t="n">
        <v>18.38</v>
      </c>
      <c r="G298" t="n">
        <v>28.28</v>
      </c>
      <c r="H298" t="n">
        <v>0.34</v>
      </c>
      <c r="I298" t="n">
        <v>39</v>
      </c>
      <c r="J298" t="n">
        <v>238.71</v>
      </c>
      <c r="K298" t="n">
        <v>57.72</v>
      </c>
      <c r="L298" t="n">
        <v>4.5</v>
      </c>
      <c r="M298" t="n">
        <v>37</v>
      </c>
      <c r="N298" t="n">
        <v>56.49</v>
      </c>
      <c r="O298" t="n">
        <v>29675.01</v>
      </c>
      <c r="P298" t="n">
        <v>238.36</v>
      </c>
      <c r="Q298" t="n">
        <v>2924.51</v>
      </c>
      <c r="R298" t="n">
        <v>96.7</v>
      </c>
      <c r="S298" t="n">
        <v>60.56</v>
      </c>
      <c r="T298" t="n">
        <v>18161.43</v>
      </c>
      <c r="U298" t="n">
        <v>0.63</v>
      </c>
      <c r="V298" t="n">
        <v>0.9399999999999999</v>
      </c>
      <c r="W298" t="n">
        <v>0.23</v>
      </c>
      <c r="X298" t="n">
        <v>1.11</v>
      </c>
      <c r="Y298" t="n">
        <v>1</v>
      </c>
      <c r="Z298" t="n">
        <v>10</v>
      </c>
    </row>
    <row r="299">
      <c r="A299" t="n">
        <v>15</v>
      </c>
      <c r="B299" t="n">
        <v>120</v>
      </c>
      <c r="C299" t="inlineStr">
        <is>
          <t xml:space="preserve">CONCLUIDO	</t>
        </is>
      </c>
      <c r="D299" t="n">
        <v>4.4043</v>
      </c>
      <c r="E299" t="n">
        <v>22.71</v>
      </c>
      <c r="F299" t="n">
        <v>18.31</v>
      </c>
      <c r="G299" t="n">
        <v>29.69</v>
      </c>
      <c r="H299" t="n">
        <v>0.35</v>
      </c>
      <c r="I299" t="n">
        <v>37</v>
      </c>
      <c r="J299" t="n">
        <v>239.14</v>
      </c>
      <c r="K299" t="n">
        <v>57.72</v>
      </c>
      <c r="L299" t="n">
        <v>4.75</v>
      </c>
      <c r="M299" t="n">
        <v>35</v>
      </c>
      <c r="N299" t="n">
        <v>56.67</v>
      </c>
      <c r="O299" t="n">
        <v>29728.63</v>
      </c>
      <c r="P299" t="n">
        <v>234.61</v>
      </c>
      <c r="Q299" t="n">
        <v>2924.58</v>
      </c>
      <c r="R299" t="n">
        <v>94.27</v>
      </c>
      <c r="S299" t="n">
        <v>60.56</v>
      </c>
      <c r="T299" t="n">
        <v>16953.57</v>
      </c>
      <c r="U299" t="n">
        <v>0.64</v>
      </c>
      <c r="V299" t="n">
        <v>0.9399999999999999</v>
      </c>
      <c r="W299" t="n">
        <v>0.22</v>
      </c>
      <c r="X299" t="n">
        <v>1.03</v>
      </c>
      <c r="Y299" t="n">
        <v>1</v>
      </c>
      <c r="Z299" t="n">
        <v>10</v>
      </c>
    </row>
    <row r="300">
      <c r="A300" t="n">
        <v>16</v>
      </c>
      <c r="B300" t="n">
        <v>120</v>
      </c>
      <c r="C300" t="inlineStr">
        <is>
          <t xml:space="preserve">CONCLUIDO	</t>
        </is>
      </c>
      <c r="D300" t="n">
        <v>4.4503</v>
      </c>
      <c r="E300" t="n">
        <v>22.47</v>
      </c>
      <c r="F300" t="n">
        <v>18.21</v>
      </c>
      <c r="G300" t="n">
        <v>32.14</v>
      </c>
      <c r="H300" t="n">
        <v>0.37</v>
      </c>
      <c r="I300" t="n">
        <v>34</v>
      </c>
      <c r="J300" t="n">
        <v>239.58</v>
      </c>
      <c r="K300" t="n">
        <v>57.72</v>
      </c>
      <c r="L300" t="n">
        <v>5</v>
      </c>
      <c r="M300" t="n">
        <v>32</v>
      </c>
      <c r="N300" t="n">
        <v>56.86</v>
      </c>
      <c r="O300" t="n">
        <v>29782.33</v>
      </c>
      <c r="P300" t="n">
        <v>229.39</v>
      </c>
      <c r="Q300" t="n">
        <v>2924.55</v>
      </c>
      <c r="R300" t="n">
        <v>91.03</v>
      </c>
      <c r="S300" t="n">
        <v>60.56</v>
      </c>
      <c r="T300" t="n">
        <v>15349.31</v>
      </c>
      <c r="U300" t="n">
        <v>0.67</v>
      </c>
      <c r="V300" t="n">
        <v>0.9399999999999999</v>
      </c>
      <c r="W300" t="n">
        <v>0.22</v>
      </c>
      <c r="X300" t="n">
        <v>0.9399999999999999</v>
      </c>
      <c r="Y300" t="n">
        <v>1</v>
      </c>
      <c r="Z300" t="n">
        <v>10</v>
      </c>
    </row>
    <row r="301">
      <c r="A301" t="n">
        <v>17</v>
      </c>
      <c r="B301" t="n">
        <v>120</v>
      </c>
      <c r="C301" t="inlineStr">
        <is>
          <t xml:space="preserve">CONCLUIDO	</t>
        </is>
      </c>
      <c r="D301" t="n">
        <v>4.4809</v>
      </c>
      <c r="E301" t="n">
        <v>22.32</v>
      </c>
      <c r="F301" t="n">
        <v>18.15</v>
      </c>
      <c r="G301" t="n">
        <v>34.03</v>
      </c>
      <c r="H301" t="n">
        <v>0.39</v>
      </c>
      <c r="I301" t="n">
        <v>32</v>
      </c>
      <c r="J301" t="n">
        <v>240.02</v>
      </c>
      <c r="K301" t="n">
        <v>57.72</v>
      </c>
      <c r="L301" t="n">
        <v>5.25</v>
      </c>
      <c r="M301" t="n">
        <v>30</v>
      </c>
      <c r="N301" t="n">
        <v>57.04</v>
      </c>
      <c r="O301" t="n">
        <v>29836.09</v>
      </c>
      <c r="P301" t="n">
        <v>224.38</v>
      </c>
      <c r="Q301" t="n">
        <v>2924.58</v>
      </c>
      <c r="R301" t="n">
        <v>89.06</v>
      </c>
      <c r="S301" t="n">
        <v>60.56</v>
      </c>
      <c r="T301" t="n">
        <v>14376.13</v>
      </c>
      <c r="U301" t="n">
        <v>0.68</v>
      </c>
      <c r="V301" t="n">
        <v>0.95</v>
      </c>
      <c r="W301" t="n">
        <v>0.21</v>
      </c>
      <c r="X301" t="n">
        <v>0.87</v>
      </c>
      <c r="Y301" t="n">
        <v>1</v>
      </c>
      <c r="Z301" t="n">
        <v>10</v>
      </c>
    </row>
    <row r="302">
      <c r="A302" t="n">
        <v>18</v>
      </c>
      <c r="B302" t="n">
        <v>120</v>
      </c>
      <c r="C302" t="inlineStr">
        <is>
          <t xml:space="preserve">CONCLUIDO	</t>
        </is>
      </c>
      <c r="D302" t="n">
        <v>4.5144</v>
      </c>
      <c r="E302" t="n">
        <v>22.15</v>
      </c>
      <c r="F302" t="n">
        <v>18.08</v>
      </c>
      <c r="G302" t="n">
        <v>36.15</v>
      </c>
      <c r="H302" t="n">
        <v>0.41</v>
      </c>
      <c r="I302" t="n">
        <v>30</v>
      </c>
      <c r="J302" t="n">
        <v>240.45</v>
      </c>
      <c r="K302" t="n">
        <v>57.72</v>
      </c>
      <c r="L302" t="n">
        <v>5.5</v>
      </c>
      <c r="M302" t="n">
        <v>28</v>
      </c>
      <c r="N302" t="n">
        <v>57.23</v>
      </c>
      <c r="O302" t="n">
        <v>29890.04</v>
      </c>
      <c r="P302" t="n">
        <v>219.97</v>
      </c>
      <c r="Q302" t="n">
        <v>2924.52</v>
      </c>
      <c r="R302" t="n">
        <v>86.48</v>
      </c>
      <c r="S302" t="n">
        <v>60.56</v>
      </c>
      <c r="T302" t="n">
        <v>13097.33</v>
      </c>
      <c r="U302" t="n">
        <v>0.7</v>
      </c>
      <c r="V302" t="n">
        <v>0.95</v>
      </c>
      <c r="W302" t="n">
        <v>0.21</v>
      </c>
      <c r="X302" t="n">
        <v>0.8</v>
      </c>
      <c r="Y302" t="n">
        <v>1</v>
      </c>
      <c r="Z302" t="n">
        <v>10</v>
      </c>
    </row>
    <row r="303">
      <c r="A303" t="n">
        <v>19</v>
      </c>
      <c r="B303" t="n">
        <v>120</v>
      </c>
      <c r="C303" t="inlineStr">
        <is>
          <t xml:space="preserve">CONCLUIDO	</t>
        </is>
      </c>
      <c r="D303" t="n">
        <v>4.552</v>
      </c>
      <c r="E303" t="n">
        <v>21.97</v>
      </c>
      <c r="F303" t="n">
        <v>17.98</v>
      </c>
      <c r="G303" t="n">
        <v>38.54</v>
      </c>
      <c r="H303" t="n">
        <v>0.42</v>
      </c>
      <c r="I303" t="n">
        <v>28</v>
      </c>
      <c r="J303" t="n">
        <v>240.89</v>
      </c>
      <c r="K303" t="n">
        <v>57.72</v>
      </c>
      <c r="L303" t="n">
        <v>5.75</v>
      </c>
      <c r="M303" t="n">
        <v>25</v>
      </c>
      <c r="N303" t="n">
        <v>57.42</v>
      </c>
      <c r="O303" t="n">
        <v>29943.94</v>
      </c>
      <c r="P303" t="n">
        <v>214.2</v>
      </c>
      <c r="Q303" t="n">
        <v>2924.53</v>
      </c>
      <c r="R303" t="n">
        <v>83.28</v>
      </c>
      <c r="S303" t="n">
        <v>60.56</v>
      </c>
      <c r="T303" t="n">
        <v>11507.08</v>
      </c>
      <c r="U303" t="n">
        <v>0.73</v>
      </c>
      <c r="V303" t="n">
        <v>0.96</v>
      </c>
      <c r="W303" t="n">
        <v>0.21</v>
      </c>
      <c r="X303" t="n">
        <v>0.71</v>
      </c>
      <c r="Y303" t="n">
        <v>1</v>
      </c>
      <c r="Z303" t="n">
        <v>10</v>
      </c>
    </row>
    <row r="304">
      <c r="A304" t="n">
        <v>20</v>
      </c>
      <c r="B304" t="n">
        <v>120</v>
      </c>
      <c r="C304" t="inlineStr">
        <is>
          <t xml:space="preserve">CONCLUIDO	</t>
        </is>
      </c>
      <c r="D304" t="n">
        <v>4.5774</v>
      </c>
      <c r="E304" t="n">
        <v>21.85</v>
      </c>
      <c r="F304" t="n">
        <v>17.91</v>
      </c>
      <c r="G304" t="n">
        <v>39.79</v>
      </c>
      <c r="H304" t="n">
        <v>0.44</v>
      </c>
      <c r="I304" t="n">
        <v>27</v>
      </c>
      <c r="J304" t="n">
        <v>241.33</v>
      </c>
      <c r="K304" t="n">
        <v>57.72</v>
      </c>
      <c r="L304" t="n">
        <v>6</v>
      </c>
      <c r="M304" t="n">
        <v>12</v>
      </c>
      <c r="N304" t="n">
        <v>57.6</v>
      </c>
      <c r="O304" t="n">
        <v>29997.9</v>
      </c>
      <c r="P304" t="n">
        <v>208.41</v>
      </c>
      <c r="Q304" t="n">
        <v>2924.53</v>
      </c>
      <c r="R304" t="n">
        <v>80.56999999999999</v>
      </c>
      <c r="S304" t="n">
        <v>60.56</v>
      </c>
      <c r="T304" t="n">
        <v>10157.42</v>
      </c>
      <c r="U304" t="n">
        <v>0.75</v>
      </c>
      <c r="V304" t="n">
        <v>0.96</v>
      </c>
      <c r="W304" t="n">
        <v>0.21</v>
      </c>
      <c r="X304" t="n">
        <v>0.63</v>
      </c>
      <c r="Y304" t="n">
        <v>1</v>
      </c>
      <c r="Z304" t="n">
        <v>10</v>
      </c>
    </row>
    <row r="305">
      <c r="A305" t="n">
        <v>21</v>
      </c>
      <c r="B305" t="n">
        <v>120</v>
      </c>
      <c r="C305" t="inlineStr">
        <is>
          <t xml:space="preserve">CONCLUIDO	</t>
        </is>
      </c>
      <c r="D305" t="n">
        <v>4.5579</v>
      </c>
      <c r="E305" t="n">
        <v>21.94</v>
      </c>
      <c r="F305" t="n">
        <v>18.05</v>
      </c>
      <c r="G305" t="n">
        <v>41.65</v>
      </c>
      <c r="H305" t="n">
        <v>0.46</v>
      </c>
      <c r="I305" t="n">
        <v>26</v>
      </c>
      <c r="J305" t="n">
        <v>241.77</v>
      </c>
      <c r="K305" t="n">
        <v>57.72</v>
      </c>
      <c r="L305" t="n">
        <v>6.25</v>
      </c>
      <c r="M305" t="n">
        <v>6</v>
      </c>
      <c r="N305" t="n">
        <v>57.79</v>
      </c>
      <c r="O305" t="n">
        <v>30051.93</v>
      </c>
      <c r="P305" t="n">
        <v>209.53</v>
      </c>
      <c r="Q305" t="n">
        <v>2924.49</v>
      </c>
      <c r="R305" t="n">
        <v>85.06</v>
      </c>
      <c r="S305" t="n">
        <v>60.56</v>
      </c>
      <c r="T305" t="n">
        <v>12405.32</v>
      </c>
      <c r="U305" t="n">
        <v>0.71</v>
      </c>
      <c r="V305" t="n">
        <v>0.95</v>
      </c>
      <c r="W305" t="n">
        <v>0.23</v>
      </c>
      <c r="X305" t="n">
        <v>0.77</v>
      </c>
      <c r="Y305" t="n">
        <v>1</v>
      </c>
      <c r="Z305" t="n">
        <v>10</v>
      </c>
    </row>
    <row r="306">
      <c r="A306" t="n">
        <v>22</v>
      </c>
      <c r="B306" t="n">
        <v>120</v>
      </c>
      <c r="C306" t="inlineStr">
        <is>
          <t xml:space="preserve">CONCLUIDO	</t>
        </is>
      </c>
      <c r="D306" t="n">
        <v>4.5727</v>
      </c>
      <c r="E306" t="n">
        <v>21.87</v>
      </c>
      <c r="F306" t="n">
        <v>17.98</v>
      </c>
      <c r="G306" t="n">
        <v>41.48</v>
      </c>
      <c r="H306" t="n">
        <v>0.48</v>
      </c>
      <c r="I306" t="n">
        <v>26</v>
      </c>
      <c r="J306" t="n">
        <v>242.2</v>
      </c>
      <c r="K306" t="n">
        <v>57.72</v>
      </c>
      <c r="L306" t="n">
        <v>6.5</v>
      </c>
      <c r="M306" t="n">
        <v>0</v>
      </c>
      <c r="N306" t="n">
        <v>57.98</v>
      </c>
      <c r="O306" t="n">
        <v>30106.03</v>
      </c>
      <c r="P306" t="n">
        <v>208.74</v>
      </c>
      <c r="Q306" t="n">
        <v>2924.48</v>
      </c>
      <c r="R306" t="n">
        <v>82.51000000000001</v>
      </c>
      <c r="S306" t="n">
        <v>60.56</v>
      </c>
      <c r="T306" t="n">
        <v>11127.84</v>
      </c>
      <c r="U306" t="n">
        <v>0.73</v>
      </c>
      <c r="V306" t="n">
        <v>0.96</v>
      </c>
      <c r="W306" t="n">
        <v>0.23</v>
      </c>
      <c r="X306" t="n">
        <v>0.7</v>
      </c>
      <c r="Y306" t="n">
        <v>1</v>
      </c>
      <c r="Z306" t="n">
        <v>10</v>
      </c>
    </row>
    <row r="307">
      <c r="A307" t="n">
        <v>0</v>
      </c>
      <c r="B307" t="n">
        <v>145</v>
      </c>
      <c r="C307" t="inlineStr">
        <is>
          <t xml:space="preserve">CONCLUIDO	</t>
        </is>
      </c>
      <c r="D307" t="n">
        <v>1.9801</v>
      </c>
      <c r="E307" t="n">
        <v>50.5</v>
      </c>
      <c r="F307" t="n">
        <v>28.21</v>
      </c>
      <c r="G307" t="n">
        <v>4.71</v>
      </c>
      <c r="H307" t="n">
        <v>0.06</v>
      </c>
      <c r="I307" t="n">
        <v>359</v>
      </c>
      <c r="J307" t="n">
        <v>285.18</v>
      </c>
      <c r="K307" t="n">
        <v>61.2</v>
      </c>
      <c r="L307" t="n">
        <v>1</v>
      </c>
      <c r="M307" t="n">
        <v>357</v>
      </c>
      <c r="N307" t="n">
        <v>77.98</v>
      </c>
      <c r="O307" t="n">
        <v>35406.83</v>
      </c>
      <c r="P307" t="n">
        <v>493.13</v>
      </c>
      <c r="Q307" t="n">
        <v>2926.19</v>
      </c>
      <c r="R307" t="n">
        <v>418.55</v>
      </c>
      <c r="S307" t="n">
        <v>60.56</v>
      </c>
      <c r="T307" t="n">
        <v>177482.73</v>
      </c>
      <c r="U307" t="n">
        <v>0.14</v>
      </c>
      <c r="V307" t="n">
        <v>0.61</v>
      </c>
      <c r="W307" t="n">
        <v>0.74</v>
      </c>
      <c r="X307" t="n">
        <v>10.92</v>
      </c>
      <c r="Y307" t="n">
        <v>1</v>
      </c>
      <c r="Z307" t="n">
        <v>10</v>
      </c>
    </row>
    <row r="308">
      <c r="A308" t="n">
        <v>1</v>
      </c>
      <c r="B308" t="n">
        <v>145</v>
      </c>
      <c r="C308" t="inlineStr">
        <is>
          <t xml:space="preserve">CONCLUIDO	</t>
        </is>
      </c>
      <c r="D308" t="n">
        <v>2.436</v>
      </c>
      <c r="E308" t="n">
        <v>41.05</v>
      </c>
      <c r="F308" t="n">
        <v>24.68</v>
      </c>
      <c r="G308" t="n">
        <v>5.95</v>
      </c>
      <c r="H308" t="n">
        <v>0.08</v>
      </c>
      <c r="I308" t="n">
        <v>249</v>
      </c>
      <c r="J308" t="n">
        <v>285.68</v>
      </c>
      <c r="K308" t="n">
        <v>61.2</v>
      </c>
      <c r="L308" t="n">
        <v>1.25</v>
      </c>
      <c r="M308" t="n">
        <v>247</v>
      </c>
      <c r="N308" t="n">
        <v>78.23999999999999</v>
      </c>
      <c r="O308" t="n">
        <v>35468.6</v>
      </c>
      <c r="P308" t="n">
        <v>428.54</v>
      </c>
      <c r="Q308" t="n">
        <v>2925.35</v>
      </c>
      <c r="R308" t="n">
        <v>302.71</v>
      </c>
      <c r="S308" t="n">
        <v>60.56</v>
      </c>
      <c r="T308" t="n">
        <v>120114.2</v>
      </c>
      <c r="U308" t="n">
        <v>0.2</v>
      </c>
      <c r="V308" t="n">
        <v>0.7</v>
      </c>
      <c r="W308" t="n">
        <v>0.57</v>
      </c>
      <c r="X308" t="n">
        <v>7.4</v>
      </c>
      <c r="Y308" t="n">
        <v>1</v>
      </c>
      <c r="Z308" t="n">
        <v>10</v>
      </c>
    </row>
    <row r="309">
      <c r="A309" t="n">
        <v>2</v>
      </c>
      <c r="B309" t="n">
        <v>145</v>
      </c>
      <c r="C309" t="inlineStr">
        <is>
          <t xml:space="preserve">CONCLUIDO	</t>
        </is>
      </c>
      <c r="D309" t="n">
        <v>2.7683</v>
      </c>
      <c r="E309" t="n">
        <v>36.12</v>
      </c>
      <c r="F309" t="n">
        <v>22.88</v>
      </c>
      <c r="G309" t="n">
        <v>7.19</v>
      </c>
      <c r="H309" t="n">
        <v>0.09</v>
      </c>
      <c r="I309" t="n">
        <v>191</v>
      </c>
      <c r="J309" t="n">
        <v>286.19</v>
      </c>
      <c r="K309" t="n">
        <v>61.2</v>
      </c>
      <c r="L309" t="n">
        <v>1.5</v>
      </c>
      <c r="M309" t="n">
        <v>189</v>
      </c>
      <c r="N309" t="n">
        <v>78.48999999999999</v>
      </c>
      <c r="O309" t="n">
        <v>35530.47</v>
      </c>
      <c r="P309" t="n">
        <v>394.59</v>
      </c>
      <c r="Q309" t="n">
        <v>2925.05</v>
      </c>
      <c r="R309" t="n">
        <v>243.56</v>
      </c>
      <c r="S309" t="n">
        <v>60.56</v>
      </c>
      <c r="T309" t="n">
        <v>90827.73</v>
      </c>
      <c r="U309" t="n">
        <v>0.25</v>
      </c>
      <c r="V309" t="n">
        <v>0.75</v>
      </c>
      <c r="W309" t="n">
        <v>0.47</v>
      </c>
      <c r="X309" t="n">
        <v>5.6</v>
      </c>
      <c r="Y309" t="n">
        <v>1</v>
      </c>
      <c r="Z309" t="n">
        <v>10</v>
      </c>
    </row>
    <row r="310">
      <c r="A310" t="n">
        <v>3</v>
      </c>
      <c r="B310" t="n">
        <v>145</v>
      </c>
      <c r="C310" t="inlineStr">
        <is>
          <t xml:space="preserve">CONCLUIDO	</t>
        </is>
      </c>
      <c r="D310" t="n">
        <v>3.0203</v>
      </c>
      <c r="E310" t="n">
        <v>33.11</v>
      </c>
      <c r="F310" t="n">
        <v>21.81</v>
      </c>
      <c r="G310" t="n">
        <v>8.44</v>
      </c>
      <c r="H310" t="n">
        <v>0.11</v>
      </c>
      <c r="I310" t="n">
        <v>155</v>
      </c>
      <c r="J310" t="n">
        <v>286.69</v>
      </c>
      <c r="K310" t="n">
        <v>61.2</v>
      </c>
      <c r="L310" t="n">
        <v>1.75</v>
      </c>
      <c r="M310" t="n">
        <v>153</v>
      </c>
      <c r="N310" t="n">
        <v>78.73999999999999</v>
      </c>
      <c r="O310" t="n">
        <v>35592.57</v>
      </c>
      <c r="P310" t="n">
        <v>373.62</v>
      </c>
      <c r="Q310" t="n">
        <v>2925.01</v>
      </c>
      <c r="R310" t="n">
        <v>208.55</v>
      </c>
      <c r="S310" t="n">
        <v>60.56</v>
      </c>
      <c r="T310" t="n">
        <v>73505.3</v>
      </c>
      <c r="U310" t="n">
        <v>0.29</v>
      </c>
      <c r="V310" t="n">
        <v>0.79</v>
      </c>
      <c r="W310" t="n">
        <v>0.41</v>
      </c>
      <c r="X310" t="n">
        <v>4.53</v>
      </c>
      <c r="Y310" t="n">
        <v>1</v>
      </c>
      <c r="Z310" t="n">
        <v>10</v>
      </c>
    </row>
    <row r="311">
      <c r="A311" t="n">
        <v>4</v>
      </c>
      <c r="B311" t="n">
        <v>145</v>
      </c>
      <c r="C311" t="inlineStr">
        <is>
          <t xml:space="preserve">CONCLUIDO	</t>
        </is>
      </c>
      <c r="D311" t="n">
        <v>3.2281</v>
      </c>
      <c r="E311" t="n">
        <v>30.98</v>
      </c>
      <c r="F311" t="n">
        <v>21.02</v>
      </c>
      <c r="G311" t="n">
        <v>9.699999999999999</v>
      </c>
      <c r="H311" t="n">
        <v>0.12</v>
      </c>
      <c r="I311" t="n">
        <v>130</v>
      </c>
      <c r="J311" t="n">
        <v>287.19</v>
      </c>
      <c r="K311" t="n">
        <v>61.2</v>
      </c>
      <c r="L311" t="n">
        <v>2</v>
      </c>
      <c r="M311" t="n">
        <v>128</v>
      </c>
      <c r="N311" t="n">
        <v>78.98999999999999</v>
      </c>
      <c r="O311" t="n">
        <v>35654.65</v>
      </c>
      <c r="P311" t="n">
        <v>357.7</v>
      </c>
      <c r="Q311" t="n">
        <v>2924.85</v>
      </c>
      <c r="R311" t="n">
        <v>182.84</v>
      </c>
      <c r="S311" t="n">
        <v>60.56</v>
      </c>
      <c r="T311" t="n">
        <v>60773.89</v>
      </c>
      <c r="U311" t="n">
        <v>0.33</v>
      </c>
      <c r="V311" t="n">
        <v>0.82</v>
      </c>
      <c r="W311" t="n">
        <v>0.37</v>
      </c>
      <c r="X311" t="n">
        <v>3.74</v>
      </c>
      <c r="Y311" t="n">
        <v>1</v>
      </c>
      <c r="Z311" t="n">
        <v>10</v>
      </c>
    </row>
    <row r="312">
      <c r="A312" t="n">
        <v>5</v>
      </c>
      <c r="B312" t="n">
        <v>145</v>
      </c>
      <c r="C312" t="inlineStr">
        <is>
          <t xml:space="preserve">CONCLUIDO	</t>
        </is>
      </c>
      <c r="D312" t="n">
        <v>3.3937</v>
      </c>
      <c r="E312" t="n">
        <v>29.47</v>
      </c>
      <c r="F312" t="n">
        <v>20.48</v>
      </c>
      <c r="G312" t="n">
        <v>10.97</v>
      </c>
      <c r="H312" t="n">
        <v>0.14</v>
      </c>
      <c r="I312" t="n">
        <v>112</v>
      </c>
      <c r="J312" t="n">
        <v>287.7</v>
      </c>
      <c r="K312" t="n">
        <v>61.2</v>
      </c>
      <c r="L312" t="n">
        <v>2.25</v>
      </c>
      <c r="M312" t="n">
        <v>110</v>
      </c>
      <c r="N312" t="n">
        <v>79.25</v>
      </c>
      <c r="O312" t="n">
        <v>35716.83</v>
      </c>
      <c r="P312" t="n">
        <v>346.06</v>
      </c>
      <c r="Q312" t="n">
        <v>2924.65</v>
      </c>
      <c r="R312" t="n">
        <v>165.09</v>
      </c>
      <c r="S312" t="n">
        <v>60.56</v>
      </c>
      <c r="T312" t="n">
        <v>51991.21</v>
      </c>
      <c r="U312" t="n">
        <v>0.37</v>
      </c>
      <c r="V312" t="n">
        <v>0.84</v>
      </c>
      <c r="W312" t="n">
        <v>0.34</v>
      </c>
      <c r="X312" t="n">
        <v>3.2</v>
      </c>
      <c r="Y312" t="n">
        <v>1</v>
      </c>
      <c r="Z312" t="n">
        <v>10</v>
      </c>
    </row>
    <row r="313">
      <c r="A313" t="n">
        <v>6</v>
      </c>
      <c r="B313" t="n">
        <v>145</v>
      </c>
      <c r="C313" t="inlineStr">
        <is>
          <t xml:space="preserve">CONCLUIDO	</t>
        </is>
      </c>
      <c r="D313" t="n">
        <v>3.5342</v>
      </c>
      <c r="E313" t="n">
        <v>28.29</v>
      </c>
      <c r="F313" t="n">
        <v>20.06</v>
      </c>
      <c r="G313" t="n">
        <v>12.28</v>
      </c>
      <c r="H313" t="n">
        <v>0.15</v>
      </c>
      <c r="I313" t="n">
        <v>98</v>
      </c>
      <c r="J313" t="n">
        <v>288.2</v>
      </c>
      <c r="K313" t="n">
        <v>61.2</v>
      </c>
      <c r="L313" t="n">
        <v>2.5</v>
      </c>
      <c r="M313" t="n">
        <v>96</v>
      </c>
      <c r="N313" t="n">
        <v>79.5</v>
      </c>
      <c r="O313" t="n">
        <v>35779.11</v>
      </c>
      <c r="P313" t="n">
        <v>336.83</v>
      </c>
      <c r="Q313" t="n">
        <v>2924.84</v>
      </c>
      <c r="R313" t="n">
        <v>151.48</v>
      </c>
      <c r="S313" t="n">
        <v>60.56</v>
      </c>
      <c r="T313" t="n">
        <v>45255</v>
      </c>
      <c r="U313" t="n">
        <v>0.4</v>
      </c>
      <c r="V313" t="n">
        <v>0.86</v>
      </c>
      <c r="W313" t="n">
        <v>0.32</v>
      </c>
      <c r="X313" t="n">
        <v>2.78</v>
      </c>
      <c r="Y313" t="n">
        <v>1</v>
      </c>
      <c r="Z313" t="n">
        <v>10</v>
      </c>
    </row>
    <row r="314">
      <c r="A314" t="n">
        <v>7</v>
      </c>
      <c r="B314" t="n">
        <v>145</v>
      </c>
      <c r="C314" t="inlineStr">
        <is>
          <t xml:space="preserve">CONCLUIDO	</t>
        </is>
      </c>
      <c r="D314" t="n">
        <v>3.652</v>
      </c>
      <c r="E314" t="n">
        <v>27.38</v>
      </c>
      <c r="F314" t="n">
        <v>19.75</v>
      </c>
      <c r="G314" t="n">
        <v>13.62</v>
      </c>
      <c r="H314" t="n">
        <v>0.17</v>
      </c>
      <c r="I314" t="n">
        <v>87</v>
      </c>
      <c r="J314" t="n">
        <v>288.71</v>
      </c>
      <c r="K314" t="n">
        <v>61.2</v>
      </c>
      <c r="L314" t="n">
        <v>2.75</v>
      </c>
      <c r="M314" t="n">
        <v>85</v>
      </c>
      <c r="N314" t="n">
        <v>79.76000000000001</v>
      </c>
      <c r="O314" t="n">
        <v>35841.5</v>
      </c>
      <c r="P314" t="n">
        <v>329.1</v>
      </c>
      <c r="Q314" t="n">
        <v>2924.96</v>
      </c>
      <c r="R314" t="n">
        <v>140.95</v>
      </c>
      <c r="S314" t="n">
        <v>60.56</v>
      </c>
      <c r="T314" t="n">
        <v>40043.37</v>
      </c>
      <c r="U314" t="n">
        <v>0.43</v>
      </c>
      <c r="V314" t="n">
        <v>0.87</v>
      </c>
      <c r="W314" t="n">
        <v>0.3</v>
      </c>
      <c r="X314" t="n">
        <v>2.47</v>
      </c>
      <c r="Y314" t="n">
        <v>1</v>
      </c>
      <c r="Z314" t="n">
        <v>10</v>
      </c>
    </row>
    <row r="315">
      <c r="A315" t="n">
        <v>8</v>
      </c>
      <c r="B315" t="n">
        <v>145</v>
      </c>
      <c r="C315" t="inlineStr">
        <is>
          <t xml:space="preserve">CONCLUIDO	</t>
        </is>
      </c>
      <c r="D315" t="n">
        <v>3.7418</v>
      </c>
      <c r="E315" t="n">
        <v>26.72</v>
      </c>
      <c r="F315" t="n">
        <v>19.52</v>
      </c>
      <c r="G315" t="n">
        <v>14.82</v>
      </c>
      <c r="H315" t="n">
        <v>0.18</v>
      </c>
      <c r="I315" t="n">
        <v>79</v>
      </c>
      <c r="J315" t="n">
        <v>289.21</v>
      </c>
      <c r="K315" t="n">
        <v>61.2</v>
      </c>
      <c r="L315" t="n">
        <v>3</v>
      </c>
      <c r="M315" t="n">
        <v>77</v>
      </c>
      <c r="N315" t="n">
        <v>80.02</v>
      </c>
      <c r="O315" t="n">
        <v>35903.99</v>
      </c>
      <c r="P315" t="n">
        <v>322.91</v>
      </c>
      <c r="Q315" t="n">
        <v>2924.85</v>
      </c>
      <c r="R315" t="n">
        <v>133.72</v>
      </c>
      <c r="S315" t="n">
        <v>60.56</v>
      </c>
      <c r="T315" t="n">
        <v>36468.98</v>
      </c>
      <c r="U315" t="n">
        <v>0.45</v>
      </c>
      <c r="V315" t="n">
        <v>0.88</v>
      </c>
      <c r="W315" t="n">
        <v>0.29</v>
      </c>
      <c r="X315" t="n">
        <v>2.24</v>
      </c>
      <c r="Y315" t="n">
        <v>1</v>
      </c>
      <c r="Z315" t="n">
        <v>10</v>
      </c>
    </row>
    <row r="316">
      <c r="A316" t="n">
        <v>9</v>
      </c>
      <c r="B316" t="n">
        <v>145</v>
      </c>
      <c r="C316" t="inlineStr">
        <is>
          <t xml:space="preserve">CONCLUIDO	</t>
        </is>
      </c>
      <c r="D316" t="n">
        <v>3.8405</v>
      </c>
      <c r="E316" t="n">
        <v>26.04</v>
      </c>
      <c r="F316" t="n">
        <v>19.26</v>
      </c>
      <c r="G316" t="n">
        <v>16.28</v>
      </c>
      <c r="H316" t="n">
        <v>0.2</v>
      </c>
      <c r="I316" t="n">
        <v>71</v>
      </c>
      <c r="J316" t="n">
        <v>289.72</v>
      </c>
      <c r="K316" t="n">
        <v>61.2</v>
      </c>
      <c r="L316" t="n">
        <v>3.25</v>
      </c>
      <c r="M316" t="n">
        <v>69</v>
      </c>
      <c r="N316" t="n">
        <v>80.27</v>
      </c>
      <c r="O316" t="n">
        <v>35966.59</v>
      </c>
      <c r="P316" t="n">
        <v>316.33</v>
      </c>
      <c r="Q316" t="n">
        <v>2924.68</v>
      </c>
      <c r="R316" t="n">
        <v>125.46</v>
      </c>
      <c r="S316" t="n">
        <v>60.56</v>
      </c>
      <c r="T316" t="n">
        <v>32378.79</v>
      </c>
      <c r="U316" t="n">
        <v>0.48</v>
      </c>
      <c r="V316" t="n">
        <v>0.89</v>
      </c>
      <c r="W316" t="n">
        <v>0.27</v>
      </c>
      <c r="X316" t="n">
        <v>1.98</v>
      </c>
      <c r="Y316" t="n">
        <v>1</v>
      </c>
      <c r="Z316" t="n">
        <v>10</v>
      </c>
    </row>
    <row r="317">
      <c r="A317" t="n">
        <v>10</v>
      </c>
      <c r="B317" t="n">
        <v>145</v>
      </c>
      <c r="C317" t="inlineStr">
        <is>
          <t xml:space="preserve">CONCLUIDO	</t>
        </is>
      </c>
      <c r="D317" t="n">
        <v>3.9167</v>
      </c>
      <c r="E317" t="n">
        <v>25.53</v>
      </c>
      <c r="F317" t="n">
        <v>19.08</v>
      </c>
      <c r="G317" t="n">
        <v>17.61</v>
      </c>
      <c r="H317" t="n">
        <v>0.21</v>
      </c>
      <c r="I317" t="n">
        <v>65</v>
      </c>
      <c r="J317" t="n">
        <v>290.23</v>
      </c>
      <c r="K317" t="n">
        <v>61.2</v>
      </c>
      <c r="L317" t="n">
        <v>3.5</v>
      </c>
      <c r="M317" t="n">
        <v>63</v>
      </c>
      <c r="N317" t="n">
        <v>80.53</v>
      </c>
      <c r="O317" t="n">
        <v>36029.29</v>
      </c>
      <c r="P317" t="n">
        <v>311.04</v>
      </c>
      <c r="Q317" t="n">
        <v>2924.6</v>
      </c>
      <c r="R317" t="n">
        <v>119.32</v>
      </c>
      <c r="S317" t="n">
        <v>60.56</v>
      </c>
      <c r="T317" t="n">
        <v>29339.83</v>
      </c>
      <c r="U317" t="n">
        <v>0.51</v>
      </c>
      <c r="V317" t="n">
        <v>0.9</v>
      </c>
      <c r="W317" t="n">
        <v>0.27</v>
      </c>
      <c r="X317" t="n">
        <v>1.8</v>
      </c>
      <c r="Y317" t="n">
        <v>1</v>
      </c>
      <c r="Z317" t="n">
        <v>10</v>
      </c>
    </row>
    <row r="318">
      <c r="A318" t="n">
        <v>11</v>
      </c>
      <c r="B318" t="n">
        <v>145</v>
      </c>
      <c r="C318" t="inlineStr">
        <is>
          <t xml:space="preserve">CONCLUIDO	</t>
        </is>
      </c>
      <c r="D318" t="n">
        <v>3.986</v>
      </c>
      <c r="E318" t="n">
        <v>25.09</v>
      </c>
      <c r="F318" t="n">
        <v>18.91</v>
      </c>
      <c r="G318" t="n">
        <v>18.91</v>
      </c>
      <c r="H318" t="n">
        <v>0.23</v>
      </c>
      <c r="I318" t="n">
        <v>60</v>
      </c>
      <c r="J318" t="n">
        <v>290.74</v>
      </c>
      <c r="K318" t="n">
        <v>61.2</v>
      </c>
      <c r="L318" t="n">
        <v>3.75</v>
      </c>
      <c r="M318" t="n">
        <v>58</v>
      </c>
      <c r="N318" t="n">
        <v>80.79000000000001</v>
      </c>
      <c r="O318" t="n">
        <v>36092.1</v>
      </c>
      <c r="P318" t="n">
        <v>305.71</v>
      </c>
      <c r="Q318" t="n">
        <v>2924.76</v>
      </c>
      <c r="R318" t="n">
        <v>113.38</v>
      </c>
      <c r="S318" t="n">
        <v>60.56</v>
      </c>
      <c r="T318" t="n">
        <v>26395.25</v>
      </c>
      <c r="U318" t="n">
        <v>0.53</v>
      </c>
      <c r="V318" t="n">
        <v>0.91</v>
      </c>
      <c r="W318" t="n">
        <v>0.26</v>
      </c>
      <c r="X318" t="n">
        <v>1.63</v>
      </c>
      <c r="Y318" t="n">
        <v>1</v>
      </c>
      <c r="Z318" t="n">
        <v>10</v>
      </c>
    </row>
    <row r="319">
      <c r="A319" t="n">
        <v>12</v>
      </c>
      <c r="B319" t="n">
        <v>145</v>
      </c>
      <c r="C319" t="inlineStr">
        <is>
          <t xml:space="preserve">CONCLUIDO	</t>
        </is>
      </c>
      <c r="D319" t="n">
        <v>4.082</v>
      </c>
      <c r="E319" t="n">
        <v>24.5</v>
      </c>
      <c r="F319" t="n">
        <v>18.59</v>
      </c>
      <c r="G319" t="n">
        <v>20.27</v>
      </c>
      <c r="H319" t="n">
        <v>0.24</v>
      </c>
      <c r="I319" t="n">
        <v>55</v>
      </c>
      <c r="J319" t="n">
        <v>291.25</v>
      </c>
      <c r="K319" t="n">
        <v>61.2</v>
      </c>
      <c r="L319" t="n">
        <v>4</v>
      </c>
      <c r="M319" t="n">
        <v>53</v>
      </c>
      <c r="N319" t="n">
        <v>81.05</v>
      </c>
      <c r="O319" t="n">
        <v>36155.02</v>
      </c>
      <c r="P319" t="n">
        <v>297.68</v>
      </c>
      <c r="Q319" t="n">
        <v>2924.6</v>
      </c>
      <c r="R319" t="n">
        <v>102.49</v>
      </c>
      <c r="S319" t="n">
        <v>60.56</v>
      </c>
      <c r="T319" t="n">
        <v>20973.18</v>
      </c>
      <c r="U319" t="n">
        <v>0.59</v>
      </c>
      <c r="V319" t="n">
        <v>0.93</v>
      </c>
      <c r="W319" t="n">
        <v>0.25</v>
      </c>
      <c r="X319" t="n">
        <v>1.31</v>
      </c>
      <c r="Y319" t="n">
        <v>1</v>
      </c>
      <c r="Z319" t="n">
        <v>10</v>
      </c>
    </row>
    <row r="320">
      <c r="A320" t="n">
        <v>13</v>
      </c>
      <c r="B320" t="n">
        <v>145</v>
      </c>
      <c r="C320" t="inlineStr">
        <is>
          <t xml:space="preserve">CONCLUIDO	</t>
        </is>
      </c>
      <c r="D320" t="n">
        <v>4.0936</v>
      </c>
      <c r="E320" t="n">
        <v>24.43</v>
      </c>
      <c r="F320" t="n">
        <v>18.68</v>
      </c>
      <c r="G320" t="n">
        <v>21.55</v>
      </c>
      <c r="H320" t="n">
        <v>0.26</v>
      </c>
      <c r="I320" t="n">
        <v>52</v>
      </c>
      <c r="J320" t="n">
        <v>291.76</v>
      </c>
      <c r="K320" t="n">
        <v>61.2</v>
      </c>
      <c r="L320" t="n">
        <v>4.25</v>
      </c>
      <c r="M320" t="n">
        <v>50</v>
      </c>
      <c r="N320" t="n">
        <v>81.31</v>
      </c>
      <c r="O320" t="n">
        <v>36218.04</v>
      </c>
      <c r="P320" t="n">
        <v>297.19</v>
      </c>
      <c r="Q320" t="n">
        <v>2924.51</v>
      </c>
      <c r="R320" t="n">
        <v>107.12</v>
      </c>
      <c r="S320" t="n">
        <v>60.56</v>
      </c>
      <c r="T320" t="n">
        <v>23304.31</v>
      </c>
      <c r="U320" t="n">
        <v>0.57</v>
      </c>
      <c r="V320" t="n">
        <v>0.92</v>
      </c>
      <c r="W320" t="n">
        <v>0.22</v>
      </c>
      <c r="X320" t="n">
        <v>1.4</v>
      </c>
      <c r="Y320" t="n">
        <v>1</v>
      </c>
      <c r="Z320" t="n">
        <v>10</v>
      </c>
    </row>
    <row r="321">
      <c r="A321" t="n">
        <v>14</v>
      </c>
      <c r="B321" t="n">
        <v>145</v>
      </c>
      <c r="C321" t="inlineStr">
        <is>
          <t xml:space="preserve">CONCLUIDO	</t>
        </is>
      </c>
      <c r="D321" t="n">
        <v>4.0909</v>
      </c>
      <c r="E321" t="n">
        <v>24.44</v>
      </c>
      <c r="F321" t="n">
        <v>18.85</v>
      </c>
      <c r="G321" t="n">
        <v>23.09</v>
      </c>
      <c r="H321" t="n">
        <v>0.27</v>
      </c>
      <c r="I321" t="n">
        <v>49</v>
      </c>
      <c r="J321" t="n">
        <v>292.27</v>
      </c>
      <c r="K321" t="n">
        <v>61.2</v>
      </c>
      <c r="L321" t="n">
        <v>4.5</v>
      </c>
      <c r="M321" t="n">
        <v>47</v>
      </c>
      <c r="N321" t="n">
        <v>81.56999999999999</v>
      </c>
      <c r="O321" t="n">
        <v>36281.16</v>
      </c>
      <c r="P321" t="n">
        <v>298.46</v>
      </c>
      <c r="Q321" t="n">
        <v>2924.55</v>
      </c>
      <c r="R321" t="n">
        <v>112.88</v>
      </c>
      <c r="S321" t="n">
        <v>60.56</v>
      </c>
      <c r="T321" t="n">
        <v>26199.32</v>
      </c>
      <c r="U321" t="n">
        <v>0.54</v>
      </c>
      <c r="V321" t="n">
        <v>0.91</v>
      </c>
      <c r="W321" t="n">
        <v>0.24</v>
      </c>
      <c r="X321" t="n">
        <v>1.58</v>
      </c>
      <c r="Y321" t="n">
        <v>1</v>
      </c>
      <c r="Z321" t="n">
        <v>10</v>
      </c>
    </row>
    <row r="322">
      <c r="A322" t="n">
        <v>15</v>
      </c>
      <c r="B322" t="n">
        <v>145</v>
      </c>
      <c r="C322" t="inlineStr">
        <is>
          <t xml:space="preserve">CONCLUIDO	</t>
        </is>
      </c>
      <c r="D322" t="n">
        <v>4.1743</v>
      </c>
      <c r="E322" t="n">
        <v>23.96</v>
      </c>
      <c r="F322" t="n">
        <v>18.58</v>
      </c>
      <c r="G322" t="n">
        <v>24.78</v>
      </c>
      <c r="H322" t="n">
        <v>0.29</v>
      </c>
      <c r="I322" t="n">
        <v>45</v>
      </c>
      <c r="J322" t="n">
        <v>292.79</v>
      </c>
      <c r="K322" t="n">
        <v>61.2</v>
      </c>
      <c r="L322" t="n">
        <v>4.75</v>
      </c>
      <c r="M322" t="n">
        <v>43</v>
      </c>
      <c r="N322" t="n">
        <v>81.84</v>
      </c>
      <c r="O322" t="n">
        <v>36344.4</v>
      </c>
      <c r="P322" t="n">
        <v>291.3</v>
      </c>
      <c r="Q322" t="n">
        <v>2924.55</v>
      </c>
      <c r="R322" t="n">
        <v>103.3</v>
      </c>
      <c r="S322" t="n">
        <v>60.56</v>
      </c>
      <c r="T322" t="n">
        <v>21432.12</v>
      </c>
      <c r="U322" t="n">
        <v>0.59</v>
      </c>
      <c r="V322" t="n">
        <v>0.93</v>
      </c>
      <c r="W322" t="n">
        <v>0.24</v>
      </c>
      <c r="X322" t="n">
        <v>1.3</v>
      </c>
      <c r="Y322" t="n">
        <v>1</v>
      </c>
      <c r="Z322" t="n">
        <v>10</v>
      </c>
    </row>
    <row r="323">
      <c r="A323" t="n">
        <v>16</v>
      </c>
      <c r="B323" t="n">
        <v>145</v>
      </c>
      <c r="C323" t="inlineStr">
        <is>
          <t xml:space="preserve">CONCLUIDO	</t>
        </is>
      </c>
      <c r="D323" t="n">
        <v>4.2033</v>
      </c>
      <c r="E323" t="n">
        <v>23.79</v>
      </c>
      <c r="F323" t="n">
        <v>18.52</v>
      </c>
      <c r="G323" t="n">
        <v>25.85</v>
      </c>
      <c r="H323" t="n">
        <v>0.3</v>
      </c>
      <c r="I323" t="n">
        <v>43</v>
      </c>
      <c r="J323" t="n">
        <v>293.3</v>
      </c>
      <c r="K323" t="n">
        <v>61.2</v>
      </c>
      <c r="L323" t="n">
        <v>5</v>
      </c>
      <c r="M323" t="n">
        <v>41</v>
      </c>
      <c r="N323" t="n">
        <v>82.09999999999999</v>
      </c>
      <c r="O323" t="n">
        <v>36407.75</v>
      </c>
      <c r="P323" t="n">
        <v>287.72</v>
      </c>
      <c r="Q323" t="n">
        <v>2924.7</v>
      </c>
      <c r="R323" t="n">
        <v>101.33</v>
      </c>
      <c r="S323" t="n">
        <v>60.56</v>
      </c>
      <c r="T323" t="n">
        <v>20457.48</v>
      </c>
      <c r="U323" t="n">
        <v>0.6</v>
      </c>
      <c r="V323" t="n">
        <v>0.93</v>
      </c>
      <c r="W323" t="n">
        <v>0.23</v>
      </c>
      <c r="X323" t="n">
        <v>1.25</v>
      </c>
      <c r="Y323" t="n">
        <v>1</v>
      </c>
      <c r="Z323" t="n">
        <v>10</v>
      </c>
    </row>
    <row r="324">
      <c r="A324" t="n">
        <v>17</v>
      </c>
      <c r="B324" t="n">
        <v>145</v>
      </c>
      <c r="C324" t="inlineStr">
        <is>
          <t xml:space="preserve">CONCLUIDO	</t>
        </is>
      </c>
      <c r="D324" t="n">
        <v>4.2537</v>
      </c>
      <c r="E324" t="n">
        <v>23.51</v>
      </c>
      <c r="F324" t="n">
        <v>18.4</v>
      </c>
      <c r="G324" t="n">
        <v>27.61</v>
      </c>
      <c r="H324" t="n">
        <v>0.32</v>
      </c>
      <c r="I324" t="n">
        <v>40</v>
      </c>
      <c r="J324" t="n">
        <v>293.81</v>
      </c>
      <c r="K324" t="n">
        <v>61.2</v>
      </c>
      <c r="L324" t="n">
        <v>5.25</v>
      </c>
      <c r="M324" t="n">
        <v>38</v>
      </c>
      <c r="N324" t="n">
        <v>82.36</v>
      </c>
      <c r="O324" t="n">
        <v>36471.2</v>
      </c>
      <c r="P324" t="n">
        <v>283.17</v>
      </c>
      <c r="Q324" t="n">
        <v>2924.43</v>
      </c>
      <c r="R324" t="n">
        <v>97.3</v>
      </c>
      <c r="S324" t="n">
        <v>60.56</v>
      </c>
      <c r="T324" t="n">
        <v>18456.21</v>
      </c>
      <c r="U324" t="n">
        <v>0.62</v>
      </c>
      <c r="V324" t="n">
        <v>0.93</v>
      </c>
      <c r="W324" t="n">
        <v>0.23</v>
      </c>
      <c r="X324" t="n">
        <v>1.13</v>
      </c>
      <c r="Y324" t="n">
        <v>1</v>
      </c>
      <c r="Z324" t="n">
        <v>10</v>
      </c>
    </row>
    <row r="325">
      <c r="A325" t="n">
        <v>18</v>
      </c>
      <c r="B325" t="n">
        <v>145</v>
      </c>
      <c r="C325" t="inlineStr">
        <is>
          <t xml:space="preserve">CONCLUIDO	</t>
        </is>
      </c>
      <c r="D325" t="n">
        <v>4.2851</v>
      </c>
      <c r="E325" t="n">
        <v>23.34</v>
      </c>
      <c r="F325" t="n">
        <v>18.34</v>
      </c>
      <c r="G325" t="n">
        <v>28.96</v>
      </c>
      <c r="H325" t="n">
        <v>0.33</v>
      </c>
      <c r="I325" t="n">
        <v>38</v>
      </c>
      <c r="J325" t="n">
        <v>294.33</v>
      </c>
      <c r="K325" t="n">
        <v>61.2</v>
      </c>
      <c r="L325" t="n">
        <v>5.5</v>
      </c>
      <c r="M325" t="n">
        <v>36</v>
      </c>
      <c r="N325" t="n">
        <v>82.63</v>
      </c>
      <c r="O325" t="n">
        <v>36534.76</v>
      </c>
      <c r="P325" t="n">
        <v>280.19</v>
      </c>
      <c r="Q325" t="n">
        <v>2924.39</v>
      </c>
      <c r="R325" t="n">
        <v>95.48999999999999</v>
      </c>
      <c r="S325" t="n">
        <v>60.56</v>
      </c>
      <c r="T325" t="n">
        <v>17558.39</v>
      </c>
      <c r="U325" t="n">
        <v>0.63</v>
      </c>
      <c r="V325" t="n">
        <v>0.9399999999999999</v>
      </c>
      <c r="W325" t="n">
        <v>0.22</v>
      </c>
      <c r="X325" t="n">
        <v>1.06</v>
      </c>
      <c r="Y325" t="n">
        <v>1</v>
      </c>
      <c r="Z325" t="n">
        <v>10</v>
      </c>
    </row>
    <row r="326">
      <c r="A326" t="n">
        <v>19</v>
      </c>
      <c r="B326" t="n">
        <v>145</v>
      </c>
      <c r="C326" t="inlineStr">
        <is>
          <t xml:space="preserve">CONCLUIDO	</t>
        </is>
      </c>
      <c r="D326" t="n">
        <v>4.3145</v>
      </c>
      <c r="E326" t="n">
        <v>23.18</v>
      </c>
      <c r="F326" t="n">
        <v>18.29</v>
      </c>
      <c r="G326" t="n">
        <v>30.48</v>
      </c>
      <c r="H326" t="n">
        <v>0.35</v>
      </c>
      <c r="I326" t="n">
        <v>36</v>
      </c>
      <c r="J326" t="n">
        <v>294.84</v>
      </c>
      <c r="K326" t="n">
        <v>61.2</v>
      </c>
      <c r="L326" t="n">
        <v>5.75</v>
      </c>
      <c r="M326" t="n">
        <v>34</v>
      </c>
      <c r="N326" t="n">
        <v>82.90000000000001</v>
      </c>
      <c r="O326" t="n">
        <v>36598.44</v>
      </c>
      <c r="P326" t="n">
        <v>276.63</v>
      </c>
      <c r="Q326" t="n">
        <v>2924.48</v>
      </c>
      <c r="R326" t="n">
        <v>93.59999999999999</v>
      </c>
      <c r="S326" t="n">
        <v>60.56</v>
      </c>
      <c r="T326" t="n">
        <v>16625.1</v>
      </c>
      <c r="U326" t="n">
        <v>0.65</v>
      </c>
      <c r="V326" t="n">
        <v>0.9399999999999999</v>
      </c>
      <c r="W326" t="n">
        <v>0.22</v>
      </c>
      <c r="X326" t="n">
        <v>1.01</v>
      </c>
      <c r="Y326" t="n">
        <v>1</v>
      </c>
      <c r="Z326" t="n">
        <v>10</v>
      </c>
    </row>
    <row r="327">
      <c r="A327" t="n">
        <v>20</v>
      </c>
      <c r="B327" t="n">
        <v>145</v>
      </c>
      <c r="C327" t="inlineStr">
        <is>
          <t xml:space="preserve">CONCLUIDO	</t>
        </is>
      </c>
      <c r="D327" t="n">
        <v>4.3492</v>
      </c>
      <c r="E327" t="n">
        <v>22.99</v>
      </c>
      <c r="F327" t="n">
        <v>18.21</v>
      </c>
      <c r="G327" t="n">
        <v>32.14</v>
      </c>
      <c r="H327" t="n">
        <v>0.36</v>
      </c>
      <c r="I327" t="n">
        <v>34</v>
      </c>
      <c r="J327" t="n">
        <v>295.36</v>
      </c>
      <c r="K327" t="n">
        <v>61.2</v>
      </c>
      <c r="L327" t="n">
        <v>6</v>
      </c>
      <c r="M327" t="n">
        <v>32</v>
      </c>
      <c r="N327" t="n">
        <v>83.16</v>
      </c>
      <c r="O327" t="n">
        <v>36662.22</v>
      </c>
      <c r="P327" t="n">
        <v>272.79</v>
      </c>
      <c r="Q327" t="n">
        <v>2924.54</v>
      </c>
      <c r="R327" t="n">
        <v>91.05</v>
      </c>
      <c r="S327" t="n">
        <v>60.56</v>
      </c>
      <c r="T327" t="n">
        <v>15357.89</v>
      </c>
      <c r="U327" t="n">
        <v>0.67</v>
      </c>
      <c r="V327" t="n">
        <v>0.9399999999999999</v>
      </c>
      <c r="W327" t="n">
        <v>0.22</v>
      </c>
      <c r="X327" t="n">
        <v>0.93</v>
      </c>
      <c r="Y327" t="n">
        <v>1</v>
      </c>
      <c r="Z327" t="n">
        <v>10</v>
      </c>
    </row>
    <row r="328">
      <c r="A328" t="n">
        <v>21</v>
      </c>
      <c r="B328" t="n">
        <v>145</v>
      </c>
      <c r="C328" t="inlineStr">
        <is>
          <t xml:space="preserve">CONCLUIDO	</t>
        </is>
      </c>
      <c r="D328" t="n">
        <v>4.3817</v>
      </c>
      <c r="E328" t="n">
        <v>22.82</v>
      </c>
      <c r="F328" t="n">
        <v>18.15</v>
      </c>
      <c r="G328" t="n">
        <v>34.03</v>
      </c>
      <c r="H328" t="n">
        <v>0.38</v>
      </c>
      <c r="I328" t="n">
        <v>32</v>
      </c>
      <c r="J328" t="n">
        <v>295.88</v>
      </c>
      <c r="K328" t="n">
        <v>61.2</v>
      </c>
      <c r="L328" t="n">
        <v>6.25</v>
      </c>
      <c r="M328" t="n">
        <v>30</v>
      </c>
      <c r="N328" t="n">
        <v>83.43000000000001</v>
      </c>
      <c r="O328" t="n">
        <v>36726.12</v>
      </c>
      <c r="P328" t="n">
        <v>269.28</v>
      </c>
      <c r="Q328" t="n">
        <v>2924.48</v>
      </c>
      <c r="R328" t="n">
        <v>88.89</v>
      </c>
      <c r="S328" t="n">
        <v>60.56</v>
      </c>
      <c r="T328" t="n">
        <v>14290.53</v>
      </c>
      <c r="U328" t="n">
        <v>0.68</v>
      </c>
      <c r="V328" t="n">
        <v>0.95</v>
      </c>
      <c r="W328" t="n">
        <v>0.22</v>
      </c>
      <c r="X328" t="n">
        <v>0.87</v>
      </c>
      <c r="Y328" t="n">
        <v>1</v>
      </c>
      <c r="Z328" t="n">
        <v>10</v>
      </c>
    </row>
    <row r="329">
      <c r="A329" t="n">
        <v>22</v>
      </c>
      <c r="B329" t="n">
        <v>145</v>
      </c>
      <c r="C329" t="inlineStr">
        <is>
          <t xml:space="preserve">CONCLUIDO	</t>
        </is>
      </c>
      <c r="D329" t="n">
        <v>4.3981</v>
      </c>
      <c r="E329" t="n">
        <v>22.74</v>
      </c>
      <c r="F329" t="n">
        <v>18.12</v>
      </c>
      <c r="G329" t="n">
        <v>35.07</v>
      </c>
      <c r="H329" t="n">
        <v>0.39</v>
      </c>
      <c r="I329" t="n">
        <v>31</v>
      </c>
      <c r="J329" t="n">
        <v>296.4</v>
      </c>
      <c r="K329" t="n">
        <v>61.2</v>
      </c>
      <c r="L329" t="n">
        <v>6.5</v>
      </c>
      <c r="M329" t="n">
        <v>29</v>
      </c>
      <c r="N329" t="n">
        <v>83.7</v>
      </c>
      <c r="O329" t="n">
        <v>36790.13</v>
      </c>
      <c r="P329" t="n">
        <v>265.36</v>
      </c>
      <c r="Q329" t="n">
        <v>2924.46</v>
      </c>
      <c r="R329" t="n">
        <v>87.98</v>
      </c>
      <c r="S329" t="n">
        <v>60.56</v>
      </c>
      <c r="T329" t="n">
        <v>13841.81</v>
      </c>
      <c r="U329" t="n">
        <v>0.6899999999999999</v>
      </c>
      <c r="V329" t="n">
        <v>0.95</v>
      </c>
      <c r="W329" t="n">
        <v>0.21</v>
      </c>
      <c r="X329" t="n">
        <v>0.84</v>
      </c>
      <c r="Y329" t="n">
        <v>1</v>
      </c>
      <c r="Z329" t="n">
        <v>10</v>
      </c>
    </row>
    <row r="330">
      <c r="A330" t="n">
        <v>23</v>
      </c>
      <c r="B330" t="n">
        <v>145</v>
      </c>
      <c r="C330" t="inlineStr">
        <is>
          <t xml:space="preserve">CONCLUIDO	</t>
        </is>
      </c>
      <c r="D330" t="n">
        <v>4.4308</v>
      </c>
      <c r="E330" t="n">
        <v>22.57</v>
      </c>
      <c r="F330" t="n">
        <v>18.06</v>
      </c>
      <c r="G330" t="n">
        <v>37.36</v>
      </c>
      <c r="H330" t="n">
        <v>0.4</v>
      </c>
      <c r="I330" t="n">
        <v>29</v>
      </c>
      <c r="J330" t="n">
        <v>296.92</v>
      </c>
      <c r="K330" t="n">
        <v>61.2</v>
      </c>
      <c r="L330" t="n">
        <v>6.75</v>
      </c>
      <c r="M330" t="n">
        <v>27</v>
      </c>
      <c r="N330" t="n">
        <v>83.97</v>
      </c>
      <c r="O330" t="n">
        <v>36854.25</v>
      </c>
      <c r="P330" t="n">
        <v>261.91</v>
      </c>
      <c r="Q330" t="n">
        <v>2924.6</v>
      </c>
      <c r="R330" t="n">
        <v>85.84999999999999</v>
      </c>
      <c r="S330" t="n">
        <v>60.56</v>
      </c>
      <c r="T330" t="n">
        <v>12786.49</v>
      </c>
      <c r="U330" t="n">
        <v>0.71</v>
      </c>
      <c r="V330" t="n">
        <v>0.95</v>
      </c>
      <c r="W330" t="n">
        <v>0.21</v>
      </c>
      <c r="X330" t="n">
        <v>0.78</v>
      </c>
      <c r="Y330" t="n">
        <v>1</v>
      </c>
      <c r="Z330" t="n">
        <v>10</v>
      </c>
    </row>
    <row r="331">
      <c r="A331" t="n">
        <v>24</v>
      </c>
      <c r="B331" t="n">
        <v>145</v>
      </c>
      <c r="C331" t="inlineStr">
        <is>
          <t xml:space="preserve">CONCLUIDO	</t>
        </is>
      </c>
      <c r="D331" t="n">
        <v>4.4562</v>
      </c>
      <c r="E331" t="n">
        <v>22.44</v>
      </c>
      <c r="F331" t="n">
        <v>17.98</v>
      </c>
      <c r="G331" t="n">
        <v>38.53</v>
      </c>
      <c r="H331" t="n">
        <v>0.42</v>
      </c>
      <c r="I331" t="n">
        <v>28</v>
      </c>
      <c r="J331" t="n">
        <v>297.44</v>
      </c>
      <c r="K331" t="n">
        <v>61.2</v>
      </c>
      <c r="L331" t="n">
        <v>7</v>
      </c>
      <c r="M331" t="n">
        <v>26</v>
      </c>
      <c r="N331" t="n">
        <v>84.23999999999999</v>
      </c>
      <c r="O331" t="n">
        <v>36918.48</v>
      </c>
      <c r="P331" t="n">
        <v>258.36</v>
      </c>
      <c r="Q331" t="n">
        <v>2924.4</v>
      </c>
      <c r="R331" t="n">
        <v>83.18000000000001</v>
      </c>
      <c r="S331" t="n">
        <v>60.56</v>
      </c>
      <c r="T331" t="n">
        <v>11455.28</v>
      </c>
      <c r="U331" t="n">
        <v>0.73</v>
      </c>
      <c r="V331" t="n">
        <v>0.96</v>
      </c>
      <c r="W331" t="n">
        <v>0.22</v>
      </c>
      <c r="X331" t="n">
        <v>0.71</v>
      </c>
      <c r="Y331" t="n">
        <v>1</v>
      </c>
      <c r="Z331" t="n">
        <v>10</v>
      </c>
    </row>
    <row r="332">
      <c r="A332" t="n">
        <v>25</v>
      </c>
      <c r="B332" t="n">
        <v>145</v>
      </c>
      <c r="C332" t="inlineStr">
        <is>
          <t xml:space="preserve">CONCLUIDO	</t>
        </is>
      </c>
      <c r="D332" t="n">
        <v>4.4917</v>
      </c>
      <c r="E332" t="n">
        <v>22.26</v>
      </c>
      <c r="F332" t="n">
        <v>17.91</v>
      </c>
      <c r="G332" t="n">
        <v>41.34</v>
      </c>
      <c r="H332" t="n">
        <v>0.43</v>
      </c>
      <c r="I332" t="n">
        <v>26</v>
      </c>
      <c r="J332" t="n">
        <v>297.96</v>
      </c>
      <c r="K332" t="n">
        <v>61.2</v>
      </c>
      <c r="L332" t="n">
        <v>7.25</v>
      </c>
      <c r="M332" t="n">
        <v>24</v>
      </c>
      <c r="N332" t="n">
        <v>84.51000000000001</v>
      </c>
      <c r="O332" t="n">
        <v>36982.83</v>
      </c>
      <c r="P332" t="n">
        <v>253.04</v>
      </c>
      <c r="Q332" t="n">
        <v>2924.54</v>
      </c>
      <c r="R332" t="n">
        <v>81.62</v>
      </c>
      <c r="S332" t="n">
        <v>60.56</v>
      </c>
      <c r="T332" t="n">
        <v>10683.73</v>
      </c>
      <c r="U332" t="n">
        <v>0.74</v>
      </c>
      <c r="V332" t="n">
        <v>0.96</v>
      </c>
      <c r="W332" t="n">
        <v>0.19</v>
      </c>
      <c r="X332" t="n">
        <v>0.64</v>
      </c>
      <c r="Y332" t="n">
        <v>1</v>
      </c>
      <c r="Z332" t="n">
        <v>10</v>
      </c>
    </row>
    <row r="333">
      <c r="A333" t="n">
        <v>26</v>
      </c>
      <c r="B333" t="n">
        <v>145</v>
      </c>
      <c r="C333" t="inlineStr">
        <is>
          <t xml:space="preserve">CONCLUIDO	</t>
        </is>
      </c>
      <c r="D333" t="n">
        <v>4.4548</v>
      </c>
      <c r="E333" t="n">
        <v>22.45</v>
      </c>
      <c r="F333" t="n">
        <v>18.1</v>
      </c>
      <c r="G333" t="n">
        <v>41.76</v>
      </c>
      <c r="H333" t="n">
        <v>0.45</v>
      </c>
      <c r="I333" t="n">
        <v>26</v>
      </c>
      <c r="J333" t="n">
        <v>298.48</v>
      </c>
      <c r="K333" t="n">
        <v>61.2</v>
      </c>
      <c r="L333" t="n">
        <v>7.5</v>
      </c>
      <c r="M333" t="n">
        <v>24</v>
      </c>
      <c r="N333" t="n">
        <v>84.79000000000001</v>
      </c>
      <c r="O333" t="n">
        <v>37047.29</v>
      </c>
      <c r="P333" t="n">
        <v>255.02</v>
      </c>
      <c r="Q333" t="n">
        <v>2924.39</v>
      </c>
      <c r="R333" t="n">
        <v>87.72</v>
      </c>
      <c r="S333" t="n">
        <v>60.56</v>
      </c>
      <c r="T333" t="n">
        <v>13733.01</v>
      </c>
      <c r="U333" t="n">
        <v>0.6899999999999999</v>
      </c>
      <c r="V333" t="n">
        <v>0.95</v>
      </c>
      <c r="W333" t="n">
        <v>0.21</v>
      </c>
      <c r="X333" t="n">
        <v>0.82</v>
      </c>
      <c r="Y333" t="n">
        <v>1</v>
      </c>
      <c r="Z333" t="n">
        <v>10</v>
      </c>
    </row>
    <row r="334">
      <c r="A334" t="n">
        <v>27</v>
      </c>
      <c r="B334" t="n">
        <v>145</v>
      </c>
      <c r="C334" t="inlineStr">
        <is>
          <t xml:space="preserve">CONCLUIDO	</t>
        </is>
      </c>
      <c r="D334" t="n">
        <v>4.5063</v>
      </c>
      <c r="E334" t="n">
        <v>22.19</v>
      </c>
      <c r="F334" t="n">
        <v>17.95</v>
      </c>
      <c r="G334" t="n">
        <v>44.87</v>
      </c>
      <c r="H334" t="n">
        <v>0.46</v>
      </c>
      <c r="I334" t="n">
        <v>24</v>
      </c>
      <c r="J334" t="n">
        <v>299.01</v>
      </c>
      <c r="K334" t="n">
        <v>61.2</v>
      </c>
      <c r="L334" t="n">
        <v>7.75</v>
      </c>
      <c r="M334" t="n">
        <v>22</v>
      </c>
      <c r="N334" t="n">
        <v>85.06</v>
      </c>
      <c r="O334" t="n">
        <v>37111.87</v>
      </c>
      <c r="P334" t="n">
        <v>247.95</v>
      </c>
      <c r="Q334" t="n">
        <v>2924.39</v>
      </c>
      <c r="R334" t="n">
        <v>82.59</v>
      </c>
      <c r="S334" t="n">
        <v>60.56</v>
      </c>
      <c r="T334" t="n">
        <v>11179.14</v>
      </c>
      <c r="U334" t="n">
        <v>0.73</v>
      </c>
      <c r="V334" t="n">
        <v>0.96</v>
      </c>
      <c r="W334" t="n">
        <v>0.2</v>
      </c>
      <c r="X334" t="n">
        <v>0.67</v>
      </c>
      <c r="Y334" t="n">
        <v>1</v>
      </c>
      <c r="Z334" t="n">
        <v>10</v>
      </c>
    </row>
    <row r="335">
      <c r="A335" t="n">
        <v>28</v>
      </c>
      <c r="B335" t="n">
        <v>145</v>
      </c>
      <c r="C335" t="inlineStr">
        <is>
          <t xml:space="preserve">CONCLUIDO	</t>
        </is>
      </c>
      <c r="D335" t="n">
        <v>4.5269</v>
      </c>
      <c r="E335" t="n">
        <v>22.09</v>
      </c>
      <c r="F335" t="n">
        <v>17.9</v>
      </c>
      <c r="G335" t="n">
        <v>46.7</v>
      </c>
      <c r="H335" t="n">
        <v>0.48</v>
      </c>
      <c r="I335" t="n">
        <v>23</v>
      </c>
      <c r="J335" t="n">
        <v>299.53</v>
      </c>
      <c r="K335" t="n">
        <v>61.2</v>
      </c>
      <c r="L335" t="n">
        <v>8</v>
      </c>
      <c r="M335" t="n">
        <v>21</v>
      </c>
      <c r="N335" t="n">
        <v>85.33</v>
      </c>
      <c r="O335" t="n">
        <v>37176.68</v>
      </c>
      <c r="P335" t="n">
        <v>244.56</v>
      </c>
      <c r="Q335" t="n">
        <v>2924.44</v>
      </c>
      <c r="R335" t="n">
        <v>81.01000000000001</v>
      </c>
      <c r="S335" t="n">
        <v>60.56</v>
      </c>
      <c r="T335" t="n">
        <v>10395.78</v>
      </c>
      <c r="U335" t="n">
        <v>0.75</v>
      </c>
      <c r="V335" t="n">
        <v>0.96</v>
      </c>
      <c r="W335" t="n">
        <v>0.2</v>
      </c>
      <c r="X335" t="n">
        <v>0.62</v>
      </c>
      <c r="Y335" t="n">
        <v>1</v>
      </c>
      <c r="Z335" t="n">
        <v>10</v>
      </c>
    </row>
    <row r="336">
      <c r="A336" t="n">
        <v>29</v>
      </c>
      <c r="B336" t="n">
        <v>145</v>
      </c>
      <c r="C336" t="inlineStr">
        <is>
          <t xml:space="preserve">CONCLUIDO	</t>
        </is>
      </c>
      <c r="D336" t="n">
        <v>4.542</v>
      </c>
      <c r="E336" t="n">
        <v>22.02</v>
      </c>
      <c r="F336" t="n">
        <v>17.88</v>
      </c>
      <c r="G336" t="n">
        <v>48.77</v>
      </c>
      <c r="H336" t="n">
        <v>0.49</v>
      </c>
      <c r="I336" t="n">
        <v>22</v>
      </c>
      <c r="J336" t="n">
        <v>300.06</v>
      </c>
      <c r="K336" t="n">
        <v>61.2</v>
      </c>
      <c r="L336" t="n">
        <v>8.25</v>
      </c>
      <c r="M336" t="n">
        <v>15</v>
      </c>
      <c r="N336" t="n">
        <v>85.61</v>
      </c>
      <c r="O336" t="n">
        <v>37241.49</v>
      </c>
      <c r="P336" t="n">
        <v>240.85</v>
      </c>
      <c r="Q336" t="n">
        <v>2924.47</v>
      </c>
      <c r="R336" t="n">
        <v>80.08</v>
      </c>
      <c r="S336" t="n">
        <v>60.56</v>
      </c>
      <c r="T336" t="n">
        <v>9933.74</v>
      </c>
      <c r="U336" t="n">
        <v>0.76</v>
      </c>
      <c r="V336" t="n">
        <v>0.96</v>
      </c>
      <c r="W336" t="n">
        <v>0.21</v>
      </c>
      <c r="X336" t="n">
        <v>0.6</v>
      </c>
      <c r="Y336" t="n">
        <v>1</v>
      </c>
      <c r="Z336" t="n">
        <v>10</v>
      </c>
    </row>
    <row r="337">
      <c r="A337" t="n">
        <v>30</v>
      </c>
      <c r="B337" t="n">
        <v>145</v>
      </c>
      <c r="C337" t="inlineStr">
        <is>
          <t xml:space="preserve">CONCLUIDO	</t>
        </is>
      </c>
      <c r="D337" t="n">
        <v>4.5396</v>
      </c>
      <c r="E337" t="n">
        <v>22.03</v>
      </c>
      <c r="F337" t="n">
        <v>17.89</v>
      </c>
      <c r="G337" t="n">
        <v>48.8</v>
      </c>
      <c r="H337" t="n">
        <v>0.5</v>
      </c>
      <c r="I337" t="n">
        <v>22</v>
      </c>
      <c r="J337" t="n">
        <v>300.59</v>
      </c>
      <c r="K337" t="n">
        <v>61.2</v>
      </c>
      <c r="L337" t="n">
        <v>8.5</v>
      </c>
      <c r="M337" t="n">
        <v>7</v>
      </c>
      <c r="N337" t="n">
        <v>85.89</v>
      </c>
      <c r="O337" t="n">
        <v>37306.42</v>
      </c>
      <c r="P337" t="n">
        <v>240.37</v>
      </c>
      <c r="Q337" t="n">
        <v>2924.55</v>
      </c>
      <c r="R337" t="n">
        <v>80.13</v>
      </c>
      <c r="S337" t="n">
        <v>60.56</v>
      </c>
      <c r="T337" t="n">
        <v>9960.68</v>
      </c>
      <c r="U337" t="n">
        <v>0.76</v>
      </c>
      <c r="V337" t="n">
        <v>0.96</v>
      </c>
      <c r="W337" t="n">
        <v>0.22</v>
      </c>
      <c r="X337" t="n">
        <v>0.62</v>
      </c>
      <c r="Y337" t="n">
        <v>1</v>
      </c>
      <c r="Z337" t="n">
        <v>10</v>
      </c>
    </row>
    <row r="338">
      <c r="A338" t="n">
        <v>31</v>
      </c>
      <c r="B338" t="n">
        <v>145</v>
      </c>
      <c r="C338" t="inlineStr">
        <is>
          <t xml:space="preserve">CONCLUIDO	</t>
        </is>
      </c>
      <c r="D338" t="n">
        <v>4.5388</v>
      </c>
      <c r="E338" t="n">
        <v>22.03</v>
      </c>
      <c r="F338" t="n">
        <v>17.9</v>
      </c>
      <c r="G338" t="n">
        <v>48.81</v>
      </c>
      <c r="H338" t="n">
        <v>0.52</v>
      </c>
      <c r="I338" t="n">
        <v>22</v>
      </c>
      <c r="J338" t="n">
        <v>301.11</v>
      </c>
      <c r="K338" t="n">
        <v>61.2</v>
      </c>
      <c r="L338" t="n">
        <v>8.75</v>
      </c>
      <c r="M338" t="n">
        <v>3</v>
      </c>
      <c r="N338" t="n">
        <v>86.16</v>
      </c>
      <c r="O338" t="n">
        <v>37371.47</v>
      </c>
      <c r="P338" t="n">
        <v>239.89</v>
      </c>
      <c r="Q338" t="n">
        <v>2924.42</v>
      </c>
      <c r="R338" t="n">
        <v>80.17</v>
      </c>
      <c r="S338" t="n">
        <v>60.56</v>
      </c>
      <c r="T338" t="n">
        <v>9979.24</v>
      </c>
      <c r="U338" t="n">
        <v>0.76</v>
      </c>
      <c r="V338" t="n">
        <v>0.96</v>
      </c>
      <c r="W338" t="n">
        <v>0.22</v>
      </c>
      <c r="X338" t="n">
        <v>0.62</v>
      </c>
      <c r="Y338" t="n">
        <v>1</v>
      </c>
      <c r="Z338" t="n">
        <v>10</v>
      </c>
    </row>
    <row r="339">
      <c r="A339" t="n">
        <v>32</v>
      </c>
      <c r="B339" t="n">
        <v>145</v>
      </c>
      <c r="C339" t="inlineStr">
        <is>
          <t xml:space="preserve">CONCLUIDO	</t>
        </is>
      </c>
      <c r="D339" t="n">
        <v>4.5355</v>
      </c>
      <c r="E339" t="n">
        <v>22.05</v>
      </c>
      <c r="F339" t="n">
        <v>17.91</v>
      </c>
      <c r="G339" t="n">
        <v>48.85</v>
      </c>
      <c r="H339" t="n">
        <v>0.53</v>
      </c>
      <c r="I339" t="n">
        <v>22</v>
      </c>
      <c r="J339" t="n">
        <v>301.64</v>
      </c>
      <c r="K339" t="n">
        <v>61.2</v>
      </c>
      <c r="L339" t="n">
        <v>9</v>
      </c>
      <c r="M339" t="n">
        <v>0</v>
      </c>
      <c r="N339" t="n">
        <v>86.44</v>
      </c>
      <c r="O339" t="n">
        <v>37436.63</v>
      </c>
      <c r="P339" t="n">
        <v>239.87</v>
      </c>
      <c r="Q339" t="n">
        <v>2924.44</v>
      </c>
      <c r="R339" t="n">
        <v>80.59999999999999</v>
      </c>
      <c r="S339" t="n">
        <v>60.56</v>
      </c>
      <c r="T339" t="n">
        <v>10194.35</v>
      </c>
      <c r="U339" t="n">
        <v>0.75</v>
      </c>
      <c r="V339" t="n">
        <v>0.96</v>
      </c>
      <c r="W339" t="n">
        <v>0.23</v>
      </c>
      <c r="X339" t="n">
        <v>0.64</v>
      </c>
      <c r="Y339" t="n">
        <v>1</v>
      </c>
      <c r="Z339" t="n">
        <v>10</v>
      </c>
    </row>
    <row r="340">
      <c r="A340" t="n">
        <v>0</v>
      </c>
      <c r="B340" t="n">
        <v>65</v>
      </c>
      <c r="C340" t="inlineStr">
        <is>
          <t xml:space="preserve">CONCLUIDO	</t>
        </is>
      </c>
      <c r="D340" t="n">
        <v>3.495</v>
      </c>
      <c r="E340" t="n">
        <v>28.61</v>
      </c>
      <c r="F340" t="n">
        <v>22.02</v>
      </c>
      <c r="G340" t="n">
        <v>8.16</v>
      </c>
      <c r="H340" t="n">
        <v>0.13</v>
      </c>
      <c r="I340" t="n">
        <v>162</v>
      </c>
      <c r="J340" t="n">
        <v>133.21</v>
      </c>
      <c r="K340" t="n">
        <v>46.47</v>
      </c>
      <c r="L340" t="n">
        <v>1</v>
      </c>
      <c r="M340" t="n">
        <v>160</v>
      </c>
      <c r="N340" t="n">
        <v>20.75</v>
      </c>
      <c r="O340" t="n">
        <v>16663.42</v>
      </c>
      <c r="P340" t="n">
        <v>223.36</v>
      </c>
      <c r="Q340" t="n">
        <v>2925.11</v>
      </c>
      <c r="R340" t="n">
        <v>215.84</v>
      </c>
      <c r="S340" t="n">
        <v>60.56</v>
      </c>
      <c r="T340" t="n">
        <v>77113.14</v>
      </c>
      <c r="U340" t="n">
        <v>0.28</v>
      </c>
      <c r="V340" t="n">
        <v>0.78</v>
      </c>
      <c r="W340" t="n">
        <v>0.42</v>
      </c>
      <c r="X340" t="n">
        <v>4.74</v>
      </c>
      <c r="Y340" t="n">
        <v>1</v>
      </c>
      <c r="Z340" t="n">
        <v>10</v>
      </c>
    </row>
    <row r="341">
      <c r="A341" t="n">
        <v>1</v>
      </c>
      <c r="B341" t="n">
        <v>65</v>
      </c>
      <c r="C341" t="inlineStr">
        <is>
          <t xml:space="preserve">CONCLUIDO	</t>
        </is>
      </c>
      <c r="D341" t="n">
        <v>3.8275</v>
      </c>
      <c r="E341" t="n">
        <v>26.13</v>
      </c>
      <c r="F341" t="n">
        <v>20.71</v>
      </c>
      <c r="G341" t="n">
        <v>10.44</v>
      </c>
      <c r="H341" t="n">
        <v>0.17</v>
      </c>
      <c r="I341" t="n">
        <v>119</v>
      </c>
      <c r="J341" t="n">
        <v>133.55</v>
      </c>
      <c r="K341" t="n">
        <v>46.47</v>
      </c>
      <c r="L341" t="n">
        <v>1.25</v>
      </c>
      <c r="M341" t="n">
        <v>117</v>
      </c>
      <c r="N341" t="n">
        <v>20.83</v>
      </c>
      <c r="O341" t="n">
        <v>16704.7</v>
      </c>
      <c r="P341" t="n">
        <v>203.96</v>
      </c>
      <c r="Q341" t="n">
        <v>2924.75</v>
      </c>
      <c r="R341" t="n">
        <v>172.29</v>
      </c>
      <c r="S341" t="n">
        <v>60.56</v>
      </c>
      <c r="T341" t="n">
        <v>55554.29</v>
      </c>
      <c r="U341" t="n">
        <v>0.35</v>
      </c>
      <c r="V341" t="n">
        <v>0.83</v>
      </c>
      <c r="W341" t="n">
        <v>0.36</v>
      </c>
      <c r="X341" t="n">
        <v>3.43</v>
      </c>
      <c r="Y341" t="n">
        <v>1</v>
      </c>
      <c r="Z341" t="n">
        <v>10</v>
      </c>
    </row>
    <row r="342">
      <c r="A342" t="n">
        <v>2</v>
      </c>
      <c r="B342" t="n">
        <v>65</v>
      </c>
      <c r="C342" t="inlineStr">
        <is>
          <t xml:space="preserve">CONCLUIDO	</t>
        </is>
      </c>
      <c r="D342" t="n">
        <v>4.0673</v>
      </c>
      <c r="E342" t="n">
        <v>24.59</v>
      </c>
      <c r="F342" t="n">
        <v>19.9</v>
      </c>
      <c r="G342" t="n">
        <v>12.98</v>
      </c>
      <c r="H342" t="n">
        <v>0.2</v>
      </c>
      <c r="I342" t="n">
        <v>92</v>
      </c>
      <c r="J342" t="n">
        <v>133.88</v>
      </c>
      <c r="K342" t="n">
        <v>46.47</v>
      </c>
      <c r="L342" t="n">
        <v>1.5</v>
      </c>
      <c r="M342" t="n">
        <v>90</v>
      </c>
      <c r="N342" t="n">
        <v>20.91</v>
      </c>
      <c r="O342" t="n">
        <v>16746.01</v>
      </c>
      <c r="P342" t="n">
        <v>189.73</v>
      </c>
      <c r="Q342" t="n">
        <v>2924.78</v>
      </c>
      <c r="R342" t="n">
        <v>146.3</v>
      </c>
      <c r="S342" t="n">
        <v>60.56</v>
      </c>
      <c r="T342" t="n">
        <v>42694.75</v>
      </c>
      <c r="U342" t="n">
        <v>0.41</v>
      </c>
      <c r="V342" t="n">
        <v>0.86</v>
      </c>
      <c r="W342" t="n">
        <v>0.31</v>
      </c>
      <c r="X342" t="n">
        <v>2.62</v>
      </c>
      <c r="Y342" t="n">
        <v>1</v>
      </c>
      <c r="Z342" t="n">
        <v>10</v>
      </c>
    </row>
    <row r="343">
      <c r="A343" t="n">
        <v>3</v>
      </c>
      <c r="B343" t="n">
        <v>65</v>
      </c>
      <c r="C343" t="inlineStr">
        <is>
          <t xml:space="preserve">CONCLUIDO	</t>
        </is>
      </c>
      <c r="D343" t="n">
        <v>4.2486</v>
      </c>
      <c r="E343" t="n">
        <v>23.54</v>
      </c>
      <c r="F343" t="n">
        <v>19.34</v>
      </c>
      <c r="G343" t="n">
        <v>15.68</v>
      </c>
      <c r="H343" t="n">
        <v>0.23</v>
      </c>
      <c r="I343" t="n">
        <v>74</v>
      </c>
      <c r="J343" t="n">
        <v>134.22</v>
      </c>
      <c r="K343" t="n">
        <v>46.47</v>
      </c>
      <c r="L343" t="n">
        <v>1.75</v>
      </c>
      <c r="M343" t="n">
        <v>72</v>
      </c>
      <c r="N343" t="n">
        <v>21</v>
      </c>
      <c r="O343" t="n">
        <v>16787.35</v>
      </c>
      <c r="P343" t="n">
        <v>177.94</v>
      </c>
      <c r="Q343" t="n">
        <v>2924.72</v>
      </c>
      <c r="R343" t="n">
        <v>127.68</v>
      </c>
      <c r="S343" t="n">
        <v>60.56</v>
      </c>
      <c r="T343" t="n">
        <v>33474.08</v>
      </c>
      <c r="U343" t="n">
        <v>0.47</v>
      </c>
      <c r="V343" t="n">
        <v>0.89</v>
      </c>
      <c r="W343" t="n">
        <v>0.29</v>
      </c>
      <c r="X343" t="n">
        <v>2.06</v>
      </c>
      <c r="Y343" t="n">
        <v>1</v>
      </c>
      <c r="Z343" t="n">
        <v>10</v>
      </c>
    </row>
    <row r="344">
      <c r="A344" t="n">
        <v>4</v>
      </c>
      <c r="B344" t="n">
        <v>65</v>
      </c>
      <c r="C344" t="inlineStr">
        <is>
          <t xml:space="preserve">CONCLUIDO	</t>
        </is>
      </c>
      <c r="D344" t="n">
        <v>4.3897</v>
      </c>
      <c r="E344" t="n">
        <v>22.78</v>
      </c>
      <c r="F344" t="n">
        <v>18.94</v>
      </c>
      <c r="G344" t="n">
        <v>18.63</v>
      </c>
      <c r="H344" t="n">
        <v>0.26</v>
      </c>
      <c r="I344" t="n">
        <v>61</v>
      </c>
      <c r="J344" t="n">
        <v>134.55</v>
      </c>
      <c r="K344" t="n">
        <v>46.47</v>
      </c>
      <c r="L344" t="n">
        <v>2</v>
      </c>
      <c r="M344" t="n">
        <v>59</v>
      </c>
      <c r="N344" t="n">
        <v>21.09</v>
      </c>
      <c r="O344" t="n">
        <v>16828.84</v>
      </c>
      <c r="P344" t="n">
        <v>166.8</v>
      </c>
      <c r="Q344" t="n">
        <v>2924.78</v>
      </c>
      <c r="R344" t="n">
        <v>114.5</v>
      </c>
      <c r="S344" t="n">
        <v>60.56</v>
      </c>
      <c r="T344" t="n">
        <v>26947.76</v>
      </c>
      <c r="U344" t="n">
        <v>0.53</v>
      </c>
      <c r="V344" t="n">
        <v>0.91</v>
      </c>
      <c r="W344" t="n">
        <v>0.27</v>
      </c>
      <c r="X344" t="n">
        <v>1.66</v>
      </c>
      <c r="Y344" t="n">
        <v>1</v>
      </c>
      <c r="Z344" t="n">
        <v>10</v>
      </c>
    </row>
    <row r="345">
      <c r="A345" t="n">
        <v>5</v>
      </c>
      <c r="B345" t="n">
        <v>65</v>
      </c>
      <c r="C345" t="inlineStr">
        <is>
          <t xml:space="preserve">CONCLUIDO	</t>
        </is>
      </c>
      <c r="D345" t="n">
        <v>4.5021</v>
      </c>
      <c r="E345" t="n">
        <v>22.21</v>
      </c>
      <c r="F345" t="n">
        <v>18.64</v>
      </c>
      <c r="G345" t="n">
        <v>21.93</v>
      </c>
      <c r="H345" t="n">
        <v>0.29</v>
      </c>
      <c r="I345" t="n">
        <v>51</v>
      </c>
      <c r="J345" t="n">
        <v>134.89</v>
      </c>
      <c r="K345" t="n">
        <v>46.47</v>
      </c>
      <c r="L345" t="n">
        <v>2.25</v>
      </c>
      <c r="M345" t="n">
        <v>45</v>
      </c>
      <c r="N345" t="n">
        <v>21.17</v>
      </c>
      <c r="O345" t="n">
        <v>16870.25</v>
      </c>
      <c r="P345" t="n">
        <v>156.82</v>
      </c>
      <c r="Q345" t="n">
        <v>2924.5</v>
      </c>
      <c r="R345" t="n">
        <v>105.83</v>
      </c>
      <c r="S345" t="n">
        <v>60.56</v>
      </c>
      <c r="T345" t="n">
        <v>22666.81</v>
      </c>
      <c r="U345" t="n">
        <v>0.57</v>
      </c>
      <c r="V345" t="n">
        <v>0.92</v>
      </c>
      <c r="W345" t="n">
        <v>0.22</v>
      </c>
      <c r="X345" t="n">
        <v>1.37</v>
      </c>
      <c r="Y345" t="n">
        <v>1</v>
      </c>
      <c r="Z345" t="n">
        <v>10</v>
      </c>
    </row>
    <row r="346">
      <c r="A346" t="n">
        <v>6</v>
      </c>
      <c r="B346" t="n">
        <v>65</v>
      </c>
      <c r="C346" t="inlineStr">
        <is>
          <t xml:space="preserve">CONCLUIDO	</t>
        </is>
      </c>
      <c r="D346" t="n">
        <v>4.5157</v>
      </c>
      <c r="E346" t="n">
        <v>22.14</v>
      </c>
      <c r="F346" t="n">
        <v>18.68</v>
      </c>
      <c r="G346" t="n">
        <v>23.85</v>
      </c>
      <c r="H346" t="n">
        <v>0.33</v>
      </c>
      <c r="I346" t="n">
        <v>47</v>
      </c>
      <c r="J346" t="n">
        <v>135.22</v>
      </c>
      <c r="K346" t="n">
        <v>46.47</v>
      </c>
      <c r="L346" t="n">
        <v>2.5</v>
      </c>
      <c r="M346" t="n">
        <v>9</v>
      </c>
      <c r="N346" t="n">
        <v>21.26</v>
      </c>
      <c r="O346" t="n">
        <v>16911.68</v>
      </c>
      <c r="P346" t="n">
        <v>153.56</v>
      </c>
      <c r="Q346" t="n">
        <v>2924.59</v>
      </c>
      <c r="R346" t="n">
        <v>105.19</v>
      </c>
      <c r="S346" t="n">
        <v>60.56</v>
      </c>
      <c r="T346" t="n">
        <v>22365.07</v>
      </c>
      <c r="U346" t="n">
        <v>0.58</v>
      </c>
      <c r="V346" t="n">
        <v>0.92</v>
      </c>
      <c r="W346" t="n">
        <v>0.28</v>
      </c>
      <c r="X346" t="n">
        <v>1.41</v>
      </c>
      <c r="Y346" t="n">
        <v>1</v>
      </c>
      <c r="Z346" t="n">
        <v>10</v>
      </c>
    </row>
    <row r="347">
      <c r="A347" t="n">
        <v>7</v>
      </c>
      <c r="B347" t="n">
        <v>65</v>
      </c>
      <c r="C347" t="inlineStr">
        <is>
          <t xml:space="preserve">CONCLUIDO	</t>
        </is>
      </c>
      <c r="D347" t="n">
        <v>4.5377</v>
      </c>
      <c r="E347" t="n">
        <v>22.04</v>
      </c>
      <c r="F347" t="n">
        <v>18.61</v>
      </c>
      <c r="G347" t="n">
        <v>24.27</v>
      </c>
      <c r="H347" t="n">
        <v>0.36</v>
      </c>
      <c r="I347" t="n">
        <v>46</v>
      </c>
      <c r="J347" t="n">
        <v>135.56</v>
      </c>
      <c r="K347" t="n">
        <v>46.47</v>
      </c>
      <c r="L347" t="n">
        <v>2.75</v>
      </c>
      <c r="M347" t="n">
        <v>0</v>
      </c>
      <c r="N347" t="n">
        <v>21.34</v>
      </c>
      <c r="O347" t="n">
        <v>16953.14</v>
      </c>
      <c r="P347" t="n">
        <v>152.29</v>
      </c>
      <c r="Q347" t="n">
        <v>2924.55</v>
      </c>
      <c r="R347" t="n">
        <v>101.71</v>
      </c>
      <c r="S347" t="n">
        <v>60.56</v>
      </c>
      <c r="T347" t="n">
        <v>20627.65</v>
      </c>
      <c r="U347" t="n">
        <v>0.6</v>
      </c>
      <c r="V347" t="n">
        <v>0.92</v>
      </c>
      <c r="W347" t="n">
        <v>0.3</v>
      </c>
      <c r="X347" t="n">
        <v>1.33</v>
      </c>
      <c r="Y347" t="n">
        <v>1</v>
      </c>
      <c r="Z347" t="n">
        <v>10</v>
      </c>
    </row>
    <row r="348">
      <c r="A348" t="n">
        <v>0</v>
      </c>
      <c r="B348" t="n">
        <v>130</v>
      </c>
      <c r="C348" t="inlineStr">
        <is>
          <t xml:space="preserve">CONCLUIDO	</t>
        </is>
      </c>
      <c r="D348" t="n">
        <v>2.2269</v>
      </c>
      <c r="E348" t="n">
        <v>44.91</v>
      </c>
      <c r="F348" t="n">
        <v>26.75</v>
      </c>
      <c r="G348" t="n">
        <v>5.11</v>
      </c>
      <c r="H348" t="n">
        <v>0.07000000000000001</v>
      </c>
      <c r="I348" t="n">
        <v>314</v>
      </c>
      <c r="J348" t="n">
        <v>252.85</v>
      </c>
      <c r="K348" t="n">
        <v>59.19</v>
      </c>
      <c r="L348" t="n">
        <v>1</v>
      </c>
      <c r="M348" t="n">
        <v>312</v>
      </c>
      <c r="N348" t="n">
        <v>62.65</v>
      </c>
      <c r="O348" t="n">
        <v>31418.63</v>
      </c>
      <c r="P348" t="n">
        <v>431.77</v>
      </c>
      <c r="Q348" t="n">
        <v>2926.06</v>
      </c>
      <c r="R348" t="n">
        <v>370.57</v>
      </c>
      <c r="S348" t="n">
        <v>60.56</v>
      </c>
      <c r="T348" t="n">
        <v>153718.52</v>
      </c>
      <c r="U348" t="n">
        <v>0.16</v>
      </c>
      <c r="V348" t="n">
        <v>0.64</v>
      </c>
      <c r="W348" t="n">
        <v>0.67</v>
      </c>
      <c r="X348" t="n">
        <v>9.460000000000001</v>
      </c>
      <c r="Y348" t="n">
        <v>1</v>
      </c>
      <c r="Z348" t="n">
        <v>10</v>
      </c>
    </row>
    <row r="349">
      <c r="A349" t="n">
        <v>1</v>
      </c>
      <c r="B349" t="n">
        <v>130</v>
      </c>
      <c r="C349" t="inlineStr">
        <is>
          <t xml:space="preserve">CONCLUIDO	</t>
        </is>
      </c>
      <c r="D349" t="n">
        <v>2.6664</v>
      </c>
      <c r="E349" t="n">
        <v>37.5</v>
      </c>
      <c r="F349" t="n">
        <v>23.85</v>
      </c>
      <c r="G349" t="n">
        <v>6.44</v>
      </c>
      <c r="H349" t="n">
        <v>0.09</v>
      </c>
      <c r="I349" t="n">
        <v>222</v>
      </c>
      <c r="J349" t="n">
        <v>253.3</v>
      </c>
      <c r="K349" t="n">
        <v>59.19</v>
      </c>
      <c r="L349" t="n">
        <v>1.25</v>
      </c>
      <c r="M349" t="n">
        <v>220</v>
      </c>
      <c r="N349" t="n">
        <v>62.86</v>
      </c>
      <c r="O349" t="n">
        <v>31474.5</v>
      </c>
      <c r="P349" t="n">
        <v>381.63</v>
      </c>
      <c r="Q349" t="n">
        <v>2925.54</v>
      </c>
      <c r="R349" t="n">
        <v>275.06</v>
      </c>
      <c r="S349" t="n">
        <v>60.56</v>
      </c>
      <c r="T349" t="n">
        <v>106425.72</v>
      </c>
      <c r="U349" t="n">
        <v>0.22</v>
      </c>
      <c r="V349" t="n">
        <v>0.72</v>
      </c>
      <c r="W349" t="n">
        <v>0.52</v>
      </c>
      <c r="X349" t="n">
        <v>6.56</v>
      </c>
      <c r="Y349" t="n">
        <v>1</v>
      </c>
      <c r="Z349" t="n">
        <v>10</v>
      </c>
    </row>
    <row r="350">
      <c r="A350" t="n">
        <v>2</v>
      </c>
      <c r="B350" t="n">
        <v>130</v>
      </c>
      <c r="C350" t="inlineStr">
        <is>
          <t xml:space="preserve">CONCLUIDO	</t>
        </is>
      </c>
      <c r="D350" t="n">
        <v>2.9921</v>
      </c>
      <c r="E350" t="n">
        <v>33.42</v>
      </c>
      <c r="F350" t="n">
        <v>22.26</v>
      </c>
      <c r="G350" t="n">
        <v>7.81</v>
      </c>
      <c r="H350" t="n">
        <v>0.11</v>
      </c>
      <c r="I350" t="n">
        <v>171</v>
      </c>
      <c r="J350" t="n">
        <v>253.75</v>
      </c>
      <c r="K350" t="n">
        <v>59.19</v>
      </c>
      <c r="L350" t="n">
        <v>1.5</v>
      </c>
      <c r="M350" t="n">
        <v>169</v>
      </c>
      <c r="N350" t="n">
        <v>63.06</v>
      </c>
      <c r="O350" t="n">
        <v>31530.44</v>
      </c>
      <c r="P350" t="n">
        <v>353.13</v>
      </c>
      <c r="Q350" t="n">
        <v>2924.98</v>
      </c>
      <c r="R350" t="n">
        <v>223.08</v>
      </c>
      <c r="S350" t="n">
        <v>60.56</v>
      </c>
      <c r="T350" t="n">
        <v>80688.71000000001</v>
      </c>
      <c r="U350" t="n">
        <v>0.27</v>
      </c>
      <c r="V350" t="n">
        <v>0.77</v>
      </c>
      <c r="W350" t="n">
        <v>0.44</v>
      </c>
      <c r="X350" t="n">
        <v>4.98</v>
      </c>
      <c r="Y350" t="n">
        <v>1</v>
      </c>
      <c r="Z350" t="n">
        <v>10</v>
      </c>
    </row>
    <row r="351">
      <c r="A351" t="n">
        <v>3</v>
      </c>
      <c r="B351" t="n">
        <v>130</v>
      </c>
      <c r="C351" t="inlineStr">
        <is>
          <t xml:space="preserve">CONCLUIDO	</t>
        </is>
      </c>
      <c r="D351" t="n">
        <v>3.236</v>
      </c>
      <c r="E351" t="n">
        <v>30.9</v>
      </c>
      <c r="F351" t="n">
        <v>21.3</v>
      </c>
      <c r="G351" t="n">
        <v>9.19</v>
      </c>
      <c r="H351" t="n">
        <v>0.12</v>
      </c>
      <c r="I351" t="n">
        <v>139</v>
      </c>
      <c r="J351" t="n">
        <v>254.21</v>
      </c>
      <c r="K351" t="n">
        <v>59.19</v>
      </c>
      <c r="L351" t="n">
        <v>1.75</v>
      </c>
      <c r="M351" t="n">
        <v>137</v>
      </c>
      <c r="N351" t="n">
        <v>63.26</v>
      </c>
      <c r="O351" t="n">
        <v>31586.46</v>
      </c>
      <c r="P351" t="n">
        <v>335.13</v>
      </c>
      <c r="Q351" t="n">
        <v>2925.04</v>
      </c>
      <c r="R351" t="n">
        <v>192.39</v>
      </c>
      <c r="S351" t="n">
        <v>60.56</v>
      </c>
      <c r="T351" t="n">
        <v>65502.81</v>
      </c>
      <c r="U351" t="n">
        <v>0.31</v>
      </c>
      <c r="V351" t="n">
        <v>0.8100000000000001</v>
      </c>
      <c r="W351" t="n">
        <v>0.38</v>
      </c>
      <c r="X351" t="n">
        <v>4.02</v>
      </c>
      <c r="Y351" t="n">
        <v>1</v>
      </c>
      <c r="Z351" t="n">
        <v>10</v>
      </c>
    </row>
    <row r="352">
      <c r="A352" t="n">
        <v>4</v>
      </c>
      <c r="B352" t="n">
        <v>130</v>
      </c>
      <c r="C352" t="inlineStr">
        <is>
          <t xml:space="preserve">CONCLUIDO	</t>
        </is>
      </c>
      <c r="D352" t="n">
        <v>3.4301</v>
      </c>
      <c r="E352" t="n">
        <v>29.15</v>
      </c>
      <c r="F352" t="n">
        <v>20.63</v>
      </c>
      <c r="G352" t="n">
        <v>10.58</v>
      </c>
      <c r="H352" t="n">
        <v>0.14</v>
      </c>
      <c r="I352" t="n">
        <v>117</v>
      </c>
      <c r="J352" t="n">
        <v>254.66</v>
      </c>
      <c r="K352" t="n">
        <v>59.19</v>
      </c>
      <c r="L352" t="n">
        <v>2</v>
      </c>
      <c r="M352" t="n">
        <v>115</v>
      </c>
      <c r="N352" t="n">
        <v>63.47</v>
      </c>
      <c r="O352" t="n">
        <v>31642.55</v>
      </c>
      <c r="P352" t="n">
        <v>321.79</v>
      </c>
      <c r="Q352" t="n">
        <v>2925.05</v>
      </c>
      <c r="R352" t="n">
        <v>170.08</v>
      </c>
      <c r="S352" t="n">
        <v>60.56</v>
      </c>
      <c r="T352" t="n">
        <v>54460.99</v>
      </c>
      <c r="U352" t="n">
        <v>0.36</v>
      </c>
      <c r="V352" t="n">
        <v>0.83</v>
      </c>
      <c r="W352" t="n">
        <v>0.35</v>
      </c>
      <c r="X352" t="n">
        <v>3.35</v>
      </c>
      <c r="Y352" t="n">
        <v>1</v>
      </c>
      <c r="Z352" t="n">
        <v>10</v>
      </c>
    </row>
    <row r="353">
      <c r="A353" t="n">
        <v>5</v>
      </c>
      <c r="B353" t="n">
        <v>130</v>
      </c>
      <c r="C353" t="inlineStr">
        <is>
          <t xml:space="preserve">CONCLUIDO	</t>
        </is>
      </c>
      <c r="D353" t="n">
        <v>3.5797</v>
      </c>
      <c r="E353" t="n">
        <v>27.94</v>
      </c>
      <c r="F353" t="n">
        <v>20.19</v>
      </c>
      <c r="G353" t="n">
        <v>12</v>
      </c>
      <c r="H353" t="n">
        <v>0.16</v>
      </c>
      <c r="I353" t="n">
        <v>101</v>
      </c>
      <c r="J353" t="n">
        <v>255.12</v>
      </c>
      <c r="K353" t="n">
        <v>59.19</v>
      </c>
      <c r="L353" t="n">
        <v>2.25</v>
      </c>
      <c r="M353" t="n">
        <v>99</v>
      </c>
      <c r="N353" t="n">
        <v>63.67</v>
      </c>
      <c r="O353" t="n">
        <v>31698.72</v>
      </c>
      <c r="P353" t="n">
        <v>312.21</v>
      </c>
      <c r="Q353" t="n">
        <v>2924.93</v>
      </c>
      <c r="R353" t="n">
        <v>155.75</v>
      </c>
      <c r="S353" t="n">
        <v>60.56</v>
      </c>
      <c r="T353" t="n">
        <v>47375.45</v>
      </c>
      <c r="U353" t="n">
        <v>0.39</v>
      </c>
      <c r="V353" t="n">
        <v>0.85</v>
      </c>
      <c r="W353" t="n">
        <v>0.33</v>
      </c>
      <c r="X353" t="n">
        <v>2.91</v>
      </c>
      <c r="Y353" t="n">
        <v>1</v>
      </c>
      <c r="Z353" t="n">
        <v>10</v>
      </c>
    </row>
    <row r="354">
      <c r="A354" t="n">
        <v>6</v>
      </c>
      <c r="B354" t="n">
        <v>130</v>
      </c>
      <c r="C354" t="inlineStr">
        <is>
          <t xml:space="preserve">CONCLUIDO	</t>
        </is>
      </c>
      <c r="D354" t="n">
        <v>3.7211</v>
      </c>
      <c r="E354" t="n">
        <v>26.87</v>
      </c>
      <c r="F354" t="n">
        <v>19.77</v>
      </c>
      <c r="G354" t="n">
        <v>13.48</v>
      </c>
      <c r="H354" t="n">
        <v>0.17</v>
      </c>
      <c r="I354" t="n">
        <v>88</v>
      </c>
      <c r="J354" t="n">
        <v>255.57</v>
      </c>
      <c r="K354" t="n">
        <v>59.19</v>
      </c>
      <c r="L354" t="n">
        <v>2.5</v>
      </c>
      <c r="M354" t="n">
        <v>86</v>
      </c>
      <c r="N354" t="n">
        <v>63.88</v>
      </c>
      <c r="O354" t="n">
        <v>31754.97</v>
      </c>
      <c r="P354" t="n">
        <v>302.79</v>
      </c>
      <c r="Q354" t="n">
        <v>2924.65</v>
      </c>
      <c r="R354" t="n">
        <v>141.93</v>
      </c>
      <c r="S354" t="n">
        <v>60.56</v>
      </c>
      <c r="T354" t="n">
        <v>40528.6</v>
      </c>
      <c r="U354" t="n">
        <v>0.43</v>
      </c>
      <c r="V354" t="n">
        <v>0.87</v>
      </c>
      <c r="W354" t="n">
        <v>0.3</v>
      </c>
      <c r="X354" t="n">
        <v>2.49</v>
      </c>
      <c r="Y354" t="n">
        <v>1</v>
      </c>
      <c r="Z354" t="n">
        <v>10</v>
      </c>
    </row>
    <row r="355">
      <c r="A355" t="n">
        <v>7</v>
      </c>
      <c r="B355" t="n">
        <v>130</v>
      </c>
      <c r="C355" t="inlineStr">
        <is>
          <t xml:space="preserve">CONCLUIDO	</t>
        </is>
      </c>
      <c r="D355" t="n">
        <v>3.8183</v>
      </c>
      <c r="E355" t="n">
        <v>26.19</v>
      </c>
      <c r="F355" t="n">
        <v>19.52</v>
      </c>
      <c r="G355" t="n">
        <v>14.83</v>
      </c>
      <c r="H355" t="n">
        <v>0.19</v>
      </c>
      <c r="I355" t="n">
        <v>79</v>
      </c>
      <c r="J355" t="n">
        <v>256.03</v>
      </c>
      <c r="K355" t="n">
        <v>59.19</v>
      </c>
      <c r="L355" t="n">
        <v>2.75</v>
      </c>
      <c r="M355" t="n">
        <v>77</v>
      </c>
      <c r="N355" t="n">
        <v>64.09</v>
      </c>
      <c r="O355" t="n">
        <v>31811.29</v>
      </c>
      <c r="P355" t="n">
        <v>296.35</v>
      </c>
      <c r="Q355" t="n">
        <v>2924.84</v>
      </c>
      <c r="R355" t="n">
        <v>133.72</v>
      </c>
      <c r="S355" t="n">
        <v>60.56</v>
      </c>
      <c r="T355" t="n">
        <v>36470.42</v>
      </c>
      <c r="U355" t="n">
        <v>0.45</v>
      </c>
      <c r="V355" t="n">
        <v>0.88</v>
      </c>
      <c r="W355" t="n">
        <v>0.29</v>
      </c>
      <c r="X355" t="n">
        <v>2.24</v>
      </c>
      <c r="Y355" t="n">
        <v>1</v>
      </c>
      <c r="Z355" t="n">
        <v>10</v>
      </c>
    </row>
    <row r="356">
      <c r="A356" t="n">
        <v>8</v>
      </c>
      <c r="B356" t="n">
        <v>130</v>
      </c>
      <c r="C356" t="inlineStr">
        <is>
          <t xml:space="preserve">CONCLUIDO	</t>
        </is>
      </c>
      <c r="D356" t="n">
        <v>3.9153</v>
      </c>
      <c r="E356" t="n">
        <v>25.54</v>
      </c>
      <c r="F356" t="n">
        <v>19.26</v>
      </c>
      <c r="G356" t="n">
        <v>16.28</v>
      </c>
      <c r="H356" t="n">
        <v>0.21</v>
      </c>
      <c r="I356" t="n">
        <v>71</v>
      </c>
      <c r="J356" t="n">
        <v>256.49</v>
      </c>
      <c r="K356" t="n">
        <v>59.19</v>
      </c>
      <c r="L356" t="n">
        <v>3</v>
      </c>
      <c r="M356" t="n">
        <v>69</v>
      </c>
      <c r="N356" t="n">
        <v>64.29000000000001</v>
      </c>
      <c r="O356" t="n">
        <v>31867.69</v>
      </c>
      <c r="P356" t="n">
        <v>289.9</v>
      </c>
      <c r="Q356" t="n">
        <v>2924.88</v>
      </c>
      <c r="R356" t="n">
        <v>125.26</v>
      </c>
      <c r="S356" t="n">
        <v>60.56</v>
      </c>
      <c r="T356" t="n">
        <v>32282.08</v>
      </c>
      <c r="U356" t="n">
        <v>0.48</v>
      </c>
      <c r="V356" t="n">
        <v>0.89</v>
      </c>
      <c r="W356" t="n">
        <v>0.28</v>
      </c>
      <c r="X356" t="n">
        <v>1.99</v>
      </c>
      <c r="Y356" t="n">
        <v>1</v>
      </c>
      <c r="Z356" t="n">
        <v>10</v>
      </c>
    </row>
    <row r="357">
      <c r="A357" t="n">
        <v>9</v>
      </c>
      <c r="B357" t="n">
        <v>130</v>
      </c>
      <c r="C357" t="inlineStr">
        <is>
          <t xml:space="preserve">CONCLUIDO	</t>
        </is>
      </c>
      <c r="D357" t="n">
        <v>4.004</v>
      </c>
      <c r="E357" t="n">
        <v>24.98</v>
      </c>
      <c r="F357" t="n">
        <v>19.04</v>
      </c>
      <c r="G357" t="n">
        <v>17.85</v>
      </c>
      <c r="H357" t="n">
        <v>0.23</v>
      </c>
      <c r="I357" t="n">
        <v>64</v>
      </c>
      <c r="J357" t="n">
        <v>256.95</v>
      </c>
      <c r="K357" t="n">
        <v>59.19</v>
      </c>
      <c r="L357" t="n">
        <v>3.25</v>
      </c>
      <c r="M357" t="n">
        <v>62</v>
      </c>
      <c r="N357" t="n">
        <v>64.5</v>
      </c>
      <c r="O357" t="n">
        <v>31924.29</v>
      </c>
      <c r="P357" t="n">
        <v>283.45</v>
      </c>
      <c r="Q357" t="n">
        <v>2924.42</v>
      </c>
      <c r="R357" t="n">
        <v>118.09</v>
      </c>
      <c r="S357" t="n">
        <v>60.56</v>
      </c>
      <c r="T357" t="n">
        <v>28729.35</v>
      </c>
      <c r="U357" t="n">
        <v>0.51</v>
      </c>
      <c r="V357" t="n">
        <v>0.9</v>
      </c>
      <c r="W357" t="n">
        <v>0.26</v>
      </c>
      <c r="X357" t="n">
        <v>1.76</v>
      </c>
      <c r="Y357" t="n">
        <v>1</v>
      </c>
      <c r="Z357" t="n">
        <v>10</v>
      </c>
    </row>
    <row r="358">
      <c r="A358" t="n">
        <v>10</v>
      </c>
      <c r="B358" t="n">
        <v>130</v>
      </c>
      <c r="C358" t="inlineStr">
        <is>
          <t xml:space="preserve">CONCLUIDO	</t>
        </is>
      </c>
      <c r="D358" t="n">
        <v>4.0865</v>
      </c>
      <c r="E358" t="n">
        <v>24.47</v>
      </c>
      <c r="F358" t="n">
        <v>18.83</v>
      </c>
      <c r="G358" t="n">
        <v>19.48</v>
      </c>
      <c r="H358" t="n">
        <v>0.24</v>
      </c>
      <c r="I358" t="n">
        <v>58</v>
      </c>
      <c r="J358" t="n">
        <v>257.41</v>
      </c>
      <c r="K358" t="n">
        <v>59.19</v>
      </c>
      <c r="L358" t="n">
        <v>3.5</v>
      </c>
      <c r="M358" t="n">
        <v>56</v>
      </c>
      <c r="N358" t="n">
        <v>64.70999999999999</v>
      </c>
      <c r="O358" t="n">
        <v>31980.84</v>
      </c>
      <c r="P358" t="n">
        <v>277.52</v>
      </c>
      <c r="Q358" t="n">
        <v>2924.65</v>
      </c>
      <c r="R358" t="n">
        <v>110.94</v>
      </c>
      <c r="S358" t="n">
        <v>60.56</v>
      </c>
      <c r="T358" t="n">
        <v>25186.99</v>
      </c>
      <c r="U358" t="n">
        <v>0.55</v>
      </c>
      <c r="V358" t="n">
        <v>0.91</v>
      </c>
      <c r="W358" t="n">
        <v>0.26</v>
      </c>
      <c r="X358" t="n">
        <v>1.55</v>
      </c>
      <c r="Y358" t="n">
        <v>1</v>
      </c>
      <c r="Z358" t="n">
        <v>10</v>
      </c>
    </row>
    <row r="359">
      <c r="A359" t="n">
        <v>11</v>
      </c>
      <c r="B359" t="n">
        <v>130</v>
      </c>
      <c r="C359" t="inlineStr">
        <is>
          <t xml:space="preserve">CONCLUIDO	</t>
        </is>
      </c>
      <c r="D359" t="n">
        <v>4.1787</v>
      </c>
      <c r="E359" t="n">
        <v>23.93</v>
      </c>
      <c r="F359" t="n">
        <v>18.54</v>
      </c>
      <c r="G359" t="n">
        <v>20.98</v>
      </c>
      <c r="H359" t="n">
        <v>0.26</v>
      </c>
      <c r="I359" t="n">
        <v>53</v>
      </c>
      <c r="J359" t="n">
        <v>257.86</v>
      </c>
      <c r="K359" t="n">
        <v>59.19</v>
      </c>
      <c r="L359" t="n">
        <v>3.75</v>
      </c>
      <c r="M359" t="n">
        <v>51</v>
      </c>
      <c r="N359" t="n">
        <v>64.92</v>
      </c>
      <c r="O359" t="n">
        <v>32037.48</v>
      </c>
      <c r="P359" t="n">
        <v>269.84</v>
      </c>
      <c r="Q359" t="n">
        <v>2924.53</v>
      </c>
      <c r="R359" t="n">
        <v>101.21</v>
      </c>
      <c r="S359" t="n">
        <v>60.56</v>
      </c>
      <c r="T359" t="n">
        <v>20344.97</v>
      </c>
      <c r="U359" t="n">
        <v>0.6</v>
      </c>
      <c r="V359" t="n">
        <v>0.93</v>
      </c>
      <c r="W359" t="n">
        <v>0.24</v>
      </c>
      <c r="X359" t="n">
        <v>1.26</v>
      </c>
      <c r="Y359" t="n">
        <v>1</v>
      </c>
      <c r="Z359" t="n">
        <v>10</v>
      </c>
    </row>
    <row r="360">
      <c r="A360" t="n">
        <v>12</v>
      </c>
      <c r="B360" t="n">
        <v>130</v>
      </c>
      <c r="C360" t="inlineStr">
        <is>
          <t xml:space="preserve">CONCLUIDO	</t>
        </is>
      </c>
      <c r="D360" t="n">
        <v>4.1008</v>
      </c>
      <c r="E360" t="n">
        <v>24.39</v>
      </c>
      <c r="F360" t="n">
        <v>19.09</v>
      </c>
      <c r="G360" t="n">
        <v>22.46</v>
      </c>
      <c r="H360" t="n">
        <v>0.28</v>
      </c>
      <c r="I360" t="n">
        <v>51</v>
      </c>
      <c r="J360" t="n">
        <v>258.32</v>
      </c>
      <c r="K360" t="n">
        <v>59.19</v>
      </c>
      <c r="L360" t="n">
        <v>4</v>
      </c>
      <c r="M360" t="n">
        <v>49</v>
      </c>
      <c r="N360" t="n">
        <v>65.13</v>
      </c>
      <c r="O360" t="n">
        <v>32094.19</v>
      </c>
      <c r="P360" t="n">
        <v>277.03</v>
      </c>
      <c r="Q360" t="n">
        <v>2924.48</v>
      </c>
      <c r="R360" t="n">
        <v>121.9</v>
      </c>
      <c r="S360" t="n">
        <v>60.56</v>
      </c>
      <c r="T360" t="n">
        <v>30700.04</v>
      </c>
      <c r="U360" t="n">
        <v>0.5</v>
      </c>
      <c r="V360" t="n">
        <v>0.9</v>
      </c>
      <c r="W360" t="n">
        <v>0.22</v>
      </c>
      <c r="X360" t="n">
        <v>1.81</v>
      </c>
      <c r="Y360" t="n">
        <v>1</v>
      </c>
      <c r="Z360" t="n">
        <v>10</v>
      </c>
    </row>
    <row r="361">
      <c r="A361" t="n">
        <v>13</v>
      </c>
      <c r="B361" t="n">
        <v>130</v>
      </c>
      <c r="C361" t="inlineStr">
        <is>
          <t xml:space="preserve">CONCLUIDO	</t>
        </is>
      </c>
      <c r="D361" t="n">
        <v>4.2213</v>
      </c>
      <c r="E361" t="n">
        <v>23.69</v>
      </c>
      <c r="F361" t="n">
        <v>18.64</v>
      </c>
      <c r="G361" t="n">
        <v>24.31</v>
      </c>
      <c r="H361" t="n">
        <v>0.29</v>
      </c>
      <c r="I361" t="n">
        <v>46</v>
      </c>
      <c r="J361" t="n">
        <v>258.78</v>
      </c>
      <c r="K361" t="n">
        <v>59.19</v>
      </c>
      <c r="L361" t="n">
        <v>4.25</v>
      </c>
      <c r="M361" t="n">
        <v>44</v>
      </c>
      <c r="N361" t="n">
        <v>65.34</v>
      </c>
      <c r="O361" t="n">
        <v>32150.98</v>
      </c>
      <c r="P361" t="n">
        <v>266.54</v>
      </c>
      <c r="Q361" t="n">
        <v>2924.79</v>
      </c>
      <c r="R361" t="n">
        <v>104.99</v>
      </c>
      <c r="S361" t="n">
        <v>60.56</v>
      </c>
      <c r="T361" t="n">
        <v>22272.02</v>
      </c>
      <c r="U361" t="n">
        <v>0.58</v>
      </c>
      <c r="V361" t="n">
        <v>0.92</v>
      </c>
      <c r="W361" t="n">
        <v>0.24</v>
      </c>
      <c r="X361" t="n">
        <v>1.36</v>
      </c>
      <c r="Y361" t="n">
        <v>1</v>
      </c>
      <c r="Z361" t="n">
        <v>10</v>
      </c>
    </row>
    <row r="362">
      <c r="A362" t="n">
        <v>14</v>
      </c>
      <c r="B362" t="n">
        <v>130</v>
      </c>
      <c r="C362" t="inlineStr">
        <is>
          <t xml:space="preserve">CONCLUIDO	</t>
        </is>
      </c>
      <c r="D362" t="n">
        <v>4.2713</v>
      </c>
      <c r="E362" t="n">
        <v>23.41</v>
      </c>
      <c r="F362" t="n">
        <v>18.5</v>
      </c>
      <c r="G362" t="n">
        <v>25.82</v>
      </c>
      <c r="H362" t="n">
        <v>0.31</v>
      </c>
      <c r="I362" t="n">
        <v>43</v>
      </c>
      <c r="J362" t="n">
        <v>259.25</v>
      </c>
      <c r="K362" t="n">
        <v>59.19</v>
      </c>
      <c r="L362" t="n">
        <v>4.5</v>
      </c>
      <c r="M362" t="n">
        <v>41</v>
      </c>
      <c r="N362" t="n">
        <v>65.55</v>
      </c>
      <c r="O362" t="n">
        <v>32207.85</v>
      </c>
      <c r="P362" t="n">
        <v>261.55</v>
      </c>
      <c r="Q362" t="n">
        <v>2924.43</v>
      </c>
      <c r="R362" t="n">
        <v>100.85</v>
      </c>
      <c r="S362" t="n">
        <v>60.56</v>
      </c>
      <c r="T362" t="n">
        <v>20217.15</v>
      </c>
      <c r="U362" t="n">
        <v>0.6</v>
      </c>
      <c r="V362" t="n">
        <v>0.93</v>
      </c>
      <c r="W362" t="n">
        <v>0.23</v>
      </c>
      <c r="X362" t="n">
        <v>1.23</v>
      </c>
      <c r="Y362" t="n">
        <v>1</v>
      </c>
      <c r="Z362" t="n">
        <v>10</v>
      </c>
    </row>
    <row r="363">
      <c r="A363" t="n">
        <v>15</v>
      </c>
      <c r="B363" t="n">
        <v>130</v>
      </c>
      <c r="C363" t="inlineStr">
        <is>
          <t xml:space="preserve">CONCLUIDO	</t>
        </is>
      </c>
      <c r="D363" t="n">
        <v>4.3176</v>
      </c>
      <c r="E363" t="n">
        <v>23.16</v>
      </c>
      <c r="F363" t="n">
        <v>18.4</v>
      </c>
      <c r="G363" t="n">
        <v>27.6</v>
      </c>
      <c r="H363" t="n">
        <v>0.33</v>
      </c>
      <c r="I363" t="n">
        <v>40</v>
      </c>
      <c r="J363" t="n">
        <v>259.71</v>
      </c>
      <c r="K363" t="n">
        <v>59.19</v>
      </c>
      <c r="L363" t="n">
        <v>4.75</v>
      </c>
      <c r="M363" t="n">
        <v>38</v>
      </c>
      <c r="N363" t="n">
        <v>65.76000000000001</v>
      </c>
      <c r="O363" t="n">
        <v>32264.79</v>
      </c>
      <c r="P363" t="n">
        <v>256.85</v>
      </c>
      <c r="Q363" t="n">
        <v>2924.49</v>
      </c>
      <c r="R363" t="n">
        <v>97.12</v>
      </c>
      <c r="S363" t="n">
        <v>60.56</v>
      </c>
      <c r="T363" t="n">
        <v>18364.59</v>
      </c>
      <c r="U363" t="n">
        <v>0.62</v>
      </c>
      <c r="V363" t="n">
        <v>0.9399999999999999</v>
      </c>
      <c r="W363" t="n">
        <v>0.23</v>
      </c>
      <c r="X363" t="n">
        <v>1.12</v>
      </c>
      <c r="Y363" t="n">
        <v>1</v>
      </c>
      <c r="Z363" t="n">
        <v>10</v>
      </c>
    </row>
    <row r="364">
      <c r="A364" t="n">
        <v>16</v>
      </c>
      <c r="B364" t="n">
        <v>130</v>
      </c>
      <c r="C364" t="inlineStr">
        <is>
          <t xml:space="preserve">CONCLUIDO	</t>
        </is>
      </c>
      <c r="D364" t="n">
        <v>4.3446</v>
      </c>
      <c r="E364" t="n">
        <v>23.02</v>
      </c>
      <c r="F364" t="n">
        <v>18.35</v>
      </c>
      <c r="G364" t="n">
        <v>28.98</v>
      </c>
      <c r="H364" t="n">
        <v>0.34</v>
      </c>
      <c r="I364" t="n">
        <v>38</v>
      </c>
      <c r="J364" t="n">
        <v>260.17</v>
      </c>
      <c r="K364" t="n">
        <v>59.19</v>
      </c>
      <c r="L364" t="n">
        <v>5</v>
      </c>
      <c r="M364" t="n">
        <v>36</v>
      </c>
      <c r="N364" t="n">
        <v>65.98</v>
      </c>
      <c r="O364" t="n">
        <v>32321.82</v>
      </c>
      <c r="P364" t="n">
        <v>253.61</v>
      </c>
      <c r="Q364" t="n">
        <v>2924.58</v>
      </c>
      <c r="R364" t="n">
        <v>95.75</v>
      </c>
      <c r="S364" t="n">
        <v>60.56</v>
      </c>
      <c r="T364" t="n">
        <v>17691.79</v>
      </c>
      <c r="U364" t="n">
        <v>0.63</v>
      </c>
      <c r="V364" t="n">
        <v>0.9399999999999999</v>
      </c>
      <c r="W364" t="n">
        <v>0.23</v>
      </c>
      <c r="X364" t="n">
        <v>1.08</v>
      </c>
      <c r="Y364" t="n">
        <v>1</v>
      </c>
      <c r="Z364" t="n">
        <v>10</v>
      </c>
    </row>
    <row r="365">
      <c r="A365" t="n">
        <v>17</v>
      </c>
      <c r="B365" t="n">
        <v>130</v>
      </c>
      <c r="C365" t="inlineStr">
        <is>
          <t xml:space="preserve">CONCLUIDO	</t>
        </is>
      </c>
      <c r="D365" t="n">
        <v>4.3914</v>
      </c>
      <c r="E365" t="n">
        <v>22.77</v>
      </c>
      <c r="F365" t="n">
        <v>18.26</v>
      </c>
      <c r="G365" t="n">
        <v>31.3</v>
      </c>
      <c r="H365" t="n">
        <v>0.36</v>
      </c>
      <c r="I365" t="n">
        <v>35</v>
      </c>
      <c r="J365" t="n">
        <v>260.63</v>
      </c>
      <c r="K365" t="n">
        <v>59.19</v>
      </c>
      <c r="L365" t="n">
        <v>5.25</v>
      </c>
      <c r="M365" t="n">
        <v>33</v>
      </c>
      <c r="N365" t="n">
        <v>66.19</v>
      </c>
      <c r="O365" t="n">
        <v>32378.93</v>
      </c>
      <c r="P365" t="n">
        <v>248.79</v>
      </c>
      <c r="Q365" t="n">
        <v>2924.42</v>
      </c>
      <c r="R365" t="n">
        <v>92.59</v>
      </c>
      <c r="S365" t="n">
        <v>60.56</v>
      </c>
      <c r="T365" t="n">
        <v>16127.46</v>
      </c>
      <c r="U365" t="n">
        <v>0.65</v>
      </c>
      <c r="V365" t="n">
        <v>0.9399999999999999</v>
      </c>
      <c r="W365" t="n">
        <v>0.22</v>
      </c>
      <c r="X365" t="n">
        <v>0.98</v>
      </c>
      <c r="Y365" t="n">
        <v>1</v>
      </c>
      <c r="Z365" t="n">
        <v>10</v>
      </c>
    </row>
    <row r="366">
      <c r="A366" t="n">
        <v>18</v>
      </c>
      <c r="B366" t="n">
        <v>130</v>
      </c>
      <c r="C366" t="inlineStr">
        <is>
          <t xml:space="preserve">CONCLUIDO	</t>
        </is>
      </c>
      <c r="D366" t="n">
        <v>4.4239</v>
      </c>
      <c r="E366" t="n">
        <v>22.6</v>
      </c>
      <c r="F366" t="n">
        <v>18.19</v>
      </c>
      <c r="G366" t="n">
        <v>33.07</v>
      </c>
      <c r="H366" t="n">
        <v>0.37</v>
      </c>
      <c r="I366" t="n">
        <v>33</v>
      </c>
      <c r="J366" t="n">
        <v>261.1</v>
      </c>
      <c r="K366" t="n">
        <v>59.19</v>
      </c>
      <c r="L366" t="n">
        <v>5.5</v>
      </c>
      <c r="M366" t="n">
        <v>31</v>
      </c>
      <c r="N366" t="n">
        <v>66.40000000000001</v>
      </c>
      <c r="O366" t="n">
        <v>32436.11</v>
      </c>
      <c r="P366" t="n">
        <v>244.78</v>
      </c>
      <c r="Q366" t="n">
        <v>2924.58</v>
      </c>
      <c r="R366" t="n">
        <v>90.25</v>
      </c>
      <c r="S366" t="n">
        <v>60.56</v>
      </c>
      <c r="T366" t="n">
        <v>14963.77</v>
      </c>
      <c r="U366" t="n">
        <v>0.67</v>
      </c>
      <c r="V366" t="n">
        <v>0.95</v>
      </c>
      <c r="W366" t="n">
        <v>0.22</v>
      </c>
      <c r="X366" t="n">
        <v>0.91</v>
      </c>
      <c r="Y366" t="n">
        <v>1</v>
      </c>
      <c r="Z366" t="n">
        <v>10</v>
      </c>
    </row>
    <row r="367">
      <c r="A367" t="n">
        <v>19</v>
      </c>
      <c r="B367" t="n">
        <v>130</v>
      </c>
      <c r="C367" t="inlineStr">
        <is>
          <t xml:space="preserve">CONCLUIDO	</t>
        </is>
      </c>
      <c r="D367" t="n">
        <v>4.4566</v>
      </c>
      <c r="E367" t="n">
        <v>22.44</v>
      </c>
      <c r="F367" t="n">
        <v>18.12</v>
      </c>
      <c r="G367" t="n">
        <v>35.07</v>
      </c>
      <c r="H367" t="n">
        <v>0.39</v>
      </c>
      <c r="I367" t="n">
        <v>31</v>
      </c>
      <c r="J367" t="n">
        <v>261.56</v>
      </c>
      <c r="K367" t="n">
        <v>59.19</v>
      </c>
      <c r="L367" t="n">
        <v>5.75</v>
      </c>
      <c r="M367" t="n">
        <v>29</v>
      </c>
      <c r="N367" t="n">
        <v>66.62</v>
      </c>
      <c r="O367" t="n">
        <v>32493.38</v>
      </c>
      <c r="P367" t="n">
        <v>239.92</v>
      </c>
      <c r="Q367" t="n">
        <v>2924.35</v>
      </c>
      <c r="R367" t="n">
        <v>88.09999999999999</v>
      </c>
      <c r="S367" t="n">
        <v>60.56</v>
      </c>
      <c r="T367" t="n">
        <v>13900.69</v>
      </c>
      <c r="U367" t="n">
        <v>0.6899999999999999</v>
      </c>
      <c r="V367" t="n">
        <v>0.95</v>
      </c>
      <c r="W367" t="n">
        <v>0.21</v>
      </c>
      <c r="X367" t="n">
        <v>0.84</v>
      </c>
      <c r="Y367" t="n">
        <v>1</v>
      </c>
      <c r="Z367" t="n">
        <v>10</v>
      </c>
    </row>
    <row r="368">
      <c r="A368" t="n">
        <v>20</v>
      </c>
      <c r="B368" t="n">
        <v>130</v>
      </c>
      <c r="C368" t="inlineStr">
        <is>
          <t xml:space="preserve">CONCLUIDO	</t>
        </is>
      </c>
      <c r="D368" t="n">
        <v>4.4729</v>
      </c>
      <c r="E368" t="n">
        <v>22.36</v>
      </c>
      <c r="F368" t="n">
        <v>18.09</v>
      </c>
      <c r="G368" t="n">
        <v>36.17</v>
      </c>
      <c r="H368" t="n">
        <v>0.41</v>
      </c>
      <c r="I368" t="n">
        <v>30</v>
      </c>
      <c r="J368" t="n">
        <v>262.03</v>
      </c>
      <c r="K368" t="n">
        <v>59.19</v>
      </c>
      <c r="L368" t="n">
        <v>6</v>
      </c>
      <c r="M368" t="n">
        <v>28</v>
      </c>
      <c r="N368" t="n">
        <v>66.83</v>
      </c>
      <c r="O368" t="n">
        <v>32550.72</v>
      </c>
      <c r="P368" t="n">
        <v>235.81</v>
      </c>
      <c r="Q368" t="n">
        <v>2924.48</v>
      </c>
      <c r="R368" t="n">
        <v>86.84</v>
      </c>
      <c r="S368" t="n">
        <v>60.56</v>
      </c>
      <c r="T368" t="n">
        <v>13277.3</v>
      </c>
      <c r="U368" t="n">
        <v>0.7</v>
      </c>
      <c r="V368" t="n">
        <v>0.95</v>
      </c>
      <c r="W368" t="n">
        <v>0.21</v>
      </c>
      <c r="X368" t="n">
        <v>0.8100000000000001</v>
      </c>
      <c r="Y368" t="n">
        <v>1</v>
      </c>
      <c r="Z368" t="n">
        <v>10</v>
      </c>
    </row>
    <row r="369">
      <c r="A369" t="n">
        <v>21</v>
      </c>
      <c r="B369" t="n">
        <v>130</v>
      </c>
      <c r="C369" t="inlineStr">
        <is>
          <t xml:space="preserve">CONCLUIDO	</t>
        </is>
      </c>
      <c r="D369" t="n">
        <v>4.5129</v>
      </c>
      <c r="E369" t="n">
        <v>22.16</v>
      </c>
      <c r="F369" t="n">
        <v>17.98</v>
      </c>
      <c r="G369" t="n">
        <v>38.54</v>
      </c>
      <c r="H369" t="n">
        <v>0.42</v>
      </c>
      <c r="I369" t="n">
        <v>28</v>
      </c>
      <c r="J369" t="n">
        <v>262.49</v>
      </c>
      <c r="K369" t="n">
        <v>59.19</v>
      </c>
      <c r="L369" t="n">
        <v>6.25</v>
      </c>
      <c r="M369" t="n">
        <v>26</v>
      </c>
      <c r="N369" t="n">
        <v>67.05</v>
      </c>
      <c r="O369" t="n">
        <v>32608.15</v>
      </c>
      <c r="P369" t="n">
        <v>231.49</v>
      </c>
      <c r="Q369" t="n">
        <v>2924.39</v>
      </c>
      <c r="R369" t="n">
        <v>83.34999999999999</v>
      </c>
      <c r="S369" t="n">
        <v>60.56</v>
      </c>
      <c r="T369" t="n">
        <v>11538.82</v>
      </c>
      <c r="U369" t="n">
        <v>0.73</v>
      </c>
      <c r="V369" t="n">
        <v>0.96</v>
      </c>
      <c r="W369" t="n">
        <v>0.21</v>
      </c>
      <c r="X369" t="n">
        <v>0.71</v>
      </c>
      <c r="Y369" t="n">
        <v>1</v>
      </c>
      <c r="Z369" t="n">
        <v>10</v>
      </c>
    </row>
    <row r="370">
      <c r="A370" t="n">
        <v>22</v>
      </c>
      <c r="B370" t="n">
        <v>130</v>
      </c>
      <c r="C370" t="inlineStr">
        <is>
          <t xml:space="preserve">CONCLUIDO	</t>
        </is>
      </c>
      <c r="D370" t="n">
        <v>4.5397</v>
      </c>
      <c r="E370" t="n">
        <v>22.03</v>
      </c>
      <c r="F370" t="n">
        <v>17.95</v>
      </c>
      <c r="G370" t="n">
        <v>41.43</v>
      </c>
      <c r="H370" t="n">
        <v>0.44</v>
      </c>
      <c r="I370" t="n">
        <v>26</v>
      </c>
      <c r="J370" t="n">
        <v>262.96</v>
      </c>
      <c r="K370" t="n">
        <v>59.19</v>
      </c>
      <c r="L370" t="n">
        <v>6.5</v>
      </c>
      <c r="M370" t="n">
        <v>24</v>
      </c>
      <c r="N370" t="n">
        <v>67.26000000000001</v>
      </c>
      <c r="O370" t="n">
        <v>32665.66</v>
      </c>
      <c r="P370" t="n">
        <v>226.49</v>
      </c>
      <c r="Q370" t="n">
        <v>2924.55</v>
      </c>
      <c r="R370" t="n">
        <v>83.06</v>
      </c>
      <c r="S370" t="n">
        <v>60.56</v>
      </c>
      <c r="T370" t="n">
        <v>11406.35</v>
      </c>
      <c r="U370" t="n">
        <v>0.73</v>
      </c>
      <c r="V370" t="n">
        <v>0.96</v>
      </c>
      <c r="W370" t="n">
        <v>0.19</v>
      </c>
      <c r="X370" t="n">
        <v>0.67</v>
      </c>
      <c r="Y370" t="n">
        <v>1</v>
      </c>
      <c r="Z370" t="n">
        <v>10</v>
      </c>
    </row>
    <row r="371">
      <c r="A371" t="n">
        <v>23</v>
      </c>
      <c r="B371" t="n">
        <v>130</v>
      </c>
      <c r="C371" t="inlineStr">
        <is>
          <t xml:space="preserve">CONCLUIDO	</t>
        </is>
      </c>
      <c r="D371" t="n">
        <v>4.5433</v>
      </c>
      <c r="E371" t="n">
        <v>22.01</v>
      </c>
      <c r="F371" t="n">
        <v>17.98</v>
      </c>
      <c r="G371" t="n">
        <v>43.16</v>
      </c>
      <c r="H371" t="n">
        <v>0.46</v>
      </c>
      <c r="I371" t="n">
        <v>25</v>
      </c>
      <c r="J371" t="n">
        <v>263.42</v>
      </c>
      <c r="K371" t="n">
        <v>59.19</v>
      </c>
      <c r="L371" t="n">
        <v>6.75</v>
      </c>
      <c r="M371" t="n">
        <v>21</v>
      </c>
      <c r="N371" t="n">
        <v>67.48</v>
      </c>
      <c r="O371" t="n">
        <v>32723.25</v>
      </c>
      <c r="P371" t="n">
        <v>224.42</v>
      </c>
      <c r="Q371" t="n">
        <v>2924.48</v>
      </c>
      <c r="R371" t="n">
        <v>83.68000000000001</v>
      </c>
      <c r="S371" t="n">
        <v>60.56</v>
      </c>
      <c r="T371" t="n">
        <v>11719.12</v>
      </c>
      <c r="U371" t="n">
        <v>0.72</v>
      </c>
      <c r="V371" t="n">
        <v>0.96</v>
      </c>
      <c r="W371" t="n">
        <v>0.2</v>
      </c>
      <c r="X371" t="n">
        <v>0.71</v>
      </c>
      <c r="Y371" t="n">
        <v>1</v>
      </c>
      <c r="Z371" t="n">
        <v>10</v>
      </c>
    </row>
    <row r="372">
      <c r="A372" t="n">
        <v>24</v>
      </c>
      <c r="B372" t="n">
        <v>130</v>
      </c>
      <c r="C372" t="inlineStr">
        <is>
          <t xml:space="preserve">CONCLUIDO	</t>
        </is>
      </c>
      <c r="D372" t="n">
        <v>4.5597</v>
      </c>
      <c r="E372" t="n">
        <v>21.93</v>
      </c>
      <c r="F372" t="n">
        <v>17.95</v>
      </c>
      <c r="G372" t="n">
        <v>44.88</v>
      </c>
      <c r="H372" t="n">
        <v>0.47</v>
      </c>
      <c r="I372" t="n">
        <v>24</v>
      </c>
      <c r="J372" t="n">
        <v>263.89</v>
      </c>
      <c r="K372" t="n">
        <v>59.19</v>
      </c>
      <c r="L372" t="n">
        <v>7</v>
      </c>
      <c r="M372" t="n">
        <v>7</v>
      </c>
      <c r="N372" t="n">
        <v>67.7</v>
      </c>
      <c r="O372" t="n">
        <v>32780.92</v>
      </c>
      <c r="P372" t="n">
        <v>220.64</v>
      </c>
      <c r="Q372" t="n">
        <v>2924.67</v>
      </c>
      <c r="R372" t="n">
        <v>82.06999999999999</v>
      </c>
      <c r="S372" t="n">
        <v>60.56</v>
      </c>
      <c r="T372" t="n">
        <v>10917.97</v>
      </c>
      <c r="U372" t="n">
        <v>0.74</v>
      </c>
      <c r="V372" t="n">
        <v>0.96</v>
      </c>
      <c r="W372" t="n">
        <v>0.22</v>
      </c>
      <c r="X372" t="n">
        <v>0.68</v>
      </c>
      <c r="Y372" t="n">
        <v>1</v>
      </c>
      <c r="Z372" t="n">
        <v>10</v>
      </c>
    </row>
    <row r="373">
      <c r="A373" t="n">
        <v>25</v>
      </c>
      <c r="B373" t="n">
        <v>130</v>
      </c>
      <c r="C373" t="inlineStr">
        <is>
          <t xml:space="preserve">CONCLUIDO	</t>
        </is>
      </c>
      <c r="D373" t="n">
        <v>4.5545</v>
      </c>
      <c r="E373" t="n">
        <v>21.96</v>
      </c>
      <c r="F373" t="n">
        <v>17.98</v>
      </c>
      <c r="G373" t="n">
        <v>44.94</v>
      </c>
      <c r="H373" t="n">
        <v>0.49</v>
      </c>
      <c r="I373" t="n">
        <v>24</v>
      </c>
      <c r="J373" t="n">
        <v>264.36</v>
      </c>
      <c r="K373" t="n">
        <v>59.19</v>
      </c>
      <c r="L373" t="n">
        <v>7.25</v>
      </c>
      <c r="M373" t="n">
        <v>3</v>
      </c>
      <c r="N373" t="n">
        <v>67.92</v>
      </c>
      <c r="O373" t="n">
        <v>32838.68</v>
      </c>
      <c r="P373" t="n">
        <v>221.38</v>
      </c>
      <c r="Q373" t="n">
        <v>2924.47</v>
      </c>
      <c r="R373" t="n">
        <v>82.56999999999999</v>
      </c>
      <c r="S373" t="n">
        <v>60.56</v>
      </c>
      <c r="T373" t="n">
        <v>11168.95</v>
      </c>
      <c r="U373" t="n">
        <v>0.73</v>
      </c>
      <c r="V373" t="n">
        <v>0.96</v>
      </c>
      <c r="W373" t="n">
        <v>0.23</v>
      </c>
      <c r="X373" t="n">
        <v>0.7</v>
      </c>
      <c r="Y373" t="n">
        <v>1</v>
      </c>
      <c r="Z373" t="n">
        <v>10</v>
      </c>
    </row>
    <row r="374">
      <c r="A374" t="n">
        <v>26</v>
      </c>
      <c r="B374" t="n">
        <v>130</v>
      </c>
      <c r="C374" t="inlineStr">
        <is>
          <t xml:space="preserve">CONCLUIDO	</t>
        </is>
      </c>
      <c r="D374" t="n">
        <v>4.5589</v>
      </c>
      <c r="E374" t="n">
        <v>21.94</v>
      </c>
      <c r="F374" t="n">
        <v>17.96</v>
      </c>
      <c r="G374" t="n">
        <v>44.89</v>
      </c>
      <c r="H374" t="n">
        <v>0.5</v>
      </c>
      <c r="I374" t="n">
        <v>24</v>
      </c>
      <c r="J374" t="n">
        <v>264.83</v>
      </c>
      <c r="K374" t="n">
        <v>59.19</v>
      </c>
      <c r="L374" t="n">
        <v>7.5</v>
      </c>
      <c r="M374" t="n">
        <v>1</v>
      </c>
      <c r="N374" t="n">
        <v>68.14</v>
      </c>
      <c r="O374" t="n">
        <v>32896.51</v>
      </c>
      <c r="P374" t="n">
        <v>221.13</v>
      </c>
      <c r="Q374" t="n">
        <v>2924.53</v>
      </c>
      <c r="R374" t="n">
        <v>81.76000000000001</v>
      </c>
      <c r="S374" t="n">
        <v>60.56</v>
      </c>
      <c r="T374" t="n">
        <v>10766.3</v>
      </c>
      <c r="U374" t="n">
        <v>0.74</v>
      </c>
      <c r="V374" t="n">
        <v>0.96</v>
      </c>
      <c r="W374" t="n">
        <v>0.23</v>
      </c>
      <c r="X374" t="n">
        <v>0.68</v>
      </c>
      <c r="Y374" t="n">
        <v>1</v>
      </c>
      <c r="Z374" t="n">
        <v>10</v>
      </c>
    </row>
    <row r="375">
      <c r="A375" t="n">
        <v>27</v>
      </c>
      <c r="B375" t="n">
        <v>130</v>
      </c>
      <c r="C375" t="inlineStr">
        <is>
          <t xml:space="preserve">CONCLUIDO	</t>
        </is>
      </c>
      <c r="D375" t="n">
        <v>4.5588</v>
      </c>
      <c r="E375" t="n">
        <v>21.94</v>
      </c>
      <c r="F375" t="n">
        <v>17.96</v>
      </c>
      <c r="G375" t="n">
        <v>44.89</v>
      </c>
      <c r="H375" t="n">
        <v>0.52</v>
      </c>
      <c r="I375" t="n">
        <v>24</v>
      </c>
      <c r="J375" t="n">
        <v>265.3</v>
      </c>
      <c r="K375" t="n">
        <v>59.19</v>
      </c>
      <c r="L375" t="n">
        <v>7.75</v>
      </c>
      <c r="M375" t="n">
        <v>0</v>
      </c>
      <c r="N375" t="n">
        <v>68.36</v>
      </c>
      <c r="O375" t="n">
        <v>32954.43</v>
      </c>
      <c r="P375" t="n">
        <v>221.45</v>
      </c>
      <c r="Q375" t="n">
        <v>2924.53</v>
      </c>
      <c r="R375" t="n">
        <v>81.7</v>
      </c>
      <c r="S375" t="n">
        <v>60.56</v>
      </c>
      <c r="T375" t="n">
        <v>10736.57</v>
      </c>
      <c r="U375" t="n">
        <v>0.74</v>
      </c>
      <c r="V375" t="n">
        <v>0.96</v>
      </c>
      <c r="W375" t="n">
        <v>0.24</v>
      </c>
      <c r="X375" t="n">
        <v>0.68</v>
      </c>
      <c r="Y375" t="n">
        <v>1</v>
      </c>
      <c r="Z375" t="n">
        <v>10</v>
      </c>
    </row>
    <row r="376">
      <c r="A376" t="n">
        <v>0</v>
      </c>
      <c r="B376" t="n">
        <v>75</v>
      </c>
      <c r="C376" t="inlineStr">
        <is>
          <t xml:space="preserve">CONCLUIDO	</t>
        </is>
      </c>
      <c r="D376" t="n">
        <v>3.2703</v>
      </c>
      <c r="E376" t="n">
        <v>30.58</v>
      </c>
      <c r="F376" t="n">
        <v>22.68</v>
      </c>
      <c r="G376" t="n">
        <v>7.4</v>
      </c>
      <c r="H376" t="n">
        <v>0.12</v>
      </c>
      <c r="I376" t="n">
        <v>184</v>
      </c>
      <c r="J376" t="n">
        <v>150.44</v>
      </c>
      <c r="K376" t="n">
        <v>49.1</v>
      </c>
      <c r="L376" t="n">
        <v>1</v>
      </c>
      <c r="M376" t="n">
        <v>182</v>
      </c>
      <c r="N376" t="n">
        <v>25.34</v>
      </c>
      <c r="O376" t="n">
        <v>18787.76</v>
      </c>
      <c r="P376" t="n">
        <v>253.11</v>
      </c>
      <c r="Q376" t="n">
        <v>2924.93</v>
      </c>
      <c r="R376" t="n">
        <v>237.12</v>
      </c>
      <c r="S376" t="n">
        <v>60.56</v>
      </c>
      <c r="T376" t="n">
        <v>87643.57000000001</v>
      </c>
      <c r="U376" t="n">
        <v>0.26</v>
      </c>
      <c r="V376" t="n">
        <v>0.76</v>
      </c>
      <c r="W376" t="n">
        <v>0.46</v>
      </c>
      <c r="X376" t="n">
        <v>5.4</v>
      </c>
      <c r="Y376" t="n">
        <v>1</v>
      </c>
      <c r="Z376" t="n">
        <v>10</v>
      </c>
    </row>
    <row r="377">
      <c r="A377" t="n">
        <v>1</v>
      </c>
      <c r="B377" t="n">
        <v>75</v>
      </c>
      <c r="C377" t="inlineStr">
        <is>
          <t xml:space="preserve">CONCLUIDO	</t>
        </is>
      </c>
      <c r="D377" t="n">
        <v>3.6331</v>
      </c>
      <c r="E377" t="n">
        <v>27.52</v>
      </c>
      <c r="F377" t="n">
        <v>21.15</v>
      </c>
      <c r="G377" t="n">
        <v>9.470000000000001</v>
      </c>
      <c r="H377" t="n">
        <v>0.15</v>
      </c>
      <c r="I377" t="n">
        <v>134</v>
      </c>
      <c r="J377" t="n">
        <v>150.78</v>
      </c>
      <c r="K377" t="n">
        <v>49.1</v>
      </c>
      <c r="L377" t="n">
        <v>1.25</v>
      </c>
      <c r="M377" t="n">
        <v>132</v>
      </c>
      <c r="N377" t="n">
        <v>25.44</v>
      </c>
      <c r="O377" t="n">
        <v>18830.65</v>
      </c>
      <c r="P377" t="n">
        <v>230.91</v>
      </c>
      <c r="Q377" t="n">
        <v>2925.02</v>
      </c>
      <c r="R377" t="n">
        <v>186.88</v>
      </c>
      <c r="S377" t="n">
        <v>60.56</v>
      </c>
      <c r="T377" t="n">
        <v>62776.66</v>
      </c>
      <c r="U377" t="n">
        <v>0.32</v>
      </c>
      <c r="V377" t="n">
        <v>0.8100000000000001</v>
      </c>
      <c r="W377" t="n">
        <v>0.38</v>
      </c>
      <c r="X377" t="n">
        <v>3.87</v>
      </c>
      <c r="Y377" t="n">
        <v>1</v>
      </c>
      <c r="Z377" t="n">
        <v>10</v>
      </c>
    </row>
    <row r="378">
      <c r="A378" t="n">
        <v>2</v>
      </c>
      <c r="B378" t="n">
        <v>75</v>
      </c>
      <c r="C378" t="inlineStr">
        <is>
          <t xml:space="preserve">CONCLUIDO	</t>
        </is>
      </c>
      <c r="D378" t="n">
        <v>3.8838</v>
      </c>
      <c r="E378" t="n">
        <v>25.75</v>
      </c>
      <c r="F378" t="n">
        <v>20.26</v>
      </c>
      <c r="G378" t="n">
        <v>11.58</v>
      </c>
      <c r="H378" t="n">
        <v>0.18</v>
      </c>
      <c r="I378" t="n">
        <v>105</v>
      </c>
      <c r="J378" t="n">
        <v>151.13</v>
      </c>
      <c r="K378" t="n">
        <v>49.1</v>
      </c>
      <c r="L378" t="n">
        <v>1.5</v>
      </c>
      <c r="M378" t="n">
        <v>103</v>
      </c>
      <c r="N378" t="n">
        <v>25.54</v>
      </c>
      <c r="O378" t="n">
        <v>18873.58</v>
      </c>
      <c r="P378" t="n">
        <v>215.9</v>
      </c>
      <c r="Q378" t="n">
        <v>2924.83</v>
      </c>
      <c r="R378" t="n">
        <v>157.86</v>
      </c>
      <c r="S378" t="n">
        <v>60.56</v>
      </c>
      <c r="T378" t="n">
        <v>48407.88</v>
      </c>
      <c r="U378" t="n">
        <v>0.38</v>
      </c>
      <c r="V378" t="n">
        <v>0.85</v>
      </c>
      <c r="W378" t="n">
        <v>0.33</v>
      </c>
      <c r="X378" t="n">
        <v>2.98</v>
      </c>
      <c r="Y378" t="n">
        <v>1</v>
      </c>
      <c r="Z378" t="n">
        <v>10</v>
      </c>
    </row>
    <row r="379">
      <c r="A379" t="n">
        <v>3</v>
      </c>
      <c r="B379" t="n">
        <v>75</v>
      </c>
      <c r="C379" t="inlineStr">
        <is>
          <t xml:space="preserve">CONCLUIDO	</t>
        </is>
      </c>
      <c r="D379" t="n">
        <v>4.0725</v>
      </c>
      <c r="E379" t="n">
        <v>24.55</v>
      </c>
      <c r="F379" t="n">
        <v>19.68</v>
      </c>
      <c r="G379" t="n">
        <v>13.89</v>
      </c>
      <c r="H379" t="n">
        <v>0.2</v>
      </c>
      <c r="I379" t="n">
        <v>85</v>
      </c>
      <c r="J379" t="n">
        <v>151.48</v>
      </c>
      <c r="K379" t="n">
        <v>49.1</v>
      </c>
      <c r="L379" t="n">
        <v>1.75</v>
      </c>
      <c r="M379" t="n">
        <v>83</v>
      </c>
      <c r="N379" t="n">
        <v>25.64</v>
      </c>
      <c r="O379" t="n">
        <v>18916.54</v>
      </c>
      <c r="P379" t="n">
        <v>204.32</v>
      </c>
      <c r="Q379" t="n">
        <v>2924.94</v>
      </c>
      <c r="R379" t="n">
        <v>138.88</v>
      </c>
      <c r="S379" t="n">
        <v>60.56</v>
      </c>
      <c r="T379" t="n">
        <v>39021.77</v>
      </c>
      <c r="U379" t="n">
        <v>0.44</v>
      </c>
      <c r="V379" t="n">
        <v>0.87</v>
      </c>
      <c r="W379" t="n">
        <v>0.3</v>
      </c>
      <c r="X379" t="n">
        <v>2.4</v>
      </c>
      <c r="Y379" t="n">
        <v>1</v>
      </c>
      <c r="Z379" t="n">
        <v>10</v>
      </c>
    </row>
    <row r="380">
      <c r="A380" t="n">
        <v>4</v>
      </c>
      <c r="B380" t="n">
        <v>75</v>
      </c>
      <c r="C380" t="inlineStr">
        <is>
          <t xml:space="preserve">CONCLUIDO	</t>
        </is>
      </c>
      <c r="D380" t="n">
        <v>4.2177</v>
      </c>
      <c r="E380" t="n">
        <v>23.71</v>
      </c>
      <c r="F380" t="n">
        <v>19.26</v>
      </c>
      <c r="G380" t="n">
        <v>16.28</v>
      </c>
      <c r="H380" t="n">
        <v>0.23</v>
      </c>
      <c r="I380" t="n">
        <v>71</v>
      </c>
      <c r="J380" t="n">
        <v>151.83</v>
      </c>
      <c r="K380" t="n">
        <v>49.1</v>
      </c>
      <c r="L380" t="n">
        <v>2</v>
      </c>
      <c r="M380" t="n">
        <v>69</v>
      </c>
      <c r="N380" t="n">
        <v>25.73</v>
      </c>
      <c r="O380" t="n">
        <v>18959.54</v>
      </c>
      <c r="P380" t="n">
        <v>194.54</v>
      </c>
      <c r="Q380" t="n">
        <v>2924.92</v>
      </c>
      <c r="R380" t="n">
        <v>125.23</v>
      </c>
      <c r="S380" t="n">
        <v>60.56</v>
      </c>
      <c r="T380" t="n">
        <v>32264.04</v>
      </c>
      <c r="U380" t="n">
        <v>0.48</v>
      </c>
      <c r="V380" t="n">
        <v>0.89</v>
      </c>
      <c r="W380" t="n">
        <v>0.28</v>
      </c>
      <c r="X380" t="n">
        <v>1.98</v>
      </c>
      <c r="Y380" t="n">
        <v>1</v>
      </c>
      <c r="Z380" t="n">
        <v>10</v>
      </c>
    </row>
    <row r="381">
      <c r="A381" t="n">
        <v>5</v>
      </c>
      <c r="B381" t="n">
        <v>75</v>
      </c>
      <c r="C381" t="inlineStr">
        <is>
          <t xml:space="preserve">CONCLUIDO	</t>
        </is>
      </c>
      <c r="D381" t="n">
        <v>4.3456</v>
      </c>
      <c r="E381" t="n">
        <v>23.01</v>
      </c>
      <c r="F381" t="n">
        <v>18.9</v>
      </c>
      <c r="G381" t="n">
        <v>18.9</v>
      </c>
      <c r="H381" t="n">
        <v>0.26</v>
      </c>
      <c r="I381" t="n">
        <v>60</v>
      </c>
      <c r="J381" t="n">
        <v>152.18</v>
      </c>
      <c r="K381" t="n">
        <v>49.1</v>
      </c>
      <c r="L381" t="n">
        <v>2.25</v>
      </c>
      <c r="M381" t="n">
        <v>58</v>
      </c>
      <c r="N381" t="n">
        <v>25.83</v>
      </c>
      <c r="O381" t="n">
        <v>19002.56</v>
      </c>
      <c r="P381" t="n">
        <v>184.61</v>
      </c>
      <c r="Q381" t="n">
        <v>2924.56</v>
      </c>
      <c r="R381" t="n">
        <v>113.28</v>
      </c>
      <c r="S381" t="n">
        <v>60.56</v>
      </c>
      <c r="T381" t="n">
        <v>26342.65</v>
      </c>
      <c r="U381" t="n">
        <v>0.53</v>
      </c>
      <c r="V381" t="n">
        <v>0.91</v>
      </c>
      <c r="W381" t="n">
        <v>0.26</v>
      </c>
      <c r="X381" t="n">
        <v>1.62</v>
      </c>
      <c r="Y381" t="n">
        <v>1</v>
      </c>
      <c r="Z381" t="n">
        <v>10</v>
      </c>
    </row>
    <row r="382">
      <c r="A382" t="n">
        <v>6</v>
      </c>
      <c r="B382" t="n">
        <v>75</v>
      </c>
      <c r="C382" t="inlineStr">
        <is>
          <t xml:space="preserve">CONCLUIDO	</t>
        </is>
      </c>
      <c r="D382" t="n">
        <v>4.4444</v>
      </c>
      <c r="E382" t="n">
        <v>22.5</v>
      </c>
      <c r="F382" t="n">
        <v>18.64</v>
      </c>
      <c r="G382" t="n">
        <v>21.5</v>
      </c>
      <c r="H382" t="n">
        <v>0.29</v>
      </c>
      <c r="I382" t="n">
        <v>52</v>
      </c>
      <c r="J382" t="n">
        <v>152.53</v>
      </c>
      <c r="K382" t="n">
        <v>49.1</v>
      </c>
      <c r="L382" t="n">
        <v>2.5</v>
      </c>
      <c r="M382" t="n">
        <v>50</v>
      </c>
      <c r="N382" t="n">
        <v>25.93</v>
      </c>
      <c r="O382" t="n">
        <v>19045.63</v>
      </c>
      <c r="P382" t="n">
        <v>175.67</v>
      </c>
      <c r="Q382" t="n">
        <v>2924.6</v>
      </c>
      <c r="R382" t="n">
        <v>105.34</v>
      </c>
      <c r="S382" t="n">
        <v>60.56</v>
      </c>
      <c r="T382" t="n">
        <v>22415.76</v>
      </c>
      <c r="U382" t="n">
        <v>0.57</v>
      </c>
      <c r="V382" t="n">
        <v>0.92</v>
      </c>
      <c r="W382" t="n">
        <v>0.22</v>
      </c>
      <c r="X382" t="n">
        <v>1.36</v>
      </c>
      <c r="Y382" t="n">
        <v>1</v>
      </c>
      <c r="Z382" t="n">
        <v>10</v>
      </c>
    </row>
    <row r="383">
      <c r="A383" t="n">
        <v>7</v>
      </c>
      <c r="B383" t="n">
        <v>75</v>
      </c>
      <c r="C383" t="inlineStr">
        <is>
          <t xml:space="preserve">CONCLUIDO	</t>
        </is>
      </c>
      <c r="D383" t="n">
        <v>4.4814</v>
      </c>
      <c r="E383" t="n">
        <v>22.31</v>
      </c>
      <c r="F383" t="n">
        <v>18.63</v>
      </c>
      <c r="G383" t="n">
        <v>24.3</v>
      </c>
      <c r="H383" t="n">
        <v>0.32</v>
      </c>
      <c r="I383" t="n">
        <v>46</v>
      </c>
      <c r="J383" t="n">
        <v>152.88</v>
      </c>
      <c r="K383" t="n">
        <v>49.1</v>
      </c>
      <c r="L383" t="n">
        <v>2.75</v>
      </c>
      <c r="M383" t="n">
        <v>43</v>
      </c>
      <c r="N383" t="n">
        <v>26.03</v>
      </c>
      <c r="O383" t="n">
        <v>19088.72</v>
      </c>
      <c r="P383" t="n">
        <v>170.17</v>
      </c>
      <c r="Q383" t="n">
        <v>2924.49</v>
      </c>
      <c r="R383" t="n">
        <v>104.84</v>
      </c>
      <c r="S383" t="n">
        <v>60.56</v>
      </c>
      <c r="T383" t="n">
        <v>22196.4</v>
      </c>
      <c r="U383" t="n">
        <v>0.58</v>
      </c>
      <c r="V383" t="n">
        <v>0.92</v>
      </c>
      <c r="W383" t="n">
        <v>0.24</v>
      </c>
      <c r="X383" t="n">
        <v>1.36</v>
      </c>
      <c r="Y383" t="n">
        <v>1</v>
      </c>
      <c r="Z383" t="n">
        <v>10</v>
      </c>
    </row>
    <row r="384">
      <c r="A384" t="n">
        <v>8</v>
      </c>
      <c r="B384" t="n">
        <v>75</v>
      </c>
      <c r="C384" t="inlineStr">
        <is>
          <t xml:space="preserve">CONCLUIDO	</t>
        </is>
      </c>
      <c r="D384" t="n">
        <v>4.5482</v>
      </c>
      <c r="E384" t="n">
        <v>21.99</v>
      </c>
      <c r="F384" t="n">
        <v>18.46</v>
      </c>
      <c r="G384" t="n">
        <v>27.01</v>
      </c>
      <c r="H384" t="n">
        <v>0.35</v>
      </c>
      <c r="I384" t="n">
        <v>41</v>
      </c>
      <c r="J384" t="n">
        <v>153.23</v>
      </c>
      <c r="K384" t="n">
        <v>49.1</v>
      </c>
      <c r="L384" t="n">
        <v>3</v>
      </c>
      <c r="M384" t="n">
        <v>12</v>
      </c>
      <c r="N384" t="n">
        <v>26.13</v>
      </c>
      <c r="O384" t="n">
        <v>19131.85</v>
      </c>
      <c r="P384" t="n">
        <v>163.31</v>
      </c>
      <c r="Q384" t="n">
        <v>2924.47</v>
      </c>
      <c r="R384" t="n">
        <v>97.93000000000001</v>
      </c>
      <c r="S384" t="n">
        <v>60.56</v>
      </c>
      <c r="T384" t="n">
        <v>18763.64</v>
      </c>
      <c r="U384" t="n">
        <v>0.62</v>
      </c>
      <c r="V384" t="n">
        <v>0.93</v>
      </c>
      <c r="W384" t="n">
        <v>0.27</v>
      </c>
      <c r="X384" t="n">
        <v>1.18</v>
      </c>
      <c r="Y384" t="n">
        <v>1</v>
      </c>
      <c r="Z384" t="n">
        <v>10</v>
      </c>
    </row>
    <row r="385">
      <c r="A385" t="n">
        <v>9</v>
      </c>
      <c r="B385" t="n">
        <v>75</v>
      </c>
      <c r="C385" t="inlineStr">
        <is>
          <t xml:space="preserve">CONCLUIDO	</t>
        </is>
      </c>
      <c r="D385" t="n">
        <v>4.5413</v>
      </c>
      <c r="E385" t="n">
        <v>22.02</v>
      </c>
      <c r="F385" t="n">
        <v>18.49</v>
      </c>
      <c r="G385" t="n">
        <v>27.06</v>
      </c>
      <c r="H385" t="n">
        <v>0.37</v>
      </c>
      <c r="I385" t="n">
        <v>41</v>
      </c>
      <c r="J385" t="n">
        <v>153.58</v>
      </c>
      <c r="K385" t="n">
        <v>49.1</v>
      </c>
      <c r="L385" t="n">
        <v>3.25</v>
      </c>
      <c r="M385" t="n">
        <v>2</v>
      </c>
      <c r="N385" t="n">
        <v>26.23</v>
      </c>
      <c r="O385" t="n">
        <v>19175.02</v>
      </c>
      <c r="P385" t="n">
        <v>163.09</v>
      </c>
      <c r="Q385" t="n">
        <v>2924.54</v>
      </c>
      <c r="R385" t="n">
        <v>98.63</v>
      </c>
      <c r="S385" t="n">
        <v>60.56</v>
      </c>
      <c r="T385" t="n">
        <v>19114.76</v>
      </c>
      <c r="U385" t="n">
        <v>0.61</v>
      </c>
      <c r="V385" t="n">
        <v>0.93</v>
      </c>
      <c r="W385" t="n">
        <v>0.28</v>
      </c>
      <c r="X385" t="n">
        <v>1.21</v>
      </c>
      <c r="Y385" t="n">
        <v>1</v>
      </c>
      <c r="Z385" t="n">
        <v>10</v>
      </c>
    </row>
    <row r="386">
      <c r="A386" t="n">
        <v>10</v>
      </c>
      <c r="B386" t="n">
        <v>75</v>
      </c>
      <c r="C386" t="inlineStr">
        <is>
          <t xml:space="preserve">CONCLUIDO	</t>
        </is>
      </c>
      <c r="D386" t="n">
        <v>4.5556</v>
      </c>
      <c r="E386" t="n">
        <v>21.95</v>
      </c>
      <c r="F386" t="n">
        <v>18.45</v>
      </c>
      <c r="G386" t="n">
        <v>27.68</v>
      </c>
      <c r="H386" t="n">
        <v>0.4</v>
      </c>
      <c r="I386" t="n">
        <v>40</v>
      </c>
      <c r="J386" t="n">
        <v>153.93</v>
      </c>
      <c r="K386" t="n">
        <v>49.1</v>
      </c>
      <c r="L386" t="n">
        <v>3.5</v>
      </c>
      <c r="M386" t="n">
        <v>0</v>
      </c>
      <c r="N386" t="n">
        <v>26.33</v>
      </c>
      <c r="O386" t="n">
        <v>19218.22</v>
      </c>
      <c r="P386" t="n">
        <v>162.92</v>
      </c>
      <c r="Q386" t="n">
        <v>2924.4</v>
      </c>
      <c r="R386" t="n">
        <v>97.34999999999999</v>
      </c>
      <c r="S386" t="n">
        <v>60.56</v>
      </c>
      <c r="T386" t="n">
        <v>18481.84</v>
      </c>
      <c r="U386" t="n">
        <v>0.62</v>
      </c>
      <c r="V386" t="n">
        <v>0.93</v>
      </c>
      <c r="W386" t="n">
        <v>0.28</v>
      </c>
      <c r="X386" t="n">
        <v>1.18</v>
      </c>
      <c r="Y386" t="n">
        <v>1</v>
      </c>
      <c r="Z386" t="n">
        <v>10</v>
      </c>
    </row>
    <row r="387">
      <c r="A387" t="n">
        <v>0</v>
      </c>
      <c r="B387" t="n">
        <v>95</v>
      </c>
      <c r="C387" t="inlineStr">
        <is>
          <t xml:space="preserve">CONCLUIDO	</t>
        </is>
      </c>
      <c r="D387" t="n">
        <v>2.8581</v>
      </c>
      <c r="E387" t="n">
        <v>34.99</v>
      </c>
      <c r="F387" t="n">
        <v>24.03</v>
      </c>
      <c r="G387" t="n">
        <v>6.32</v>
      </c>
      <c r="H387" t="n">
        <v>0.1</v>
      </c>
      <c r="I387" t="n">
        <v>228</v>
      </c>
      <c r="J387" t="n">
        <v>185.69</v>
      </c>
      <c r="K387" t="n">
        <v>53.44</v>
      </c>
      <c r="L387" t="n">
        <v>1</v>
      </c>
      <c r="M387" t="n">
        <v>226</v>
      </c>
      <c r="N387" t="n">
        <v>36.26</v>
      </c>
      <c r="O387" t="n">
        <v>23136.14</v>
      </c>
      <c r="P387" t="n">
        <v>313.41</v>
      </c>
      <c r="Q387" t="n">
        <v>2925.72</v>
      </c>
      <c r="R387" t="n">
        <v>281.58</v>
      </c>
      <c r="S387" t="n">
        <v>60.56</v>
      </c>
      <c r="T387" t="n">
        <v>109656.63</v>
      </c>
      <c r="U387" t="n">
        <v>0.22</v>
      </c>
      <c r="V387" t="n">
        <v>0.72</v>
      </c>
      <c r="W387" t="n">
        <v>0.53</v>
      </c>
      <c r="X387" t="n">
        <v>6.75</v>
      </c>
      <c r="Y387" t="n">
        <v>1</v>
      </c>
      <c r="Z387" t="n">
        <v>10</v>
      </c>
    </row>
    <row r="388">
      <c r="A388" t="n">
        <v>1</v>
      </c>
      <c r="B388" t="n">
        <v>95</v>
      </c>
      <c r="C388" t="inlineStr">
        <is>
          <t xml:space="preserve">CONCLUIDO	</t>
        </is>
      </c>
      <c r="D388" t="n">
        <v>3.2594</v>
      </c>
      <c r="E388" t="n">
        <v>30.68</v>
      </c>
      <c r="F388" t="n">
        <v>22.07</v>
      </c>
      <c r="G388" t="n">
        <v>8.029999999999999</v>
      </c>
      <c r="H388" t="n">
        <v>0.12</v>
      </c>
      <c r="I388" t="n">
        <v>165</v>
      </c>
      <c r="J388" t="n">
        <v>186.07</v>
      </c>
      <c r="K388" t="n">
        <v>53.44</v>
      </c>
      <c r="L388" t="n">
        <v>1.25</v>
      </c>
      <c r="M388" t="n">
        <v>163</v>
      </c>
      <c r="N388" t="n">
        <v>36.39</v>
      </c>
      <c r="O388" t="n">
        <v>23182.76</v>
      </c>
      <c r="P388" t="n">
        <v>283.58</v>
      </c>
      <c r="Q388" t="n">
        <v>2925.08</v>
      </c>
      <c r="R388" t="n">
        <v>217.36</v>
      </c>
      <c r="S388" t="n">
        <v>60.56</v>
      </c>
      <c r="T388" t="n">
        <v>77861.53</v>
      </c>
      <c r="U388" t="n">
        <v>0.28</v>
      </c>
      <c r="V388" t="n">
        <v>0.78</v>
      </c>
      <c r="W388" t="n">
        <v>0.42</v>
      </c>
      <c r="X388" t="n">
        <v>4.79</v>
      </c>
      <c r="Y388" t="n">
        <v>1</v>
      </c>
      <c r="Z388" t="n">
        <v>10</v>
      </c>
    </row>
    <row r="389">
      <c r="A389" t="n">
        <v>2</v>
      </c>
      <c r="B389" t="n">
        <v>95</v>
      </c>
      <c r="C389" t="inlineStr">
        <is>
          <t xml:space="preserve">CONCLUIDO	</t>
        </is>
      </c>
      <c r="D389" t="n">
        <v>3.5375</v>
      </c>
      <c r="E389" t="n">
        <v>28.27</v>
      </c>
      <c r="F389" t="n">
        <v>21</v>
      </c>
      <c r="G389" t="n">
        <v>9.77</v>
      </c>
      <c r="H389" t="n">
        <v>0.14</v>
      </c>
      <c r="I389" t="n">
        <v>129</v>
      </c>
      <c r="J389" t="n">
        <v>186.45</v>
      </c>
      <c r="K389" t="n">
        <v>53.44</v>
      </c>
      <c r="L389" t="n">
        <v>1.5</v>
      </c>
      <c r="M389" t="n">
        <v>127</v>
      </c>
      <c r="N389" t="n">
        <v>36.51</v>
      </c>
      <c r="O389" t="n">
        <v>23229.42</v>
      </c>
      <c r="P389" t="n">
        <v>265.6</v>
      </c>
      <c r="Q389" t="n">
        <v>2924.9</v>
      </c>
      <c r="R389" t="n">
        <v>182.04</v>
      </c>
      <c r="S389" t="n">
        <v>60.56</v>
      </c>
      <c r="T389" t="n">
        <v>60380.86</v>
      </c>
      <c r="U389" t="n">
        <v>0.33</v>
      </c>
      <c r="V389" t="n">
        <v>0.82</v>
      </c>
      <c r="W389" t="n">
        <v>0.37</v>
      </c>
      <c r="X389" t="n">
        <v>3.72</v>
      </c>
      <c r="Y389" t="n">
        <v>1</v>
      </c>
      <c r="Z389" t="n">
        <v>10</v>
      </c>
    </row>
    <row r="390">
      <c r="A390" t="n">
        <v>3</v>
      </c>
      <c r="B390" t="n">
        <v>95</v>
      </c>
      <c r="C390" t="inlineStr">
        <is>
          <t xml:space="preserve">CONCLUIDO	</t>
        </is>
      </c>
      <c r="D390" t="n">
        <v>3.7556</v>
      </c>
      <c r="E390" t="n">
        <v>26.63</v>
      </c>
      <c r="F390" t="n">
        <v>20.25</v>
      </c>
      <c r="G390" t="n">
        <v>11.57</v>
      </c>
      <c r="H390" t="n">
        <v>0.17</v>
      </c>
      <c r="I390" t="n">
        <v>105</v>
      </c>
      <c r="J390" t="n">
        <v>186.83</v>
      </c>
      <c r="K390" t="n">
        <v>53.44</v>
      </c>
      <c r="L390" t="n">
        <v>1.75</v>
      </c>
      <c r="M390" t="n">
        <v>103</v>
      </c>
      <c r="N390" t="n">
        <v>36.64</v>
      </c>
      <c r="O390" t="n">
        <v>23276.13</v>
      </c>
      <c r="P390" t="n">
        <v>252.3</v>
      </c>
      <c r="Q390" t="n">
        <v>2924.69</v>
      </c>
      <c r="R390" t="n">
        <v>157.46</v>
      </c>
      <c r="S390" t="n">
        <v>60.56</v>
      </c>
      <c r="T390" t="n">
        <v>48208.39</v>
      </c>
      <c r="U390" t="n">
        <v>0.38</v>
      </c>
      <c r="V390" t="n">
        <v>0.85</v>
      </c>
      <c r="W390" t="n">
        <v>0.33</v>
      </c>
      <c r="X390" t="n">
        <v>2.97</v>
      </c>
      <c r="Y390" t="n">
        <v>1</v>
      </c>
      <c r="Z390" t="n">
        <v>10</v>
      </c>
    </row>
    <row r="391">
      <c r="A391" t="n">
        <v>4</v>
      </c>
      <c r="B391" t="n">
        <v>95</v>
      </c>
      <c r="C391" t="inlineStr">
        <is>
          <t xml:space="preserve">CONCLUIDO	</t>
        </is>
      </c>
      <c r="D391" t="n">
        <v>3.9188</v>
      </c>
      <c r="E391" t="n">
        <v>25.52</v>
      </c>
      <c r="F391" t="n">
        <v>19.77</v>
      </c>
      <c r="G391" t="n">
        <v>13.48</v>
      </c>
      <c r="H391" t="n">
        <v>0.19</v>
      </c>
      <c r="I391" t="n">
        <v>88</v>
      </c>
      <c r="J391" t="n">
        <v>187.21</v>
      </c>
      <c r="K391" t="n">
        <v>53.44</v>
      </c>
      <c r="L391" t="n">
        <v>2</v>
      </c>
      <c r="M391" t="n">
        <v>86</v>
      </c>
      <c r="N391" t="n">
        <v>36.77</v>
      </c>
      <c r="O391" t="n">
        <v>23322.88</v>
      </c>
      <c r="P391" t="n">
        <v>242.14</v>
      </c>
      <c r="Q391" t="n">
        <v>2924.61</v>
      </c>
      <c r="R391" t="n">
        <v>142.08</v>
      </c>
      <c r="S391" t="n">
        <v>60.56</v>
      </c>
      <c r="T391" t="n">
        <v>40605.15</v>
      </c>
      <c r="U391" t="n">
        <v>0.43</v>
      </c>
      <c r="V391" t="n">
        <v>0.87</v>
      </c>
      <c r="W391" t="n">
        <v>0.3</v>
      </c>
      <c r="X391" t="n">
        <v>2.5</v>
      </c>
      <c r="Y391" t="n">
        <v>1</v>
      </c>
      <c r="Z391" t="n">
        <v>10</v>
      </c>
    </row>
    <row r="392">
      <c r="A392" t="n">
        <v>5</v>
      </c>
      <c r="B392" t="n">
        <v>95</v>
      </c>
      <c r="C392" t="inlineStr">
        <is>
          <t xml:space="preserve">CONCLUIDO	</t>
        </is>
      </c>
      <c r="D392" t="n">
        <v>4.0483</v>
      </c>
      <c r="E392" t="n">
        <v>24.7</v>
      </c>
      <c r="F392" t="n">
        <v>19.4</v>
      </c>
      <c r="G392" t="n">
        <v>15.32</v>
      </c>
      <c r="H392" t="n">
        <v>0.21</v>
      </c>
      <c r="I392" t="n">
        <v>76</v>
      </c>
      <c r="J392" t="n">
        <v>187.59</v>
      </c>
      <c r="K392" t="n">
        <v>53.44</v>
      </c>
      <c r="L392" t="n">
        <v>2.25</v>
      </c>
      <c r="M392" t="n">
        <v>74</v>
      </c>
      <c r="N392" t="n">
        <v>36.9</v>
      </c>
      <c r="O392" t="n">
        <v>23369.68</v>
      </c>
      <c r="P392" t="n">
        <v>233.62</v>
      </c>
      <c r="Q392" t="n">
        <v>2924.61</v>
      </c>
      <c r="R392" t="n">
        <v>129.76</v>
      </c>
      <c r="S392" t="n">
        <v>60.56</v>
      </c>
      <c r="T392" t="n">
        <v>34507.03</v>
      </c>
      <c r="U392" t="n">
        <v>0.47</v>
      </c>
      <c r="V392" t="n">
        <v>0.89</v>
      </c>
      <c r="W392" t="n">
        <v>0.29</v>
      </c>
      <c r="X392" t="n">
        <v>2.13</v>
      </c>
      <c r="Y392" t="n">
        <v>1</v>
      </c>
      <c r="Z392" t="n">
        <v>10</v>
      </c>
    </row>
    <row r="393">
      <c r="A393" t="n">
        <v>6</v>
      </c>
      <c r="B393" t="n">
        <v>95</v>
      </c>
      <c r="C393" t="inlineStr">
        <is>
          <t xml:space="preserve">CONCLUIDO	</t>
        </is>
      </c>
      <c r="D393" t="n">
        <v>4.1612</v>
      </c>
      <c r="E393" t="n">
        <v>24.03</v>
      </c>
      <c r="F393" t="n">
        <v>19.11</v>
      </c>
      <c r="G393" t="n">
        <v>17.37</v>
      </c>
      <c r="H393" t="n">
        <v>0.24</v>
      </c>
      <c r="I393" t="n">
        <v>66</v>
      </c>
      <c r="J393" t="n">
        <v>187.97</v>
      </c>
      <c r="K393" t="n">
        <v>53.44</v>
      </c>
      <c r="L393" t="n">
        <v>2.5</v>
      </c>
      <c r="M393" t="n">
        <v>64</v>
      </c>
      <c r="N393" t="n">
        <v>37.03</v>
      </c>
      <c r="O393" t="n">
        <v>23416.52</v>
      </c>
      <c r="P393" t="n">
        <v>225.82</v>
      </c>
      <c r="Q393" t="n">
        <v>2924.63</v>
      </c>
      <c r="R393" t="n">
        <v>120.06</v>
      </c>
      <c r="S393" t="n">
        <v>60.56</v>
      </c>
      <c r="T393" t="n">
        <v>29704.48</v>
      </c>
      <c r="U393" t="n">
        <v>0.5</v>
      </c>
      <c r="V393" t="n">
        <v>0.9</v>
      </c>
      <c r="W393" t="n">
        <v>0.27</v>
      </c>
      <c r="X393" t="n">
        <v>1.83</v>
      </c>
      <c r="Y393" t="n">
        <v>1</v>
      </c>
      <c r="Z393" t="n">
        <v>10</v>
      </c>
    </row>
    <row r="394">
      <c r="A394" t="n">
        <v>7</v>
      </c>
      <c r="B394" t="n">
        <v>95</v>
      </c>
      <c r="C394" t="inlineStr">
        <is>
          <t xml:space="preserve">CONCLUIDO	</t>
        </is>
      </c>
      <c r="D394" t="n">
        <v>4.2633</v>
      </c>
      <c r="E394" t="n">
        <v>23.46</v>
      </c>
      <c r="F394" t="n">
        <v>18.83</v>
      </c>
      <c r="G394" t="n">
        <v>19.48</v>
      </c>
      <c r="H394" t="n">
        <v>0.26</v>
      </c>
      <c r="I394" t="n">
        <v>58</v>
      </c>
      <c r="J394" t="n">
        <v>188.35</v>
      </c>
      <c r="K394" t="n">
        <v>53.44</v>
      </c>
      <c r="L394" t="n">
        <v>2.75</v>
      </c>
      <c r="M394" t="n">
        <v>56</v>
      </c>
      <c r="N394" t="n">
        <v>37.16</v>
      </c>
      <c r="O394" t="n">
        <v>23463.4</v>
      </c>
      <c r="P394" t="n">
        <v>217.86</v>
      </c>
      <c r="Q394" t="n">
        <v>2924.48</v>
      </c>
      <c r="R394" t="n">
        <v>110.93</v>
      </c>
      <c r="S394" t="n">
        <v>60.56</v>
      </c>
      <c r="T394" t="n">
        <v>25180.33</v>
      </c>
      <c r="U394" t="n">
        <v>0.55</v>
      </c>
      <c r="V394" t="n">
        <v>0.91</v>
      </c>
      <c r="W394" t="n">
        <v>0.26</v>
      </c>
      <c r="X394" t="n">
        <v>1.55</v>
      </c>
      <c r="Y394" t="n">
        <v>1</v>
      </c>
      <c r="Z394" t="n">
        <v>10</v>
      </c>
    </row>
    <row r="395">
      <c r="A395" t="n">
        <v>8</v>
      </c>
      <c r="B395" t="n">
        <v>95</v>
      </c>
      <c r="C395" t="inlineStr">
        <is>
          <t xml:space="preserve">CONCLUIDO	</t>
        </is>
      </c>
      <c r="D395" t="n">
        <v>4.3433</v>
      </c>
      <c r="E395" t="n">
        <v>23.02</v>
      </c>
      <c r="F395" t="n">
        <v>18.62</v>
      </c>
      <c r="G395" t="n">
        <v>21.48</v>
      </c>
      <c r="H395" t="n">
        <v>0.28</v>
      </c>
      <c r="I395" t="n">
        <v>52</v>
      </c>
      <c r="J395" t="n">
        <v>188.73</v>
      </c>
      <c r="K395" t="n">
        <v>53.44</v>
      </c>
      <c r="L395" t="n">
        <v>3</v>
      </c>
      <c r="M395" t="n">
        <v>50</v>
      </c>
      <c r="N395" t="n">
        <v>37.29</v>
      </c>
      <c r="O395" t="n">
        <v>23510.33</v>
      </c>
      <c r="P395" t="n">
        <v>210.71</v>
      </c>
      <c r="Q395" t="n">
        <v>2924.48</v>
      </c>
      <c r="R395" t="n">
        <v>104.81</v>
      </c>
      <c r="S395" t="n">
        <v>60.56</v>
      </c>
      <c r="T395" t="n">
        <v>22152.17</v>
      </c>
      <c r="U395" t="n">
        <v>0.58</v>
      </c>
      <c r="V395" t="n">
        <v>0.92</v>
      </c>
      <c r="W395" t="n">
        <v>0.22</v>
      </c>
      <c r="X395" t="n">
        <v>1.34</v>
      </c>
      <c r="Y395" t="n">
        <v>1</v>
      </c>
      <c r="Z395" t="n">
        <v>10</v>
      </c>
    </row>
    <row r="396">
      <c r="A396" t="n">
        <v>9</v>
      </c>
      <c r="B396" t="n">
        <v>95</v>
      </c>
      <c r="C396" t="inlineStr">
        <is>
          <t xml:space="preserve">CONCLUIDO	</t>
        </is>
      </c>
      <c r="D396" t="n">
        <v>4.3673</v>
      </c>
      <c r="E396" t="n">
        <v>22.9</v>
      </c>
      <c r="F396" t="n">
        <v>18.68</v>
      </c>
      <c r="G396" t="n">
        <v>23.85</v>
      </c>
      <c r="H396" t="n">
        <v>0.3</v>
      </c>
      <c r="I396" t="n">
        <v>47</v>
      </c>
      <c r="J396" t="n">
        <v>189.11</v>
      </c>
      <c r="K396" t="n">
        <v>53.44</v>
      </c>
      <c r="L396" t="n">
        <v>3.25</v>
      </c>
      <c r="M396" t="n">
        <v>45</v>
      </c>
      <c r="N396" t="n">
        <v>37.42</v>
      </c>
      <c r="O396" t="n">
        <v>23557.3</v>
      </c>
      <c r="P396" t="n">
        <v>207.75</v>
      </c>
      <c r="Q396" t="n">
        <v>2924.58</v>
      </c>
      <c r="R396" t="n">
        <v>106.54</v>
      </c>
      <c r="S396" t="n">
        <v>60.56</v>
      </c>
      <c r="T396" t="n">
        <v>23040.36</v>
      </c>
      <c r="U396" t="n">
        <v>0.57</v>
      </c>
      <c r="V396" t="n">
        <v>0.92</v>
      </c>
      <c r="W396" t="n">
        <v>0.24</v>
      </c>
      <c r="X396" t="n">
        <v>1.4</v>
      </c>
      <c r="Y396" t="n">
        <v>1</v>
      </c>
      <c r="Z396" t="n">
        <v>10</v>
      </c>
    </row>
    <row r="397">
      <c r="A397" t="n">
        <v>10</v>
      </c>
      <c r="B397" t="n">
        <v>95</v>
      </c>
      <c r="C397" t="inlineStr">
        <is>
          <t xml:space="preserve">CONCLUIDO	</t>
        </is>
      </c>
      <c r="D397" t="n">
        <v>4.4411</v>
      </c>
      <c r="E397" t="n">
        <v>22.52</v>
      </c>
      <c r="F397" t="n">
        <v>18.48</v>
      </c>
      <c r="G397" t="n">
        <v>26.41</v>
      </c>
      <c r="H397" t="n">
        <v>0.33</v>
      </c>
      <c r="I397" t="n">
        <v>42</v>
      </c>
      <c r="J397" t="n">
        <v>189.49</v>
      </c>
      <c r="K397" t="n">
        <v>53.44</v>
      </c>
      <c r="L397" t="n">
        <v>3.5</v>
      </c>
      <c r="M397" t="n">
        <v>40</v>
      </c>
      <c r="N397" t="n">
        <v>37.55</v>
      </c>
      <c r="O397" t="n">
        <v>23604.32</v>
      </c>
      <c r="P397" t="n">
        <v>200.21</v>
      </c>
      <c r="Q397" t="n">
        <v>2924.64</v>
      </c>
      <c r="R397" t="n">
        <v>100</v>
      </c>
      <c r="S397" t="n">
        <v>60.56</v>
      </c>
      <c r="T397" t="n">
        <v>19792.6</v>
      </c>
      <c r="U397" t="n">
        <v>0.61</v>
      </c>
      <c r="V397" t="n">
        <v>0.93</v>
      </c>
      <c r="W397" t="n">
        <v>0.23</v>
      </c>
      <c r="X397" t="n">
        <v>1.21</v>
      </c>
      <c r="Y397" t="n">
        <v>1</v>
      </c>
      <c r="Z397" t="n">
        <v>10</v>
      </c>
    </row>
    <row r="398">
      <c r="A398" t="n">
        <v>11</v>
      </c>
      <c r="B398" t="n">
        <v>95</v>
      </c>
      <c r="C398" t="inlineStr">
        <is>
          <t xml:space="preserve">CONCLUIDO	</t>
        </is>
      </c>
      <c r="D398" t="n">
        <v>4.4981</v>
      </c>
      <c r="E398" t="n">
        <v>22.23</v>
      </c>
      <c r="F398" t="n">
        <v>18.35</v>
      </c>
      <c r="G398" t="n">
        <v>28.97</v>
      </c>
      <c r="H398" t="n">
        <v>0.35</v>
      </c>
      <c r="I398" t="n">
        <v>38</v>
      </c>
      <c r="J398" t="n">
        <v>189.87</v>
      </c>
      <c r="K398" t="n">
        <v>53.44</v>
      </c>
      <c r="L398" t="n">
        <v>3.75</v>
      </c>
      <c r="M398" t="n">
        <v>36</v>
      </c>
      <c r="N398" t="n">
        <v>37.69</v>
      </c>
      <c r="O398" t="n">
        <v>23651.38</v>
      </c>
      <c r="P398" t="n">
        <v>193.2</v>
      </c>
      <c r="Q398" t="n">
        <v>2924.74</v>
      </c>
      <c r="R398" t="n">
        <v>95.43000000000001</v>
      </c>
      <c r="S398" t="n">
        <v>60.56</v>
      </c>
      <c r="T398" t="n">
        <v>17528.67</v>
      </c>
      <c r="U398" t="n">
        <v>0.63</v>
      </c>
      <c r="V398" t="n">
        <v>0.9399999999999999</v>
      </c>
      <c r="W398" t="n">
        <v>0.23</v>
      </c>
      <c r="X398" t="n">
        <v>1.07</v>
      </c>
      <c r="Y398" t="n">
        <v>1</v>
      </c>
      <c r="Z398" t="n">
        <v>10</v>
      </c>
    </row>
    <row r="399">
      <c r="A399" t="n">
        <v>12</v>
      </c>
      <c r="B399" t="n">
        <v>95</v>
      </c>
      <c r="C399" t="inlineStr">
        <is>
          <t xml:space="preserve">CONCLUIDO	</t>
        </is>
      </c>
      <c r="D399" t="n">
        <v>4.5434</v>
      </c>
      <c r="E399" t="n">
        <v>22.01</v>
      </c>
      <c r="F399" t="n">
        <v>18.24</v>
      </c>
      <c r="G399" t="n">
        <v>31.27</v>
      </c>
      <c r="H399" t="n">
        <v>0.37</v>
      </c>
      <c r="I399" t="n">
        <v>35</v>
      </c>
      <c r="J399" t="n">
        <v>190.25</v>
      </c>
      <c r="K399" t="n">
        <v>53.44</v>
      </c>
      <c r="L399" t="n">
        <v>4</v>
      </c>
      <c r="M399" t="n">
        <v>30</v>
      </c>
      <c r="N399" t="n">
        <v>37.82</v>
      </c>
      <c r="O399" t="n">
        <v>23698.48</v>
      </c>
      <c r="P399" t="n">
        <v>187.33</v>
      </c>
      <c r="Q399" t="n">
        <v>2924.49</v>
      </c>
      <c r="R399" t="n">
        <v>91.7</v>
      </c>
      <c r="S399" t="n">
        <v>60.56</v>
      </c>
      <c r="T399" t="n">
        <v>15680.51</v>
      </c>
      <c r="U399" t="n">
        <v>0.66</v>
      </c>
      <c r="V399" t="n">
        <v>0.9399999999999999</v>
      </c>
      <c r="W399" t="n">
        <v>0.23</v>
      </c>
      <c r="X399" t="n">
        <v>0.96</v>
      </c>
      <c r="Y399" t="n">
        <v>1</v>
      </c>
      <c r="Z399" t="n">
        <v>10</v>
      </c>
    </row>
    <row r="400">
      <c r="A400" t="n">
        <v>13</v>
      </c>
      <c r="B400" t="n">
        <v>95</v>
      </c>
      <c r="C400" t="inlineStr">
        <is>
          <t xml:space="preserve">CONCLUIDO	</t>
        </is>
      </c>
      <c r="D400" t="n">
        <v>4.5632</v>
      </c>
      <c r="E400" t="n">
        <v>21.91</v>
      </c>
      <c r="F400" t="n">
        <v>18.22</v>
      </c>
      <c r="G400" t="n">
        <v>33.12</v>
      </c>
      <c r="H400" t="n">
        <v>0.4</v>
      </c>
      <c r="I400" t="n">
        <v>33</v>
      </c>
      <c r="J400" t="n">
        <v>190.63</v>
      </c>
      <c r="K400" t="n">
        <v>53.44</v>
      </c>
      <c r="L400" t="n">
        <v>4.25</v>
      </c>
      <c r="M400" t="n">
        <v>10</v>
      </c>
      <c r="N400" t="n">
        <v>37.95</v>
      </c>
      <c r="O400" t="n">
        <v>23745.63</v>
      </c>
      <c r="P400" t="n">
        <v>183.5</v>
      </c>
      <c r="Q400" t="n">
        <v>2924.47</v>
      </c>
      <c r="R400" t="n">
        <v>90.43000000000001</v>
      </c>
      <c r="S400" t="n">
        <v>60.56</v>
      </c>
      <c r="T400" t="n">
        <v>15054.56</v>
      </c>
      <c r="U400" t="n">
        <v>0.67</v>
      </c>
      <c r="V400" t="n">
        <v>0.9399999999999999</v>
      </c>
      <c r="W400" t="n">
        <v>0.24</v>
      </c>
      <c r="X400" t="n">
        <v>0.9399999999999999</v>
      </c>
      <c r="Y400" t="n">
        <v>1</v>
      </c>
      <c r="Z400" t="n">
        <v>10</v>
      </c>
    </row>
    <row r="401">
      <c r="A401" t="n">
        <v>14</v>
      </c>
      <c r="B401" t="n">
        <v>95</v>
      </c>
      <c r="C401" t="inlineStr">
        <is>
          <t xml:space="preserve">CONCLUIDO	</t>
        </is>
      </c>
      <c r="D401" t="n">
        <v>4.579</v>
      </c>
      <c r="E401" t="n">
        <v>21.84</v>
      </c>
      <c r="F401" t="n">
        <v>18.18</v>
      </c>
      <c r="G401" t="n">
        <v>34.09</v>
      </c>
      <c r="H401" t="n">
        <v>0.42</v>
      </c>
      <c r="I401" t="n">
        <v>32</v>
      </c>
      <c r="J401" t="n">
        <v>191.02</v>
      </c>
      <c r="K401" t="n">
        <v>53.44</v>
      </c>
      <c r="L401" t="n">
        <v>4.5</v>
      </c>
      <c r="M401" t="n">
        <v>4</v>
      </c>
      <c r="N401" t="n">
        <v>38.08</v>
      </c>
      <c r="O401" t="n">
        <v>23792.83</v>
      </c>
      <c r="P401" t="n">
        <v>182.2</v>
      </c>
      <c r="Q401" t="n">
        <v>2924.36</v>
      </c>
      <c r="R401" t="n">
        <v>88.73999999999999</v>
      </c>
      <c r="S401" t="n">
        <v>60.56</v>
      </c>
      <c r="T401" t="n">
        <v>14216.37</v>
      </c>
      <c r="U401" t="n">
        <v>0.68</v>
      </c>
      <c r="V401" t="n">
        <v>0.95</v>
      </c>
      <c r="W401" t="n">
        <v>0.25</v>
      </c>
      <c r="X401" t="n">
        <v>0.9</v>
      </c>
      <c r="Y401" t="n">
        <v>1</v>
      </c>
      <c r="Z401" t="n">
        <v>10</v>
      </c>
    </row>
    <row r="402">
      <c r="A402" t="n">
        <v>15</v>
      </c>
      <c r="B402" t="n">
        <v>95</v>
      </c>
      <c r="C402" t="inlineStr">
        <is>
          <t xml:space="preserve">CONCLUIDO	</t>
        </is>
      </c>
      <c r="D402" t="n">
        <v>4.5783</v>
      </c>
      <c r="E402" t="n">
        <v>21.84</v>
      </c>
      <c r="F402" t="n">
        <v>18.18</v>
      </c>
      <c r="G402" t="n">
        <v>34.09</v>
      </c>
      <c r="H402" t="n">
        <v>0.44</v>
      </c>
      <c r="I402" t="n">
        <v>32</v>
      </c>
      <c r="J402" t="n">
        <v>191.4</v>
      </c>
      <c r="K402" t="n">
        <v>53.44</v>
      </c>
      <c r="L402" t="n">
        <v>4.75</v>
      </c>
      <c r="M402" t="n">
        <v>0</v>
      </c>
      <c r="N402" t="n">
        <v>38.22</v>
      </c>
      <c r="O402" t="n">
        <v>23840.07</v>
      </c>
      <c r="P402" t="n">
        <v>182.6</v>
      </c>
      <c r="Q402" t="n">
        <v>2924.35</v>
      </c>
      <c r="R402" t="n">
        <v>88.73</v>
      </c>
      <c r="S402" t="n">
        <v>60.56</v>
      </c>
      <c r="T402" t="n">
        <v>14209.47</v>
      </c>
      <c r="U402" t="n">
        <v>0.68</v>
      </c>
      <c r="V402" t="n">
        <v>0.95</v>
      </c>
      <c r="W402" t="n">
        <v>0.26</v>
      </c>
      <c r="X402" t="n">
        <v>0.91</v>
      </c>
      <c r="Y402" t="n">
        <v>1</v>
      </c>
      <c r="Z402" t="n">
        <v>10</v>
      </c>
    </row>
    <row r="403">
      <c r="A403" t="n">
        <v>0</v>
      </c>
      <c r="B403" t="n">
        <v>55</v>
      </c>
      <c r="C403" t="inlineStr">
        <is>
          <t xml:space="preserve">CONCLUIDO	</t>
        </is>
      </c>
      <c r="D403" t="n">
        <v>3.7377</v>
      </c>
      <c r="E403" t="n">
        <v>26.75</v>
      </c>
      <c r="F403" t="n">
        <v>21.33</v>
      </c>
      <c r="G403" t="n">
        <v>9.140000000000001</v>
      </c>
      <c r="H403" t="n">
        <v>0.15</v>
      </c>
      <c r="I403" t="n">
        <v>140</v>
      </c>
      <c r="J403" t="n">
        <v>116.05</v>
      </c>
      <c r="K403" t="n">
        <v>43.4</v>
      </c>
      <c r="L403" t="n">
        <v>1</v>
      </c>
      <c r="M403" t="n">
        <v>138</v>
      </c>
      <c r="N403" t="n">
        <v>16.65</v>
      </c>
      <c r="O403" t="n">
        <v>14546.17</v>
      </c>
      <c r="P403" t="n">
        <v>192.58</v>
      </c>
      <c r="Q403" t="n">
        <v>2924.94</v>
      </c>
      <c r="R403" t="n">
        <v>192.62</v>
      </c>
      <c r="S403" t="n">
        <v>60.56</v>
      </c>
      <c r="T403" t="n">
        <v>65614.13</v>
      </c>
      <c r="U403" t="n">
        <v>0.31</v>
      </c>
      <c r="V403" t="n">
        <v>0.8100000000000001</v>
      </c>
      <c r="W403" t="n">
        <v>0.39</v>
      </c>
      <c r="X403" t="n">
        <v>4.05</v>
      </c>
      <c r="Y403" t="n">
        <v>1</v>
      </c>
      <c r="Z403" t="n">
        <v>10</v>
      </c>
    </row>
    <row r="404">
      <c r="A404" t="n">
        <v>1</v>
      </c>
      <c r="B404" t="n">
        <v>55</v>
      </c>
      <c r="C404" t="inlineStr">
        <is>
          <t xml:space="preserve">CONCLUIDO	</t>
        </is>
      </c>
      <c r="D404" t="n">
        <v>4.0478</v>
      </c>
      <c r="E404" t="n">
        <v>24.7</v>
      </c>
      <c r="F404" t="n">
        <v>20.18</v>
      </c>
      <c r="G404" t="n">
        <v>11.87</v>
      </c>
      <c r="H404" t="n">
        <v>0.19</v>
      </c>
      <c r="I404" t="n">
        <v>102</v>
      </c>
      <c r="J404" t="n">
        <v>116.37</v>
      </c>
      <c r="K404" t="n">
        <v>43.4</v>
      </c>
      <c r="L404" t="n">
        <v>1.25</v>
      </c>
      <c r="M404" t="n">
        <v>100</v>
      </c>
      <c r="N404" t="n">
        <v>16.72</v>
      </c>
      <c r="O404" t="n">
        <v>14585.96</v>
      </c>
      <c r="P404" t="n">
        <v>175.13</v>
      </c>
      <c r="Q404" t="n">
        <v>2924.92</v>
      </c>
      <c r="R404" t="n">
        <v>155.29</v>
      </c>
      <c r="S404" t="n">
        <v>60.56</v>
      </c>
      <c r="T404" t="n">
        <v>47138.52</v>
      </c>
      <c r="U404" t="n">
        <v>0.39</v>
      </c>
      <c r="V404" t="n">
        <v>0.85</v>
      </c>
      <c r="W404" t="n">
        <v>0.33</v>
      </c>
      <c r="X404" t="n">
        <v>2.9</v>
      </c>
      <c r="Y404" t="n">
        <v>1</v>
      </c>
      <c r="Z404" t="n">
        <v>10</v>
      </c>
    </row>
    <row r="405">
      <c r="A405" t="n">
        <v>2</v>
      </c>
      <c r="B405" t="n">
        <v>55</v>
      </c>
      <c r="C405" t="inlineStr">
        <is>
          <t xml:space="preserve">CONCLUIDO	</t>
        </is>
      </c>
      <c r="D405" t="n">
        <v>4.2725</v>
      </c>
      <c r="E405" t="n">
        <v>23.41</v>
      </c>
      <c r="F405" t="n">
        <v>19.46</v>
      </c>
      <c r="G405" t="n">
        <v>14.97</v>
      </c>
      <c r="H405" t="n">
        <v>0.23</v>
      </c>
      <c r="I405" t="n">
        <v>78</v>
      </c>
      <c r="J405" t="n">
        <v>116.69</v>
      </c>
      <c r="K405" t="n">
        <v>43.4</v>
      </c>
      <c r="L405" t="n">
        <v>1.5</v>
      </c>
      <c r="M405" t="n">
        <v>76</v>
      </c>
      <c r="N405" t="n">
        <v>16.79</v>
      </c>
      <c r="O405" t="n">
        <v>14625.77</v>
      </c>
      <c r="P405" t="n">
        <v>160.93</v>
      </c>
      <c r="Q405" t="n">
        <v>2924.86</v>
      </c>
      <c r="R405" t="n">
        <v>131.61</v>
      </c>
      <c r="S405" t="n">
        <v>60.56</v>
      </c>
      <c r="T405" t="n">
        <v>35418.58</v>
      </c>
      <c r="U405" t="n">
        <v>0.46</v>
      </c>
      <c r="V405" t="n">
        <v>0.88</v>
      </c>
      <c r="W405" t="n">
        <v>0.29</v>
      </c>
      <c r="X405" t="n">
        <v>2.18</v>
      </c>
      <c r="Y405" t="n">
        <v>1</v>
      </c>
      <c r="Z405" t="n">
        <v>10</v>
      </c>
    </row>
    <row r="406">
      <c r="A406" t="n">
        <v>3</v>
      </c>
      <c r="B406" t="n">
        <v>55</v>
      </c>
      <c r="C406" t="inlineStr">
        <is>
          <t xml:space="preserve">CONCLUIDO	</t>
        </is>
      </c>
      <c r="D406" t="n">
        <v>4.4373</v>
      </c>
      <c r="E406" t="n">
        <v>22.54</v>
      </c>
      <c r="F406" t="n">
        <v>18.97</v>
      </c>
      <c r="G406" t="n">
        <v>18.36</v>
      </c>
      <c r="H406" t="n">
        <v>0.26</v>
      </c>
      <c r="I406" t="n">
        <v>62</v>
      </c>
      <c r="J406" t="n">
        <v>117.01</v>
      </c>
      <c r="K406" t="n">
        <v>43.4</v>
      </c>
      <c r="L406" t="n">
        <v>1.75</v>
      </c>
      <c r="M406" t="n">
        <v>56</v>
      </c>
      <c r="N406" t="n">
        <v>16.86</v>
      </c>
      <c r="O406" t="n">
        <v>14665.62</v>
      </c>
      <c r="P406" t="n">
        <v>148.33</v>
      </c>
      <c r="Q406" t="n">
        <v>2924.51</v>
      </c>
      <c r="R406" t="n">
        <v>115.47</v>
      </c>
      <c r="S406" t="n">
        <v>60.56</v>
      </c>
      <c r="T406" t="n">
        <v>27430.61</v>
      </c>
      <c r="U406" t="n">
        <v>0.52</v>
      </c>
      <c r="V406" t="n">
        <v>0.91</v>
      </c>
      <c r="W406" t="n">
        <v>0.27</v>
      </c>
      <c r="X406" t="n">
        <v>1.69</v>
      </c>
      <c r="Y406" t="n">
        <v>1</v>
      </c>
      <c r="Z406" t="n">
        <v>10</v>
      </c>
    </row>
    <row r="407">
      <c r="A407" t="n">
        <v>4</v>
      </c>
      <c r="B407" t="n">
        <v>55</v>
      </c>
      <c r="C407" t="inlineStr">
        <is>
          <t xml:space="preserve">CONCLUIDO	</t>
        </is>
      </c>
      <c r="D407" t="n">
        <v>4.4959</v>
      </c>
      <c r="E407" t="n">
        <v>22.24</v>
      </c>
      <c r="F407" t="n">
        <v>18.84</v>
      </c>
      <c r="G407" t="n">
        <v>20.56</v>
      </c>
      <c r="H407" t="n">
        <v>0.3</v>
      </c>
      <c r="I407" t="n">
        <v>55</v>
      </c>
      <c r="J407" t="n">
        <v>117.34</v>
      </c>
      <c r="K407" t="n">
        <v>43.4</v>
      </c>
      <c r="L407" t="n">
        <v>2</v>
      </c>
      <c r="M407" t="n">
        <v>12</v>
      </c>
      <c r="N407" t="n">
        <v>16.94</v>
      </c>
      <c r="O407" t="n">
        <v>14705.49</v>
      </c>
      <c r="P407" t="n">
        <v>142.91</v>
      </c>
      <c r="Q407" t="n">
        <v>2924.67</v>
      </c>
      <c r="R407" t="n">
        <v>109.78</v>
      </c>
      <c r="S407" t="n">
        <v>60.56</v>
      </c>
      <c r="T407" t="n">
        <v>24618.63</v>
      </c>
      <c r="U407" t="n">
        <v>0.55</v>
      </c>
      <c r="V407" t="n">
        <v>0.91</v>
      </c>
      <c r="W407" t="n">
        <v>0.31</v>
      </c>
      <c r="X407" t="n">
        <v>1.57</v>
      </c>
      <c r="Y407" t="n">
        <v>1</v>
      </c>
      <c r="Z407" t="n">
        <v>10</v>
      </c>
    </row>
    <row r="408">
      <c r="A408" t="n">
        <v>5</v>
      </c>
      <c r="B408" t="n">
        <v>55</v>
      </c>
      <c r="C408" t="inlineStr">
        <is>
          <t xml:space="preserve">CONCLUIDO	</t>
        </is>
      </c>
      <c r="D408" t="n">
        <v>4.4876</v>
      </c>
      <c r="E408" t="n">
        <v>22.28</v>
      </c>
      <c r="F408" t="n">
        <v>18.89</v>
      </c>
      <c r="G408" t="n">
        <v>20.6</v>
      </c>
      <c r="H408" t="n">
        <v>0.34</v>
      </c>
      <c r="I408" t="n">
        <v>55</v>
      </c>
      <c r="J408" t="n">
        <v>117.66</v>
      </c>
      <c r="K408" t="n">
        <v>43.4</v>
      </c>
      <c r="L408" t="n">
        <v>2.25</v>
      </c>
      <c r="M408" t="n">
        <v>0</v>
      </c>
      <c r="N408" t="n">
        <v>17.01</v>
      </c>
      <c r="O408" t="n">
        <v>14745.39</v>
      </c>
      <c r="P408" t="n">
        <v>143.02</v>
      </c>
      <c r="Q408" t="n">
        <v>2924.62</v>
      </c>
      <c r="R408" t="n">
        <v>110.49</v>
      </c>
      <c r="S408" t="n">
        <v>60.56</v>
      </c>
      <c r="T408" t="n">
        <v>24974.64</v>
      </c>
      <c r="U408" t="n">
        <v>0.55</v>
      </c>
      <c r="V408" t="n">
        <v>0.91</v>
      </c>
      <c r="W408" t="n">
        <v>0.33</v>
      </c>
      <c r="X408" t="n">
        <v>1.61</v>
      </c>
      <c r="Y408" t="n">
        <v>1</v>
      </c>
      <c r="Z40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INDEX(resultados!$A$2:$ZZ$408, 1, MATCH($B$1, resultados!$A$1:$ZZ$1, 0))</f>
        <v/>
      </c>
      <c r="B7">
        <f>INDEX(resultados!$A$2:$ZZ$408, 1, MATCH($B$2, resultados!$A$1:$ZZ$1, 0))</f>
        <v/>
      </c>
      <c r="C7">
        <f>INDEX(resultados!$A$2:$ZZ$408, 1, MATCH($B$3, resultados!$A$1:$ZZ$1, 0))</f>
        <v/>
      </c>
    </row>
    <row r="8">
      <c r="A8">
        <f>INDEX(resultados!$A$2:$ZZ$408, 2, MATCH($B$1, resultados!$A$1:$ZZ$1, 0))</f>
        <v/>
      </c>
      <c r="B8">
        <f>INDEX(resultados!$A$2:$ZZ$408, 2, MATCH($B$2, resultados!$A$1:$ZZ$1, 0))</f>
        <v/>
      </c>
      <c r="C8">
        <f>INDEX(resultados!$A$2:$ZZ$408, 2, MATCH($B$3, resultados!$A$1:$ZZ$1, 0))</f>
        <v/>
      </c>
    </row>
    <row r="9">
      <c r="A9">
        <f>INDEX(resultados!$A$2:$ZZ$408, 3, MATCH($B$1, resultados!$A$1:$ZZ$1, 0))</f>
        <v/>
      </c>
      <c r="B9">
        <f>INDEX(resultados!$A$2:$ZZ$408, 3, MATCH($B$2, resultados!$A$1:$ZZ$1, 0))</f>
        <v/>
      </c>
      <c r="C9">
        <f>INDEX(resultados!$A$2:$ZZ$408, 3, MATCH($B$3, resultados!$A$1:$ZZ$1, 0))</f>
        <v/>
      </c>
    </row>
    <row r="10">
      <c r="A10">
        <f>INDEX(resultados!$A$2:$ZZ$408, 4, MATCH($B$1, resultados!$A$1:$ZZ$1, 0))</f>
        <v/>
      </c>
      <c r="B10">
        <f>INDEX(resultados!$A$2:$ZZ$408, 4, MATCH($B$2, resultados!$A$1:$ZZ$1, 0))</f>
        <v/>
      </c>
      <c r="C10">
        <f>INDEX(resultados!$A$2:$ZZ$408, 4, MATCH($B$3, resultados!$A$1:$ZZ$1, 0))</f>
        <v/>
      </c>
    </row>
    <row r="11">
      <c r="A11">
        <f>INDEX(resultados!$A$2:$ZZ$408, 5, MATCH($B$1, resultados!$A$1:$ZZ$1, 0))</f>
        <v/>
      </c>
      <c r="B11">
        <f>INDEX(resultados!$A$2:$ZZ$408, 5, MATCH($B$2, resultados!$A$1:$ZZ$1, 0))</f>
        <v/>
      </c>
      <c r="C11">
        <f>INDEX(resultados!$A$2:$ZZ$408, 5, MATCH($B$3, resultados!$A$1:$ZZ$1, 0))</f>
        <v/>
      </c>
    </row>
    <row r="12">
      <c r="A12">
        <f>INDEX(resultados!$A$2:$ZZ$408, 6, MATCH($B$1, resultados!$A$1:$ZZ$1, 0))</f>
        <v/>
      </c>
      <c r="B12">
        <f>INDEX(resultados!$A$2:$ZZ$408, 6, MATCH($B$2, resultados!$A$1:$ZZ$1, 0))</f>
        <v/>
      </c>
      <c r="C12">
        <f>INDEX(resultados!$A$2:$ZZ$408, 6, MATCH($B$3, resultados!$A$1:$ZZ$1, 0))</f>
        <v/>
      </c>
    </row>
    <row r="13">
      <c r="A13">
        <f>INDEX(resultados!$A$2:$ZZ$408, 7, MATCH($B$1, resultados!$A$1:$ZZ$1, 0))</f>
        <v/>
      </c>
      <c r="B13">
        <f>INDEX(resultados!$A$2:$ZZ$408, 7, MATCH($B$2, resultados!$A$1:$ZZ$1, 0))</f>
        <v/>
      </c>
      <c r="C13">
        <f>INDEX(resultados!$A$2:$ZZ$408, 7, MATCH($B$3, resultados!$A$1:$ZZ$1, 0))</f>
        <v/>
      </c>
    </row>
    <row r="14">
      <c r="A14">
        <f>INDEX(resultados!$A$2:$ZZ$408, 8, MATCH($B$1, resultados!$A$1:$ZZ$1, 0))</f>
        <v/>
      </c>
      <c r="B14">
        <f>INDEX(resultados!$A$2:$ZZ$408, 8, MATCH($B$2, resultados!$A$1:$ZZ$1, 0))</f>
        <v/>
      </c>
      <c r="C14">
        <f>INDEX(resultados!$A$2:$ZZ$408, 8, MATCH($B$3, resultados!$A$1:$ZZ$1, 0))</f>
        <v/>
      </c>
    </row>
    <row r="15">
      <c r="A15">
        <f>INDEX(resultados!$A$2:$ZZ$408, 9, MATCH($B$1, resultados!$A$1:$ZZ$1, 0))</f>
        <v/>
      </c>
      <c r="B15">
        <f>INDEX(resultados!$A$2:$ZZ$408, 9, MATCH($B$2, resultados!$A$1:$ZZ$1, 0))</f>
        <v/>
      </c>
      <c r="C15">
        <f>INDEX(resultados!$A$2:$ZZ$408, 9, MATCH($B$3, resultados!$A$1:$ZZ$1, 0))</f>
        <v/>
      </c>
    </row>
    <row r="16">
      <c r="A16">
        <f>INDEX(resultados!$A$2:$ZZ$408, 10, MATCH($B$1, resultados!$A$1:$ZZ$1, 0))</f>
        <v/>
      </c>
      <c r="B16">
        <f>INDEX(resultados!$A$2:$ZZ$408, 10, MATCH($B$2, resultados!$A$1:$ZZ$1, 0))</f>
        <v/>
      </c>
      <c r="C16">
        <f>INDEX(resultados!$A$2:$ZZ$408, 10, MATCH($B$3, resultados!$A$1:$ZZ$1, 0))</f>
        <v/>
      </c>
    </row>
    <row r="17">
      <c r="A17">
        <f>INDEX(resultados!$A$2:$ZZ$408, 11, MATCH($B$1, resultados!$A$1:$ZZ$1, 0))</f>
        <v/>
      </c>
      <c r="B17">
        <f>INDEX(resultados!$A$2:$ZZ$408, 11, MATCH($B$2, resultados!$A$1:$ZZ$1, 0))</f>
        <v/>
      </c>
      <c r="C17">
        <f>INDEX(resultados!$A$2:$ZZ$408, 11, MATCH($B$3, resultados!$A$1:$ZZ$1, 0))</f>
        <v/>
      </c>
    </row>
    <row r="18">
      <c r="A18">
        <f>INDEX(resultados!$A$2:$ZZ$408, 12, MATCH($B$1, resultados!$A$1:$ZZ$1, 0))</f>
        <v/>
      </c>
      <c r="B18">
        <f>INDEX(resultados!$A$2:$ZZ$408, 12, MATCH($B$2, resultados!$A$1:$ZZ$1, 0))</f>
        <v/>
      </c>
      <c r="C18">
        <f>INDEX(resultados!$A$2:$ZZ$408, 12, MATCH($B$3, resultados!$A$1:$ZZ$1, 0))</f>
        <v/>
      </c>
    </row>
    <row r="19">
      <c r="A19">
        <f>INDEX(resultados!$A$2:$ZZ$408, 13, MATCH($B$1, resultados!$A$1:$ZZ$1, 0))</f>
        <v/>
      </c>
      <c r="B19">
        <f>INDEX(resultados!$A$2:$ZZ$408, 13, MATCH($B$2, resultados!$A$1:$ZZ$1, 0))</f>
        <v/>
      </c>
      <c r="C19">
        <f>INDEX(resultados!$A$2:$ZZ$408, 13, MATCH($B$3, resultados!$A$1:$ZZ$1, 0))</f>
        <v/>
      </c>
    </row>
    <row r="20">
      <c r="A20">
        <f>INDEX(resultados!$A$2:$ZZ$408, 14, MATCH($B$1, resultados!$A$1:$ZZ$1, 0))</f>
        <v/>
      </c>
      <c r="B20">
        <f>INDEX(resultados!$A$2:$ZZ$408, 14, MATCH($B$2, resultados!$A$1:$ZZ$1, 0))</f>
        <v/>
      </c>
      <c r="C20">
        <f>INDEX(resultados!$A$2:$ZZ$408, 14, MATCH($B$3, resultados!$A$1:$ZZ$1, 0))</f>
        <v/>
      </c>
    </row>
    <row r="21">
      <c r="A21">
        <f>INDEX(resultados!$A$2:$ZZ$408, 15, MATCH($B$1, resultados!$A$1:$ZZ$1, 0))</f>
        <v/>
      </c>
      <c r="B21">
        <f>INDEX(resultados!$A$2:$ZZ$408, 15, MATCH($B$2, resultados!$A$1:$ZZ$1, 0))</f>
        <v/>
      </c>
      <c r="C21">
        <f>INDEX(resultados!$A$2:$ZZ$408, 15, MATCH($B$3, resultados!$A$1:$ZZ$1, 0))</f>
        <v/>
      </c>
    </row>
    <row r="22">
      <c r="A22">
        <f>INDEX(resultados!$A$2:$ZZ$408, 16, MATCH($B$1, resultados!$A$1:$ZZ$1, 0))</f>
        <v/>
      </c>
      <c r="B22">
        <f>INDEX(resultados!$A$2:$ZZ$408, 16, MATCH($B$2, resultados!$A$1:$ZZ$1, 0))</f>
        <v/>
      </c>
      <c r="C22">
        <f>INDEX(resultados!$A$2:$ZZ$408, 16, MATCH($B$3, resultados!$A$1:$ZZ$1, 0))</f>
        <v/>
      </c>
    </row>
    <row r="23">
      <c r="A23">
        <f>INDEX(resultados!$A$2:$ZZ$408, 17, MATCH($B$1, resultados!$A$1:$ZZ$1, 0))</f>
        <v/>
      </c>
      <c r="B23">
        <f>INDEX(resultados!$A$2:$ZZ$408, 17, MATCH($B$2, resultados!$A$1:$ZZ$1, 0))</f>
        <v/>
      </c>
      <c r="C23">
        <f>INDEX(resultados!$A$2:$ZZ$408, 17, MATCH($B$3, resultados!$A$1:$ZZ$1, 0))</f>
        <v/>
      </c>
    </row>
    <row r="24">
      <c r="A24">
        <f>INDEX(resultados!$A$2:$ZZ$408, 18, MATCH($B$1, resultados!$A$1:$ZZ$1, 0))</f>
        <v/>
      </c>
      <c r="B24">
        <f>INDEX(resultados!$A$2:$ZZ$408, 18, MATCH($B$2, resultados!$A$1:$ZZ$1, 0))</f>
        <v/>
      </c>
      <c r="C24">
        <f>INDEX(resultados!$A$2:$ZZ$408, 18, MATCH($B$3, resultados!$A$1:$ZZ$1, 0))</f>
        <v/>
      </c>
    </row>
    <row r="25">
      <c r="A25">
        <f>INDEX(resultados!$A$2:$ZZ$408, 19, MATCH($B$1, resultados!$A$1:$ZZ$1, 0))</f>
        <v/>
      </c>
      <c r="B25">
        <f>INDEX(resultados!$A$2:$ZZ$408, 19, MATCH($B$2, resultados!$A$1:$ZZ$1, 0))</f>
        <v/>
      </c>
      <c r="C25">
        <f>INDEX(resultados!$A$2:$ZZ$408, 19, MATCH($B$3, resultados!$A$1:$ZZ$1, 0))</f>
        <v/>
      </c>
    </row>
    <row r="26">
      <c r="A26">
        <f>INDEX(resultados!$A$2:$ZZ$408, 20, MATCH($B$1, resultados!$A$1:$ZZ$1, 0))</f>
        <v/>
      </c>
      <c r="B26">
        <f>INDEX(resultados!$A$2:$ZZ$408, 20, MATCH($B$2, resultados!$A$1:$ZZ$1, 0))</f>
        <v/>
      </c>
      <c r="C26">
        <f>INDEX(resultados!$A$2:$ZZ$408, 20, MATCH($B$3, resultados!$A$1:$ZZ$1, 0))</f>
        <v/>
      </c>
    </row>
    <row r="27">
      <c r="A27">
        <f>INDEX(resultados!$A$2:$ZZ$408, 21, MATCH($B$1, resultados!$A$1:$ZZ$1, 0))</f>
        <v/>
      </c>
      <c r="B27">
        <f>INDEX(resultados!$A$2:$ZZ$408, 21, MATCH($B$2, resultados!$A$1:$ZZ$1, 0))</f>
        <v/>
      </c>
      <c r="C27">
        <f>INDEX(resultados!$A$2:$ZZ$408, 21, MATCH($B$3, resultados!$A$1:$ZZ$1, 0))</f>
        <v/>
      </c>
    </row>
    <row r="28">
      <c r="A28">
        <f>INDEX(resultados!$A$2:$ZZ$408, 22, MATCH($B$1, resultados!$A$1:$ZZ$1, 0))</f>
        <v/>
      </c>
      <c r="B28">
        <f>INDEX(resultados!$A$2:$ZZ$408, 22, MATCH($B$2, resultados!$A$1:$ZZ$1, 0))</f>
        <v/>
      </c>
      <c r="C28">
        <f>INDEX(resultados!$A$2:$ZZ$408, 22, MATCH($B$3, resultados!$A$1:$ZZ$1, 0))</f>
        <v/>
      </c>
    </row>
    <row r="29">
      <c r="A29">
        <f>INDEX(resultados!$A$2:$ZZ$408, 23, MATCH($B$1, resultados!$A$1:$ZZ$1, 0))</f>
        <v/>
      </c>
      <c r="B29">
        <f>INDEX(resultados!$A$2:$ZZ$408, 23, MATCH($B$2, resultados!$A$1:$ZZ$1, 0))</f>
        <v/>
      </c>
      <c r="C29">
        <f>INDEX(resultados!$A$2:$ZZ$408, 23, MATCH($B$3, resultados!$A$1:$ZZ$1, 0))</f>
        <v/>
      </c>
    </row>
    <row r="30">
      <c r="A30">
        <f>INDEX(resultados!$A$2:$ZZ$408, 24, MATCH($B$1, resultados!$A$1:$ZZ$1, 0))</f>
        <v/>
      </c>
      <c r="B30">
        <f>INDEX(resultados!$A$2:$ZZ$408, 24, MATCH($B$2, resultados!$A$1:$ZZ$1, 0))</f>
        <v/>
      </c>
      <c r="C30">
        <f>INDEX(resultados!$A$2:$ZZ$408, 24, MATCH($B$3, resultados!$A$1:$ZZ$1, 0))</f>
        <v/>
      </c>
    </row>
    <row r="31">
      <c r="A31">
        <f>INDEX(resultados!$A$2:$ZZ$408, 25, MATCH($B$1, resultados!$A$1:$ZZ$1, 0))</f>
        <v/>
      </c>
      <c r="B31">
        <f>INDEX(resultados!$A$2:$ZZ$408, 25, MATCH($B$2, resultados!$A$1:$ZZ$1, 0))</f>
        <v/>
      </c>
      <c r="C31">
        <f>INDEX(resultados!$A$2:$ZZ$408, 25, MATCH($B$3, resultados!$A$1:$ZZ$1, 0))</f>
        <v/>
      </c>
    </row>
    <row r="32">
      <c r="A32">
        <f>INDEX(resultados!$A$2:$ZZ$408, 26, MATCH($B$1, resultados!$A$1:$ZZ$1, 0))</f>
        <v/>
      </c>
      <c r="B32">
        <f>INDEX(resultados!$A$2:$ZZ$408, 26, MATCH($B$2, resultados!$A$1:$ZZ$1, 0))</f>
        <v/>
      </c>
      <c r="C32">
        <f>INDEX(resultados!$A$2:$ZZ$408, 26, MATCH($B$3, resultados!$A$1:$ZZ$1, 0))</f>
        <v/>
      </c>
    </row>
    <row r="33">
      <c r="A33">
        <f>INDEX(resultados!$A$2:$ZZ$408, 27, MATCH($B$1, resultados!$A$1:$ZZ$1, 0))</f>
        <v/>
      </c>
      <c r="B33">
        <f>INDEX(resultados!$A$2:$ZZ$408, 27, MATCH($B$2, resultados!$A$1:$ZZ$1, 0))</f>
        <v/>
      </c>
      <c r="C33">
        <f>INDEX(resultados!$A$2:$ZZ$408, 27, MATCH($B$3, resultados!$A$1:$ZZ$1, 0))</f>
        <v/>
      </c>
    </row>
    <row r="34">
      <c r="A34">
        <f>INDEX(resultados!$A$2:$ZZ$408, 28, MATCH($B$1, resultados!$A$1:$ZZ$1, 0))</f>
        <v/>
      </c>
      <c r="B34">
        <f>INDEX(resultados!$A$2:$ZZ$408, 28, MATCH($B$2, resultados!$A$1:$ZZ$1, 0))</f>
        <v/>
      </c>
      <c r="C34">
        <f>INDEX(resultados!$A$2:$ZZ$408, 28, MATCH($B$3, resultados!$A$1:$ZZ$1, 0))</f>
        <v/>
      </c>
    </row>
    <row r="35">
      <c r="A35">
        <f>INDEX(resultados!$A$2:$ZZ$408, 29, MATCH($B$1, resultados!$A$1:$ZZ$1, 0))</f>
        <v/>
      </c>
      <c r="B35">
        <f>INDEX(resultados!$A$2:$ZZ$408, 29, MATCH($B$2, resultados!$A$1:$ZZ$1, 0))</f>
        <v/>
      </c>
      <c r="C35">
        <f>INDEX(resultados!$A$2:$ZZ$408, 29, MATCH($B$3, resultados!$A$1:$ZZ$1, 0))</f>
        <v/>
      </c>
    </row>
    <row r="36">
      <c r="A36">
        <f>INDEX(resultados!$A$2:$ZZ$408, 30, MATCH($B$1, resultados!$A$1:$ZZ$1, 0))</f>
        <v/>
      </c>
      <c r="B36">
        <f>INDEX(resultados!$A$2:$ZZ$408, 30, MATCH($B$2, resultados!$A$1:$ZZ$1, 0))</f>
        <v/>
      </c>
      <c r="C36">
        <f>INDEX(resultados!$A$2:$ZZ$408, 30, MATCH($B$3, resultados!$A$1:$ZZ$1, 0))</f>
        <v/>
      </c>
    </row>
    <row r="37">
      <c r="A37">
        <f>INDEX(resultados!$A$2:$ZZ$408, 31, MATCH($B$1, resultados!$A$1:$ZZ$1, 0))</f>
        <v/>
      </c>
      <c r="B37">
        <f>INDEX(resultados!$A$2:$ZZ$408, 31, MATCH($B$2, resultados!$A$1:$ZZ$1, 0))</f>
        <v/>
      </c>
      <c r="C37">
        <f>INDEX(resultados!$A$2:$ZZ$408, 31, MATCH($B$3, resultados!$A$1:$ZZ$1, 0))</f>
        <v/>
      </c>
    </row>
    <row r="38">
      <c r="A38">
        <f>INDEX(resultados!$A$2:$ZZ$408, 32, MATCH($B$1, resultados!$A$1:$ZZ$1, 0))</f>
        <v/>
      </c>
      <c r="B38">
        <f>INDEX(resultados!$A$2:$ZZ$408, 32, MATCH($B$2, resultados!$A$1:$ZZ$1, 0))</f>
        <v/>
      </c>
      <c r="C38">
        <f>INDEX(resultados!$A$2:$ZZ$408, 32, MATCH($B$3, resultados!$A$1:$ZZ$1, 0))</f>
        <v/>
      </c>
    </row>
    <row r="39">
      <c r="A39">
        <f>INDEX(resultados!$A$2:$ZZ$408, 33, MATCH($B$1, resultados!$A$1:$ZZ$1, 0))</f>
        <v/>
      </c>
      <c r="B39">
        <f>INDEX(resultados!$A$2:$ZZ$408, 33, MATCH($B$2, resultados!$A$1:$ZZ$1, 0))</f>
        <v/>
      </c>
      <c r="C39">
        <f>INDEX(resultados!$A$2:$ZZ$408, 33, MATCH($B$3, resultados!$A$1:$ZZ$1, 0))</f>
        <v/>
      </c>
    </row>
    <row r="40">
      <c r="A40">
        <f>INDEX(resultados!$A$2:$ZZ$408, 34, MATCH($B$1, resultados!$A$1:$ZZ$1, 0))</f>
        <v/>
      </c>
      <c r="B40">
        <f>INDEX(resultados!$A$2:$ZZ$408, 34, MATCH($B$2, resultados!$A$1:$ZZ$1, 0))</f>
        <v/>
      </c>
      <c r="C40">
        <f>INDEX(resultados!$A$2:$ZZ$408, 34, MATCH($B$3, resultados!$A$1:$ZZ$1, 0))</f>
        <v/>
      </c>
    </row>
    <row r="41">
      <c r="A41">
        <f>INDEX(resultados!$A$2:$ZZ$408, 35, MATCH($B$1, resultados!$A$1:$ZZ$1, 0))</f>
        <v/>
      </c>
      <c r="B41">
        <f>INDEX(resultados!$A$2:$ZZ$408, 35, MATCH($B$2, resultados!$A$1:$ZZ$1, 0))</f>
        <v/>
      </c>
      <c r="C41">
        <f>INDEX(resultados!$A$2:$ZZ$408, 35, MATCH($B$3, resultados!$A$1:$ZZ$1, 0))</f>
        <v/>
      </c>
    </row>
    <row r="42">
      <c r="A42">
        <f>INDEX(resultados!$A$2:$ZZ$408, 36, MATCH($B$1, resultados!$A$1:$ZZ$1, 0))</f>
        <v/>
      </c>
      <c r="B42">
        <f>INDEX(resultados!$A$2:$ZZ$408, 36, MATCH($B$2, resultados!$A$1:$ZZ$1, 0))</f>
        <v/>
      </c>
      <c r="C42">
        <f>INDEX(resultados!$A$2:$ZZ$408, 36, MATCH($B$3, resultados!$A$1:$ZZ$1, 0))</f>
        <v/>
      </c>
    </row>
    <row r="43">
      <c r="A43">
        <f>INDEX(resultados!$A$2:$ZZ$408, 37, MATCH($B$1, resultados!$A$1:$ZZ$1, 0))</f>
        <v/>
      </c>
      <c r="B43">
        <f>INDEX(resultados!$A$2:$ZZ$408, 37, MATCH($B$2, resultados!$A$1:$ZZ$1, 0))</f>
        <v/>
      </c>
      <c r="C43">
        <f>INDEX(resultados!$A$2:$ZZ$408, 37, MATCH($B$3, resultados!$A$1:$ZZ$1, 0))</f>
        <v/>
      </c>
    </row>
    <row r="44">
      <c r="A44">
        <f>INDEX(resultados!$A$2:$ZZ$408, 38, MATCH($B$1, resultados!$A$1:$ZZ$1, 0))</f>
        <v/>
      </c>
      <c r="B44">
        <f>INDEX(resultados!$A$2:$ZZ$408, 38, MATCH($B$2, resultados!$A$1:$ZZ$1, 0))</f>
        <v/>
      </c>
      <c r="C44">
        <f>INDEX(resultados!$A$2:$ZZ$408, 38, MATCH($B$3, resultados!$A$1:$ZZ$1, 0))</f>
        <v/>
      </c>
    </row>
    <row r="45">
      <c r="A45">
        <f>INDEX(resultados!$A$2:$ZZ$408, 39, MATCH($B$1, resultados!$A$1:$ZZ$1, 0))</f>
        <v/>
      </c>
      <c r="B45">
        <f>INDEX(resultados!$A$2:$ZZ$408, 39, MATCH($B$2, resultados!$A$1:$ZZ$1, 0))</f>
        <v/>
      </c>
      <c r="C45">
        <f>INDEX(resultados!$A$2:$ZZ$408, 39, MATCH($B$3, resultados!$A$1:$ZZ$1, 0))</f>
        <v/>
      </c>
    </row>
    <row r="46">
      <c r="A46">
        <f>INDEX(resultados!$A$2:$ZZ$408, 40, MATCH($B$1, resultados!$A$1:$ZZ$1, 0))</f>
        <v/>
      </c>
      <c r="B46">
        <f>INDEX(resultados!$A$2:$ZZ$408, 40, MATCH($B$2, resultados!$A$1:$ZZ$1, 0))</f>
        <v/>
      </c>
      <c r="C46">
        <f>INDEX(resultados!$A$2:$ZZ$408, 40, MATCH($B$3, resultados!$A$1:$ZZ$1, 0))</f>
        <v/>
      </c>
    </row>
    <row r="47">
      <c r="A47">
        <f>INDEX(resultados!$A$2:$ZZ$408, 41, MATCH($B$1, resultados!$A$1:$ZZ$1, 0))</f>
        <v/>
      </c>
      <c r="B47">
        <f>INDEX(resultados!$A$2:$ZZ$408, 41, MATCH($B$2, resultados!$A$1:$ZZ$1, 0))</f>
        <v/>
      </c>
      <c r="C47">
        <f>INDEX(resultados!$A$2:$ZZ$408, 41, MATCH($B$3, resultados!$A$1:$ZZ$1, 0))</f>
        <v/>
      </c>
    </row>
    <row r="48">
      <c r="A48">
        <f>INDEX(resultados!$A$2:$ZZ$408, 42, MATCH($B$1, resultados!$A$1:$ZZ$1, 0))</f>
        <v/>
      </c>
      <c r="B48">
        <f>INDEX(resultados!$A$2:$ZZ$408, 42, MATCH($B$2, resultados!$A$1:$ZZ$1, 0))</f>
        <v/>
      </c>
      <c r="C48">
        <f>INDEX(resultados!$A$2:$ZZ$408, 42, MATCH($B$3, resultados!$A$1:$ZZ$1, 0))</f>
        <v/>
      </c>
    </row>
    <row r="49">
      <c r="A49">
        <f>INDEX(resultados!$A$2:$ZZ$408, 43, MATCH($B$1, resultados!$A$1:$ZZ$1, 0))</f>
        <v/>
      </c>
      <c r="B49">
        <f>INDEX(resultados!$A$2:$ZZ$408, 43, MATCH($B$2, resultados!$A$1:$ZZ$1, 0))</f>
        <v/>
      </c>
      <c r="C49">
        <f>INDEX(resultados!$A$2:$ZZ$408, 43, MATCH($B$3, resultados!$A$1:$ZZ$1, 0))</f>
        <v/>
      </c>
    </row>
    <row r="50">
      <c r="A50">
        <f>INDEX(resultados!$A$2:$ZZ$408, 44, MATCH($B$1, resultados!$A$1:$ZZ$1, 0))</f>
        <v/>
      </c>
      <c r="B50">
        <f>INDEX(resultados!$A$2:$ZZ$408, 44, MATCH($B$2, resultados!$A$1:$ZZ$1, 0))</f>
        <v/>
      </c>
      <c r="C50">
        <f>INDEX(resultados!$A$2:$ZZ$408, 44, MATCH($B$3, resultados!$A$1:$ZZ$1, 0))</f>
        <v/>
      </c>
    </row>
    <row r="51">
      <c r="A51">
        <f>INDEX(resultados!$A$2:$ZZ$408, 45, MATCH($B$1, resultados!$A$1:$ZZ$1, 0))</f>
        <v/>
      </c>
      <c r="B51">
        <f>INDEX(resultados!$A$2:$ZZ$408, 45, MATCH($B$2, resultados!$A$1:$ZZ$1, 0))</f>
        <v/>
      </c>
      <c r="C51">
        <f>INDEX(resultados!$A$2:$ZZ$408, 45, MATCH($B$3, resultados!$A$1:$ZZ$1, 0))</f>
        <v/>
      </c>
    </row>
    <row r="52">
      <c r="A52">
        <f>INDEX(resultados!$A$2:$ZZ$408, 46, MATCH($B$1, resultados!$A$1:$ZZ$1, 0))</f>
        <v/>
      </c>
      <c r="B52">
        <f>INDEX(resultados!$A$2:$ZZ$408, 46, MATCH($B$2, resultados!$A$1:$ZZ$1, 0))</f>
        <v/>
      </c>
      <c r="C52">
        <f>INDEX(resultados!$A$2:$ZZ$408, 46, MATCH($B$3, resultados!$A$1:$ZZ$1, 0))</f>
        <v/>
      </c>
    </row>
    <row r="53">
      <c r="A53">
        <f>INDEX(resultados!$A$2:$ZZ$408, 47, MATCH($B$1, resultados!$A$1:$ZZ$1, 0))</f>
        <v/>
      </c>
      <c r="B53">
        <f>INDEX(resultados!$A$2:$ZZ$408, 47, MATCH($B$2, resultados!$A$1:$ZZ$1, 0))</f>
        <v/>
      </c>
      <c r="C53">
        <f>INDEX(resultados!$A$2:$ZZ$408, 47, MATCH($B$3, resultados!$A$1:$ZZ$1, 0))</f>
        <v/>
      </c>
    </row>
    <row r="54">
      <c r="A54">
        <f>INDEX(resultados!$A$2:$ZZ$408, 48, MATCH($B$1, resultados!$A$1:$ZZ$1, 0))</f>
        <v/>
      </c>
      <c r="B54">
        <f>INDEX(resultados!$A$2:$ZZ$408, 48, MATCH($B$2, resultados!$A$1:$ZZ$1, 0))</f>
        <v/>
      </c>
      <c r="C54">
        <f>INDEX(resultados!$A$2:$ZZ$408, 48, MATCH($B$3, resultados!$A$1:$ZZ$1, 0))</f>
        <v/>
      </c>
    </row>
    <row r="55">
      <c r="A55">
        <f>INDEX(resultados!$A$2:$ZZ$408, 49, MATCH($B$1, resultados!$A$1:$ZZ$1, 0))</f>
        <v/>
      </c>
      <c r="B55">
        <f>INDEX(resultados!$A$2:$ZZ$408, 49, MATCH($B$2, resultados!$A$1:$ZZ$1, 0))</f>
        <v/>
      </c>
      <c r="C55">
        <f>INDEX(resultados!$A$2:$ZZ$408, 49, MATCH($B$3, resultados!$A$1:$ZZ$1, 0))</f>
        <v/>
      </c>
    </row>
    <row r="56">
      <c r="A56">
        <f>INDEX(resultados!$A$2:$ZZ$408, 50, MATCH($B$1, resultados!$A$1:$ZZ$1, 0))</f>
        <v/>
      </c>
      <c r="B56">
        <f>INDEX(resultados!$A$2:$ZZ$408, 50, MATCH($B$2, resultados!$A$1:$ZZ$1, 0))</f>
        <v/>
      </c>
      <c r="C56">
        <f>INDEX(resultados!$A$2:$ZZ$408, 50, MATCH($B$3, resultados!$A$1:$ZZ$1, 0))</f>
        <v/>
      </c>
    </row>
    <row r="57">
      <c r="A57">
        <f>INDEX(resultados!$A$2:$ZZ$408, 51, MATCH($B$1, resultados!$A$1:$ZZ$1, 0))</f>
        <v/>
      </c>
      <c r="B57">
        <f>INDEX(resultados!$A$2:$ZZ$408, 51, MATCH($B$2, resultados!$A$1:$ZZ$1, 0))</f>
        <v/>
      </c>
      <c r="C57">
        <f>INDEX(resultados!$A$2:$ZZ$408, 51, MATCH($B$3, resultados!$A$1:$ZZ$1, 0))</f>
        <v/>
      </c>
    </row>
    <row r="58">
      <c r="A58">
        <f>INDEX(resultados!$A$2:$ZZ$408, 52, MATCH($B$1, resultados!$A$1:$ZZ$1, 0))</f>
        <v/>
      </c>
      <c r="B58">
        <f>INDEX(resultados!$A$2:$ZZ$408, 52, MATCH($B$2, resultados!$A$1:$ZZ$1, 0))</f>
        <v/>
      </c>
      <c r="C58">
        <f>INDEX(resultados!$A$2:$ZZ$408, 52, MATCH($B$3, resultados!$A$1:$ZZ$1, 0))</f>
        <v/>
      </c>
    </row>
    <row r="59">
      <c r="A59">
        <f>INDEX(resultados!$A$2:$ZZ$408, 53, MATCH($B$1, resultados!$A$1:$ZZ$1, 0))</f>
        <v/>
      </c>
      <c r="B59">
        <f>INDEX(resultados!$A$2:$ZZ$408, 53, MATCH($B$2, resultados!$A$1:$ZZ$1, 0))</f>
        <v/>
      </c>
      <c r="C59">
        <f>INDEX(resultados!$A$2:$ZZ$408, 53, MATCH($B$3, resultados!$A$1:$ZZ$1, 0))</f>
        <v/>
      </c>
    </row>
    <row r="60">
      <c r="A60">
        <f>INDEX(resultados!$A$2:$ZZ$408, 54, MATCH($B$1, resultados!$A$1:$ZZ$1, 0))</f>
        <v/>
      </c>
      <c r="B60">
        <f>INDEX(resultados!$A$2:$ZZ$408, 54, MATCH($B$2, resultados!$A$1:$ZZ$1, 0))</f>
        <v/>
      </c>
      <c r="C60">
        <f>INDEX(resultados!$A$2:$ZZ$408, 54, MATCH($B$3, resultados!$A$1:$ZZ$1, 0))</f>
        <v/>
      </c>
    </row>
    <row r="61">
      <c r="A61">
        <f>INDEX(resultados!$A$2:$ZZ$408, 55, MATCH($B$1, resultados!$A$1:$ZZ$1, 0))</f>
        <v/>
      </c>
      <c r="B61">
        <f>INDEX(resultados!$A$2:$ZZ$408, 55, MATCH($B$2, resultados!$A$1:$ZZ$1, 0))</f>
        <v/>
      </c>
      <c r="C61">
        <f>INDEX(resultados!$A$2:$ZZ$408, 55, MATCH($B$3, resultados!$A$1:$ZZ$1, 0))</f>
        <v/>
      </c>
    </row>
    <row r="62">
      <c r="A62">
        <f>INDEX(resultados!$A$2:$ZZ$408, 56, MATCH($B$1, resultados!$A$1:$ZZ$1, 0))</f>
        <v/>
      </c>
      <c r="B62">
        <f>INDEX(resultados!$A$2:$ZZ$408, 56, MATCH($B$2, resultados!$A$1:$ZZ$1, 0))</f>
        <v/>
      </c>
      <c r="C62">
        <f>INDEX(resultados!$A$2:$ZZ$408, 56, MATCH($B$3, resultados!$A$1:$ZZ$1, 0))</f>
        <v/>
      </c>
    </row>
    <row r="63">
      <c r="A63">
        <f>INDEX(resultados!$A$2:$ZZ$408, 57, MATCH($B$1, resultados!$A$1:$ZZ$1, 0))</f>
        <v/>
      </c>
      <c r="B63">
        <f>INDEX(resultados!$A$2:$ZZ$408, 57, MATCH($B$2, resultados!$A$1:$ZZ$1, 0))</f>
        <v/>
      </c>
      <c r="C63">
        <f>INDEX(resultados!$A$2:$ZZ$408, 57, MATCH($B$3, resultados!$A$1:$ZZ$1, 0))</f>
        <v/>
      </c>
    </row>
    <row r="64">
      <c r="A64">
        <f>INDEX(resultados!$A$2:$ZZ$408, 58, MATCH($B$1, resultados!$A$1:$ZZ$1, 0))</f>
        <v/>
      </c>
      <c r="B64">
        <f>INDEX(resultados!$A$2:$ZZ$408, 58, MATCH($B$2, resultados!$A$1:$ZZ$1, 0))</f>
        <v/>
      </c>
      <c r="C64">
        <f>INDEX(resultados!$A$2:$ZZ$408, 58, MATCH($B$3, resultados!$A$1:$ZZ$1, 0))</f>
        <v/>
      </c>
    </row>
    <row r="65">
      <c r="A65">
        <f>INDEX(resultados!$A$2:$ZZ$408, 59, MATCH($B$1, resultados!$A$1:$ZZ$1, 0))</f>
        <v/>
      </c>
      <c r="B65">
        <f>INDEX(resultados!$A$2:$ZZ$408, 59, MATCH($B$2, resultados!$A$1:$ZZ$1, 0))</f>
        <v/>
      </c>
      <c r="C65">
        <f>INDEX(resultados!$A$2:$ZZ$408, 59, MATCH($B$3, resultados!$A$1:$ZZ$1, 0))</f>
        <v/>
      </c>
    </row>
    <row r="66">
      <c r="A66">
        <f>INDEX(resultados!$A$2:$ZZ$408, 60, MATCH($B$1, resultados!$A$1:$ZZ$1, 0))</f>
        <v/>
      </c>
      <c r="B66">
        <f>INDEX(resultados!$A$2:$ZZ$408, 60, MATCH($B$2, resultados!$A$1:$ZZ$1, 0))</f>
        <v/>
      </c>
      <c r="C66">
        <f>INDEX(resultados!$A$2:$ZZ$408, 60, MATCH($B$3, resultados!$A$1:$ZZ$1, 0))</f>
        <v/>
      </c>
    </row>
    <row r="67">
      <c r="A67">
        <f>INDEX(resultados!$A$2:$ZZ$408, 61, MATCH($B$1, resultados!$A$1:$ZZ$1, 0))</f>
        <v/>
      </c>
      <c r="B67">
        <f>INDEX(resultados!$A$2:$ZZ$408, 61, MATCH($B$2, resultados!$A$1:$ZZ$1, 0))</f>
        <v/>
      </c>
      <c r="C67">
        <f>INDEX(resultados!$A$2:$ZZ$408, 61, MATCH($B$3, resultados!$A$1:$ZZ$1, 0))</f>
        <v/>
      </c>
    </row>
    <row r="68">
      <c r="A68">
        <f>INDEX(resultados!$A$2:$ZZ$408, 62, MATCH($B$1, resultados!$A$1:$ZZ$1, 0))</f>
        <v/>
      </c>
      <c r="B68">
        <f>INDEX(resultados!$A$2:$ZZ$408, 62, MATCH($B$2, resultados!$A$1:$ZZ$1, 0))</f>
        <v/>
      </c>
      <c r="C68">
        <f>INDEX(resultados!$A$2:$ZZ$408, 62, MATCH($B$3, resultados!$A$1:$ZZ$1, 0))</f>
        <v/>
      </c>
    </row>
    <row r="69">
      <c r="A69">
        <f>INDEX(resultados!$A$2:$ZZ$408, 63, MATCH($B$1, resultados!$A$1:$ZZ$1, 0))</f>
        <v/>
      </c>
      <c r="B69">
        <f>INDEX(resultados!$A$2:$ZZ$408, 63, MATCH($B$2, resultados!$A$1:$ZZ$1, 0))</f>
        <v/>
      </c>
      <c r="C69">
        <f>INDEX(resultados!$A$2:$ZZ$408, 63, MATCH($B$3, resultados!$A$1:$ZZ$1, 0))</f>
        <v/>
      </c>
    </row>
    <row r="70">
      <c r="A70">
        <f>INDEX(resultados!$A$2:$ZZ$408, 64, MATCH($B$1, resultados!$A$1:$ZZ$1, 0))</f>
        <v/>
      </c>
      <c r="B70">
        <f>INDEX(resultados!$A$2:$ZZ$408, 64, MATCH($B$2, resultados!$A$1:$ZZ$1, 0))</f>
        <v/>
      </c>
      <c r="C70">
        <f>INDEX(resultados!$A$2:$ZZ$408, 64, MATCH($B$3, resultados!$A$1:$ZZ$1, 0))</f>
        <v/>
      </c>
    </row>
    <row r="71">
      <c r="A71">
        <f>INDEX(resultados!$A$2:$ZZ$408, 65, MATCH($B$1, resultados!$A$1:$ZZ$1, 0))</f>
        <v/>
      </c>
      <c r="B71">
        <f>INDEX(resultados!$A$2:$ZZ$408, 65, MATCH($B$2, resultados!$A$1:$ZZ$1, 0))</f>
        <v/>
      </c>
      <c r="C71">
        <f>INDEX(resultados!$A$2:$ZZ$408, 65, MATCH($B$3, resultados!$A$1:$ZZ$1, 0))</f>
        <v/>
      </c>
    </row>
    <row r="72">
      <c r="A72">
        <f>INDEX(resultados!$A$2:$ZZ$408, 66, MATCH($B$1, resultados!$A$1:$ZZ$1, 0))</f>
        <v/>
      </c>
      <c r="B72">
        <f>INDEX(resultados!$A$2:$ZZ$408, 66, MATCH($B$2, resultados!$A$1:$ZZ$1, 0))</f>
        <v/>
      </c>
      <c r="C72">
        <f>INDEX(resultados!$A$2:$ZZ$408, 66, MATCH($B$3, resultados!$A$1:$ZZ$1, 0))</f>
        <v/>
      </c>
    </row>
    <row r="73">
      <c r="A73">
        <f>INDEX(resultados!$A$2:$ZZ$408, 67, MATCH($B$1, resultados!$A$1:$ZZ$1, 0))</f>
        <v/>
      </c>
      <c r="B73">
        <f>INDEX(resultados!$A$2:$ZZ$408, 67, MATCH($B$2, resultados!$A$1:$ZZ$1, 0))</f>
        <v/>
      </c>
      <c r="C73">
        <f>INDEX(resultados!$A$2:$ZZ$408, 67, MATCH($B$3, resultados!$A$1:$ZZ$1, 0))</f>
        <v/>
      </c>
    </row>
    <row r="74">
      <c r="A74">
        <f>INDEX(resultados!$A$2:$ZZ$408, 68, MATCH($B$1, resultados!$A$1:$ZZ$1, 0))</f>
        <v/>
      </c>
      <c r="B74">
        <f>INDEX(resultados!$A$2:$ZZ$408, 68, MATCH($B$2, resultados!$A$1:$ZZ$1, 0))</f>
        <v/>
      </c>
      <c r="C74">
        <f>INDEX(resultados!$A$2:$ZZ$408, 68, MATCH($B$3, resultados!$A$1:$ZZ$1, 0))</f>
        <v/>
      </c>
    </row>
    <row r="75">
      <c r="A75">
        <f>INDEX(resultados!$A$2:$ZZ$408, 69, MATCH($B$1, resultados!$A$1:$ZZ$1, 0))</f>
        <v/>
      </c>
      <c r="B75">
        <f>INDEX(resultados!$A$2:$ZZ$408, 69, MATCH($B$2, resultados!$A$1:$ZZ$1, 0))</f>
        <v/>
      </c>
      <c r="C75">
        <f>INDEX(resultados!$A$2:$ZZ$408, 69, MATCH($B$3, resultados!$A$1:$ZZ$1, 0))</f>
        <v/>
      </c>
    </row>
    <row r="76">
      <c r="A76">
        <f>INDEX(resultados!$A$2:$ZZ$408, 70, MATCH($B$1, resultados!$A$1:$ZZ$1, 0))</f>
        <v/>
      </c>
      <c r="B76">
        <f>INDEX(resultados!$A$2:$ZZ$408, 70, MATCH($B$2, resultados!$A$1:$ZZ$1, 0))</f>
        <v/>
      </c>
      <c r="C76">
        <f>INDEX(resultados!$A$2:$ZZ$408, 70, MATCH($B$3, resultados!$A$1:$ZZ$1, 0))</f>
        <v/>
      </c>
    </row>
    <row r="77">
      <c r="A77">
        <f>INDEX(resultados!$A$2:$ZZ$408, 71, MATCH($B$1, resultados!$A$1:$ZZ$1, 0))</f>
        <v/>
      </c>
      <c r="B77">
        <f>INDEX(resultados!$A$2:$ZZ$408, 71, MATCH($B$2, resultados!$A$1:$ZZ$1, 0))</f>
        <v/>
      </c>
      <c r="C77">
        <f>INDEX(resultados!$A$2:$ZZ$408, 71, MATCH($B$3, resultados!$A$1:$ZZ$1, 0))</f>
        <v/>
      </c>
    </row>
    <row r="78">
      <c r="A78">
        <f>INDEX(resultados!$A$2:$ZZ$408, 72, MATCH($B$1, resultados!$A$1:$ZZ$1, 0))</f>
        <v/>
      </c>
      <c r="B78">
        <f>INDEX(resultados!$A$2:$ZZ$408, 72, MATCH($B$2, resultados!$A$1:$ZZ$1, 0))</f>
        <v/>
      </c>
      <c r="C78">
        <f>INDEX(resultados!$A$2:$ZZ$408, 72, MATCH($B$3, resultados!$A$1:$ZZ$1, 0))</f>
        <v/>
      </c>
    </row>
    <row r="79">
      <c r="A79">
        <f>INDEX(resultados!$A$2:$ZZ$408, 73, MATCH($B$1, resultados!$A$1:$ZZ$1, 0))</f>
        <v/>
      </c>
      <c r="B79">
        <f>INDEX(resultados!$A$2:$ZZ$408, 73, MATCH($B$2, resultados!$A$1:$ZZ$1, 0))</f>
        <v/>
      </c>
      <c r="C79">
        <f>INDEX(resultados!$A$2:$ZZ$408, 73, MATCH($B$3, resultados!$A$1:$ZZ$1, 0))</f>
        <v/>
      </c>
    </row>
    <row r="80">
      <c r="A80">
        <f>INDEX(resultados!$A$2:$ZZ$408, 74, MATCH($B$1, resultados!$A$1:$ZZ$1, 0))</f>
        <v/>
      </c>
      <c r="B80">
        <f>INDEX(resultados!$A$2:$ZZ$408, 74, MATCH($B$2, resultados!$A$1:$ZZ$1, 0))</f>
        <v/>
      </c>
      <c r="C80">
        <f>INDEX(resultados!$A$2:$ZZ$408, 74, MATCH($B$3, resultados!$A$1:$ZZ$1, 0))</f>
        <v/>
      </c>
    </row>
    <row r="81">
      <c r="A81">
        <f>INDEX(resultados!$A$2:$ZZ$408, 75, MATCH($B$1, resultados!$A$1:$ZZ$1, 0))</f>
        <v/>
      </c>
      <c r="B81">
        <f>INDEX(resultados!$A$2:$ZZ$408, 75, MATCH($B$2, resultados!$A$1:$ZZ$1, 0))</f>
        <v/>
      </c>
      <c r="C81">
        <f>INDEX(resultados!$A$2:$ZZ$408, 75, MATCH($B$3, resultados!$A$1:$ZZ$1, 0))</f>
        <v/>
      </c>
    </row>
    <row r="82">
      <c r="A82">
        <f>INDEX(resultados!$A$2:$ZZ$408, 76, MATCH($B$1, resultados!$A$1:$ZZ$1, 0))</f>
        <v/>
      </c>
      <c r="B82">
        <f>INDEX(resultados!$A$2:$ZZ$408, 76, MATCH($B$2, resultados!$A$1:$ZZ$1, 0))</f>
        <v/>
      </c>
      <c r="C82">
        <f>INDEX(resultados!$A$2:$ZZ$408, 76, MATCH($B$3, resultados!$A$1:$ZZ$1, 0))</f>
        <v/>
      </c>
    </row>
    <row r="83">
      <c r="A83">
        <f>INDEX(resultados!$A$2:$ZZ$408, 77, MATCH($B$1, resultados!$A$1:$ZZ$1, 0))</f>
        <v/>
      </c>
      <c r="B83">
        <f>INDEX(resultados!$A$2:$ZZ$408, 77, MATCH($B$2, resultados!$A$1:$ZZ$1, 0))</f>
        <v/>
      </c>
      <c r="C83">
        <f>INDEX(resultados!$A$2:$ZZ$408, 77, MATCH($B$3, resultados!$A$1:$ZZ$1, 0))</f>
        <v/>
      </c>
    </row>
    <row r="84">
      <c r="A84">
        <f>INDEX(resultados!$A$2:$ZZ$408, 78, MATCH($B$1, resultados!$A$1:$ZZ$1, 0))</f>
        <v/>
      </c>
      <c r="B84">
        <f>INDEX(resultados!$A$2:$ZZ$408, 78, MATCH($B$2, resultados!$A$1:$ZZ$1, 0))</f>
        <v/>
      </c>
      <c r="C84">
        <f>INDEX(resultados!$A$2:$ZZ$408, 78, MATCH($B$3, resultados!$A$1:$ZZ$1, 0))</f>
        <v/>
      </c>
    </row>
    <row r="85">
      <c r="A85">
        <f>INDEX(resultados!$A$2:$ZZ$408, 79, MATCH($B$1, resultados!$A$1:$ZZ$1, 0))</f>
        <v/>
      </c>
      <c r="B85">
        <f>INDEX(resultados!$A$2:$ZZ$408, 79, MATCH($B$2, resultados!$A$1:$ZZ$1, 0))</f>
        <v/>
      </c>
      <c r="C85">
        <f>INDEX(resultados!$A$2:$ZZ$408, 79, MATCH($B$3, resultados!$A$1:$ZZ$1, 0))</f>
        <v/>
      </c>
    </row>
    <row r="86">
      <c r="A86">
        <f>INDEX(resultados!$A$2:$ZZ$408, 80, MATCH($B$1, resultados!$A$1:$ZZ$1, 0))</f>
        <v/>
      </c>
      <c r="B86">
        <f>INDEX(resultados!$A$2:$ZZ$408, 80, MATCH($B$2, resultados!$A$1:$ZZ$1, 0))</f>
        <v/>
      </c>
      <c r="C86">
        <f>INDEX(resultados!$A$2:$ZZ$408, 80, MATCH($B$3, resultados!$A$1:$ZZ$1, 0))</f>
        <v/>
      </c>
    </row>
    <row r="87">
      <c r="A87">
        <f>INDEX(resultados!$A$2:$ZZ$408, 81, MATCH($B$1, resultados!$A$1:$ZZ$1, 0))</f>
        <v/>
      </c>
      <c r="B87">
        <f>INDEX(resultados!$A$2:$ZZ$408, 81, MATCH($B$2, resultados!$A$1:$ZZ$1, 0))</f>
        <v/>
      </c>
      <c r="C87">
        <f>INDEX(resultados!$A$2:$ZZ$408, 81, MATCH($B$3, resultados!$A$1:$ZZ$1, 0))</f>
        <v/>
      </c>
    </row>
    <row r="88">
      <c r="A88">
        <f>INDEX(resultados!$A$2:$ZZ$408, 82, MATCH($B$1, resultados!$A$1:$ZZ$1, 0))</f>
        <v/>
      </c>
      <c r="B88">
        <f>INDEX(resultados!$A$2:$ZZ$408, 82, MATCH($B$2, resultados!$A$1:$ZZ$1, 0))</f>
        <v/>
      </c>
      <c r="C88">
        <f>INDEX(resultados!$A$2:$ZZ$408, 82, MATCH($B$3, resultados!$A$1:$ZZ$1, 0))</f>
        <v/>
      </c>
    </row>
    <row r="89">
      <c r="A89">
        <f>INDEX(resultados!$A$2:$ZZ$408, 83, MATCH($B$1, resultados!$A$1:$ZZ$1, 0))</f>
        <v/>
      </c>
      <c r="B89">
        <f>INDEX(resultados!$A$2:$ZZ$408, 83, MATCH($B$2, resultados!$A$1:$ZZ$1, 0))</f>
        <v/>
      </c>
      <c r="C89">
        <f>INDEX(resultados!$A$2:$ZZ$408, 83, MATCH($B$3, resultados!$A$1:$ZZ$1, 0))</f>
        <v/>
      </c>
    </row>
    <row r="90">
      <c r="A90">
        <f>INDEX(resultados!$A$2:$ZZ$408, 84, MATCH($B$1, resultados!$A$1:$ZZ$1, 0))</f>
        <v/>
      </c>
      <c r="B90">
        <f>INDEX(resultados!$A$2:$ZZ$408, 84, MATCH($B$2, resultados!$A$1:$ZZ$1, 0))</f>
        <v/>
      </c>
      <c r="C90">
        <f>INDEX(resultados!$A$2:$ZZ$408, 84, MATCH($B$3, resultados!$A$1:$ZZ$1, 0))</f>
        <v/>
      </c>
    </row>
    <row r="91">
      <c r="A91">
        <f>INDEX(resultados!$A$2:$ZZ$408, 85, MATCH($B$1, resultados!$A$1:$ZZ$1, 0))</f>
        <v/>
      </c>
      <c r="B91">
        <f>INDEX(resultados!$A$2:$ZZ$408, 85, MATCH($B$2, resultados!$A$1:$ZZ$1, 0))</f>
        <v/>
      </c>
      <c r="C91">
        <f>INDEX(resultados!$A$2:$ZZ$408, 85, MATCH($B$3, resultados!$A$1:$ZZ$1, 0))</f>
        <v/>
      </c>
    </row>
    <row r="92">
      <c r="A92">
        <f>INDEX(resultados!$A$2:$ZZ$408, 86, MATCH($B$1, resultados!$A$1:$ZZ$1, 0))</f>
        <v/>
      </c>
      <c r="B92">
        <f>INDEX(resultados!$A$2:$ZZ$408, 86, MATCH($B$2, resultados!$A$1:$ZZ$1, 0))</f>
        <v/>
      </c>
      <c r="C92">
        <f>INDEX(resultados!$A$2:$ZZ$408, 86, MATCH($B$3, resultados!$A$1:$ZZ$1, 0))</f>
        <v/>
      </c>
    </row>
    <row r="93">
      <c r="A93">
        <f>INDEX(resultados!$A$2:$ZZ$408, 87, MATCH($B$1, resultados!$A$1:$ZZ$1, 0))</f>
        <v/>
      </c>
      <c r="B93">
        <f>INDEX(resultados!$A$2:$ZZ$408, 87, MATCH($B$2, resultados!$A$1:$ZZ$1, 0))</f>
        <v/>
      </c>
      <c r="C93">
        <f>INDEX(resultados!$A$2:$ZZ$408, 87, MATCH($B$3, resultados!$A$1:$ZZ$1, 0))</f>
        <v/>
      </c>
    </row>
    <row r="94">
      <c r="A94">
        <f>INDEX(resultados!$A$2:$ZZ$408, 88, MATCH($B$1, resultados!$A$1:$ZZ$1, 0))</f>
        <v/>
      </c>
      <c r="B94">
        <f>INDEX(resultados!$A$2:$ZZ$408, 88, MATCH($B$2, resultados!$A$1:$ZZ$1, 0))</f>
        <v/>
      </c>
      <c r="C94">
        <f>INDEX(resultados!$A$2:$ZZ$408, 88, MATCH($B$3, resultados!$A$1:$ZZ$1, 0))</f>
        <v/>
      </c>
    </row>
    <row r="95">
      <c r="A95">
        <f>INDEX(resultados!$A$2:$ZZ$408, 89, MATCH($B$1, resultados!$A$1:$ZZ$1, 0))</f>
        <v/>
      </c>
      <c r="B95">
        <f>INDEX(resultados!$A$2:$ZZ$408, 89, MATCH($B$2, resultados!$A$1:$ZZ$1, 0))</f>
        <v/>
      </c>
      <c r="C95">
        <f>INDEX(resultados!$A$2:$ZZ$408, 89, MATCH($B$3, resultados!$A$1:$ZZ$1, 0))</f>
        <v/>
      </c>
    </row>
    <row r="96">
      <c r="A96">
        <f>INDEX(resultados!$A$2:$ZZ$408, 90, MATCH($B$1, resultados!$A$1:$ZZ$1, 0))</f>
        <v/>
      </c>
      <c r="B96">
        <f>INDEX(resultados!$A$2:$ZZ$408, 90, MATCH($B$2, resultados!$A$1:$ZZ$1, 0))</f>
        <v/>
      </c>
      <c r="C96">
        <f>INDEX(resultados!$A$2:$ZZ$408, 90, MATCH($B$3, resultados!$A$1:$ZZ$1, 0))</f>
        <v/>
      </c>
    </row>
    <row r="97">
      <c r="A97">
        <f>INDEX(resultados!$A$2:$ZZ$408, 91, MATCH($B$1, resultados!$A$1:$ZZ$1, 0))</f>
        <v/>
      </c>
      <c r="B97">
        <f>INDEX(resultados!$A$2:$ZZ$408, 91, MATCH($B$2, resultados!$A$1:$ZZ$1, 0))</f>
        <v/>
      </c>
      <c r="C97">
        <f>INDEX(resultados!$A$2:$ZZ$408, 91, MATCH($B$3, resultados!$A$1:$ZZ$1, 0))</f>
        <v/>
      </c>
    </row>
    <row r="98">
      <c r="A98">
        <f>INDEX(resultados!$A$2:$ZZ$408, 92, MATCH($B$1, resultados!$A$1:$ZZ$1, 0))</f>
        <v/>
      </c>
      <c r="B98">
        <f>INDEX(resultados!$A$2:$ZZ$408, 92, MATCH($B$2, resultados!$A$1:$ZZ$1, 0))</f>
        <v/>
      </c>
      <c r="C98">
        <f>INDEX(resultados!$A$2:$ZZ$408, 92, MATCH($B$3, resultados!$A$1:$ZZ$1, 0))</f>
        <v/>
      </c>
    </row>
    <row r="99">
      <c r="A99">
        <f>INDEX(resultados!$A$2:$ZZ$408, 93, MATCH($B$1, resultados!$A$1:$ZZ$1, 0))</f>
        <v/>
      </c>
      <c r="B99">
        <f>INDEX(resultados!$A$2:$ZZ$408, 93, MATCH($B$2, resultados!$A$1:$ZZ$1, 0))</f>
        <v/>
      </c>
      <c r="C99">
        <f>INDEX(resultados!$A$2:$ZZ$408, 93, MATCH($B$3, resultados!$A$1:$ZZ$1, 0))</f>
        <v/>
      </c>
    </row>
    <row r="100">
      <c r="A100">
        <f>INDEX(resultados!$A$2:$ZZ$408, 94, MATCH($B$1, resultados!$A$1:$ZZ$1, 0))</f>
        <v/>
      </c>
      <c r="B100">
        <f>INDEX(resultados!$A$2:$ZZ$408, 94, MATCH($B$2, resultados!$A$1:$ZZ$1, 0))</f>
        <v/>
      </c>
      <c r="C100">
        <f>INDEX(resultados!$A$2:$ZZ$408, 94, MATCH($B$3, resultados!$A$1:$ZZ$1, 0))</f>
        <v/>
      </c>
    </row>
    <row r="101">
      <c r="A101">
        <f>INDEX(resultados!$A$2:$ZZ$408, 95, MATCH($B$1, resultados!$A$1:$ZZ$1, 0))</f>
        <v/>
      </c>
      <c r="B101">
        <f>INDEX(resultados!$A$2:$ZZ$408, 95, MATCH($B$2, resultados!$A$1:$ZZ$1, 0))</f>
        <v/>
      </c>
      <c r="C101">
        <f>INDEX(resultados!$A$2:$ZZ$408, 95, MATCH($B$3, resultados!$A$1:$ZZ$1, 0))</f>
        <v/>
      </c>
    </row>
    <row r="102">
      <c r="A102">
        <f>INDEX(resultados!$A$2:$ZZ$408, 96, MATCH($B$1, resultados!$A$1:$ZZ$1, 0))</f>
        <v/>
      </c>
      <c r="B102">
        <f>INDEX(resultados!$A$2:$ZZ$408, 96, MATCH($B$2, resultados!$A$1:$ZZ$1, 0))</f>
        <v/>
      </c>
      <c r="C102">
        <f>INDEX(resultados!$A$2:$ZZ$408, 96, MATCH($B$3, resultados!$A$1:$ZZ$1, 0))</f>
        <v/>
      </c>
    </row>
    <row r="103">
      <c r="A103">
        <f>INDEX(resultados!$A$2:$ZZ$408, 97, MATCH($B$1, resultados!$A$1:$ZZ$1, 0))</f>
        <v/>
      </c>
      <c r="B103">
        <f>INDEX(resultados!$A$2:$ZZ$408, 97, MATCH($B$2, resultados!$A$1:$ZZ$1, 0))</f>
        <v/>
      </c>
      <c r="C103">
        <f>INDEX(resultados!$A$2:$ZZ$408, 97, MATCH($B$3, resultados!$A$1:$ZZ$1, 0))</f>
        <v/>
      </c>
    </row>
    <row r="104">
      <c r="A104">
        <f>INDEX(resultados!$A$2:$ZZ$408, 98, MATCH($B$1, resultados!$A$1:$ZZ$1, 0))</f>
        <v/>
      </c>
      <c r="B104">
        <f>INDEX(resultados!$A$2:$ZZ$408, 98, MATCH($B$2, resultados!$A$1:$ZZ$1, 0))</f>
        <v/>
      </c>
      <c r="C104">
        <f>INDEX(resultados!$A$2:$ZZ$408, 98, MATCH($B$3, resultados!$A$1:$ZZ$1, 0))</f>
        <v/>
      </c>
    </row>
    <row r="105">
      <c r="A105">
        <f>INDEX(resultados!$A$2:$ZZ$408, 99, MATCH($B$1, resultados!$A$1:$ZZ$1, 0))</f>
        <v/>
      </c>
      <c r="B105">
        <f>INDEX(resultados!$A$2:$ZZ$408, 99, MATCH($B$2, resultados!$A$1:$ZZ$1, 0))</f>
        <v/>
      </c>
      <c r="C105">
        <f>INDEX(resultados!$A$2:$ZZ$408, 99, MATCH($B$3, resultados!$A$1:$ZZ$1, 0))</f>
        <v/>
      </c>
    </row>
    <row r="106">
      <c r="A106">
        <f>INDEX(resultados!$A$2:$ZZ$408, 100, MATCH($B$1, resultados!$A$1:$ZZ$1, 0))</f>
        <v/>
      </c>
      <c r="B106">
        <f>INDEX(resultados!$A$2:$ZZ$408, 100, MATCH($B$2, resultados!$A$1:$ZZ$1, 0))</f>
        <v/>
      </c>
      <c r="C106">
        <f>INDEX(resultados!$A$2:$ZZ$408, 100, MATCH($B$3, resultados!$A$1:$ZZ$1, 0))</f>
        <v/>
      </c>
    </row>
    <row r="107">
      <c r="A107">
        <f>INDEX(resultados!$A$2:$ZZ$408, 101, MATCH($B$1, resultados!$A$1:$ZZ$1, 0))</f>
        <v/>
      </c>
      <c r="B107">
        <f>INDEX(resultados!$A$2:$ZZ$408, 101, MATCH($B$2, resultados!$A$1:$ZZ$1, 0))</f>
        <v/>
      </c>
      <c r="C107">
        <f>INDEX(resultados!$A$2:$ZZ$408, 101, MATCH($B$3, resultados!$A$1:$ZZ$1, 0))</f>
        <v/>
      </c>
    </row>
    <row r="108">
      <c r="A108">
        <f>INDEX(resultados!$A$2:$ZZ$408, 102, MATCH($B$1, resultados!$A$1:$ZZ$1, 0))</f>
        <v/>
      </c>
      <c r="B108">
        <f>INDEX(resultados!$A$2:$ZZ$408, 102, MATCH($B$2, resultados!$A$1:$ZZ$1, 0))</f>
        <v/>
      </c>
      <c r="C108">
        <f>INDEX(resultados!$A$2:$ZZ$408, 102, MATCH($B$3, resultados!$A$1:$ZZ$1, 0))</f>
        <v/>
      </c>
    </row>
    <row r="109">
      <c r="A109">
        <f>INDEX(resultados!$A$2:$ZZ$408, 103, MATCH($B$1, resultados!$A$1:$ZZ$1, 0))</f>
        <v/>
      </c>
      <c r="B109">
        <f>INDEX(resultados!$A$2:$ZZ$408, 103, MATCH($B$2, resultados!$A$1:$ZZ$1, 0))</f>
        <v/>
      </c>
      <c r="C109">
        <f>INDEX(resultados!$A$2:$ZZ$408, 103, MATCH($B$3, resultados!$A$1:$ZZ$1, 0))</f>
        <v/>
      </c>
    </row>
    <row r="110">
      <c r="A110">
        <f>INDEX(resultados!$A$2:$ZZ$408, 104, MATCH($B$1, resultados!$A$1:$ZZ$1, 0))</f>
        <v/>
      </c>
      <c r="B110">
        <f>INDEX(resultados!$A$2:$ZZ$408, 104, MATCH($B$2, resultados!$A$1:$ZZ$1, 0))</f>
        <v/>
      </c>
      <c r="C110">
        <f>INDEX(resultados!$A$2:$ZZ$408, 104, MATCH($B$3, resultados!$A$1:$ZZ$1, 0))</f>
        <v/>
      </c>
    </row>
    <row r="111">
      <c r="A111">
        <f>INDEX(resultados!$A$2:$ZZ$408, 105, MATCH($B$1, resultados!$A$1:$ZZ$1, 0))</f>
        <v/>
      </c>
      <c r="B111">
        <f>INDEX(resultados!$A$2:$ZZ$408, 105, MATCH($B$2, resultados!$A$1:$ZZ$1, 0))</f>
        <v/>
      </c>
      <c r="C111">
        <f>INDEX(resultados!$A$2:$ZZ$408, 105, MATCH($B$3, resultados!$A$1:$ZZ$1, 0))</f>
        <v/>
      </c>
    </row>
    <row r="112">
      <c r="A112">
        <f>INDEX(resultados!$A$2:$ZZ$408, 106, MATCH($B$1, resultados!$A$1:$ZZ$1, 0))</f>
        <v/>
      </c>
      <c r="B112">
        <f>INDEX(resultados!$A$2:$ZZ$408, 106, MATCH($B$2, resultados!$A$1:$ZZ$1, 0))</f>
        <v/>
      </c>
      <c r="C112">
        <f>INDEX(resultados!$A$2:$ZZ$408, 106, MATCH($B$3, resultados!$A$1:$ZZ$1, 0))</f>
        <v/>
      </c>
    </row>
    <row r="113">
      <c r="A113">
        <f>INDEX(resultados!$A$2:$ZZ$408, 107, MATCH($B$1, resultados!$A$1:$ZZ$1, 0))</f>
        <v/>
      </c>
      <c r="B113">
        <f>INDEX(resultados!$A$2:$ZZ$408, 107, MATCH($B$2, resultados!$A$1:$ZZ$1, 0))</f>
        <v/>
      </c>
      <c r="C113">
        <f>INDEX(resultados!$A$2:$ZZ$408, 107, MATCH($B$3, resultados!$A$1:$ZZ$1, 0))</f>
        <v/>
      </c>
    </row>
    <row r="114">
      <c r="A114">
        <f>INDEX(resultados!$A$2:$ZZ$408, 108, MATCH($B$1, resultados!$A$1:$ZZ$1, 0))</f>
        <v/>
      </c>
      <c r="B114">
        <f>INDEX(resultados!$A$2:$ZZ$408, 108, MATCH($B$2, resultados!$A$1:$ZZ$1, 0))</f>
        <v/>
      </c>
      <c r="C114">
        <f>INDEX(resultados!$A$2:$ZZ$408, 108, MATCH($B$3, resultados!$A$1:$ZZ$1, 0))</f>
        <v/>
      </c>
    </row>
    <row r="115">
      <c r="A115">
        <f>INDEX(resultados!$A$2:$ZZ$408, 109, MATCH($B$1, resultados!$A$1:$ZZ$1, 0))</f>
        <v/>
      </c>
      <c r="B115">
        <f>INDEX(resultados!$A$2:$ZZ$408, 109, MATCH($B$2, resultados!$A$1:$ZZ$1, 0))</f>
        <v/>
      </c>
      <c r="C115">
        <f>INDEX(resultados!$A$2:$ZZ$408, 109, MATCH($B$3, resultados!$A$1:$ZZ$1, 0))</f>
        <v/>
      </c>
    </row>
    <row r="116">
      <c r="A116">
        <f>INDEX(resultados!$A$2:$ZZ$408, 110, MATCH($B$1, resultados!$A$1:$ZZ$1, 0))</f>
        <v/>
      </c>
      <c r="B116">
        <f>INDEX(resultados!$A$2:$ZZ$408, 110, MATCH($B$2, resultados!$A$1:$ZZ$1, 0))</f>
        <v/>
      </c>
      <c r="C116">
        <f>INDEX(resultados!$A$2:$ZZ$408, 110, MATCH($B$3, resultados!$A$1:$ZZ$1, 0))</f>
        <v/>
      </c>
    </row>
    <row r="117">
      <c r="A117">
        <f>INDEX(resultados!$A$2:$ZZ$408, 111, MATCH($B$1, resultados!$A$1:$ZZ$1, 0))</f>
        <v/>
      </c>
      <c r="B117">
        <f>INDEX(resultados!$A$2:$ZZ$408, 111, MATCH($B$2, resultados!$A$1:$ZZ$1, 0))</f>
        <v/>
      </c>
      <c r="C117">
        <f>INDEX(resultados!$A$2:$ZZ$408, 111, MATCH($B$3, resultados!$A$1:$ZZ$1, 0))</f>
        <v/>
      </c>
    </row>
    <row r="118">
      <c r="A118">
        <f>INDEX(resultados!$A$2:$ZZ$408, 112, MATCH($B$1, resultados!$A$1:$ZZ$1, 0))</f>
        <v/>
      </c>
      <c r="B118">
        <f>INDEX(resultados!$A$2:$ZZ$408, 112, MATCH($B$2, resultados!$A$1:$ZZ$1, 0))</f>
        <v/>
      </c>
      <c r="C118">
        <f>INDEX(resultados!$A$2:$ZZ$408, 112, MATCH($B$3, resultados!$A$1:$ZZ$1, 0))</f>
        <v/>
      </c>
    </row>
    <row r="119">
      <c r="A119">
        <f>INDEX(resultados!$A$2:$ZZ$408, 113, MATCH($B$1, resultados!$A$1:$ZZ$1, 0))</f>
        <v/>
      </c>
      <c r="B119">
        <f>INDEX(resultados!$A$2:$ZZ$408, 113, MATCH($B$2, resultados!$A$1:$ZZ$1, 0))</f>
        <v/>
      </c>
      <c r="C119">
        <f>INDEX(resultados!$A$2:$ZZ$408, 113, MATCH($B$3, resultados!$A$1:$ZZ$1, 0))</f>
        <v/>
      </c>
    </row>
    <row r="120">
      <c r="A120">
        <f>INDEX(resultados!$A$2:$ZZ$408, 114, MATCH($B$1, resultados!$A$1:$ZZ$1, 0))</f>
        <v/>
      </c>
      <c r="B120">
        <f>INDEX(resultados!$A$2:$ZZ$408, 114, MATCH($B$2, resultados!$A$1:$ZZ$1, 0))</f>
        <v/>
      </c>
      <c r="C120">
        <f>INDEX(resultados!$A$2:$ZZ$408, 114, MATCH($B$3, resultados!$A$1:$ZZ$1, 0))</f>
        <v/>
      </c>
    </row>
    <row r="121">
      <c r="A121">
        <f>INDEX(resultados!$A$2:$ZZ$408, 115, MATCH($B$1, resultados!$A$1:$ZZ$1, 0))</f>
        <v/>
      </c>
      <c r="B121">
        <f>INDEX(resultados!$A$2:$ZZ$408, 115, MATCH($B$2, resultados!$A$1:$ZZ$1, 0))</f>
        <v/>
      </c>
      <c r="C121">
        <f>INDEX(resultados!$A$2:$ZZ$408, 115, MATCH($B$3, resultados!$A$1:$ZZ$1, 0))</f>
        <v/>
      </c>
    </row>
    <row r="122">
      <c r="A122">
        <f>INDEX(resultados!$A$2:$ZZ$408, 116, MATCH($B$1, resultados!$A$1:$ZZ$1, 0))</f>
        <v/>
      </c>
      <c r="B122">
        <f>INDEX(resultados!$A$2:$ZZ$408, 116, MATCH($B$2, resultados!$A$1:$ZZ$1, 0))</f>
        <v/>
      </c>
      <c r="C122">
        <f>INDEX(resultados!$A$2:$ZZ$408, 116, MATCH($B$3, resultados!$A$1:$ZZ$1, 0))</f>
        <v/>
      </c>
    </row>
    <row r="123">
      <c r="A123">
        <f>INDEX(resultados!$A$2:$ZZ$408, 117, MATCH($B$1, resultados!$A$1:$ZZ$1, 0))</f>
        <v/>
      </c>
      <c r="B123">
        <f>INDEX(resultados!$A$2:$ZZ$408, 117, MATCH($B$2, resultados!$A$1:$ZZ$1, 0))</f>
        <v/>
      </c>
      <c r="C123">
        <f>INDEX(resultados!$A$2:$ZZ$408, 117, MATCH($B$3, resultados!$A$1:$ZZ$1, 0))</f>
        <v/>
      </c>
    </row>
    <row r="124">
      <c r="A124">
        <f>INDEX(resultados!$A$2:$ZZ$408, 118, MATCH($B$1, resultados!$A$1:$ZZ$1, 0))</f>
        <v/>
      </c>
      <c r="B124">
        <f>INDEX(resultados!$A$2:$ZZ$408, 118, MATCH($B$2, resultados!$A$1:$ZZ$1, 0))</f>
        <v/>
      </c>
      <c r="C124">
        <f>INDEX(resultados!$A$2:$ZZ$408, 118, MATCH($B$3, resultados!$A$1:$ZZ$1, 0))</f>
        <v/>
      </c>
    </row>
    <row r="125">
      <c r="A125">
        <f>INDEX(resultados!$A$2:$ZZ$408, 119, MATCH($B$1, resultados!$A$1:$ZZ$1, 0))</f>
        <v/>
      </c>
      <c r="B125">
        <f>INDEX(resultados!$A$2:$ZZ$408, 119, MATCH($B$2, resultados!$A$1:$ZZ$1, 0))</f>
        <v/>
      </c>
      <c r="C125">
        <f>INDEX(resultados!$A$2:$ZZ$408, 119, MATCH($B$3, resultados!$A$1:$ZZ$1, 0))</f>
        <v/>
      </c>
    </row>
    <row r="126">
      <c r="A126">
        <f>INDEX(resultados!$A$2:$ZZ$408, 120, MATCH($B$1, resultados!$A$1:$ZZ$1, 0))</f>
        <v/>
      </c>
      <c r="B126">
        <f>INDEX(resultados!$A$2:$ZZ$408, 120, MATCH($B$2, resultados!$A$1:$ZZ$1, 0))</f>
        <v/>
      </c>
      <c r="C126">
        <f>INDEX(resultados!$A$2:$ZZ$408, 120, MATCH($B$3, resultados!$A$1:$ZZ$1, 0))</f>
        <v/>
      </c>
    </row>
    <row r="127">
      <c r="A127">
        <f>INDEX(resultados!$A$2:$ZZ$408, 121, MATCH($B$1, resultados!$A$1:$ZZ$1, 0))</f>
        <v/>
      </c>
      <c r="B127">
        <f>INDEX(resultados!$A$2:$ZZ$408, 121, MATCH($B$2, resultados!$A$1:$ZZ$1, 0))</f>
        <v/>
      </c>
      <c r="C127">
        <f>INDEX(resultados!$A$2:$ZZ$408, 121, MATCH($B$3, resultados!$A$1:$ZZ$1, 0))</f>
        <v/>
      </c>
    </row>
    <row r="128">
      <c r="A128">
        <f>INDEX(resultados!$A$2:$ZZ$408, 122, MATCH($B$1, resultados!$A$1:$ZZ$1, 0))</f>
        <v/>
      </c>
      <c r="B128">
        <f>INDEX(resultados!$A$2:$ZZ$408, 122, MATCH($B$2, resultados!$A$1:$ZZ$1, 0))</f>
        <v/>
      </c>
      <c r="C128">
        <f>INDEX(resultados!$A$2:$ZZ$408, 122, MATCH($B$3, resultados!$A$1:$ZZ$1, 0))</f>
        <v/>
      </c>
    </row>
    <row r="129">
      <c r="A129">
        <f>INDEX(resultados!$A$2:$ZZ$408, 123, MATCH($B$1, resultados!$A$1:$ZZ$1, 0))</f>
        <v/>
      </c>
      <c r="B129">
        <f>INDEX(resultados!$A$2:$ZZ$408, 123, MATCH($B$2, resultados!$A$1:$ZZ$1, 0))</f>
        <v/>
      </c>
      <c r="C129">
        <f>INDEX(resultados!$A$2:$ZZ$408, 123, MATCH($B$3, resultados!$A$1:$ZZ$1, 0))</f>
        <v/>
      </c>
    </row>
    <row r="130">
      <c r="A130">
        <f>INDEX(resultados!$A$2:$ZZ$408, 124, MATCH($B$1, resultados!$A$1:$ZZ$1, 0))</f>
        <v/>
      </c>
      <c r="B130">
        <f>INDEX(resultados!$A$2:$ZZ$408, 124, MATCH($B$2, resultados!$A$1:$ZZ$1, 0))</f>
        <v/>
      </c>
      <c r="C130">
        <f>INDEX(resultados!$A$2:$ZZ$408, 124, MATCH($B$3, resultados!$A$1:$ZZ$1, 0))</f>
        <v/>
      </c>
    </row>
    <row r="131">
      <c r="A131">
        <f>INDEX(resultados!$A$2:$ZZ$408, 125, MATCH($B$1, resultados!$A$1:$ZZ$1, 0))</f>
        <v/>
      </c>
      <c r="B131">
        <f>INDEX(resultados!$A$2:$ZZ$408, 125, MATCH($B$2, resultados!$A$1:$ZZ$1, 0))</f>
        <v/>
      </c>
      <c r="C131">
        <f>INDEX(resultados!$A$2:$ZZ$408, 125, MATCH($B$3, resultados!$A$1:$ZZ$1, 0))</f>
        <v/>
      </c>
    </row>
    <row r="132">
      <c r="A132">
        <f>INDEX(resultados!$A$2:$ZZ$408, 126, MATCH($B$1, resultados!$A$1:$ZZ$1, 0))</f>
        <v/>
      </c>
      <c r="B132">
        <f>INDEX(resultados!$A$2:$ZZ$408, 126, MATCH($B$2, resultados!$A$1:$ZZ$1, 0))</f>
        <v/>
      </c>
      <c r="C132">
        <f>INDEX(resultados!$A$2:$ZZ$408, 126, MATCH($B$3, resultados!$A$1:$ZZ$1, 0))</f>
        <v/>
      </c>
    </row>
    <row r="133">
      <c r="A133">
        <f>INDEX(resultados!$A$2:$ZZ$408, 127, MATCH($B$1, resultados!$A$1:$ZZ$1, 0))</f>
        <v/>
      </c>
      <c r="B133">
        <f>INDEX(resultados!$A$2:$ZZ$408, 127, MATCH($B$2, resultados!$A$1:$ZZ$1, 0))</f>
        <v/>
      </c>
      <c r="C133">
        <f>INDEX(resultados!$A$2:$ZZ$408, 127, MATCH($B$3, resultados!$A$1:$ZZ$1, 0))</f>
        <v/>
      </c>
    </row>
    <row r="134">
      <c r="A134">
        <f>INDEX(resultados!$A$2:$ZZ$408, 128, MATCH($B$1, resultados!$A$1:$ZZ$1, 0))</f>
        <v/>
      </c>
      <c r="B134">
        <f>INDEX(resultados!$A$2:$ZZ$408, 128, MATCH($B$2, resultados!$A$1:$ZZ$1, 0))</f>
        <v/>
      </c>
      <c r="C134">
        <f>INDEX(resultados!$A$2:$ZZ$408, 128, MATCH($B$3, resultados!$A$1:$ZZ$1, 0))</f>
        <v/>
      </c>
    </row>
    <row r="135">
      <c r="A135">
        <f>INDEX(resultados!$A$2:$ZZ$408, 129, MATCH($B$1, resultados!$A$1:$ZZ$1, 0))</f>
        <v/>
      </c>
      <c r="B135">
        <f>INDEX(resultados!$A$2:$ZZ$408, 129, MATCH($B$2, resultados!$A$1:$ZZ$1, 0))</f>
        <v/>
      </c>
      <c r="C135">
        <f>INDEX(resultados!$A$2:$ZZ$408, 129, MATCH($B$3, resultados!$A$1:$ZZ$1, 0))</f>
        <v/>
      </c>
    </row>
    <row r="136">
      <c r="A136">
        <f>INDEX(resultados!$A$2:$ZZ$408, 130, MATCH($B$1, resultados!$A$1:$ZZ$1, 0))</f>
        <v/>
      </c>
      <c r="B136">
        <f>INDEX(resultados!$A$2:$ZZ$408, 130, MATCH($B$2, resultados!$A$1:$ZZ$1, 0))</f>
        <v/>
      </c>
      <c r="C136">
        <f>INDEX(resultados!$A$2:$ZZ$408, 130, MATCH($B$3, resultados!$A$1:$ZZ$1, 0))</f>
        <v/>
      </c>
    </row>
    <row r="137">
      <c r="A137">
        <f>INDEX(resultados!$A$2:$ZZ$408, 131, MATCH($B$1, resultados!$A$1:$ZZ$1, 0))</f>
        <v/>
      </c>
      <c r="B137">
        <f>INDEX(resultados!$A$2:$ZZ$408, 131, MATCH($B$2, resultados!$A$1:$ZZ$1, 0))</f>
        <v/>
      </c>
      <c r="C137">
        <f>INDEX(resultados!$A$2:$ZZ$408, 131, MATCH($B$3, resultados!$A$1:$ZZ$1, 0))</f>
        <v/>
      </c>
    </row>
    <row r="138">
      <c r="A138">
        <f>INDEX(resultados!$A$2:$ZZ$408, 132, MATCH($B$1, resultados!$A$1:$ZZ$1, 0))</f>
        <v/>
      </c>
      <c r="B138">
        <f>INDEX(resultados!$A$2:$ZZ$408, 132, MATCH($B$2, resultados!$A$1:$ZZ$1, 0))</f>
        <v/>
      </c>
      <c r="C138">
        <f>INDEX(resultados!$A$2:$ZZ$408, 132, MATCH($B$3, resultados!$A$1:$ZZ$1, 0))</f>
        <v/>
      </c>
    </row>
    <row r="139">
      <c r="A139">
        <f>INDEX(resultados!$A$2:$ZZ$408, 133, MATCH($B$1, resultados!$A$1:$ZZ$1, 0))</f>
        <v/>
      </c>
      <c r="B139">
        <f>INDEX(resultados!$A$2:$ZZ$408, 133, MATCH($B$2, resultados!$A$1:$ZZ$1, 0))</f>
        <v/>
      </c>
      <c r="C139">
        <f>INDEX(resultados!$A$2:$ZZ$408, 133, MATCH($B$3, resultados!$A$1:$ZZ$1, 0))</f>
        <v/>
      </c>
    </row>
    <row r="140">
      <c r="A140">
        <f>INDEX(resultados!$A$2:$ZZ$408, 134, MATCH($B$1, resultados!$A$1:$ZZ$1, 0))</f>
        <v/>
      </c>
      <c r="B140">
        <f>INDEX(resultados!$A$2:$ZZ$408, 134, MATCH($B$2, resultados!$A$1:$ZZ$1, 0))</f>
        <v/>
      </c>
      <c r="C140">
        <f>INDEX(resultados!$A$2:$ZZ$408, 134, MATCH($B$3, resultados!$A$1:$ZZ$1, 0))</f>
        <v/>
      </c>
    </row>
    <row r="141">
      <c r="A141">
        <f>INDEX(resultados!$A$2:$ZZ$408, 135, MATCH($B$1, resultados!$A$1:$ZZ$1, 0))</f>
        <v/>
      </c>
      <c r="B141">
        <f>INDEX(resultados!$A$2:$ZZ$408, 135, MATCH($B$2, resultados!$A$1:$ZZ$1, 0))</f>
        <v/>
      </c>
      <c r="C141">
        <f>INDEX(resultados!$A$2:$ZZ$408, 135, MATCH($B$3, resultados!$A$1:$ZZ$1, 0))</f>
        <v/>
      </c>
    </row>
    <row r="142">
      <c r="A142">
        <f>INDEX(resultados!$A$2:$ZZ$408, 136, MATCH($B$1, resultados!$A$1:$ZZ$1, 0))</f>
        <v/>
      </c>
      <c r="B142">
        <f>INDEX(resultados!$A$2:$ZZ$408, 136, MATCH($B$2, resultados!$A$1:$ZZ$1, 0))</f>
        <v/>
      </c>
      <c r="C142">
        <f>INDEX(resultados!$A$2:$ZZ$408, 136, MATCH($B$3, resultados!$A$1:$ZZ$1, 0))</f>
        <v/>
      </c>
    </row>
    <row r="143">
      <c r="A143">
        <f>INDEX(resultados!$A$2:$ZZ$408, 137, MATCH($B$1, resultados!$A$1:$ZZ$1, 0))</f>
        <v/>
      </c>
      <c r="B143">
        <f>INDEX(resultados!$A$2:$ZZ$408, 137, MATCH($B$2, resultados!$A$1:$ZZ$1, 0))</f>
        <v/>
      </c>
      <c r="C143">
        <f>INDEX(resultados!$A$2:$ZZ$408, 137, MATCH($B$3, resultados!$A$1:$ZZ$1, 0))</f>
        <v/>
      </c>
    </row>
    <row r="144">
      <c r="A144">
        <f>INDEX(resultados!$A$2:$ZZ$408, 138, MATCH($B$1, resultados!$A$1:$ZZ$1, 0))</f>
        <v/>
      </c>
      <c r="B144">
        <f>INDEX(resultados!$A$2:$ZZ$408, 138, MATCH($B$2, resultados!$A$1:$ZZ$1, 0))</f>
        <v/>
      </c>
      <c r="C144">
        <f>INDEX(resultados!$A$2:$ZZ$408, 138, MATCH($B$3, resultados!$A$1:$ZZ$1, 0))</f>
        <v/>
      </c>
    </row>
    <row r="145">
      <c r="A145">
        <f>INDEX(resultados!$A$2:$ZZ$408, 139, MATCH($B$1, resultados!$A$1:$ZZ$1, 0))</f>
        <v/>
      </c>
      <c r="B145">
        <f>INDEX(resultados!$A$2:$ZZ$408, 139, MATCH($B$2, resultados!$A$1:$ZZ$1, 0))</f>
        <v/>
      </c>
      <c r="C145">
        <f>INDEX(resultados!$A$2:$ZZ$408, 139, MATCH($B$3, resultados!$A$1:$ZZ$1, 0))</f>
        <v/>
      </c>
    </row>
    <row r="146">
      <c r="A146">
        <f>INDEX(resultados!$A$2:$ZZ$408, 140, MATCH($B$1, resultados!$A$1:$ZZ$1, 0))</f>
        <v/>
      </c>
      <c r="B146">
        <f>INDEX(resultados!$A$2:$ZZ$408, 140, MATCH($B$2, resultados!$A$1:$ZZ$1, 0))</f>
        <v/>
      </c>
      <c r="C146">
        <f>INDEX(resultados!$A$2:$ZZ$408, 140, MATCH($B$3, resultados!$A$1:$ZZ$1, 0))</f>
        <v/>
      </c>
    </row>
    <row r="147">
      <c r="A147">
        <f>INDEX(resultados!$A$2:$ZZ$408, 141, MATCH($B$1, resultados!$A$1:$ZZ$1, 0))</f>
        <v/>
      </c>
      <c r="B147">
        <f>INDEX(resultados!$A$2:$ZZ$408, 141, MATCH($B$2, resultados!$A$1:$ZZ$1, 0))</f>
        <v/>
      </c>
      <c r="C147">
        <f>INDEX(resultados!$A$2:$ZZ$408, 141, MATCH($B$3, resultados!$A$1:$ZZ$1, 0))</f>
        <v/>
      </c>
    </row>
    <row r="148">
      <c r="A148">
        <f>INDEX(resultados!$A$2:$ZZ$408, 142, MATCH($B$1, resultados!$A$1:$ZZ$1, 0))</f>
        <v/>
      </c>
      <c r="B148">
        <f>INDEX(resultados!$A$2:$ZZ$408, 142, MATCH($B$2, resultados!$A$1:$ZZ$1, 0))</f>
        <v/>
      </c>
      <c r="C148">
        <f>INDEX(resultados!$A$2:$ZZ$408, 142, MATCH($B$3, resultados!$A$1:$ZZ$1, 0))</f>
        <v/>
      </c>
    </row>
    <row r="149">
      <c r="A149">
        <f>INDEX(resultados!$A$2:$ZZ$408, 143, MATCH($B$1, resultados!$A$1:$ZZ$1, 0))</f>
        <v/>
      </c>
      <c r="B149">
        <f>INDEX(resultados!$A$2:$ZZ$408, 143, MATCH($B$2, resultados!$A$1:$ZZ$1, 0))</f>
        <v/>
      </c>
      <c r="C149">
        <f>INDEX(resultados!$A$2:$ZZ$408, 143, MATCH($B$3, resultados!$A$1:$ZZ$1, 0))</f>
        <v/>
      </c>
    </row>
    <row r="150">
      <c r="A150">
        <f>INDEX(resultados!$A$2:$ZZ$408, 144, MATCH($B$1, resultados!$A$1:$ZZ$1, 0))</f>
        <v/>
      </c>
      <c r="B150">
        <f>INDEX(resultados!$A$2:$ZZ$408, 144, MATCH($B$2, resultados!$A$1:$ZZ$1, 0))</f>
        <v/>
      </c>
      <c r="C150">
        <f>INDEX(resultados!$A$2:$ZZ$408, 144, MATCH($B$3, resultados!$A$1:$ZZ$1, 0))</f>
        <v/>
      </c>
    </row>
    <row r="151">
      <c r="A151">
        <f>INDEX(resultados!$A$2:$ZZ$408, 145, MATCH($B$1, resultados!$A$1:$ZZ$1, 0))</f>
        <v/>
      </c>
      <c r="B151">
        <f>INDEX(resultados!$A$2:$ZZ$408, 145, MATCH($B$2, resultados!$A$1:$ZZ$1, 0))</f>
        <v/>
      </c>
      <c r="C151">
        <f>INDEX(resultados!$A$2:$ZZ$408, 145, MATCH($B$3, resultados!$A$1:$ZZ$1, 0))</f>
        <v/>
      </c>
    </row>
    <row r="152">
      <c r="A152">
        <f>INDEX(resultados!$A$2:$ZZ$408, 146, MATCH($B$1, resultados!$A$1:$ZZ$1, 0))</f>
        <v/>
      </c>
      <c r="B152">
        <f>INDEX(resultados!$A$2:$ZZ$408, 146, MATCH($B$2, resultados!$A$1:$ZZ$1, 0))</f>
        <v/>
      </c>
      <c r="C152">
        <f>INDEX(resultados!$A$2:$ZZ$408, 146, MATCH($B$3, resultados!$A$1:$ZZ$1, 0))</f>
        <v/>
      </c>
    </row>
    <row r="153">
      <c r="A153">
        <f>INDEX(resultados!$A$2:$ZZ$408, 147, MATCH($B$1, resultados!$A$1:$ZZ$1, 0))</f>
        <v/>
      </c>
      <c r="B153">
        <f>INDEX(resultados!$A$2:$ZZ$408, 147, MATCH($B$2, resultados!$A$1:$ZZ$1, 0))</f>
        <v/>
      </c>
      <c r="C153">
        <f>INDEX(resultados!$A$2:$ZZ$408, 147, MATCH($B$3, resultados!$A$1:$ZZ$1, 0))</f>
        <v/>
      </c>
    </row>
    <row r="154">
      <c r="A154">
        <f>INDEX(resultados!$A$2:$ZZ$408, 148, MATCH($B$1, resultados!$A$1:$ZZ$1, 0))</f>
        <v/>
      </c>
      <c r="B154">
        <f>INDEX(resultados!$A$2:$ZZ$408, 148, MATCH($B$2, resultados!$A$1:$ZZ$1, 0))</f>
        <v/>
      </c>
      <c r="C154">
        <f>INDEX(resultados!$A$2:$ZZ$408, 148, MATCH($B$3, resultados!$A$1:$ZZ$1, 0))</f>
        <v/>
      </c>
    </row>
    <row r="155">
      <c r="A155">
        <f>INDEX(resultados!$A$2:$ZZ$408, 149, MATCH($B$1, resultados!$A$1:$ZZ$1, 0))</f>
        <v/>
      </c>
      <c r="B155">
        <f>INDEX(resultados!$A$2:$ZZ$408, 149, MATCH($B$2, resultados!$A$1:$ZZ$1, 0))</f>
        <v/>
      </c>
      <c r="C155">
        <f>INDEX(resultados!$A$2:$ZZ$408, 149, MATCH($B$3, resultados!$A$1:$ZZ$1, 0))</f>
        <v/>
      </c>
    </row>
    <row r="156">
      <c r="A156">
        <f>INDEX(resultados!$A$2:$ZZ$408, 150, MATCH($B$1, resultados!$A$1:$ZZ$1, 0))</f>
        <v/>
      </c>
      <c r="B156">
        <f>INDEX(resultados!$A$2:$ZZ$408, 150, MATCH($B$2, resultados!$A$1:$ZZ$1, 0))</f>
        <v/>
      </c>
      <c r="C156">
        <f>INDEX(resultados!$A$2:$ZZ$408, 150, MATCH($B$3, resultados!$A$1:$ZZ$1, 0))</f>
        <v/>
      </c>
    </row>
    <row r="157">
      <c r="A157">
        <f>INDEX(resultados!$A$2:$ZZ$408, 151, MATCH($B$1, resultados!$A$1:$ZZ$1, 0))</f>
        <v/>
      </c>
      <c r="B157">
        <f>INDEX(resultados!$A$2:$ZZ$408, 151, MATCH($B$2, resultados!$A$1:$ZZ$1, 0))</f>
        <v/>
      </c>
      <c r="C157">
        <f>INDEX(resultados!$A$2:$ZZ$408, 151, MATCH($B$3, resultados!$A$1:$ZZ$1, 0))</f>
        <v/>
      </c>
    </row>
    <row r="158">
      <c r="A158">
        <f>INDEX(resultados!$A$2:$ZZ$408, 152, MATCH($B$1, resultados!$A$1:$ZZ$1, 0))</f>
        <v/>
      </c>
      <c r="B158">
        <f>INDEX(resultados!$A$2:$ZZ$408, 152, MATCH($B$2, resultados!$A$1:$ZZ$1, 0))</f>
        <v/>
      </c>
      <c r="C158">
        <f>INDEX(resultados!$A$2:$ZZ$408, 152, MATCH($B$3, resultados!$A$1:$ZZ$1, 0))</f>
        <v/>
      </c>
    </row>
    <row r="159">
      <c r="A159">
        <f>INDEX(resultados!$A$2:$ZZ$408, 153, MATCH($B$1, resultados!$A$1:$ZZ$1, 0))</f>
        <v/>
      </c>
      <c r="B159">
        <f>INDEX(resultados!$A$2:$ZZ$408, 153, MATCH($B$2, resultados!$A$1:$ZZ$1, 0))</f>
        <v/>
      </c>
      <c r="C159">
        <f>INDEX(resultados!$A$2:$ZZ$408, 153, MATCH($B$3, resultados!$A$1:$ZZ$1, 0))</f>
        <v/>
      </c>
    </row>
    <row r="160">
      <c r="A160">
        <f>INDEX(resultados!$A$2:$ZZ$408, 154, MATCH($B$1, resultados!$A$1:$ZZ$1, 0))</f>
        <v/>
      </c>
      <c r="B160">
        <f>INDEX(resultados!$A$2:$ZZ$408, 154, MATCH($B$2, resultados!$A$1:$ZZ$1, 0))</f>
        <v/>
      </c>
      <c r="C160">
        <f>INDEX(resultados!$A$2:$ZZ$408, 154, MATCH($B$3, resultados!$A$1:$ZZ$1, 0))</f>
        <v/>
      </c>
    </row>
    <row r="161">
      <c r="A161">
        <f>INDEX(resultados!$A$2:$ZZ$408, 155, MATCH($B$1, resultados!$A$1:$ZZ$1, 0))</f>
        <v/>
      </c>
      <c r="B161">
        <f>INDEX(resultados!$A$2:$ZZ$408, 155, MATCH($B$2, resultados!$A$1:$ZZ$1, 0))</f>
        <v/>
      </c>
      <c r="C161">
        <f>INDEX(resultados!$A$2:$ZZ$408, 155, MATCH($B$3, resultados!$A$1:$ZZ$1, 0))</f>
        <v/>
      </c>
    </row>
    <row r="162">
      <c r="A162">
        <f>INDEX(resultados!$A$2:$ZZ$408, 156, MATCH($B$1, resultados!$A$1:$ZZ$1, 0))</f>
        <v/>
      </c>
      <c r="B162">
        <f>INDEX(resultados!$A$2:$ZZ$408, 156, MATCH($B$2, resultados!$A$1:$ZZ$1, 0))</f>
        <v/>
      </c>
      <c r="C162">
        <f>INDEX(resultados!$A$2:$ZZ$408, 156, MATCH($B$3, resultados!$A$1:$ZZ$1, 0))</f>
        <v/>
      </c>
    </row>
    <row r="163">
      <c r="A163">
        <f>INDEX(resultados!$A$2:$ZZ$408, 157, MATCH($B$1, resultados!$A$1:$ZZ$1, 0))</f>
        <v/>
      </c>
      <c r="B163">
        <f>INDEX(resultados!$A$2:$ZZ$408, 157, MATCH($B$2, resultados!$A$1:$ZZ$1, 0))</f>
        <v/>
      </c>
      <c r="C163">
        <f>INDEX(resultados!$A$2:$ZZ$408, 157, MATCH($B$3, resultados!$A$1:$ZZ$1, 0))</f>
        <v/>
      </c>
    </row>
    <row r="164">
      <c r="A164">
        <f>INDEX(resultados!$A$2:$ZZ$408, 158, MATCH($B$1, resultados!$A$1:$ZZ$1, 0))</f>
        <v/>
      </c>
      <c r="B164">
        <f>INDEX(resultados!$A$2:$ZZ$408, 158, MATCH($B$2, resultados!$A$1:$ZZ$1, 0))</f>
        <v/>
      </c>
      <c r="C164">
        <f>INDEX(resultados!$A$2:$ZZ$408, 158, MATCH($B$3, resultados!$A$1:$ZZ$1, 0))</f>
        <v/>
      </c>
    </row>
    <row r="165">
      <c r="A165">
        <f>INDEX(resultados!$A$2:$ZZ$408, 159, MATCH($B$1, resultados!$A$1:$ZZ$1, 0))</f>
        <v/>
      </c>
      <c r="B165">
        <f>INDEX(resultados!$A$2:$ZZ$408, 159, MATCH($B$2, resultados!$A$1:$ZZ$1, 0))</f>
        <v/>
      </c>
      <c r="C165">
        <f>INDEX(resultados!$A$2:$ZZ$408, 159, MATCH($B$3, resultados!$A$1:$ZZ$1, 0))</f>
        <v/>
      </c>
    </row>
    <row r="166">
      <c r="A166">
        <f>INDEX(resultados!$A$2:$ZZ$408, 160, MATCH($B$1, resultados!$A$1:$ZZ$1, 0))</f>
        <v/>
      </c>
      <c r="B166">
        <f>INDEX(resultados!$A$2:$ZZ$408, 160, MATCH($B$2, resultados!$A$1:$ZZ$1, 0))</f>
        <v/>
      </c>
      <c r="C166">
        <f>INDEX(resultados!$A$2:$ZZ$408, 160, MATCH($B$3, resultados!$A$1:$ZZ$1, 0))</f>
        <v/>
      </c>
    </row>
    <row r="167">
      <c r="A167">
        <f>INDEX(resultados!$A$2:$ZZ$408, 161, MATCH($B$1, resultados!$A$1:$ZZ$1, 0))</f>
        <v/>
      </c>
      <c r="B167">
        <f>INDEX(resultados!$A$2:$ZZ$408, 161, MATCH($B$2, resultados!$A$1:$ZZ$1, 0))</f>
        <v/>
      </c>
      <c r="C167">
        <f>INDEX(resultados!$A$2:$ZZ$408, 161, MATCH($B$3, resultados!$A$1:$ZZ$1, 0))</f>
        <v/>
      </c>
    </row>
    <row r="168">
      <c r="A168">
        <f>INDEX(resultados!$A$2:$ZZ$408, 162, MATCH($B$1, resultados!$A$1:$ZZ$1, 0))</f>
        <v/>
      </c>
      <c r="B168">
        <f>INDEX(resultados!$A$2:$ZZ$408, 162, MATCH($B$2, resultados!$A$1:$ZZ$1, 0))</f>
        <v/>
      </c>
      <c r="C168">
        <f>INDEX(resultados!$A$2:$ZZ$408, 162, MATCH($B$3, resultados!$A$1:$ZZ$1, 0))</f>
        <v/>
      </c>
    </row>
    <row r="169">
      <c r="A169">
        <f>INDEX(resultados!$A$2:$ZZ$408, 163, MATCH($B$1, resultados!$A$1:$ZZ$1, 0))</f>
        <v/>
      </c>
      <c r="B169">
        <f>INDEX(resultados!$A$2:$ZZ$408, 163, MATCH($B$2, resultados!$A$1:$ZZ$1, 0))</f>
        <v/>
      </c>
      <c r="C169">
        <f>INDEX(resultados!$A$2:$ZZ$408, 163, MATCH($B$3, resultados!$A$1:$ZZ$1, 0))</f>
        <v/>
      </c>
    </row>
    <row r="170">
      <c r="A170">
        <f>INDEX(resultados!$A$2:$ZZ$408, 164, MATCH($B$1, resultados!$A$1:$ZZ$1, 0))</f>
        <v/>
      </c>
      <c r="B170">
        <f>INDEX(resultados!$A$2:$ZZ$408, 164, MATCH($B$2, resultados!$A$1:$ZZ$1, 0))</f>
        <v/>
      </c>
      <c r="C170">
        <f>INDEX(resultados!$A$2:$ZZ$408, 164, MATCH($B$3, resultados!$A$1:$ZZ$1, 0))</f>
        <v/>
      </c>
    </row>
    <row r="171">
      <c r="A171">
        <f>INDEX(resultados!$A$2:$ZZ$408, 165, MATCH($B$1, resultados!$A$1:$ZZ$1, 0))</f>
        <v/>
      </c>
      <c r="B171">
        <f>INDEX(resultados!$A$2:$ZZ$408, 165, MATCH($B$2, resultados!$A$1:$ZZ$1, 0))</f>
        <v/>
      </c>
      <c r="C171">
        <f>INDEX(resultados!$A$2:$ZZ$408, 165, MATCH($B$3, resultados!$A$1:$ZZ$1, 0))</f>
        <v/>
      </c>
    </row>
    <row r="172">
      <c r="A172">
        <f>INDEX(resultados!$A$2:$ZZ$408, 166, MATCH($B$1, resultados!$A$1:$ZZ$1, 0))</f>
        <v/>
      </c>
      <c r="B172">
        <f>INDEX(resultados!$A$2:$ZZ$408, 166, MATCH($B$2, resultados!$A$1:$ZZ$1, 0))</f>
        <v/>
      </c>
      <c r="C172">
        <f>INDEX(resultados!$A$2:$ZZ$408, 166, MATCH($B$3, resultados!$A$1:$ZZ$1, 0))</f>
        <v/>
      </c>
    </row>
    <row r="173">
      <c r="A173">
        <f>INDEX(resultados!$A$2:$ZZ$408, 167, MATCH($B$1, resultados!$A$1:$ZZ$1, 0))</f>
        <v/>
      </c>
      <c r="B173">
        <f>INDEX(resultados!$A$2:$ZZ$408, 167, MATCH($B$2, resultados!$A$1:$ZZ$1, 0))</f>
        <v/>
      </c>
      <c r="C173">
        <f>INDEX(resultados!$A$2:$ZZ$408, 167, MATCH($B$3, resultados!$A$1:$ZZ$1, 0))</f>
        <v/>
      </c>
    </row>
    <row r="174">
      <c r="A174">
        <f>INDEX(resultados!$A$2:$ZZ$408, 168, MATCH($B$1, resultados!$A$1:$ZZ$1, 0))</f>
        <v/>
      </c>
      <c r="B174">
        <f>INDEX(resultados!$A$2:$ZZ$408, 168, MATCH($B$2, resultados!$A$1:$ZZ$1, 0))</f>
        <v/>
      </c>
      <c r="C174">
        <f>INDEX(resultados!$A$2:$ZZ$408, 168, MATCH($B$3, resultados!$A$1:$ZZ$1, 0))</f>
        <v/>
      </c>
    </row>
    <row r="175">
      <c r="A175">
        <f>INDEX(resultados!$A$2:$ZZ$408, 169, MATCH($B$1, resultados!$A$1:$ZZ$1, 0))</f>
        <v/>
      </c>
      <c r="B175">
        <f>INDEX(resultados!$A$2:$ZZ$408, 169, MATCH($B$2, resultados!$A$1:$ZZ$1, 0))</f>
        <v/>
      </c>
      <c r="C175">
        <f>INDEX(resultados!$A$2:$ZZ$408, 169, MATCH($B$3, resultados!$A$1:$ZZ$1, 0))</f>
        <v/>
      </c>
    </row>
    <row r="176">
      <c r="A176">
        <f>INDEX(resultados!$A$2:$ZZ$408, 170, MATCH($B$1, resultados!$A$1:$ZZ$1, 0))</f>
        <v/>
      </c>
      <c r="B176">
        <f>INDEX(resultados!$A$2:$ZZ$408, 170, MATCH($B$2, resultados!$A$1:$ZZ$1, 0))</f>
        <v/>
      </c>
      <c r="C176">
        <f>INDEX(resultados!$A$2:$ZZ$408, 170, MATCH($B$3, resultados!$A$1:$ZZ$1, 0))</f>
        <v/>
      </c>
    </row>
    <row r="177">
      <c r="A177">
        <f>INDEX(resultados!$A$2:$ZZ$408, 171, MATCH($B$1, resultados!$A$1:$ZZ$1, 0))</f>
        <v/>
      </c>
      <c r="B177">
        <f>INDEX(resultados!$A$2:$ZZ$408, 171, MATCH($B$2, resultados!$A$1:$ZZ$1, 0))</f>
        <v/>
      </c>
      <c r="C177">
        <f>INDEX(resultados!$A$2:$ZZ$408, 171, MATCH($B$3, resultados!$A$1:$ZZ$1, 0))</f>
        <v/>
      </c>
    </row>
    <row r="178">
      <c r="A178">
        <f>INDEX(resultados!$A$2:$ZZ$408, 172, MATCH($B$1, resultados!$A$1:$ZZ$1, 0))</f>
        <v/>
      </c>
      <c r="B178">
        <f>INDEX(resultados!$A$2:$ZZ$408, 172, MATCH($B$2, resultados!$A$1:$ZZ$1, 0))</f>
        <v/>
      </c>
      <c r="C178">
        <f>INDEX(resultados!$A$2:$ZZ$408, 172, MATCH($B$3, resultados!$A$1:$ZZ$1, 0))</f>
        <v/>
      </c>
    </row>
    <row r="179">
      <c r="A179">
        <f>INDEX(resultados!$A$2:$ZZ$408, 173, MATCH($B$1, resultados!$A$1:$ZZ$1, 0))</f>
        <v/>
      </c>
      <c r="B179">
        <f>INDEX(resultados!$A$2:$ZZ$408, 173, MATCH($B$2, resultados!$A$1:$ZZ$1, 0))</f>
        <v/>
      </c>
      <c r="C179">
        <f>INDEX(resultados!$A$2:$ZZ$408, 173, MATCH($B$3, resultados!$A$1:$ZZ$1, 0))</f>
        <v/>
      </c>
    </row>
    <row r="180">
      <c r="A180">
        <f>INDEX(resultados!$A$2:$ZZ$408, 174, MATCH($B$1, resultados!$A$1:$ZZ$1, 0))</f>
        <v/>
      </c>
      <c r="B180">
        <f>INDEX(resultados!$A$2:$ZZ$408, 174, MATCH($B$2, resultados!$A$1:$ZZ$1, 0))</f>
        <v/>
      </c>
      <c r="C180">
        <f>INDEX(resultados!$A$2:$ZZ$408, 174, MATCH($B$3, resultados!$A$1:$ZZ$1, 0))</f>
        <v/>
      </c>
    </row>
    <row r="181">
      <c r="A181">
        <f>INDEX(resultados!$A$2:$ZZ$408, 175, MATCH($B$1, resultados!$A$1:$ZZ$1, 0))</f>
        <v/>
      </c>
      <c r="B181">
        <f>INDEX(resultados!$A$2:$ZZ$408, 175, MATCH($B$2, resultados!$A$1:$ZZ$1, 0))</f>
        <v/>
      </c>
      <c r="C181">
        <f>INDEX(resultados!$A$2:$ZZ$408, 175, MATCH($B$3, resultados!$A$1:$ZZ$1, 0))</f>
        <v/>
      </c>
    </row>
    <row r="182">
      <c r="A182">
        <f>INDEX(resultados!$A$2:$ZZ$408, 176, MATCH($B$1, resultados!$A$1:$ZZ$1, 0))</f>
        <v/>
      </c>
      <c r="B182">
        <f>INDEX(resultados!$A$2:$ZZ$408, 176, MATCH($B$2, resultados!$A$1:$ZZ$1, 0))</f>
        <v/>
      </c>
      <c r="C182">
        <f>INDEX(resultados!$A$2:$ZZ$408, 176, MATCH($B$3, resultados!$A$1:$ZZ$1, 0))</f>
        <v/>
      </c>
    </row>
    <row r="183">
      <c r="A183">
        <f>INDEX(resultados!$A$2:$ZZ$408, 177, MATCH($B$1, resultados!$A$1:$ZZ$1, 0))</f>
        <v/>
      </c>
      <c r="B183">
        <f>INDEX(resultados!$A$2:$ZZ$408, 177, MATCH($B$2, resultados!$A$1:$ZZ$1, 0))</f>
        <v/>
      </c>
      <c r="C183">
        <f>INDEX(resultados!$A$2:$ZZ$408, 177, MATCH($B$3, resultados!$A$1:$ZZ$1, 0))</f>
        <v/>
      </c>
    </row>
    <row r="184">
      <c r="A184">
        <f>INDEX(resultados!$A$2:$ZZ$408, 178, MATCH($B$1, resultados!$A$1:$ZZ$1, 0))</f>
        <v/>
      </c>
      <c r="B184">
        <f>INDEX(resultados!$A$2:$ZZ$408, 178, MATCH($B$2, resultados!$A$1:$ZZ$1, 0))</f>
        <v/>
      </c>
      <c r="C184">
        <f>INDEX(resultados!$A$2:$ZZ$408, 178, MATCH($B$3, resultados!$A$1:$ZZ$1, 0))</f>
        <v/>
      </c>
    </row>
    <row r="185">
      <c r="A185">
        <f>INDEX(resultados!$A$2:$ZZ$408, 179, MATCH($B$1, resultados!$A$1:$ZZ$1, 0))</f>
        <v/>
      </c>
      <c r="B185">
        <f>INDEX(resultados!$A$2:$ZZ$408, 179, MATCH($B$2, resultados!$A$1:$ZZ$1, 0))</f>
        <v/>
      </c>
      <c r="C185">
        <f>INDEX(resultados!$A$2:$ZZ$408, 179, MATCH($B$3, resultados!$A$1:$ZZ$1, 0))</f>
        <v/>
      </c>
    </row>
    <row r="186">
      <c r="A186">
        <f>INDEX(resultados!$A$2:$ZZ$408, 180, MATCH($B$1, resultados!$A$1:$ZZ$1, 0))</f>
        <v/>
      </c>
      <c r="B186">
        <f>INDEX(resultados!$A$2:$ZZ$408, 180, MATCH($B$2, resultados!$A$1:$ZZ$1, 0))</f>
        <v/>
      </c>
      <c r="C186">
        <f>INDEX(resultados!$A$2:$ZZ$408, 180, MATCH($B$3, resultados!$A$1:$ZZ$1, 0))</f>
        <v/>
      </c>
    </row>
    <row r="187">
      <c r="A187">
        <f>INDEX(resultados!$A$2:$ZZ$408, 181, MATCH($B$1, resultados!$A$1:$ZZ$1, 0))</f>
        <v/>
      </c>
      <c r="B187">
        <f>INDEX(resultados!$A$2:$ZZ$408, 181, MATCH($B$2, resultados!$A$1:$ZZ$1, 0))</f>
        <v/>
      </c>
      <c r="C187">
        <f>INDEX(resultados!$A$2:$ZZ$408, 181, MATCH($B$3, resultados!$A$1:$ZZ$1, 0))</f>
        <v/>
      </c>
    </row>
    <row r="188">
      <c r="A188">
        <f>INDEX(resultados!$A$2:$ZZ$408, 182, MATCH($B$1, resultados!$A$1:$ZZ$1, 0))</f>
        <v/>
      </c>
      <c r="B188">
        <f>INDEX(resultados!$A$2:$ZZ$408, 182, MATCH($B$2, resultados!$A$1:$ZZ$1, 0))</f>
        <v/>
      </c>
      <c r="C188">
        <f>INDEX(resultados!$A$2:$ZZ$408, 182, MATCH($B$3, resultados!$A$1:$ZZ$1, 0))</f>
        <v/>
      </c>
    </row>
    <row r="189">
      <c r="A189">
        <f>INDEX(resultados!$A$2:$ZZ$408, 183, MATCH($B$1, resultados!$A$1:$ZZ$1, 0))</f>
        <v/>
      </c>
      <c r="B189">
        <f>INDEX(resultados!$A$2:$ZZ$408, 183, MATCH($B$2, resultados!$A$1:$ZZ$1, 0))</f>
        <v/>
      </c>
      <c r="C189">
        <f>INDEX(resultados!$A$2:$ZZ$408, 183, MATCH($B$3, resultados!$A$1:$ZZ$1, 0))</f>
        <v/>
      </c>
    </row>
    <row r="190">
      <c r="A190">
        <f>INDEX(resultados!$A$2:$ZZ$408, 184, MATCH($B$1, resultados!$A$1:$ZZ$1, 0))</f>
        <v/>
      </c>
      <c r="B190">
        <f>INDEX(resultados!$A$2:$ZZ$408, 184, MATCH($B$2, resultados!$A$1:$ZZ$1, 0))</f>
        <v/>
      </c>
      <c r="C190">
        <f>INDEX(resultados!$A$2:$ZZ$408, 184, MATCH($B$3, resultados!$A$1:$ZZ$1, 0))</f>
        <v/>
      </c>
    </row>
    <row r="191">
      <c r="A191">
        <f>INDEX(resultados!$A$2:$ZZ$408, 185, MATCH($B$1, resultados!$A$1:$ZZ$1, 0))</f>
        <v/>
      </c>
      <c r="B191">
        <f>INDEX(resultados!$A$2:$ZZ$408, 185, MATCH($B$2, resultados!$A$1:$ZZ$1, 0))</f>
        <v/>
      </c>
      <c r="C191">
        <f>INDEX(resultados!$A$2:$ZZ$408, 185, MATCH($B$3, resultados!$A$1:$ZZ$1, 0))</f>
        <v/>
      </c>
    </row>
    <row r="192">
      <c r="A192">
        <f>INDEX(resultados!$A$2:$ZZ$408, 186, MATCH($B$1, resultados!$A$1:$ZZ$1, 0))</f>
        <v/>
      </c>
      <c r="B192">
        <f>INDEX(resultados!$A$2:$ZZ$408, 186, MATCH($B$2, resultados!$A$1:$ZZ$1, 0))</f>
        <v/>
      </c>
      <c r="C192">
        <f>INDEX(resultados!$A$2:$ZZ$408, 186, MATCH($B$3, resultados!$A$1:$ZZ$1, 0))</f>
        <v/>
      </c>
    </row>
    <row r="193">
      <c r="A193">
        <f>INDEX(resultados!$A$2:$ZZ$408, 187, MATCH($B$1, resultados!$A$1:$ZZ$1, 0))</f>
        <v/>
      </c>
      <c r="B193">
        <f>INDEX(resultados!$A$2:$ZZ$408, 187, MATCH($B$2, resultados!$A$1:$ZZ$1, 0))</f>
        <v/>
      </c>
      <c r="C193">
        <f>INDEX(resultados!$A$2:$ZZ$408, 187, MATCH($B$3, resultados!$A$1:$ZZ$1, 0))</f>
        <v/>
      </c>
    </row>
    <row r="194">
      <c r="A194">
        <f>INDEX(resultados!$A$2:$ZZ$408, 188, MATCH($B$1, resultados!$A$1:$ZZ$1, 0))</f>
        <v/>
      </c>
      <c r="B194">
        <f>INDEX(resultados!$A$2:$ZZ$408, 188, MATCH($B$2, resultados!$A$1:$ZZ$1, 0))</f>
        <v/>
      </c>
      <c r="C194">
        <f>INDEX(resultados!$A$2:$ZZ$408, 188, MATCH($B$3, resultados!$A$1:$ZZ$1, 0))</f>
        <v/>
      </c>
    </row>
    <row r="195">
      <c r="A195">
        <f>INDEX(resultados!$A$2:$ZZ$408, 189, MATCH($B$1, resultados!$A$1:$ZZ$1, 0))</f>
        <v/>
      </c>
      <c r="B195">
        <f>INDEX(resultados!$A$2:$ZZ$408, 189, MATCH($B$2, resultados!$A$1:$ZZ$1, 0))</f>
        <v/>
      </c>
      <c r="C195">
        <f>INDEX(resultados!$A$2:$ZZ$408, 189, MATCH($B$3, resultados!$A$1:$ZZ$1, 0))</f>
        <v/>
      </c>
    </row>
    <row r="196">
      <c r="A196">
        <f>INDEX(resultados!$A$2:$ZZ$408, 190, MATCH($B$1, resultados!$A$1:$ZZ$1, 0))</f>
        <v/>
      </c>
      <c r="B196">
        <f>INDEX(resultados!$A$2:$ZZ$408, 190, MATCH($B$2, resultados!$A$1:$ZZ$1, 0))</f>
        <v/>
      </c>
      <c r="C196">
        <f>INDEX(resultados!$A$2:$ZZ$408, 190, MATCH($B$3, resultados!$A$1:$ZZ$1, 0))</f>
        <v/>
      </c>
    </row>
    <row r="197">
      <c r="A197">
        <f>INDEX(resultados!$A$2:$ZZ$408, 191, MATCH($B$1, resultados!$A$1:$ZZ$1, 0))</f>
        <v/>
      </c>
      <c r="B197">
        <f>INDEX(resultados!$A$2:$ZZ$408, 191, MATCH($B$2, resultados!$A$1:$ZZ$1, 0))</f>
        <v/>
      </c>
      <c r="C197">
        <f>INDEX(resultados!$A$2:$ZZ$408, 191, MATCH($B$3, resultados!$A$1:$ZZ$1, 0))</f>
        <v/>
      </c>
    </row>
    <row r="198">
      <c r="A198">
        <f>INDEX(resultados!$A$2:$ZZ$408, 192, MATCH($B$1, resultados!$A$1:$ZZ$1, 0))</f>
        <v/>
      </c>
      <c r="B198">
        <f>INDEX(resultados!$A$2:$ZZ$408, 192, MATCH($B$2, resultados!$A$1:$ZZ$1, 0))</f>
        <v/>
      </c>
      <c r="C198">
        <f>INDEX(resultados!$A$2:$ZZ$408, 192, MATCH($B$3, resultados!$A$1:$ZZ$1, 0))</f>
        <v/>
      </c>
    </row>
    <row r="199">
      <c r="A199">
        <f>INDEX(resultados!$A$2:$ZZ$408, 193, MATCH($B$1, resultados!$A$1:$ZZ$1, 0))</f>
        <v/>
      </c>
      <c r="B199">
        <f>INDEX(resultados!$A$2:$ZZ$408, 193, MATCH($B$2, resultados!$A$1:$ZZ$1, 0))</f>
        <v/>
      </c>
      <c r="C199">
        <f>INDEX(resultados!$A$2:$ZZ$408, 193, MATCH($B$3, resultados!$A$1:$ZZ$1, 0))</f>
        <v/>
      </c>
    </row>
    <row r="200">
      <c r="A200">
        <f>INDEX(resultados!$A$2:$ZZ$408, 194, MATCH($B$1, resultados!$A$1:$ZZ$1, 0))</f>
        <v/>
      </c>
      <c r="B200">
        <f>INDEX(resultados!$A$2:$ZZ$408, 194, MATCH($B$2, resultados!$A$1:$ZZ$1, 0))</f>
        <v/>
      </c>
      <c r="C200">
        <f>INDEX(resultados!$A$2:$ZZ$408, 194, MATCH($B$3, resultados!$A$1:$ZZ$1, 0))</f>
        <v/>
      </c>
    </row>
    <row r="201">
      <c r="A201">
        <f>INDEX(resultados!$A$2:$ZZ$408, 195, MATCH($B$1, resultados!$A$1:$ZZ$1, 0))</f>
        <v/>
      </c>
      <c r="B201">
        <f>INDEX(resultados!$A$2:$ZZ$408, 195, MATCH($B$2, resultados!$A$1:$ZZ$1, 0))</f>
        <v/>
      </c>
      <c r="C201">
        <f>INDEX(resultados!$A$2:$ZZ$408, 195, MATCH($B$3, resultados!$A$1:$ZZ$1, 0))</f>
        <v/>
      </c>
    </row>
    <row r="202">
      <c r="A202">
        <f>INDEX(resultados!$A$2:$ZZ$408, 196, MATCH($B$1, resultados!$A$1:$ZZ$1, 0))</f>
        <v/>
      </c>
      <c r="B202">
        <f>INDEX(resultados!$A$2:$ZZ$408, 196, MATCH($B$2, resultados!$A$1:$ZZ$1, 0))</f>
        <v/>
      </c>
      <c r="C202">
        <f>INDEX(resultados!$A$2:$ZZ$408, 196, MATCH($B$3, resultados!$A$1:$ZZ$1, 0))</f>
        <v/>
      </c>
    </row>
    <row r="203">
      <c r="A203">
        <f>INDEX(resultados!$A$2:$ZZ$408, 197, MATCH($B$1, resultados!$A$1:$ZZ$1, 0))</f>
        <v/>
      </c>
      <c r="B203">
        <f>INDEX(resultados!$A$2:$ZZ$408, 197, MATCH($B$2, resultados!$A$1:$ZZ$1, 0))</f>
        <v/>
      </c>
      <c r="C203">
        <f>INDEX(resultados!$A$2:$ZZ$408, 197, MATCH($B$3, resultados!$A$1:$ZZ$1, 0))</f>
        <v/>
      </c>
    </row>
    <row r="204">
      <c r="A204">
        <f>INDEX(resultados!$A$2:$ZZ$408, 198, MATCH($B$1, resultados!$A$1:$ZZ$1, 0))</f>
        <v/>
      </c>
      <c r="B204">
        <f>INDEX(resultados!$A$2:$ZZ$408, 198, MATCH($B$2, resultados!$A$1:$ZZ$1, 0))</f>
        <v/>
      </c>
      <c r="C204">
        <f>INDEX(resultados!$A$2:$ZZ$408, 198, MATCH($B$3, resultados!$A$1:$ZZ$1, 0))</f>
        <v/>
      </c>
    </row>
    <row r="205">
      <c r="A205">
        <f>INDEX(resultados!$A$2:$ZZ$408, 199, MATCH($B$1, resultados!$A$1:$ZZ$1, 0))</f>
        <v/>
      </c>
      <c r="B205">
        <f>INDEX(resultados!$A$2:$ZZ$408, 199, MATCH($B$2, resultados!$A$1:$ZZ$1, 0))</f>
        <v/>
      </c>
      <c r="C205">
        <f>INDEX(resultados!$A$2:$ZZ$408, 199, MATCH($B$3, resultados!$A$1:$ZZ$1, 0))</f>
        <v/>
      </c>
    </row>
    <row r="206">
      <c r="A206">
        <f>INDEX(resultados!$A$2:$ZZ$408, 200, MATCH($B$1, resultados!$A$1:$ZZ$1, 0))</f>
        <v/>
      </c>
      <c r="B206">
        <f>INDEX(resultados!$A$2:$ZZ$408, 200, MATCH($B$2, resultados!$A$1:$ZZ$1, 0))</f>
        <v/>
      </c>
      <c r="C206">
        <f>INDEX(resultados!$A$2:$ZZ$408, 200, MATCH($B$3, resultados!$A$1:$ZZ$1, 0))</f>
        <v/>
      </c>
    </row>
    <row r="207">
      <c r="A207">
        <f>INDEX(resultados!$A$2:$ZZ$408, 201, MATCH($B$1, resultados!$A$1:$ZZ$1, 0))</f>
        <v/>
      </c>
      <c r="B207">
        <f>INDEX(resultados!$A$2:$ZZ$408, 201, MATCH($B$2, resultados!$A$1:$ZZ$1, 0))</f>
        <v/>
      </c>
      <c r="C207">
        <f>INDEX(resultados!$A$2:$ZZ$408, 201, MATCH($B$3, resultados!$A$1:$ZZ$1, 0))</f>
        <v/>
      </c>
    </row>
    <row r="208">
      <c r="A208">
        <f>INDEX(resultados!$A$2:$ZZ$408, 202, MATCH($B$1, resultados!$A$1:$ZZ$1, 0))</f>
        <v/>
      </c>
      <c r="B208">
        <f>INDEX(resultados!$A$2:$ZZ$408, 202, MATCH($B$2, resultados!$A$1:$ZZ$1, 0))</f>
        <v/>
      </c>
      <c r="C208">
        <f>INDEX(resultados!$A$2:$ZZ$408, 202, MATCH($B$3, resultados!$A$1:$ZZ$1, 0))</f>
        <v/>
      </c>
    </row>
    <row r="209">
      <c r="A209">
        <f>INDEX(resultados!$A$2:$ZZ$408, 203, MATCH($B$1, resultados!$A$1:$ZZ$1, 0))</f>
        <v/>
      </c>
      <c r="B209">
        <f>INDEX(resultados!$A$2:$ZZ$408, 203, MATCH($B$2, resultados!$A$1:$ZZ$1, 0))</f>
        <v/>
      </c>
      <c r="C209">
        <f>INDEX(resultados!$A$2:$ZZ$408, 203, MATCH($B$3, resultados!$A$1:$ZZ$1, 0))</f>
        <v/>
      </c>
    </row>
    <row r="210">
      <c r="A210">
        <f>INDEX(resultados!$A$2:$ZZ$408, 204, MATCH($B$1, resultados!$A$1:$ZZ$1, 0))</f>
        <v/>
      </c>
      <c r="B210">
        <f>INDEX(resultados!$A$2:$ZZ$408, 204, MATCH($B$2, resultados!$A$1:$ZZ$1, 0))</f>
        <v/>
      </c>
      <c r="C210">
        <f>INDEX(resultados!$A$2:$ZZ$408, 204, MATCH($B$3, resultados!$A$1:$ZZ$1, 0))</f>
        <v/>
      </c>
    </row>
    <row r="211">
      <c r="A211">
        <f>INDEX(resultados!$A$2:$ZZ$408, 205, MATCH($B$1, resultados!$A$1:$ZZ$1, 0))</f>
        <v/>
      </c>
      <c r="B211">
        <f>INDEX(resultados!$A$2:$ZZ$408, 205, MATCH($B$2, resultados!$A$1:$ZZ$1, 0))</f>
        <v/>
      </c>
      <c r="C211">
        <f>INDEX(resultados!$A$2:$ZZ$408, 205, MATCH($B$3, resultados!$A$1:$ZZ$1, 0))</f>
        <v/>
      </c>
    </row>
    <row r="212">
      <c r="A212">
        <f>INDEX(resultados!$A$2:$ZZ$408, 206, MATCH($B$1, resultados!$A$1:$ZZ$1, 0))</f>
        <v/>
      </c>
      <c r="B212">
        <f>INDEX(resultados!$A$2:$ZZ$408, 206, MATCH($B$2, resultados!$A$1:$ZZ$1, 0))</f>
        <v/>
      </c>
      <c r="C212">
        <f>INDEX(resultados!$A$2:$ZZ$408, 206, MATCH($B$3, resultados!$A$1:$ZZ$1, 0))</f>
        <v/>
      </c>
    </row>
    <row r="213">
      <c r="A213">
        <f>INDEX(resultados!$A$2:$ZZ$408, 207, MATCH($B$1, resultados!$A$1:$ZZ$1, 0))</f>
        <v/>
      </c>
      <c r="B213">
        <f>INDEX(resultados!$A$2:$ZZ$408, 207, MATCH($B$2, resultados!$A$1:$ZZ$1, 0))</f>
        <v/>
      </c>
      <c r="C213">
        <f>INDEX(resultados!$A$2:$ZZ$408, 207, MATCH($B$3, resultados!$A$1:$ZZ$1, 0))</f>
        <v/>
      </c>
    </row>
    <row r="214">
      <c r="A214">
        <f>INDEX(resultados!$A$2:$ZZ$408, 208, MATCH($B$1, resultados!$A$1:$ZZ$1, 0))</f>
        <v/>
      </c>
      <c r="B214">
        <f>INDEX(resultados!$A$2:$ZZ$408, 208, MATCH($B$2, resultados!$A$1:$ZZ$1, 0))</f>
        <v/>
      </c>
      <c r="C214">
        <f>INDEX(resultados!$A$2:$ZZ$408, 208, MATCH($B$3, resultados!$A$1:$ZZ$1, 0))</f>
        <v/>
      </c>
    </row>
    <row r="215">
      <c r="A215">
        <f>INDEX(resultados!$A$2:$ZZ$408, 209, MATCH($B$1, resultados!$A$1:$ZZ$1, 0))</f>
        <v/>
      </c>
      <c r="B215">
        <f>INDEX(resultados!$A$2:$ZZ$408, 209, MATCH($B$2, resultados!$A$1:$ZZ$1, 0))</f>
        <v/>
      </c>
      <c r="C215">
        <f>INDEX(resultados!$A$2:$ZZ$408, 209, MATCH($B$3, resultados!$A$1:$ZZ$1, 0))</f>
        <v/>
      </c>
    </row>
    <row r="216">
      <c r="A216">
        <f>INDEX(resultados!$A$2:$ZZ$408, 210, MATCH($B$1, resultados!$A$1:$ZZ$1, 0))</f>
        <v/>
      </c>
      <c r="B216">
        <f>INDEX(resultados!$A$2:$ZZ$408, 210, MATCH($B$2, resultados!$A$1:$ZZ$1, 0))</f>
        <v/>
      </c>
      <c r="C216">
        <f>INDEX(resultados!$A$2:$ZZ$408, 210, MATCH($B$3, resultados!$A$1:$ZZ$1, 0))</f>
        <v/>
      </c>
    </row>
    <row r="217">
      <c r="A217">
        <f>INDEX(resultados!$A$2:$ZZ$408, 211, MATCH($B$1, resultados!$A$1:$ZZ$1, 0))</f>
        <v/>
      </c>
      <c r="B217">
        <f>INDEX(resultados!$A$2:$ZZ$408, 211, MATCH($B$2, resultados!$A$1:$ZZ$1, 0))</f>
        <v/>
      </c>
      <c r="C217">
        <f>INDEX(resultados!$A$2:$ZZ$408, 211, MATCH($B$3, resultados!$A$1:$ZZ$1, 0))</f>
        <v/>
      </c>
    </row>
    <row r="218">
      <c r="A218">
        <f>INDEX(resultados!$A$2:$ZZ$408, 212, MATCH($B$1, resultados!$A$1:$ZZ$1, 0))</f>
        <v/>
      </c>
      <c r="B218">
        <f>INDEX(resultados!$A$2:$ZZ$408, 212, MATCH($B$2, resultados!$A$1:$ZZ$1, 0))</f>
        <v/>
      </c>
      <c r="C218">
        <f>INDEX(resultados!$A$2:$ZZ$408, 212, MATCH($B$3, resultados!$A$1:$ZZ$1, 0))</f>
        <v/>
      </c>
    </row>
    <row r="219">
      <c r="A219">
        <f>INDEX(resultados!$A$2:$ZZ$408, 213, MATCH($B$1, resultados!$A$1:$ZZ$1, 0))</f>
        <v/>
      </c>
      <c r="B219">
        <f>INDEX(resultados!$A$2:$ZZ$408, 213, MATCH($B$2, resultados!$A$1:$ZZ$1, 0))</f>
        <v/>
      </c>
      <c r="C219">
        <f>INDEX(resultados!$A$2:$ZZ$408, 213, MATCH($B$3, resultados!$A$1:$ZZ$1, 0))</f>
        <v/>
      </c>
    </row>
    <row r="220">
      <c r="A220">
        <f>INDEX(resultados!$A$2:$ZZ$408, 214, MATCH($B$1, resultados!$A$1:$ZZ$1, 0))</f>
        <v/>
      </c>
      <c r="B220">
        <f>INDEX(resultados!$A$2:$ZZ$408, 214, MATCH($B$2, resultados!$A$1:$ZZ$1, 0))</f>
        <v/>
      </c>
      <c r="C220">
        <f>INDEX(resultados!$A$2:$ZZ$408, 214, MATCH($B$3, resultados!$A$1:$ZZ$1, 0))</f>
        <v/>
      </c>
    </row>
    <row r="221">
      <c r="A221">
        <f>INDEX(resultados!$A$2:$ZZ$408, 215, MATCH($B$1, resultados!$A$1:$ZZ$1, 0))</f>
        <v/>
      </c>
      <c r="B221">
        <f>INDEX(resultados!$A$2:$ZZ$408, 215, MATCH($B$2, resultados!$A$1:$ZZ$1, 0))</f>
        <v/>
      </c>
      <c r="C221">
        <f>INDEX(resultados!$A$2:$ZZ$408, 215, MATCH($B$3, resultados!$A$1:$ZZ$1, 0))</f>
        <v/>
      </c>
    </row>
    <row r="222">
      <c r="A222">
        <f>INDEX(resultados!$A$2:$ZZ$408, 216, MATCH($B$1, resultados!$A$1:$ZZ$1, 0))</f>
        <v/>
      </c>
      <c r="B222">
        <f>INDEX(resultados!$A$2:$ZZ$408, 216, MATCH($B$2, resultados!$A$1:$ZZ$1, 0))</f>
        <v/>
      </c>
      <c r="C222">
        <f>INDEX(resultados!$A$2:$ZZ$408, 216, MATCH($B$3, resultados!$A$1:$ZZ$1, 0))</f>
        <v/>
      </c>
    </row>
    <row r="223">
      <c r="A223">
        <f>INDEX(resultados!$A$2:$ZZ$408, 217, MATCH($B$1, resultados!$A$1:$ZZ$1, 0))</f>
        <v/>
      </c>
      <c r="B223">
        <f>INDEX(resultados!$A$2:$ZZ$408, 217, MATCH($B$2, resultados!$A$1:$ZZ$1, 0))</f>
        <v/>
      </c>
      <c r="C223">
        <f>INDEX(resultados!$A$2:$ZZ$408, 217, MATCH($B$3, resultados!$A$1:$ZZ$1, 0))</f>
        <v/>
      </c>
    </row>
    <row r="224">
      <c r="A224">
        <f>INDEX(resultados!$A$2:$ZZ$408, 218, MATCH($B$1, resultados!$A$1:$ZZ$1, 0))</f>
        <v/>
      </c>
      <c r="B224">
        <f>INDEX(resultados!$A$2:$ZZ$408, 218, MATCH($B$2, resultados!$A$1:$ZZ$1, 0))</f>
        <v/>
      </c>
      <c r="C224">
        <f>INDEX(resultados!$A$2:$ZZ$408, 218, MATCH($B$3, resultados!$A$1:$ZZ$1, 0))</f>
        <v/>
      </c>
    </row>
    <row r="225">
      <c r="A225">
        <f>INDEX(resultados!$A$2:$ZZ$408, 219, MATCH($B$1, resultados!$A$1:$ZZ$1, 0))</f>
        <v/>
      </c>
      <c r="B225">
        <f>INDEX(resultados!$A$2:$ZZ$408, 219, MATCH($B$2, resultados!$A$1:$ZZ$1, 0))</f>
        <v/>
      </c>
      <c r="C225">
        <f>INDEX(resultados!$A$2:$ZZ$408, 219, MATCH($B$3, resultados!$A$1:$ZZ$1, 0))</f>
        <v/>
      </c>
    </row>
    <row r="226">
      <c r="A226">
        <f>INDEX(resultados!$A$2:$ZZ$408, 220, MATCH($B$1, resultados!$A$1:$ZZ$1, 0))</f>
        <v/>
      </c>
      <c r="B226">
        <f>INDEX(resultados!$A$2:$ZZ$408, 220, MATCH($B$2, resultados!$A$1:$ZZ$1, 0))</f>
        <v/>
      </c>
      <c r="C226">
        <f>INDEX(resultados!$A$2:$ZZ$408, 220, MATCH($B$3, resultados!$A$1:$ZZ$1, 0))</f>
        <v/>
      </c>
    </row>
    <row r="227">
      <c r="A227">
        <f>INDEX(resultados!$A$2:$ZZ$408, 221, MATCH($B$1, resultados!$A$1:$ZZ$1, 0))</f>
        <v/>
      </c>
      <c r="B227">
        <f>INDEX(resultados!$A$2:$ZZ$408, 221, MATCH($B$2, resultados!$A$1:$ZZ$1, 0))</f>
        <v/>
      </c>
      <c r="C227">
        <f>INDEX(resultados!$A$2:$ZZ$408, 221, MATCH($B$3, resultados!$A$1:$ZZ$1, 0))</f>
        <v/>
      </c>
    </row>
    <row r="228">
      <c r="A228">
        <f>INDEX(resultados!$A$2:$ZZ$408, 222, MATCH($B$1, resultados!$A$1:$ZZ$1, 0))</f>
        <v/>
      </c>
      <c r="B228">
        <f>INDEX(resultados!$A$2:$ZZ$408, 222, MATCH($B$2, resultados!$A$1:$ZZ$1, 0))</f>
        <v/>
      </c>
      <c r="C228">
        <f>INDEX(resultados!$A$2:$ZZ$408, 222, MATCH($B$3, resultados!$A$1:$ZZ$1, 0))</f>
        <v/>
      </c>
    </row>
    <row r="229">
      <c r="A229">
        <f>INDEX(resultados!$A$2:$ZZ$408, 223, MATCH($B$1, resultados!$A$1:$ZZ$1, 0))</f>
        <v/>
      </c>
      <c r="B229">
        <f>INDEX(resultados!$A$2:$ZZ$408, 223, MATCH($B$2, resultados!$A$1:$ZZ$1, 0))</f>
        <v/>
      </c>
      <c r="C229">
        <f>INDEX(resultados!$A$2:$ZZ$408, 223, MATCH($B$3, resultados!$A$1:$ZZ$1, 0))</f>
        <v/>
      </c>
    </row>
    <row r="230">
      <c r="A230">
        <f>INDEX(resultados!$A$2:$ZZ$408, 224, MATCH($B$1, resultados!$A$1:$ZZ$1, 0))</f>
        <v/>
      </c>
      <c r="B230">
        <f>INDEX(resultados!$A$2:$ZZ$408, 224, MATCH($B$2, resultados!$A$1:$ZZ$1, 0))</f>
        <v/>
      </c>
      <c r="C230">
        <f>INDEX(resultados!$A$2:$ZZ$408, 224, MATCH($B$3, resultados!$A$1:$ZZ$1, 0))</f>
        <v/>
      </c>
    </row>
    <row r="231">
      <c r="A231">
        <f>INDEX(resultados!$A$2:$ZZ$408, 225, MATCH($B$1, resultados!$A$1:$ZZ$1, 0))</f>
        <v/>
      </c>
      <c r="B231">
        <f>INDEX(resultados!$A$2:$ZZ$408, 225, MATCH($B$2, resultados!$A$1:$ZZ$1, 0))</f>
        <v/>
      </c>
      <c r="C231">
        <f>INDEX(resultados!$A$2:$ZZ$408, 225, MATCH($B$3, resultados!$A$1:$ZZ$1, 0))</f>
        <v/>
      </c>
    </row>
    <row r="232">
      <c r="A232">
        <f>INDEX(resultados!$A$2:$ZZ$408, 226, MATCH($B$1, resultados!$A$1:$ZZ$1, 0))</f>
        <v/>
      </c>
      <c r="B232">
        <f>INDEX(resultados!$A$2:$ZZ$408, 226, MATCH($B$2, resultados!$A$1:$ZZ$1, 0))</f>
        <v/>
      </c>
      <c r="C232">
        <f>INDEX(resultados!$A$2:$ZZ$408, 226, MATCH($B$3, resultados!$A$1:$ZZ$1, 0))</f>
        <v/>
      </c>
    </row>
    <row r="233">
      <c r="A233">
        <f>INDEX(resultados!$A$2:$ZZ$408, 227, MATCH($B$1, resultados!$A$1:$ZZ$1, 0))</f>
        <v/>
      </c>
      <c r="B233">
        <f>INDEX(resultados!$A$2:$ZZ$408, 227, MATCH($B$2, resultados!$A$1:$ZZ$1, 0))</f>
        <v/>
      </c>
      <c r="C233">
        <f>INDEX(resultados!$A$2:$ZZ$408, 227, MATCH($B$3, resultados!$A$1:$ZZ$1, 0))</f>
        <v/>
      </c>
    </row>
    <row r="234">
      <c r="A234">
        <f>INDEX(resultados!$A$2:$ZZ$408, 228, MATCH($B$1, resultados!$A$1:$ZZ$1, 0))</f>
        <v/>
      </c>
      <c r="B234">
        <f>INDEX(resultados!$A$2:$ZZ$408, 228, MATCH($B$2, resultados!$A$1:$ZZ$1, 0))</f>
        <v/>
      </c>
      <c r="C234">
        <f>INDEX(resultados!$A$2:$ZZ$408, 228, MATCH($B$3, resultados!$A$1:$ZZ$1, 0))</f>
        <v/>
      </c>
    </row>
    <row r="235">
      <c r="A235">
        <f>INDEX(resultados!$A$2:$ZZ$408, 229, MATCH($B$1, resultados!$A$1:$ZZ$1, 0))</f>
        <v/>
      </c>
      <c r="B235">
        <f>INDEX(resultados!$A$2:$ZZ$408, 229, MATCH($B$2, resultados!$A$1:$ZZ$1, 0))</f>
        <v/>
      </c>
      <c r="C235">
        <f>INDEX(resultados!$A$2:$ZZ$408, 229, MATCH($B$3, resultados!$A$1:$ZZ$1, 0))</f>
        <v/>
      </c>
    </row>
    <row r="236">
      <c r="A236">
        <f>INDEX(resultados!$A$2:$ZZ$408, 230, MATCH($B$1, resultados!$A$1:$ZZ$1, 0))</f>
        <v/>
      </c>
      <c r="B236">
        <f>INDEX(resultados!$A$2:$ZZ$408, 230, MATCH($B$2, resultados!$A$1:$ZZ$1, 0))</f>
        <v/>
      </c>
      <c r="C236">
        <f>INDEX(resultados!$A$2:$ZZ$408, 230, MATCH($B$3, resultados!$A$1:$ZZ$1, 0))</f>
        <v/>
      </c>
    </row>
    <row r="237">
      <c r="A237">
        <f>INDEX(resultados!$A$2:$ZZ$408, 231, MATCH($B$1, resultados!$A$1:$ZZ$1, 0))</f>
        <v/>
      </c>
      <c r="B237">
        <f>INDEX(resultados!$A$2:$ZZ$408, 231, MATCH($B$2, resultados!$A$1:$ZZ$1, 0))</f>
        <v/>
      </c>
      <c r="C237">
        <f>INDEX(resultados!$A$2:$ZZ$408, 231, MATCH($B$3, resultados!$A$1:$ZZ$1, 0))</f>
        <v/>
      </c>
    </row>
    <row r="238">
      <c r="A238">
        <f>INDEX(resultados!$A$2:$ZZ$408, 232, MATCH($B$1, resultados!$A$1:$ZZ$1, 0))</f>
        <v/>
      </c>
      <c r="B238">
        <f>INDEX(resultados!$A$2:$ZZ$408, 232, MATCH($B$2, resultados!$A$1:$ZZ$1, 0))</f>
        <v/>
      </c>
      <c r="C238">
        <f>INDEX(resultados!$A$2:$ZZ$408, 232, MATCH($B$3, resultados!$A$1:$ZZ$1, 0))</f>
        <v/>
      </c>
    </row>
    <row r="239">
      <c r="A239">
        <f>INDEX(resultados!$A$2:$ZZ$408, 233, MATCH($B$1, resultados!$A$1:$ZZ$1, 0))</f>
        <v/>
      </c>
      <c r="B239">
        <f>INDEX(resultados!$A$2:$ZZ$408, 233, MATCH($B$2, resultados!$A$1:$ZZ$1, 0))</f>
        <v/>
      </c>
      <c r="C239">
        <f>INDEX(resultados!$A$2:$ZZ$408, 233, MATCH($B$3, resultados!$A$1:$ZZ$1, 0))</f>
        <v/>
      </c>
    </row>
    <row r="240">
      <c r="A240">
        <f>INDEX(resultados!$A$2:$ZZ$408, 234, MATCH($B$1, resultados!$A$1:$ZZ$1, 0))</f>
        <v/>
      </c>
      <c r="B240">
        <f>INDEX(resultados!$A$2:$ZZ$408, 234, MATCH($B$2, resultados!$A$1:$ZZ$1, 0))</f>
        <v/>
      </c>
      <c r="C240">
        <f>INDEX(resultados!$A$2:$ZZ$408, 234, MATCH($B$3, resultados!$A$1:$ZZ$1, 0))</f>
        <v/>
      </c>
    </row>
    <row r="241">
      <c r="A241">
        <f>INDEX(resultados!$A$2:$ZZ$408, 235, MATCH($B$1, resultados!$A$1:$ZZ$1, 0))</f>
        <v/>
      </c>
      <c r="B241">
        <f>INDEX(resultados!$A$2:$ZZ$408, 235, MATCH($B$2, resultados!$A$1:$ZZ$1, 0))</f>
        <v/>
      </c>
      <c r="C241">
        <f>INDEX(resultados!$A$2:$ZZ$408, 235, MATCH($B$3, resultados!$A$1:$ZZ$1, 0))</f>
        <v/>
      </c>
    </row>
    <row r="242">
      <c r="A242">
        <f>INDEX(resultados!$A$2:$ZZ$408, 236, MATCH($B$1, resultados!$A$1:$ZZ$1, 0))</f>
        <v/>
      </c>
      <c r="B242">
        <f>INDEX(resultados!$A$2:$ZZ$408, 236, MATCH($B$2, resultados!$A$1:$ZZ$1, 0))</f>
        <v/>
      </c>
      <c r="C242">
        <f>INDEX(resultados!$A$2:$ZZ$408, 236, MATCH($B$3, resultados!$A$1:$ZZ$1, 0))</f>
        <v/>
      </c>
    </row>
    <row r="243">
      <c r="A243">
        <f>INDEX(resultados!$A$2:$ZZ$408, 237, MATCH($B$1, resultados!$A$1:$ZZ$1, 0))</f>
        <v/>
      </c>
      <c r="B243">
        <f>INDEX(resultados!$A$2:$ZZ$408, 237, MATCH($B$2, resultados!$A$1:$ZZ$1, 0))</f>
        <v/>
      </c>
      <c r="C243">
        <f>INDEX(resultados!$A$2:$ZZ$408, 237, MATCH($B$3, resultados!$A$1:$ZZ$1, 0))</f>
        <v/>
      </c>
    </row>
    <row r="244">
      <c r="A244">
        <f>INDEX(resultados!$A$2:$ZZ$408, 238, MATCH($B$1, resultados!$A$1:$ZZ$1, 0))</f>
        <v/>
      </c>
      <c r="B244">
        <f>INDEX(resultados!$A$2:$ZZ$408, 238, MATCH($B$2, resultados!$A$1:$ZZ$1, 0))</f>
        <v/>
      </c>
      <c r="C244">
        <f>INDEX(resultados!$A$2:$ZZ$408, 238, MATCH($B$3, resultados!$A$1:$ZZ$1, 0))</f>
        <v/>
      </c>
    </row>
    <row r="245">
      <c r="A245">
        <f>INDEX(resultados!$A$2:$ZZ$408, 239, MATCH($B$1, resultados!$A$1:$ZZ$1, 0))</f>
        <v/>
      </c>
      <c r="B245">
        <f>INDEX(resultados!$A$2:$ZZ$408, 239, MATCH($B$2, resultados!$A$1:$ZZ$1, 0))</f>
        <v/>
      </c>
      <c r="C245">
        <f>INDEX(resultados!$A$2:$ZZ$408, 239, MATCH($B$3, resultados!$A$1:$ZZ$1, 0))</f>
        <v/>
      </c>
    </row>
    <row r="246">
      <c r="A246">
        <f>INDEX(resultados!$A$2:$ZZ$408, 240, MATCH($B$1, resultados!$A$1:$ZZ$1, 0))</f>
        <v/>
      </c>
      <c r="B246">
        <f>INDEX(resultados!$A$2:$ZZ$408, 240, MATCH($B$2, resultados!$A$1:$ZZ$1, 0))</f>
        <v/>
      </c>
      <c r="C246">
        <f>INDEX(resultados!$A$2:$ZZ$408, 240, MATCH($B$3, resultados!$A$1:$ZZ$1, 0))</f>
        <v/>
      </c>
    </row>
    <row r="247">
      <c r="A247">
        <f>INDEX(resultados!$A$2:$ZZ$408, 241, MATCH($B$1, resultados!$A$1:$ZZ$1, 0))</f>
        <v/>
      </c>
      <c r="B247">
        <f>INDEX(resultados!$A$2:$ZZ$408, 241, MATCH($B$2, resultados!$A$1:$ZZ$1, 0))</f>
        <v/>
      </c>
      <c r="C247">
        <f>INDEX(resultados!$A$2:$ZZ$408, 241, MATCH($B$3, resultados!$A$1:$ZZ$1, 0))</f>
        <v/>
      </c>
    </row>
    <row r="248">
      <c r="A248">
        <f>INDEX(resultados!$A$2:$ZZ$408, 242, MATCH($B$1, resultados!$A$1:$ZZ$1, 0))</f>
        <v/>
      </c>
      <c r="B248">
        <f>INDEX(resultados!$A$2:$ZZ$408, 242, MATCH($B$2, resultados!$A$1:$ZZ$1, 0))</f>
        <v/>
      </c>
      <c r="C248">
        <f>INDEX(resultados!$A$2:$ZZ$408, 242, MATCH($B$3, resultados!$A$1:$ZZ$1, 0))</f>
        <v/>
      </c>
    </row>
    <row r="249">
      <c r="A249">
        <f>INDEX(resultados!$A$2:$ZZ$408, 243, MATCH($B$1, resultados!$A$1:$ZZ$1, 0))</f>
        <v/>
      </c>
      <c r="B249">
        <f>INDEX(resultados!$A$2:$ZZ$408, 243, MATCH($B$2, resultados!$A$1:$ZZ$1, 0))</f>
        <v/>
      </c>
      <c r="C249">
        <f>INDEX(resultados!$A$2:$ZZ$408, 243, MATCH($B$3, resultados!$A$1:$ZZ$1, 0))</f>
        <v/>
      </c>
    </row>
    <row r="250">
      <c r="A250">
        <f>INDEX(resultados!$A$2:$ZZ$408, 244, MATCH($B$1, resultados!$A$1:$ZZ$1, 0))</f>
        <v/>
      </c>
      <c r="B250">
        <f>INDEX(resultados!$A$2:$ZZ$408, 244, MATCH($B$2, resultados!$A$1:$ZZ$1, 0))</f>
        <v/>
      </c>
      <c r="C250">
        <f>INDEX(resultados!$A$2:$ZZ$408, 244, MATCH($B$3, resultados!$A$1:$ZZ$1, 0))</f>
        <v/>
      </c>
    </row>
    <row r="251">
      <c r="A251">
        <f>INDEX(resultados!$A$2:$ZZ$408, 245, MATCH($B$1, resultados!$A$1:$ZZ$1, 0))</f>
        <v/>
      </c>
      <c r="B251">
        <f>INDEX(resultados!$A$2:$ZZ$408, 245, MATCH($B$2, resultados!$A$1:$ZZ$1, 0))</f>
        <v/>
      </c>
      <c r="C251">
        <f>INDEX(resultados!$A$2:$ZZ$408, 245, MATCH($B$3, resultados!$A$1:$ZZ$1, 0))</f>
        <v/>
      </c>
    </row>
    <row r="252">
      <c r="A252">
        <f>INDEX(resultados!$A$2:$ZZ$408, 246, MATCH($B$1, resultados!$A$1:$ZZ$1, 0))</f>
        <v/>
      </c>
      <c r="B252">
        <f>INDEX(resultados!$A$2:$ZZ$408, 246, MATCH($B$2, resultados!$A$1:$ZZ$1, 0))</f>
        <v/>
      </c>
      <c r="C252">
        <f>INDEX(resultados!$A$2:$ZZ$408, 246, MATCH($B$3, resultados!$A$1:$ZZ$1, 0))</f>
        <v/>
      </c>
    </row>
    <row r="253">
      <c r="A253">
        <f>INDEX(resultados!$A$2:$ZZ$408, 247, MATCH($B$1, resultados!$A$1:$ZZ$1, 0))</f>
        <v/>
      </c>
      <c r="B253">
        <f>INDEX(resultados!$A$2:$ZZ$408, 247, MATCH($B$2, resultados!$A$1:$ZZ$1, 0))</f>
        <v/>
      </c>
      <c r="C253">
        <f>INDEX(resultados!$A$2:$ZZ$408, 247, MATCH($B$3, resultados!$A$1:$ZZ$1, 0))</f>
        <v/>
      </c>
    </row>
    <row r="254">
      <c r="A254">
        <f>INDEX(resultados!$A$2:$ZZ$408, 248, MATCH($B$1, resultados!$A$1:$ZZ$1, 0))</f>
        <v/>
      </c>
      <c r="B254">
        <f>INDEX(resultados!$A$2:$ZZ$408, 248, MATCH($B$2, resultados!$A$1:$ZZ$1, 0))</f>
        <v/>
      </c>
      <c r="C254">
        <f>INDEX(resultados!$A$2:$ZZ$408, 248, MATCH($B$3, resultados!$A$1:$ZZ$1, 0))</f>
        <v/>
      </c>
    </row>
    <row r="255">
      <c r="A255">
        <f>INDEX(resultados!$A$2:$ZZ$408, 249, MATCH($B$1, resultados!$A$1:$ZZ$1, 0))</f>
        <v/>
      </c>
      <c r="B255">
        <f>INDEX(resultados!$A$2:$ZZ$408, 249, MATCH($B$2, resultados!$A$1:$ZZ$1, 0))</f>
        <v/>
      </c>
      <c r="C255">
        <f>INDEX(resultados!$A$2:$ZZ$408, 249, MATCH($B$3, resultados!$A$1:$ZZ$1, 0))</f>
        <v/>
      </c>
    </row>
    <row r="256">
      <c r="A256">
        <f>INDEX(resultados!$A$2:$ZZ$408, 250, MATCH($B$1, resultados!$A$1:$ZZ$1, 0))</f>
        <v/>
      </c>
      <c r="B256">
        <f>INDEX(resultados!$A$2:$ZZ$408, 250, MATCH($B$2, resultados!$A$1:$ZZ$1, 0))</f>
        <v/>
      </c>
      <c r="C256">
        <f>INDEX(resultados!$A$2:$ZZ$408, 250, MATCH($B$3, resultados!$A$1:$ZZ$1, 0))</f>
        <v/>
      </c>
    </row>
    <row r="257">
      <c r="A257">
        <f>INDEX(resultados!$A$2:$ZZ$408, 251, MATCH($B$1, resultados!$A$1:$ZZ$1, 0))</f>
        <v/>
      </c>
      <c r="B257">
        <f>INDEX(resultados!$A$2:$ZZ$408, 251, MATCH($B$2, resultados!$A$1:$ZZ$1, 0))</f>
        <v/>
      </c>
      <c r="C257">
        <f>INDEX(resultados!$A$2:$ZZ$408, 251, MATCH($B$3, resultados!$A$1:$ZZ$1, 0))</f>
        <v/>
      </c>
    </row>
    <row r="258">
      <c r="A258">
        <f>INDEX(resultados!$A$2:$ZZ$408, 252, MATCH($B$1, resultados!$A$1:$ZZ$1, 0))</f>
        <v/>
      </c>
      <c r="B258">
        <f>INDEX(resultados!$A$2:$ZZ$408, 252, MATCH($B$2, resultados!$A$1:$ZZ$1, 0))</f>
        <v/>
      </c>
      <c r="C258">
        <f>INDEX(resultados!$A$2:$ZZ$408, 252, MATCH($B$3, resultados!$A$1:$ZZ$1, 0))</f>
        <v/>
      </c>
    </row>
    <row r="259">
      <c r="A259">
        <f>INDEX(resultados!$A$2:$ZZ$408, 253, MATCH($B$1, resultados!$A$1:$ZZ$1, 0))</f>
        <v/>
      </c>
      <c r="B259">
        <f>INDEX(resultados!$A$2:$ZZ$408, 253, MATCH($B$2, resultados!$A$1:$ZZ$1, 0))</f>
        <v/>
      </c>
      <c r="C259">
        <f>INDEX(resultados!$A$2:$ZZ$408, 253, MATCH($B$3, resultados!$A$1:$ZZ$1, 0))</f>
        <v/>
      </c>
    </row>
    <row r="260">
      <c r="A260">
        <f>INDEX(resultados!$A$2:$ZZ$408, 254, MATCH($B$1, resultados!$A$1:$ZZ$1, 0))</f>
        <v/>
      </c>
      <c r="B260">
        <f>INDEX(resultados!$A$2:$ZZ$408, 254, MATCH($B$2, resultados!$A$1:$ZZ$1, 0))</f>
        <v/>
      </c>
      <c r="C260">
        <f>INDEX(resultados!$A$2:$ZZ$408, 254, MATCH($B$3, resultados!$A$1:$ZZ$1, 0))</f>
        <v/>
      </c>
    </row>
    <row r="261">
      <c r="A261">
        <f>INDEX(resultados!$A$2:$ZZ$408, 255, MATCH($B$1, resultados!$A$1:$ZZ$1, 0))</f>
        <v/>
      </c>
      <c r="B261">
        <f>INDEX(resultados!$A$2:$ZZ$408, 255, MATCH($B$2, resultados!$A$1:$ZZ$1, 0))</f>
        <v/>
      </c>
      <c r="C261">
        <f>INDEX(resultados!$A$2:$ZZ$408, 255, MATCH($B$3, resultados!$A$1:$ZZ$1, 0))</f>
        <v/>
      </c>
    </row>
    <row r="262">
      <c r="A262">
        <f>INDEX(resultados!$A$2:$ZZ$408, 256, MATCH($B$1, resultados!$A$1:$ZZ$1, 0))</f>
        <v/>
      </c>
      <c r="B262">
        <f>INDEX(resultados!$A$2:$ZZ$408, 256, MATCH($B$2, resultados!$A$1:$ZZ$1, 0))</f>
        <v/>
      </c>
      <c r="C262">
        <f>INDEX(resultados!$A$2:$ZZ$408, 256, MATCH($B$3, resultados!$A$1:$ZZ$1, 0))</f>
        <v/>
      </c>
    </row>
    <row r="263">
      <c r="A263">
        <f>INDEX(resultados!$A$2:$ZZ$408, 257, MATCH($B$1, resultados!$A$1:$ZZ$1, 0))</f>
        <v/>
      </c>
      <c r="B263">
        <f>INDEX(resultados!$A$2:$ZZ$408, 257, MATCH($B$2, resultados!$A$1:$ZZ$1, 0))</f>
        <v/>
      </c>
      <c r="C263">
        <f>INDEX(resultados!$A$2:$ZZ$408, 257, MATCH($B$3, resultados!$A$1:$ZZ$1, 0))</f>
        <v/>
      </c>
    </row>
    <row r="264">
      <c r="A264">
        <f>INDEX(resultados!$A$2:$ZZ$408, 258, MATCH($B$1, resultados!$A$1:$ZZ$1, 0))</f>
        <v/>
      </c>
      <c r="B264">
        <f>INDEX(resultados!$A$2:$ZZ$408, 258, MATCH($B$2, resultados!$A$1:$ZZ$1, 0))</f>
        <v/>
      </c>
      <c r="C264">
        <f>INDEX(resultados!$A$2:$ZZ$408, 258, MATCH($B$3, resultados!$A$1:$ZZ$1, 0))</f>
        <v/>
      </c>
    </row>
    <row r="265">
      <c r="A265">
        <f>INDEX(resultados!$A$2:$ZZ$408, 259, MATCH($B$1, resultados!$A$1:$ZZ$1, 0))</f>
        <v/>
      </c>
      <c r="B265">
        <f>INDEX(resultados!$A$2:$ZZ$408, 259, MATCH($B$2, resultados!$A$1:$ZZ$1, 0))</f>
        <v/>
      </c>
      <c r="C265">
        <f>INDEX(resultados!$A$2:$ZZ$408, 259, MATCH($B$3, resultados!$A$1:$ZZ$1, 0))</f>
        <v/>
      </c>
    </row>
    <row r="266">
      <c r="A266">
        <f>INDEX(resultados!$A$2:$ZZ$408, 260, MATCH($B$1, resultados!$A$1:$ZZ$1, 0))</f>
        <v/>
      </c>
      <c r="B266">
        <f>INDEX(resultados!$A$2:$ZZ$408, 260, MATCH($B$2, resultados!$A$1:$ZZ$1, 0))</f>
        <v/>
      </c>
      <c r="C266">
        <f>INDEX(resultados!$A$2:$ZZ$408, 260, MATCH($B$3, resultados!$A$1:$ZZ$1, 0))</f>
        <v/>
      </c>
    </row>
    <row r="267">
      <c r="A267">
        <f>INDEX(resultados!$A$2:$ZZ$408, 261, MATCH($B$1, resultados!$A$1:$ZZ$1, 0))</f>
        <v/>
      </c>
      <c r="B267">
        <f>INDEX(resultados!$A$2:$ZZ$408, 261, MATCH($B$2, resultados!$A$1:$ZZ$1, 0))</f>
        <v/>
      </c>
      <c r="C267">
        <f>INDEX(resultados!$A$2:$ZZ$408, 261, MATCH($B$3, resultados!$A$1:$ZZ$1, 0))</f>
        <v/>
      </c>
    </row>
    <row r="268">
      <c r="A268">
        <f>INDEX(resultados!$A$2:$ZZ$408, 262, MATCH($B$1, resultados!$A$1:$ZZ$1, 0))</f>
        <v/>
      </c>
      <c r="B268">
        <f>INDEX(resultados!$A$2:$ZZ$408, 262, MATCH($B$2, resultados!$A$1:$ZZ$1, 0))</f>
        <v/>
      </c>
      <c r="C268">
        <f>INDEX(resultados!$A$2:$ZZ$408, 262, MATCH($B$3, resultados!$A$1:$ZZ$1, 0))</f>
        <v/>
      </c>
    </row>
    <row r="269">
      <c r="A269">
        <f>INDEX(resultados!$A$2:$ZZ$408, 263, MATCH($B$1, resultados!$A$1:$ZZ$1, 0))</f>
        <v/>
      </c>
      <c r="B269">
        <f>INDEX(resultados!$A$2:$ZZ$408, 263, MATCH($B$2, resultados!$A$1:$ZZ$1, 0))</f>
        <v/>
      </c>
      <c r="C269">
        <f>INDEX(resultados!$A$2:$ZZ$408, 263, MATCH($B$3, resultados!$A$1:$ZZ$1, 0))</f>
        <v/>
      </c>
    </row>
    <row r="270">
      <c r="A270">
        <f>INDEX(resultados!$A$2:$ZZ$408, 264, MATCH($B$1, resultados!$A$1:$ZZ$1, 0))</f>
        <v/>
      </c>
      <c r="B270">
        <f>INDEX(resultados!$A$2:$ZZ$408, 264, MATCH($B$2, resultados!$A$1:$ZZ$1, 0))</f>
        <v/>
      </c>
      <c r="C270">
        <f>INDEX(resultados!$A$2:$ZZ$408, 264, MATCH($B$3, resultados!$A$1:$ZZ$1, 0))</f>
        <v/>
      </c>
    </row>
    <row r="271">
      <c r="A271">
        <f>INDEX(resultados!$A$2:$ZZ$408, 265, MATCH($B$1, resultados!$A$1:$ZZ$1, 0))</f>
        <v/>
      </c>
      <c r="B271">
        <f>INDEX(resultados!$A$2:$ZZ$408, 265, MATCH($B$2, resultados!$A$1:$ZZ$1, 0))</f>
        <v/>
      </c>
      <c r="C271">
        <f>INDEX(resultados!$A$2:$ZZ$408, 265, MATCH($B$3, resultados!$A$1:$ZZ$1, 0))</f>
        <v/>
      </c>
    </row>
    <row r="272">
      <c r="A272">
        <f>INDEX(resultados!$A$2:$ZZ$408, 266, MATCH($B$1, resultados!$A$1:$ZZ$1, 0))</f>
        <v/>
      </c>
      <c r="B272">
        <f>INDEX(resultados!$A$2:$ZZ$408, 266, MATCH($B$2, resultados!$A$1:$ZZ$1, 0))</f>
        <v/>
      </c>
      <c r="C272">
        <f>INDEX(resultados!$A$2:$ZZ$408, 266, MATCH($B$3, resultados!$A$1:$ZZ$1, 0))</f>
        <v/>
      </c>
    </row>
    <row r="273">
      <c r="A273">
        <f>INDEX(resultados!$A$2:$ZZ$408, 267, MATCH($B$1, resultados!$A$1:$ZZ$1, 0))</f>
        <v/>
      </c>
      <c r="B273">
        <f>INDEX(resultados!$A$2:$ZZ$408, 267, MATCH($B$2, resultados!$A$1:$ZZ$1, 0))</f>
        <v/>
      </c>
      <c r="C273">
        <f>INDEX(resultados!$A$2:$ZZ$408, 267, MATCH($B$3, resultados!$A$1:$ZZ$1, 0))</f>
        <v/>
      </c>
    </row>
    <row r="274">
      <c r="A274">
        <f>INDEX(resultados!$A$2:$ZZ$408, 268, MATCH($B$1, resultados!$A$1:$ZZ$1, 0))</f>
        <v/>
      </c>
      <c r="B274">
        <f>INDEX(resultados!$A$2:$ZZ$408, 268, MATCH($B$2, resultados!$A$1:$ZZ$1, 0))</f>
        <v/>
      </c>
      <c r="C274">
        <f>INDEX(resultados!$A$2:$ZZ$408, 268, MATCH($B$3, resultados!$A$1:$ZZ$1, 0))</f>
        <v/>
      </c>
    </row>
    <row r="275">
      <c r="A275">
        <f>INDEX(resultados!$A$2:$ZZ$408, 269, MATCH($B$1, resultados!$A$1:$ZZ$1, 0))</f>
        <v/>
      </c>
      <c r="B275">
        <f>INDEX(resultados!$A$2:$ZZ$408, 269, MATCH($B$2, resultados!$A$1:$ZZ$1, 0))</f>
        <v/>
      </c>
      <c r="C275">
        <f>INDEX(resultados!$A$2:$ZZ$408, 269, MATCH($B$3, resultados!$A$1:$ZZ$1, 0))</f>
        <v/>
      </c>
    </row>
    <row r="276">
      <c r="A276">
        <f>INDEX(resultados!$A$2:$ZZ$408, 270, MATCH($B$1, resultados!$A$1:$ZZ$1, 0))</f>
        <v/>
      </c>
      <c r="B276">
        <f>INDEX(resultados!$A$2:$ZZ$408, 270, MATCH($B$2, resultados!$A$1:$ZZ$1, 0))</f>
        <v/>
      </c>
      <c r="C276">
        <f>INDEX(resultados!$A$2:$ZZ$408, 270, MATCH($B$3, resultados!$A$1:$ZZ$1, 0))</f>
        <v/>
      </c>
    </row>
    <row r="277">
      <c r="A277">
        <f>INDEX(resultados!$A$2:$ZZ$408, 271, MATCH($B$1, resultados!$A$1:$ZZ$1, 0))</f>
        <v/>
      </c>
      <c r="B277">
        <f>INDEX(resultados!$A$2:$ZZ$408, 271, MATCH($B$2, resultados!$A$1:$ZZ$1, 0))</f>
        <v/>
      </c>
      <c r="C277">
        <f>INDEX(resultados!$A$2:$ZZ$408, 271, MATCH($B$3, resultados!$A$1:$ZZ$1, 0))</f>
        <v/>
      </c>
    </row>
    <row r="278">
      <c r="A278">
        <f>INDEX(resultados!$A$2:$ZZ$408, 272, MATCH($B$1, resultados!$A$1:$ZZ$1, 0))</f>
        <v/>
      </c>
      <c r="B278">
        <f>INDEX(resultados!$A$2:$ZZ$408, 272, MATCH($B$2, resultados!$A$1:$ZZ$1, 0))</f>
        <v/>
      </c>
      <c r="C278">
        <f>INDEX(resultados!$A$2:$ZZ$408, 272, MATCH($B$3, resultados!$A$1:$ZZ$1, 0))</f>
        <v/>
      </c>
    </row>
    <row r="279">
      <c r="A279">
        <f>INDEX(resultados!$A$2:$ZZ$408, 273, MATCH($B$1, resultados!$A$1:$ZZ$1, 0))</f>
        <v/>
      </c>
      <c r="B279">
        <f>INDEX(resultados!$A$2:$ZZ$408, 273, MATCH($B$2, resultados!$A$1:$ZZ$1, 0))</f>
        <v/>
      </c>
      <c r="C279">
        <f>INDEX(resultados!$A$2:$ZZ$408, 273, MATCH($B$3, resultados!$A$1:$ZZ$1, 0))</f>
        <v/>
      </c>
    </row>
    <row r="280">
      <c r="A280">
        <f>INDEX(resultados!$A$2:$ZZ$408, 274, MATCH($B$1, resultados!$A$1:$ZZ$1, 0))</f>
        <v/>
      </c>
      <c r="B280">
        <f>INDEX(resultados!$A$2:$ZZ$408, 274, MATCH($B$2, resultados!$A$1:$ZZ$1, 0))</f>
        <v/>
      </c>
      <c r="C280">
        <f>INDEX(resultados!$A$2:$ZZ$408, 274, MATCH($B$3, resultados!$A$1:$ZZ$1, 0))</f>
        <v/>
      </c>
    </row>
    <row r="281">
      <c r="A281">
        <f>INDEX(resultados!$A$2:$ZZ$408, 275, MATCH($B$1, resultados!$A$1:$ZZ$1, 0))</f>
        <v/>
      </c>
      <c r="B281">
        <f>INDEX(resultados!$A$2:$ZZ$408, 275, MATCH($B$2, resultados!$A$1:$ZZ$1, 0))</f>
        <v/>
      </c>
      <c r="C281">
        <f>INDEX(resultados!$A$2:$ZZ$408, 275, MATCH($B$3, resultados!$A$1:$ZZ$1, 0))</f>
        <v/>
      </c>
    </row>
    <row r="282">
      <c r="A282">
        <f>INDEX(resultados!$A$2:$ZZ$408, 276, MATCH($B$1, resultados!$A$1:$ZZ$1, 0))</f>
        <v/>
      </c>
      <c r="B282">
        <f>INDEX(resultados!$A$2:$ZZ$408, 276, MATCH($B$2, resultados!$A$1:$ZZ$1, 0))</f>
        <v/>
      </c>
      <c r="C282">
        <f>INDEX(resultados!$A$2:$ZZ$408, 276, MATCH($B$3, resultados!$A$1:$ZZ$1, 0))</f>
        <v/>
      </c>
    </row>
    <row r="283">
      <c r="A283">
        <f>INDEX(resultados!$A$2:$ZZ$408, 277, MATCH($B$1, resultados!$A$1:$ZZ$1, 0))</f>
        <v/>
      </c>
      <c r="B283">
        <f>INDEX(resultados!$A$2:$ZZ$408, 277, MATCH($B$2, resultados!$A$1:$ZZ$1, 0))</f>
        <v/>
      </c>
      <c r="C283">
        <f>INDEX(resultados!$A$2:$ZZ$408, 277, MATCH($B$3, resultados!$A$1:$ZZ$1, 0))</f>
        <v/>
      </c>
    </row>
    <row r="284">
      <c r="A284">
        <f>INDEX(resultados!$A$2:$ZZ$408, 278, MATCH($B$1, resultados!$A$1:$ZZ$1, 0))</f>
        <v/>
      </c>
      <c r="B284">
        <f>INDEX(resultados!$A$2:$ZZ$408, 278, MATCH($B$2, resultados!$A$1:$ZZ$1, 0))</f>
        <v/>
      </c>
      <c r="C284">
        <f>INDEX(resultados!$A$2:$ZZ$408, 278, MATCH($B$3, resultados!$A$1:$ZZ$1, 0))</f>
        <v/>
      </c>
    </row>
    <row r="285">
      <c r="A285">
        <f>INDEX(resultados!$A$2:$ZZ$408, 279, MATCH($B$1, resultados!$A$1:$ZZ$1, 0))</f>
        <v/>
      </c>
      <c r="B285">
        <f>INDEX(resultados!$A$2:$ZZ$408, 279, MATCH($B$2, resultados!$A$1:$ZZ$1, 0))</f>
        <v/>
      </c>
      <c r="C285">
        <f>INDEX(resultados!$A$2:$ZZ$408, 279, MATCH($B$3, resultados!$A$1:$ZZ$1, 0))</f>
        <v/>
      </c>
    </row>
    <row r="286">
      <c r="A286">
        <f>INDEX(resultados!$A$2:$ZZ$408, 280, MATCH($B$1, resultados!$A$1:$ZZ$1, 0))</f>
        <v/>
      </c>
      <c r="B286">
        <f>INDEX(resultados!$A$2:$ZZ$408, 280, MATCH($B$2, resultados!$A$1:$ZZ$1, 0))</f>
        <v/>
      </c>
      <c r="C286">
        <f>INDEX(resultados!$A$2:$ZZ$408, 280, MATCH($B$3, resultados!$A$1:$ZZ$1, 0))</f>
        <v/>
      </c>
    </row>
    <row r="287">
      <c r="A287">
        <f>INDEX(resultados!$A$2:$ZZ$408, 281, MATCH($B$1, resultados!$A$1:$ZZ$1, 0))</f>
        <v/>
      </c>
      <c r="B287">
        <f>INDEX(resultados!$A$2:$ZZ$408, 281, MATCH($B$2, resultados!$A$1:$ZZ$1, 0))</f>
        <v/>
      </c>
      <c r="C287">
        <f>INDEX(resultados!$A$2:$ZZ$408, 281, MATCH($B$3, resultados!$A$1:$ZZ$1, 0))</f>
        <v/>
      </c>
    </row>
    <row r="288">
      <c r="A288">
        <f>INDEX(resultados!$A$2:$ZZ$408, 282, MATCH($B$1, resultados!$A$1:$ZZ$1, 0))</f>
        <v/>
      </c>
      <c r="B288">
        <f>INDEX(resultados!$A$2:$ZZ$408, 282, MATCH($B$2, resultados!$A$1:$ZZ$1, 0))</f>
        <v/>
      </c>
      <c r="C288">
        <f>INDEX(resultados!$A$2:$ZZ$408, 282, MATCH($B$3, resultados!$A$1:$ZZ$1, 0))</f>
        <v/>
      </c>
    </row>
    <row r="289">
      <c r="A289">
        <f>INDEX(resultados!$A$2:$ZZ$408, 283, MATCH($B$1, resultados!$A$1:$ZZ$1, 0))</f>
        <v/>
      </c>
      <c r="B289">
        <f>INDEX(resultados!$A$2:$ZZ$408, 283, MATCH($B$2, resultados!$A$1:$ZZ$1, 0))</f>
        <v/>
      </c>
      <c r="C289">
        <f>INDEX(resultados!$A$2:$ZZ$408, 283, MATCH($B$3, resultados!$A$1:$ZZ$1, 0))</f>
        <v/>
      </c>
    </row>
    <row r="290">
      <c r="A290">
        <f>INDEX(resultados!$A$2:$ZZ$408, 284, MATCH($B$1, resultados!$A$1:$ZZ$1, 0))</f>
        <v/>
      </c>
      <c r="B290">
        <f>INDEX(resultados!$A$2:$ZZ$408, 284, MATCH($B$2, resultados!$A$1:$ZZ$1, 0))</f>
        <v/>
      </c>
      <c r="C290">
        <f>INDEX(resultados!$A$2:$ZZ$408, 284, MATCH($B$3, resultados!$A$1:$ZZ$1, 0))</f>
        <v/>
      </c>
    </row>
    <row r="291">
      <c r="A291">
        <f>INDEX(resultados!$A$2:$ZZ$408, 285, MATCH($B$1, resultados!$A$1:$ZZ$1, 0))</f>
        <v/>
      </c>
      <c r="B291">
        <f>INDEX(resultados!$A$2:$ZZ$408, 285, MATCH($B$2, resultados!$A$1:$ZZ$1, 0))</f>
        <v/>
      </c>
      <c r="C291">
        <f>INDEX(resultados!$A$2:$ZZ$408, 285, MATCH($B$3, resultados!$A$1:$ZZ$1, 0))</f>
        <v/>
      </c>
    </row>
    <row r="292">
      <c r="A292">
        <f>INDEX(resultados!$A$2:$ZZ$408, 286, MATCH($B$1, resultados!$A$1:$ZZ$1, 0))</f>
        <v/>
      </c>
      <c r="B292">
        <f>INDEX(resultados!$A$2:$ZZ$408, 286, MATCH($B$2, resultados!$A$1:$ZZ$1, 0))</f>
        <v/>
      </c>
      <c r="C292">
        <f>INDEX(resultados!$A$2:$ZZ$408, 286, MATCH($B$3, resultados!$A$1:$ZZ$1, 0))</f>
        <v/>
      </c>
    </row>
    <row r="293">
      <c r="A293">
        <f>INDEX(resultados!$A$2:$ZZ$408, 287, MATCH($B$1, resultados!$A$1:$ZZ$1, 0))</f>
        <v/>
      </c>
      <c r="B293">
        <f>INDEX(resultados!$A$2:$ZZ$408, 287, MATCH($B$2, resultados!$A$1:$ZZ$1, 0))</f>
        <v/>
      </c>
      <c r="C293">
        <f>INDEX(resultados!$A$2:$ZZ$408, 287, MATCH($B$3, resultados!$A$1:$ZZ$1, 0))</f>
        <v/>
      </c>
    </row>
    <row r="294">
      <c r="A294">
        <f>INDEX(resultados!$A$2:$ZZ$408, 288, MATCH($B$1, resultados!$A$1:$ZZ$1, 0))</f>
        <v/>
      </c>
      <c r="B294">
        <f>INDEX(resultados!$A$2:$ZZ$408, 288, MATCH($B$2, resultados!$A$1:$ZZ$1, 0))</f>
        <v/>
      </c>
      <c r="C294">
        <f>INDEX(resultados!$A$2:$ZZ$408, 288, MATCH($B$3, resultados!$A$1:$ZZ$1, 0))</f>
        <v/>
      </c>
    </row>
    <row r="295">
      <c r="A295">
        <f>INDEX(resultados!$A$2:$ZZ$408, 289, MATCH($B$1, resultados!$A$1:$ZZ$1, 0))</f>
        <v/>
      </c>
      <c r="B295">
        <f>INDEX(resultados!$A$2:$ZZ$408, 289, MATCH($B$2, resultados!$A$1:$ZZ$1, 0))</f>
        <v/>
      </c>
      <c r="C295">
        <f>INDEX(resultados!$A$2:$ZZ$408, 289, MATCH($B$3, resultados!$A$1:$ZZ$1, 0))</f>
        <v/>
      </c>
    </row>
    <row r="296">
      <c r="A296">
        <f>INDEX(resultados!$A$2:$ZZ$408, 290, MATCH($B$1, resultados!$A$1:$ZZ$1, 0))</f>
        <v/>
      </c>
      <c r="B296">
        <f>INDEX(resultados!$A$2:$ZZ$408, 290, MATCH($B$2, resultados!$A$1:$ZZ$1, 0))</f>
        <v/>
      </c>
      <c r="C296">
        <f>INDEX(resultados!$A$2:$ZZ$408, 290, MATCH($B$3, resultados!$A$1:$ZZ$1, 0))</f>
        <v/>
      </c>
    </row>
    <row r="297">
      <c r="A297">
        <f>INDEX(resultados!$A$2:$ZZ$408, 291, MATCH($B$1, resultados!$A$1:$ZZ$1, 0))</f>
        <v/>
      </c>
      <c r="B297">
        <f>INDEX(resultados!$A$2:$ZZ$408, 291, MATCH($B$2, resultados!$A$1:$ZZ$1, 0))</f>
        <v/>
      </c>
      <c r="C297">
        <f>INDEX(resultados!$A$2:$ZZ$408, 291, MATCH($B$3, resultados!$A$1:$ZZ$1, 0))</f>
        <v/>
      </c>
    </row>
    <row r="298">
      <c r="A298">
        <f>INDEX(resultados!$A$2:$ZZ$408, 292, MATCH($B$1, resultados!$A$1:$ZZ$1, 0))</f>
        <v/>
      </c>
      <c r="B298">
        <f>INDEX(resultados!$A$2:$ZZ$408, 292, MATCH($B$2, resultados!$A$1:$ZZ$1, 0))</f>
        <v/>
      </c>
      <c r="C298">
        <f>INDEX(resultados!$A$2:$ZZ$408, 292, MATCH($B$3, resultados!$A$1:$ZZ$1, 0))</f>
        <v/>
      </c>
    </row>
    <row r="299">
      <c r="A299">
        <f>INDEX(resultados!$A$2:$ZZ$408, 293, MATCH($B$1, resultados!$A$1:$ZZ$1, 0))</f>
        <v/>
      </c>
      <c r="B299">
        <f>INDEX(resultados!$A$2:$ZZ$408, 293, MATCH($B$2, resultados!$A$1:$ZZ$1, 0))</f>
        <v/>
      </c>
      <c r="C299">
        <f>INDEX(resultados!$A$2:$ZZ$408, 293, MATCH($B$3, resultados!$A$1:$ZZ$1, 0))</f>
        <v/>
      </c>
    </row>
    <row r="300">
      <c r="A300">
        <f>INDEX(resultados!$A$2:$ZZ$408, 294, MATCH($B$1, resultados!$A$1:$ZZ$1, 0))</f>
        <v/>
      </c>
      <c r="B300">
        <f>INDEX(resultados!$A$2:$ZZ$408, 294, MATCH($B$2, resultados!$A$1:$ZZ$1, 0))</f>
        <v/>
      </c>
      <c r="C300">
        <f>INDEX(resultados!$A$2:$ZZ$408, 294, MATCH($B$3, resultados!$A$1:$ZZ$1, 0))</f>
        <v/>
      </c>
    </row>
    <row r="301">
      <c r="A301">
        <f>INDEX(resultados!$A$2:$ZZ$408, 295, MATCH($B$1, resultados!$A$1:$ZZ$1, 0))</f>
        <v/>
      </c>
      <c r="B301">
        <f>INDEX(resultados!$A$2:$ZZ$408, 295, MATCH($B$2, resultados!$A$1:$ZZ$1, 0))</f>
        <v/>
      </c>
      <c r="C301">
        <f>INDEX(resultados!$A$2:$ZZ$408, 295, MATCH($B$3, resultados!$A$1:$ZZ$1, 0))</f>
        <v/>
      </c>
    </row>
    <row r="302">
      <c r="A302">
        <f>INDEX(resultados!$A$2:$ZZ$408, 296, MATCH($B$1, resultados!$A$1:$ZZ$1, 0))</f>
        <v/>
      </c>
      <c r="B302">
        <f>INDEX(resultados!$A$2:$ZZ$408, 296, MATCH($B$2, resultados!$A$1:$ZZ$1, 0))</f>
        <v/>
      </c>
      <c r="C302">
        <f>INDEX(resultados!$A$2:$ZZ$408, 296, MATCH($B$3, resultados!$A$1:$ZZ$1, 0))</f>
        <v/>
      </c>
    </row>
    <row r="303">
      <c r="A303">
        <f>INDEX(resultados!$A$2:$ZZ$408, 297, MATCH($B$1, resultados!$A$1:$ZZ$1, 0))</f>
        <v/>
      </c>
      <c r="B303">
        <f>INDEX(resultados!$A$2:$ZZ$408, 297, MATCH($B$2, resultados!$A$1:$ZZ$1, 0))</f>
        <v/>
      </c>
      <c r="C303">
        <f>INDEX(resultados!$A$2:$ZZ$408, 297, MATCH($B$3, resultados!$A$1:$ZZ$1, 0))</f>
        <v/>
      </c>
    </row>
    <row r="304">
      <c r="A304">
        <f>INDEX(resultados!$A$2:$ZZ$408, 298, MATCH($B$1, resultados!$A$1:$ZZ$1, 0))</f>
        <v/>
      </c>
      <c r="B304">
        <f>INDEX(resultados!$A$2:$ZZ$408, 298, MATCH($B$2, resultados!$A$1:$ZZ$1, 0))</f>
        <v/>
      </c>
      <c r="C304">
        <f>INDEX(resultados!$A$2:$ZZ$408, 298, MATCH($B$3, resultados!$A$1:$ZZ$1, 0))</f>
        <v/>
      </c>
    </row>
    <row r="305">
      <c r="A305">
        <f>INDEX(resultados!$A$2:$ZZ$408, 299, MATCH($B$1, resultados!$A$1:$ZZ$1, 0))</f>
        <v/>
      </c>
      <c r="B305">
        <f>INDEX(resultados!$A$2:$ZZ$408, 299, MATCH($B$2, resultados!$A$1:$ZZ$1, 0))</f>
        <v/>
      </c>
      <c r="C305">
        <f>INDEX(resultados!$A$2:$ZZ$408, 299, MATCH($B$3, resultados!$A$1:$ZZ$1, 0))</f>
        <v/>
      </c>
    </row>
    <row r="306">
      <c r="A306">
        <f>INDEX(resultados!$A$2:$ZZ$408, 300, MATCH($B$1, resultados!$A$1:$ZZ$1, 0))</f>
        <v/>
      </c>
      <c r="B306">
        <f>INDEX(resultados!$A$2:$ZZ$408, 300, MATCH($B$2, resultados!$A$1:$ZZ$1, 0))</f>
        <v/>
      </c>
      <c r="C306">
        <f>INDEX(resultados!$A$2:$ZZ$408, 300, MATCH($B$3, resultados!$A$1:$ZZ$1, 0))</f>
        <v/>
      </c>
    </row>
    <row r="307">
      <c r="A307">
        <f>INDEX(resultados!$A$2:$ZZ$408, 301, MATCH($B$1, resultados!$A$1:$ZZ$1, 0))</f>
        <v/>
      </c>
      <c r="B307">
        <f>INDEX(resultados!$A$2:$ZZ$408, 301, MATCH($B$2, resultados!$A$1:$ZZ$1, 0))</f>
        <v/>
      </c>
      <c r="C307">
        <f>INDEX(resultados!$A$2:$ZZ$408, 301, MATCH($B$3, resultados!$A$1:$ZZ$1, 0))</f>
        <v/>
      </c>
    </row>
    <row r="308">
      <c r="A308">
        <f>INDEX(resultados!$A$2:$ZZ$408, 302, MATCH($B$1, resultados!$A$1:$ZZ$1, 0))</f>
        <v/>
      </c>
      <c r="B308">
        <f>INDEX(resultados!$A$2:$ZZ$408, 302, MATCH($B$2, resultados!$A$1:$ZZ$1, 0))</f>
        <v/>
      </c>
      <c r="C308">
        <f>INDEX(resultados!$A$2:$ZZ$408, 302, MATCH($B$3, resultados!$A$1:$ZZ$1, 0))</f>
        <v/>
      </c>
    </row>
    <row r="309">
      <c r="A309">
        <f>INDEX(resultados!$A$2:$ZZ$408, 303, MATCH($B$1, resultados!$A$1:$ZZ$1, 0))</f>
        <v/>
      </c>
      <c r="B309">
        <f>INDEX(resultados!$A$2:$ZZ$408, 303, MATCH($B$2, resultados!$A$1:$ZZ$1, 0))</f>
        <v/>
      </c>
      <c r="C309">
        <f>INDEX(resultados!$A$2:$ZZ$408, 303, MATCH($B$3, resultados!$A$1:$ZZ$1, 0))</f>
        <v/>
      </c>
    </row>
    <row r="310">
      <c r="A310">
        <f>INDEX(resultados!$A$2:$ZZ$408, 304, MATCH($B$1, resultados!$A$1:$ZZ$1, 0))</f>
        <v/>
      </c>
      <c r="B310">
        <f>INDEX(resultados!$A$2:$ZZ$408, 304, MATCH($B$2, resultados!$A$1:$ZZ$1, 0))</f>
        <v/>
      </c>
      <c r="C310">
        <f>INDEX(resultados!$A$2:$ZZ$408, 304, MATCH($B$3, resultados!$A$1:$ZZ$1, 0))</f>
        <v/>
      </c>
    </row>
    <row r="311">
      <c r="A311">
        <f>INDEX(resultados!$A$2:$ZZ$408, 305, MATCH($B$1, resultados!$A$1:$ZZ$1, 0))</f>
        <v/>
      </c>
      <c r="B311">
        <f>INDEX(resultados!$A$2:$ZZ$408, 305, MATCH($B$2, resultados!$A$1:$ZZ$1, 0))</f>
        <v/>
      </c>
      <c r="C311">
        <f>INDEX(resultados!$A$2:$ZZ$408, 305, MATCH($B$3, resultados!$A$1:$ZZ$1, 0))</f>
        <v/>
      </c>
    </row>
    <row r="312">
      <c r="A312">
        <f>INDEX(resultados!$A$2:$ZZ$408, 306, MATCH($B$1, resultados!$A$1:$ZZ$1, 0))</f>
        <v/>
      </c>
      <c r="B312">
        <f>INDEX(resultados!$A$2:$ZZ$408, 306, MATCH($B$2, resultados!$A$1:$ZZ$1, 0))</f>
        <v/>
      </c>
      <c r="C312">
        <f>INDEX(resultados!$A$2:$ZZ$408, 306, MATCH($B$3, resultados!$A$1:$ZZ$1, 0))</f>
        <v/>
      </c>
    </row>
    <row r="313">
      <c r="A313">
        <f>INDEX(resultados!$A$2:$ZZ$408, 307, MATCH($B$1, resultados!$A$1:$ZZ$1, 0))</f>
        <v/>
      </c>
      <c r="B313">
        <f>INDEX(resultados!$A$2:$ZZ$408, 307, MATCH($B$2, resultados!$A$1:$ZZ$1, 0))</f>
        <v/>
      </c>
      <c r="C313">
        <f>INDEX(resultados!$A$2:$ZZ$408, 307, MATCH($B$3, resultados!$A$1:$ZZ$1, 0))</f>
        <v/>
      </c>
    </row>
    <row r="314">
      <c r="A314">
        <f>INDEX(resultados!$A$2:$ZZ$408, 308, MATCH($B$1, resultados!$A$1:$ZZ$1, 0))</f>
        <v/>
      </c>
      <c r="B314">
        <f>INDEX(resultados!$A$2:$ZZ$408, 308, MATCH($B$2, resultados!$A$1:$ZZ$1, 0))</f>
        <v/>
      </c>
      <c r="C314">
        <f>INDEX(resultados!$A$2:$ZZ$408, 308, MATCH($B$3, resultados!$A$1:$ZZ$1, 0))</f>
        <v/>
      </c>
    </row>
    <row r="315">
      <c r="A315">
        <f>INDEX(resultados!$A$2:$ZZ$408, 309, MATCH($B$1, resultados!$A$1:$ZZ$1, 0))</f>
        <v/>
      </c>
      <c r="B315">
        <f>INDEX(resultados!$A$2:$ZZ$408, 309, MATCH($B$2, resultados!$A$1:$ZZ$1, 0))</f>
        <v/>
      </c>
      <c r="C315">
        <f>INDEX(resultados!$A$2:$ZZ$408, 309, MATCH($B$3, resultados!$A$1:$ZZ$1, 0))</f>
        <v/>
      </c>
    </row>
    <row r="316">
      <c r="A316">
        <f>INDEX(resultados!$A$2:$ZZ$408, 310, MATCH($B$1, resultados!$A$1:$ZZ$1, 0))</f>
        <v/>
      </c>
      <c r="B316">
        <f>INDEX(resultados!$A$2:$ZZ$408, 310, MATCH($B$2, resultados!$A$1:$ZZ$1, 0))</f>
        <v/>
      </c>
      <c r="C316">
        <f>INDEX(resultados!$A$2:$ZZ$408, 310, MATCH($B$3, resultados!$A$1:$ZZ$1, 0))</f>
        <v/>
      </c>
    </row>
    <row r="317">
      <c r="A317">
        <f>INDEX(resultados!$A$2:$ZZ$408, 311, MATCH($B$1, resultados!$A$1:$ZZ$1, 0))</f>
        <v/>
      </c>
      <c r="B317">
        <f>INDEX(resultados!$A$2:$ZZ$408, 311, MATCH($B$2, resultados!$A$1:$ZZ$1, 0))</f>
        <v/>
      </c>
      <c r="C317">
        <f>INDEX(resultados!$A$2:$ZZ$408, 311, MATCH($B$3, resultados!$A$1:$ZZ$1, 0))</f>
        <v/>
      </c>
    </row>
    <row r="318">
      <c r="A318">
        <f>INDEX(resultados!$A$2:$ZZ$408, 312, MATCH($B$1, resultados!$A$1:$ZZ$1, 0))</f>
        <v/>
      </c>
      <c r="B318">
        <f>INDEX(resultados!$A$2:$ZZ$408, 312, MATCH($B$2, resultados!$A$1:$ZZ$1, 0))</f>
        <v/>
      </c>
      <c r="C318">
        <f>INDEX(resultados!$A$2:$ZZ$408, 312, MATCH($B$3, resultados!$A$1:$ZZ$1, 0))</f>
        <v/>
      </c>
    </row>
    <row r="319">
      <c r="A319">
        <f>INDEX(resultados!$A$2:$ZZ$408, 313, MATCH($B$1, resultados!$A$1:$ZZ$1, 0))</f>
        <v/>
      </c>
      <c r="B319">
        <f>INDEX(resultados!$A$2:$ZZ$408, 313, MATCH($B$2, resultados!$A$1:$ZZ$1, 0))</f>
        <v/>
      </c>
      <c r="C319">
        <f>INDEX(resultados!$A$2:$ZZ$408, 313, MATCH($B$3, resultados!$A$1:$ZZ$1, 0))</f>
        <v/>
      </c>
    </row>
    <row r="320">
      <c r="A320">
        <f>INDEX(resultados!$A$2:$ZZ$408, 314, MATCH($B$1, resultados!$A$1:$ZZ$1, 0))</f>
        <v/>
      </c>
      <c r="B320">
        <f>INDEX(resultados!$A$2:$ZZ$408, 314, MATCH($B$2, resultados!$A$1:$ZZ$1, 0))</f>
        <v/>
      </c>
      <c r="C320">
        <f>INDEX(resultados!$A$2:$ZZ$408, 314, MATCH($B$3, resultados!$A$1:$ZZ$1, 0))</f>
        <v/>
      </c>
    </row>
    <row r="321">
      <c r="A321">
        <f>INDEX(resultados!$A$2:$ZZ$408, 315, MATCH($B$1, resultados!$A$1:$ZZ$1, 0))</f>
        <v/>
      </c>
      <c r="B321">
        <f>INDEX(resultados!$A$2:$ZZ$408, 315, MATCH($B$2, resultados!$A$1:$ZZ$1, 0))</f>
        <v/>
      </c>
      <c r="C321">
        <f>INDEX(resultados!$A$2:$ZZ$408, 315, MATCH($B$3, resultados!$A$1:$ZZ$1, 0))</f>
        <v/>
      </c>
    </row>
    <row r="322">
      <c r="A322">
        <f>INDEX(resultados!$A$2:$ZZ$408, 316, MATCH($B$1, resultados!$A$1:$ZZ$1, 0))</f>
        <v/>
      </c>
      <c r="B322">
        <f>INDEX(resultados!$A$2:$ZZ$408, 316, MATCH($B$2, resultados!$A$1:$ZZ$1, 0))</f>
        <v/>
      </c>
      <c r="C322">
        <f>INDEX(resultados!$A$2:$ZZ$408, 316, MATCH($B$3, resultados!$A$1:$ZZ$1, 0))</f>
        <v/>
      </c>
    </row>
    <row r="323">
      <c r="A323">
        <f>INDEX(resultados!$A$2:$ZZ$408, 317, MATCH($B$1, resultados!$A$1:$ZZ$1, 0))</f>
        <v/>
      </c>
      <c r="B323">
        <f>INDEX(resultados!$A$2:$ZZ$408, 317, MATCH($B$2, resultados!$A$1:$ZZ$1, 0))</f>
        <v/>
      </c>
      <c r="C323">
        <f>INDEX(resultados!$A$2:$ZZ$408, 317, MATCH($B$3, resultados!$A$1:$ZZ$1, 0))</f>
        <v/>
      </c>
    </row>
    <row r="324">
      <c r="A324">
        <f>INDEX(resultados!$A$2:$ZZ$408, 318, MATCH($B$1, resultados!$A$1:$ZZ$1, 0))</f>
        <v/>
      </c>
      <c r="B324">
        <f>INDEX(resultados!$A$2:$ZZ$408, 318, MATCH($B$2, resultados!$A$1:$ZZ$1, 0))</f>
        <v/>
      </c>
      <c r="C324">
        <f>INDEX(resultados!$A$2:$ZZ$408, 318, MATCH($B$3, resultados!$A$1:$ZZ$1, 0))</f>
        <v/>
      </c>
    </row>
    <row r="325">
      <c r="A325">
        <f>INDEX(resultados!$A$2:$ZZ$408, 319, MATCH($B$1, resultados!$A$1:$ZZ$1, 0))</f>
        <v/>
      </c>
      <c r="B325">
        <f>INDEX(resultados!$A$2:$ZZ$408, 319, MATCH($B$2, resultados!$A$1:$ZZ$1, 0))</f>
        <v/>
      </c>
      <c r="C325">
        <f>INDEX(resultados!$A$2:$ZZ$408, 319, MATCH($B$3, resultados!$A$1:$ZZ$1, 0))</f>
        <v/>
      </c>
    </row>
    <row r="326">
      <c r="A326">
        <f>INDEX(resultados!$A$2:$ZZ$408, 320, MATCH($B$1, resultados!$A$1:$ZZ$1, 0))</f>
        <v/>
      </c>
      <c r="B326">
        <f>INDEX(resultados!$A$2:$ZZ$408, 320, MATCH($B$2, resultados!$A$1:$ZZ$1, 0))</f>
        <v/>
      </c>
      <c r="C326">
        <f>INDEX(resultados!$A$2:$ZZ$408, 320, MATCH($B$3, resultados!$A$1:$ZZ$1, 0))</f>
        <v/>
      </c>
    </row>
    <row r="327">
      <c r="A327">
        <f>INDEX(resultados!$A$2:$ZZ$408, 321, MATCH($B$1, resultados!$A$1:$ZZ$1, 0))</f>
        <v/>
      </c>
      <c r="B327">
        <f>INDEX(resultados!$A$2:$ZZ$408, 321, MATCH($B$2, resultados!$A$1:$ZZ$1, 0))</f>
        <v/>
      </c>
      <c r="C327">
        <f>INDEX(resultados!$A$2:$ZZ$408, 321, MATCH($B$3, resultados!$A$1:$ZZ$1, 0))</f>
        <v/>
      </c>
    </row>
    <row r="328">
      <c r="A328">
        <f>INDEX(resultados!$A$2:$ZZ$408, 322, MATCH($B$1, resultados!$A$1:$ZZ$1, 0))</f>
        <v/>
      </c>
      <c r="B328">
        <f>INDEX(resultados!$A$2:$ZZ$408, 322, MATCH($B$2, resultados!$A$1:$ZZ$1, 0))</f>
        <v/>
      </c>
      <c r="C328">
        <f>INDEX(resultados!$A$2:$ZZ$408, 322, MATCH($B$3, resultados!$A$1:$ZZ$1, 0))</f>
        <v/>
      </c>
    </row>
    <row r="329">
      <c r="A329">
        <f>INDEX(resultados!$A$2:$ZZ$408, 323, MATCH($B$1, resultados!$A$1:$ZZ$1, 0))</f>
        <v/>
      </c>
      <c r="B329">
        <f>INDEX(resultados!$A$2:$ZZ$408, 323, MATCH($B$2, resultados!$A$1:$ZZ$1, 0))</f>
        <v/>
      </c>
      <c r="C329">
        <f>INDEX(resultados!$A$2:$ZZ$408, 323, MATCH($B$3, resultados!$A$1:$ZZ$1, 0))</f>
        <v/>
      </c>
    </row>
    <row r="330">
      <c r="A330">
        <f>INDEX(resultados!$A$2:$ZZ$408, 324, MATCH($B$1, resultados!$A$1:$ZZ$1, 0))</f>
        <v/>
      </c>
      <c r="B330">
        <f>INDEX(resultados!$A$2:$ZZ$408, 324, MATCH($B$2, resultados!$A$1:$ZZ$1, 0))</f>
        <v/>
      </c>
      <c r="C330">
        <f>INDEX(resultados!$A$2:$ZZ$408, 324, MATCH($B$3, resultados!$A$1:$ZZ$1, 0))</f>
        <v/>
      </c>
    </row>
    <row r="331">
      <c r="A331">
        <f>INDEX(resultados!$A$2:$ZZ$408, 325, MATCH($B$1, resultados!$A$1:$ZZ$1, 0))</f>
        <v/>
      </c>
      <c r="B331">
        <f>INDEX(resultados!$A$2:$ZZ$408, 325, MATCH($B$2, resultados!$A$1:$ZZ$1, 0))</f>
        <v/>
      </c>
      <c r="C331">
        <f>INDEX(resultados!$A$2:$ZZ$408, 325, MATCH($B$3, resultados!$A$1:$ZZ$1, 0))</f>
        <v/>
      </c>
    </row>
    <row r="332">
      <c r="A332">
        <f>INDEX(resultados!$A$2:$ZZ$408, 326, MATCH($B$1, resultados!$A$1:$ZZ$1, 0))</f>
        <v/>
      </c>
      <c r="B332">
        <f>INDEX(resultados!$A$2:$ZZ$408, 326, MATCH($B$2, resultados!$A$1:$ZZ$1, 0))</f>
        <v/>
      </c>
      <c r="C332">
        <f>INDEX(resultados!$A$2:$ZZ$408, 326, MATCH($B$3, resultados!$A$1:$ZZ$1, 0))</f>
        <v/>
      </c>
    </row>
    <row r="333">
      <c r="A333">
        <f>INDEX(resultados!$A$2:$ZZ$408, 327, MATCH($B$1, resultados!$A$1:$ZZ$1, 0))</f>
        <v/>
      </c>
      <c r="B333">
        <f>INDEX(resultados!$A$2:$ZZ$408, 327, MATCH($B$2, resultados!$A$1:$ZZ$1, 0))</f>
        <v/>
      </c>
      <c r="C333">
        <f>INDEX(resultados!$A$2:$ZZ$408, 327, MATCH($B$3, resultados!$A$1:$ZZ$1, 0))</f>
        <v/>
      </c>
    </row>
    <row r="334">
      <c r="A334">
        <f>INDEX(resultados!$A$2:$ZZ$408, 328, MATCH($B$1, resultados!$A$1:$ZZ$1, 0))</f>
        <v/>
      </c>
      <c r="B334">
        <f>INDEX(resultados!$A$2:$ZZ$408, 328, MATCH($B$2, resultados!$A$1:$ZZ$1, 0))</f>
        <v/>
      </c>
      <c r="C334">
        <f>INDEX(resultados!$A$2:$ZZ$408, 328, MATCH($B$3, resultados!$A$1:$ZZ$1, 0))</f>
        <v/>
      </c>
    </row>
    <row r="335">
      <c r="A335">
        <f>INDEX(resultados!$A$2:$ZZ$408, 329, MATCH($B$1, resultados!$A$1:$ZZ$1, 0))</f>
        <v/>
      </c>
      <c r="B335">
        <f>INDEX(resultados!$A$2:$ZZ$408, 329, MATCH($B$2, resultados!$A$1:$ZZ$1, 0))</f>
        <v/>
      </c>
      <c r="C335">
        <f>INDEX(resultados!$A$2:$ZZ$408, 329, MATCH($B$3, resultados!$A$1:$ZZ$1, 0))</f>
        <v/>
      </c>
    </row>
    <row r="336">
      <c r="A336">
        <f>INDEX(resultados!$A$2:$ZZ$408, 330, MATCH($B$1, resultados!$A$1:$ZZ$1, 0))</f>
        <v/>
      </c>
      <c r="B336">
        <f>INDEX(resultados!$A$2:$ZZ$408, 330, MATCH($B$2, resultados!$A$1:$ZZ$1, 0))</f>
        <v/>
      </c>
      <c r="C336">
        <f>INDEX(resultados!$A$2:$ZZ$408, 330, MATCH($B$3, resultados!$A$1:$ZZ$1, 0))</f>
        <v/>
      </c>
    </row>
    <row r="337">
      <c r="A337">
        <f>INDEX(resultados!$A$2:$ZZ$408, 331, MATCH($B$1, resultados!$A$1:$ZZ$1, 0))</f>
        <v/>
      </c>
      <c r="B337">
        <f>INDEX(resultados!$A$2:$ZZ$408, 331, MATCH($B$2, resultados!$A$1:$ZZ$1, 0))</f>
        <v/>
      </c>
      <c r="C337">
        <f>INDEX(resultados!$A$2:$ZZ$408, 331, MATCH($B$3, resultados!$A$1:$ZZ$1, 0))</f>
        <v/>
      </c>
    </row>
    <row r="338">
      <c r="A338">
        <f>INDEX(resultados!$A$2:$ZZ$408, 332, MATCH($B$1, resultados!$A$1:$ZZ$1, 0))</f>
        <v/>
      </c>
      <c r="B338">
        <f>INDEX(resultados!$A$2:$ZZ$408, 332, MATCH($B$2, resultados!$A$1:$ZZ$1, 0))</f>
        <v/>
      </c>
      <c r="C338">
        <f>INDEX(resultados!$A$2:$ZZ$408, 332, MATCH($B$3, resultados!$A$1:$ZZ$1, 0))</f>
        <v/>
      </c>
    </row>
    <row r="339">
      <c r="A339">
        <f>INDEX(resultados!$A$2:$ZZ$408, 333, MATCH($B$1, resultados!$A$1:$ZZ$1, 0))</f>
        <v/>
      </c>
      <c r="B339">
        <f>INDEX(resultados!$A$2:$ZZ$408, 333, MATCH($B$2, resultados!$A$1:$ZZ$1, 0))</f>
        <v/>
      </c>
      <c r="C339">
        <f>INDEX(resultados!$A$2:$ZZ$408, 333, MATCH($B$3, resultados!$A$1:$ZZ$1, 0))</f>
        <v/>
      </c>
    </row>
    <row r="340">
      <c r="A340">
        <f>INDEX(resultados!$A$2:$ZZ$408, 334, MATCH($B$1, resultados!$A$1:$ZZ$1, 0))</f>
        <v/>
      </c>
      <c r="B340">
        <f>INDEX(resultados!$A$2:$ZZ$408, 334, MATCH($B$2, resultados!$A$1:$ZZ$1, 0))</f>
        <v/>
      </c>
      <c r="C340">
        <f>INDEX(resultados!$A$2:$ZZ$408, 334, MATCH($B$3, resultados!$A$1:$ZZ$1, 0))</f>
        <v/>
      </c>
    </row>
    <row r="341">
      <c r="A341">
        <f>INDEX(resultados!$A$2:$ZZ$408, 335, MATCH($B$1, resultados!$A$1:$ZZ$1, 0))</f>
        <v/>
      </c>
      <c r="B341">
        <f>INDEX(resultados!$A$2:$ZZ$408, 335, MATCH($B$2, resultados!$A$1:$ZZ$1, 0))</f>
        <v/>
      </c>
      <c r="C341">
        <f>INDEX(resultados!$A$2:$ZZ$408, 335, MATCH($B$3, resultados!$A$1:$ZZ$1, 0))</f>
        <v/>
      </c>
    </row>
    <row r="342">
      <c r="A342">
        <f>INDEX(resultados!$A$2:$ZZ$408, 336, MATCH($B$1, resultados!$A$1:$ZZ$1, 0))</f>
        <v/>
      </c>
      <c r="B342">
        <f>INDEX(resultados!$A$2:$ZZ$408, 336, MATCH($B$2, resultados!$A$1:$ZZ$1, 0))</f>
        <v/>
      </c>
      <c r="C342">
        <f>INDEX(resultados!$A$2:$ZZ$408, 336, MATCH($B$3, resultados!$A$1:$ZZ$1, 0))</f>
        <v/>
      </c>
    </row>
    <row r="343">
      <c r="A343">
        <f>INDEX(resultados!$A$2:$ZZ$408, 337, MATCH($B$1, resultados!$A$1:$ZZ$1, 0))</f>
        <v/>
      </c>
      <c r="B343">
        <f>INDEX(resultados!$A$2:$ZZ$408, 337, MATCH($B$2, resultados!$A$1:$ZZ$1, 0))</f>
        <v/>
      </c>
      <c r="C343">
        <f>INDEX(resultados!$A$2:$ZZ$408, 337, MATCH($B$3, resultados!$A$1:$ZZ$1, 0))</f>
        <v/>
      </c>
    </row>
    <row r="344">
      <c r="A344">
        <f>INDEX(resultados!$A$2:$ZZ$408, 338, MATCH($B$1, resultados!$A$1:$ZZ$1, 0))</f>
        <v/>
      </c>
      <c r="B344">
        <f>INDEX(resultados!$A$2:$ZZ$408, 338, MATCH($B$2, resultados!$A$1:$ZZ$1, 0))</f>
        <v/>
      </c>
      <c r="C344">
        <f>INDEX(resultados!$A$2:$ZZ$408, 338, MATCH($B$3, resultados!$A$1:$ZZ$1, 0))</f>
        <v/>
      </c>
    </row>
    <row r="345">
      <c r="A345">
        <f>INDEX(resultados!$A$2:$ZZ$408, 339, MATCH($B$1, resultados!$A$1:$ZZ$1, 0))</f>
        <v/>
      </c>
      <c r="B345">
        <f>INDEX(resultados!$A$2:$ZZ$408, 339, MATCH($B$2, resultados!$A$1:$ZZ$1, 0))</f>
        <v/>
      </c>
      <c r="C345">
        <f>INDEX(resultados!$A$2:$ZZ$408, 339, MATCH($B$3, resultados!$A$1:$ZZ$1, 0))</f>
        <v/>
      </c>
    </row>
    <row r="346">
      <c r="A346">
        <f>INDEX(resultados!$A$2:$ZZ$408, 340, MATCH($B$1, resultados!$A$1:$ZZ$1, 0))</f>
        <v/>
      </c>
      <c r="B346">
        <f>INDEX(resultados!$A$2:$ZZ$408, 340, MATCH($B$2, resultados!$A$1:$ZZ$1, 0))</f>
        <v/>
      </c>
      <c r="C346">
        <f>INDEX(resultados!$A$2:$ZZ$408, 340, MATCH($B$3, resultados!$A$1:$ZZ$1, 0))</f>
        <v/>
      </c>
    </row>
    <row r="347">
      <c r="A347">
        <f>INDEX(resultados!$A$2:$ZZ$408, 341, MATCH($B$1, resultados!$A$1:$ZZ$1, 0))</f>
        <v/>
      </c>
      <c r="B347">
        <f>INDEX(resultados!$A$2:$ZZ$408, 341, MATCH($B$2, resultados!$A$1:$ZZ$1, 0))</f>
        <v/>
      </c>
      <c r="C347">
        <f>INDEX(resultados!$A$2:$ZZ$408, 341, MATCH($B$3, resultados!$A$1:$ZZ$1, 0))</f>
        <v/>
      </c>
    </row>
    <row r="348">
      <c r="A348">
        <f>INDEX(resultados!$A$2:$ZZ$408, 342, MATCH($B$1, resultados!$A$1:$ZZ$1, 0))</f>
        <v/>
      </c>
      <c r="B348">
        <f>INDEX(resultados!$A$2:$ZZ$408, 342, MATCH($B$2, resultados!$A$1:$ZZ$1, 0))</f>
        <v/>
      </c>
      <c r="C348">
        <f>INDEX(resultados!$A$2:$ZZ$408, 342, MATCH($B$3, resultados!$A$1:$ZZ$1, 0))</f>
        <v/>
      </c>
    </row>
    <row r="349">
      <c r="A349">
        <f>INDEX(resultados!$A$2:$ZZ$408, 343, MATCH($B$1, resultados!$A$1:$ZZ$1, 0))</f>
        <v/>
      </c>
      <c r="B349">
        <f>INDEX(resultados!$A$2:$ZZ$408, 343, MATCH($B$2, resultados!$A$1:$ZZ$1, 0))</f>
        <v/>
      </c>
      <c r="C349">
        <f>INDEX(resultados!$A$2:$ZZ$408, 343, MATCH($B$3, resultados!$A$1:$ZZ$1, 0))</f>
        <v/>
      </c>
    </row>
    <row r="350">
      <c r="A350">
        <f>INDEX(resultados!$A$2:$ZZ$408, 344, MATCH($B$1, resultados!$A$1:$ZZ$1, 0))</f>
        <v/>
      </c>
      <c r="B350">
        <f>INDEX(resultados!$A$2:$ZZ$408, 344, MATCH($B$2, resultados!$A$1:$ZZ$1, 0))</f>
        <v/>
      </c>
      <c r="C350">
        <f>INDEX(resultados!$A$2:$ZZ$408, 344, MATCH($B$3, resultados!$A$1:$ZZ$1, 0))</f>
        <v/>
      </c>
    </row>
    <row r="351">
      <c r="A351">
        <f>INDEX(resultados!$A$2:$ZZ$408, 345, MATCH($B$1, resultados!$A$1:$ZZ$1, 0))</f>
        <v/>
      </c>
      <c r="B351">
        <f>INDEX(resultados!$A$2:$ZZ$408, 345, MATCH($B$2, resultados!$A$1:$ZZ$1, 0))</f>
        <v/>
      </c>
      <c r="C351">
        <f>INDEX(resultados!$A$2:$ZZ$408, 345, MATCH($B$3, resultados!$A$1:$ZZ$1, 0))</f>
        <v/>
      </c>
    </row>
    <row r="352">
      <c r="A352">
        <f>INDEX(resultados!$A$2:$ZZ$408, 346, MATCH($B$1, resultados!$A$1:$ZZ$1, 0))</f>
        <v/>
      </c>
      <c r="B352">
        <f>INDEX(resultados!$A$2:$ZZ$408, 346, MATCH($B$2, resultados!$A$1:$ZZ$1, 0))</f>
        <v/>
      </c>
      <c r="C352">
        <f>INDEX(resultados!$A$2:$ZZ$408, 346, MATCH($B$3, resultados!$A$1:$ZZ$1, 0))</f>
        <v/>
      </c>
    </row>
    <row r="353">
      <c r="A353">
        <f>INDEX(resultados!$A$2:$ZZ$408, 347, MATCH($B$1, resultados!$A$1:$ZZ$1, 0))</f>
        <v/>
      </c>
      <c r="B353">
        <f>INDEX(resultados!$A$2:$ZZ$408, 347, MATCH($B$2, resultados!$A$1:$ZZ$1, 0))</f>
        <v/>
      </c>
      <c r="C353">
        <f>INDEX(resultados!$A$2:$ZZ$408, 347, MATCH($B$3, resultados!$A$1:$ZZ$1, 0))</f>
        <v/>
      </c>
    </row>
    <row r="354">
      <c r="A354">
        <f>INDEX(resultados!$A$2:$ZZ$408, 348, MATCH($B$1, resultados!$A$1:$ZZ$1, 0))</f>
        <v/>
      </c>
      <c r="B354">
        <f>INDEX(resultados!$A$2:$ZZ$408, 348, MATCH($B$2, resultados!$A$1:$ZZ$1, 0))</f>
        <v/>
      </c>
      <c r="C354">
        <f>INDEX(resultados!$A$2:$ZZ$408, 348, MATCH($B$3, resultados!$A$1:$ZZ$1, 0))</f>
        <v/>
      </c>
    </row>
    <row r="355">
      <c r="A355">
        <f>INDEX(resultados!$A$2:$ZZ$408, 349, MATCH($B$1, resultados!$A$1:$ZZ$1, 0))</f>
        <v/>
      </c>
      <c r="B355">
        <f>INDEX(resultados!$A$2:$ZZ$408, 349, MATCH($B$2, resultados!$A$1:$ZZ$1, 0))</f>
        <v/>
      </c>
      <c r="C355">
        <f>INDEX(resultados!$A$2:$ZZ$408, 349, MATCH($B$3, resultados!$A$1:$ZZ$1, 0))</f>
        <v/>
      </c>
    </row>
    <row r="356">
      <c r="A356">
        <f>INDEX(resultados!$A$2:$ZZ$408, 350, MATCH($B$1, resultados!$A$1:$ZZ$1, 0))</f>
        <v/>
      </c>
      <c r="B356">
        <f>INDEX(resultados!$A$2:$ZZ$408, 350, MATCH($B$2, resultados!$A$1:$ZZ$1, 0))</f>
        <v/>
      </c>
      <c r="C356">
        <f>INDEX(resultados!$A$2:$ZZ$408, 350, MATCH($B$3, resultados!$A$1:$ZZ$1, 0))</f>
        <v/>
      </c>
    </row>
    <row r="357">
      <c r="A357">
        <f>INDEX(resultados!$A$2:$ZZ$408, 351, MATCH($B$1, resultados!$A$1:$ZZ$1, 0))</f>
        <v/>
      </c>
      <c r="B357">
        <f>INDEX(resultados!$A$2:$ZZ$408, 351, MATCH($B$2, resultados!$A$1:$ZZ$1, 0))</f>
        <v/>
      </c>
      <c r="C357">
        <f>INDEX(resultados!$A$2:$ZZ$408, 351, MATCH($B$3, resultados!$A$1:$ZZ$1, 0))</f>
        <v/>
      </c>
    </row>
    <row r="358">
      <c r="A358">
        <f>INDEX(resultados!$A$2:$ZZ$408, 352, MATCH($B$1, resultados!$A$1:$ZZ$1, 0))</f>
        <v/>
      </c>
      <c r="B358">
        <f>INDEX(resultados!$A$2:$ZZ$408, 352, MATCH($B$2, resultados!$A$1:$ZZ$1, 0))</f>
        <v/>
      </c>
      <c r="C358">
        <f>INDEX(resultados!$A$2:$ZZ$408, 352, MATCH($B$3, resultados!$A$1:$ZZ$1, 0))</f>
        <v/>
      </c>
    </row>
    <row r="359">
      <c r="A359">
        <f>INDEX(resultados!$A$2:$ZZ$408, 353, MATCH($B$1, resultados!$A$1:$ZZ$1, 0))</f>
        <v/>
      </c>
      <c r="B359">
        <f>INDEX(resultados!$A$2:$ZZ$408, 353, MATCH($B$2, resultados!$A$1:$ZZ$1, 0))</f>
        <v/>
      </c>
      <c r="C359">
        <f>INDEX(resultados!$A$2:$ZZ$408, 353, MATCH($B$3, resultados!$A$1:$ZZ$1, 0))</f>
        <v/>
      </c>
    </row>
    <row r="360">
      <c r="A360">
        <f>INDEX(resultados!$A$2:$ZZ$408, 354, MATCH($B$1, resultados!$A$1:$ZZ$1, 0))</f>
        <v/>
      </c>
      <c r="B360">
        <f>INDEX(resultados!$A$2:$ZZ$408, 354, MATCH($B$2, resultados!$A$1:$ZZ$1, 0))</f>
        <v/>
      </c>
      <c r="C360">
        <f>INDEX(resultados!$A$2:$ZZ$408, 354, MATCH($B$3, resultados!$A$1:$ZZ$1, 0))</f>
        <v/>
      </c>
    </row>
    <row r="361">
      <c r="A361">
        <f>INDEX(resultados!$A$2:$ZZ$408, 355, MATCH($B$1, resultados!$A$1:$ZZ$1, 0))</f>
        <v/>
      </c>
      <c r="B361">
        <f>INDEX(resultados!$A$2:$ZZ$408, 355, MATCH($B$2, resultados!$A$1:$ZZ$1, 0))</f>
        <v/>
      </c>
      <c r="C361">
        <f>INDEX(resultados!$A$2:$ZZ$408, 355, MATCH($B$3, resultados!$A$1:$ZZ$1, 0))</f>
        <v/>
      </c>
    </row>
    <row r="362">
      <c r="A362">
        <f>INDEX(resultados!$A$2:$ZZ$408, 356, MATCH($B$1, resultados!$A$1:$ZZ$1, 0))</f>
        <v/>
      </c>
      <c r="B362">
        <f>INDEX(resultados!$A$2:$ZZ$408, 356, MATCH($B$2, resultados!$A$1:$ZZ$1, 0))</f>
        <v/>
      </c>
      <c r="C362">
        <f>INDEX(resultados!$A$2:$ZZ$408, 356, MATCH($B$3, resultados!$A$1:$ZZ$1, 0))</f>
        <v/>
      </c>
    </row>
    <row r="363">
      <c r="A363">
        <f>INDEX(resultados!$A$2:$ZZ$408, 357, MATCH($B$1, resultados!$A$1:$ZZ$1, 0))</f>
        <v/>
      </c>
      <c r="B363">
        <f>INDEX(resultados!$A$2:$ZZ$408, 357, MATCH($B$2, resultados!$A$1:$ZZ$1, 0))</f>
        <v/>
      </c>
      <c r="C363">
        <f>INDEX(resultados!$A$2:$ZZ$408, 357, MATCH($B$3, resultados!$A$1:$ZZ$1, 0))</f>
        <v/>
      </c>
    </row>
    <row r="364">
      <c r="A364">
        <f>INDEX(resultados!$A$2:$ZZ$408, 358, MATCH($B$1, resultados!$A$1:$ZZ$1, 0))</f>
        <v/>
      </c>
      <c r="B364">
        <f>INDEX(resultados!$A$2:$ZZ$408, 358, MATCH($B$2, resultados!$A$1:$ZZ$1, 0))</f>
        <v/>
      </c>
      <c r="C364">
        <f>INDEX(resultados!$A$2:$ZZ$408, 358, MATCH($B$3, resultados!$A$1:$ZZ$1, 0))</f>
        <v/>
      </c>
    </row>
    <row r="365">
      <c r="A365">
        <f>INDEX(resultados!$A$2:$ZZ$408, 359, MATCH($B$1, resultados!$A$1:$ZZ$1, 0))</f>
        <v/>
      </c>
      <c r="B365">
        <f>INDEX(resultados!$A$2:$ZZ$408, 359, MATCH($B$2, resultados!$A$1:$ZZ$1, 0))</f>
        <v/>
      </c>
      <c r="C365">
        <f>INDEX(resultados!$A$2:$ZZ$408, 359, MATCH($B$3, resultados!$A$1:$ZZ$1, 0))</f>
        <v/>
      </c>
    </row>
    <row r="366">
      <c r="A366">
        <f>INDEX(resultados!$A$2:$ZZ$408, 360, MATCH($B$1, resultados!$A$1:$ZZ$1, 0))</f>
        <v/>
      </c>
      <c r="B366">
        <f>INDEX(resultados!$A$2:$ZZ$408, 360, MATCH($B$2, resultados!$A$1:$ZZ$1, 0))</f>
        <v/>
      </c>
      <c r="C366">
        <f>INDEX(resultados!$A$2:$ZZ$408, 360, MATCH($B$3, resultados!$A$1:$ZZ$1, 0))</f>
        <v/>
      </c>
    </row>
    <row r="367">
      <c r="A367">
        <f>INDEX(resultados!$A$2:$ZZ$408, 361, MATCH($B$1, resultados!$A$1:$ZZ$1, 0))</f>
        <v/>
      </c>
      <c r="B367">
        <f>INDEX(resultados!$A$2:$ZZ$408, 361, MATCH($B$2, resultados!$A$1:$ZZ$1, 0))</f>
        <v/>
      </c>
      <c r="C367">
        <f>INDEX(resultados!$A$2:$ZZ$408, 361, MATCH($B$3, resultados!$A$1:$ZZ$1, 0))</f>
        <v/>
      </c>
    </row>
    <row r="368">
      <c r="A368">
        <f>INDEX(resultados!$A$2:$ZZ$408, 362, MATCH($B$1, resultados!$A$1:$ZZ$1, 0))</f>
        <v/>
      </c>
      <c r="B368">
        <f>INDEX(resultados!$A$2:$ZZ$408, 362, MATCH($B$2, resultados!$A$1:$ZZ$1, 0))</f>
        <v/>
      </c>
      <c r="C368">
        <f>INDEX(resultados!$A$2:$ZZ$408, 362, MATCH($B$3, resultados!$A$1:$ZZ$1, 0))</f>
        <v/>
      </c>
    </row>
    <row r="369">
      <c r="A369">
        <f>INDEX(resultados!$A$2:$ZZ$408, 363, MATCH($B$1, resultados!$A$1:$ZZ$1, 0))</f>
        <v/>
      </c>
      <c r="B369">
        <f>INDEX(resultados!$A$2:$ZZ$408, 363, MATCH($B$2, resultados!$A$1:$ZZ$1, 0))</f>
        <v/>
      </c>
      <c r="C369">
        <f>INDEX(resultados!$A$2:$ZZ$408, 363, MATCH($B$3, resultados!$A$1:$ZZ$1, 0))</f>
        <v/>
      </c>
    </row>
    <row r="370">
      <c r="A370">
        <f>INDEX(resultados!$A$2:$ZZ$408, 364, MATCH($B$1, resultados!$A$1:$ZZ$1, 0))</f>
        <v/>
      </c>
      <c r="B370">
        <f>INDEX(resultados!$A$2:$ZZ$408, 364, MATCH($B$2, resultados!$A$1:$ZZ$1, 0))</f>
        <v/>
      </c>
      <c r="C370">
        <f>INDEX(resultados!$A$2:$ZZ$408, 364, MATCH($B$3, resultados!$A$1:$ZZ$1, 0))</f>
        <v/>
      </c>
    </row>
    <row r="371">
      <c r="A371">
        <f>INDEX(resultados!$A$2:$ZZ$408, 365, MATCH($B$1, resultados!$A$1:$ZZ$1, 0))</f>
        <v/>
      </c>
      <c r="B371">
        <f>INDEX(resultados!$A$2:$ZZ$408, 365, MATCH($B$2, resultados!$A$1:$ZZ$1, 0))</f>
        <v/>
      </c>
      <c r="C371">
        <f>INDEX(resultados!$A$2:$ZZ$408, 365, MATCH($B$3, resultados!$A$1:$ZZ$1, 0))</f>
        <v/>
      </c>
    </row>
    <row r="372">
      <c r="A372">
        <f>INDEX(resultados!$A$2:$ZZ$408, 366, MATCH($B$1, resultados!$A$1:$ZZ$1, 0))</f>
        <v/>
      </c>
      <c r="B372">
        <f>INDEX(resultados!$A$2:$ZZ$408, 366, MATCH($B$2, resultados!$A$1:$ZZ$1, 0))</f>
        <v/>
      </c>
      <c r="C372">
        <f>INDEX(resultados!$A$2:$ZZ$408, 366, MATCH($B$3, resultados!$A$1:$ZZ$1, 0))</f>
        <v/>
      </c>
    </row>
    <row r="373">
      <c r="A373">
        <f>INDEX(resultados!$A$2:$ZZ$408, 367, MATCH($B$1, resultados!$A$1:$ZZ$1, 0))</f>
        <v/>
      </c>
      <c r="B373">
        <f>INDEX(resultados!$A$2:$ZZ$408, 367, MATCH($B$2, resultados!$A$1:$ZZ$1, 0))</f>
        <v/>
      </c>
      <c r="C373">
        <f>INDEX(resultados!$A$2:$ZZ$408, 367, MATCH($B$3, resultados!$A$1:$ZZ$1, 0))</f>
        <v/>
      </c>
    </row>
    <row r="374">
      <c r="A374">
        <f>INDEX(resultados!$A$2:$ZZ$408, 368, MATCH($B$1, resultados!$A$1:$ZZ$1, 0))</f>
        <v/>
      </c>
      <c r="B374">
        <f>INDEX(resultados!$A$2:$ZZ$408, 368, MATCH($B$2, resultados!$A$1:$ZZ$1, 0))</f>
        <v/>
      </c>
      <c r="C374">
        <f>INDEX(resultados!$A$2:$ZZ$408, 368, MATCH($B$3, resultados!$A$1:$ZZ$1, 0))</f>
        <v/>
      </c>
    </row>
    <row r="375">
      <c r="A375">
        <f>INDEX(resultados!$A$2:$ZZ$408, 369, MATCH($B$1, resultados!$A$1:$ZZ$1, 0))</f>
        <v/>
      </c>
      <c r="B375">
        <f>INDEX(resultados!$A$2:$ZZ$408, 369, MATCH($B$2, resultados!$A$1:$ZZ$1, 0))</f>
        <v/>
      </c>
      <c r="C375">
        <f>INDEX(resultados!$A$2:$ZZ$408, 369, MATCH($B$3, resultados!$A$1:$ZZ$1, 0))</f>
        <v/>
      </c>
    </row>
    <row r="376">
      <c r="A376">
        <f>INDEX(resultados!$A$2:$ZZ$408, 370, MATCH($B$1, resultados!$A$1:$ZZ$1, 0))</f>
        <v/>
      </c>
      <c r="B376">
        <f>INDEX(resultados!$A$2:$ZZ$408, 370, MATCH($B$2, resultados!$A$1:$ZZ$1, 0))</f>
        <v/>
      </c>
      <c r="C376">
        <f>INDEX(resultados!$A$2:$ZZ$408, 370, MATCH($B$3, resultados!$A$1:$ZZ$1, 0))</f>
        <v/>
      </c>
    </row>
    <row r="377">
      <c r="A377">
        <f>INDEX(resultados!$A$2:$ZZ$408, 371, MATCH($B$1, resultados!$A$1:$ZZ$1, 0))</f>
        <v/>
      </c>
      <c r="B377">
        <f>INDEX(resultados!$A$2:$ZZ$408, 371, MATCH($B$2, resultados!$A$1:$ZZ$1, 0))</f>
        <v/>
      </c>
      <c r="C377">
        <f>INDEX(resultados!$A$2:$ZZ$408, 371, MATCH($B$3, resultados!$A$1:$ZZ$1, 0))</f>
        <v/>
      </c>
    </row>
    <row r="378">
      <c r="A378">
        <f>INDEX(resultados!$A$2:$ZZ$408, 372, MATCH($B$1, resultados!$A$1:$ZZ$1, 0))</f>
        <v/>
      </c>
      <c r="B378">
        <f>INDEX(resultados!$A$2:$ZZ$408, 372, MATCH($B$2, resultados!$A$1:$ZZ$1, 0))</f>
        <v/>
      </c>
      <c r="C378">
        <f>INDEX(resultados!$A$2:$ZZ$408, 372, MATCH($B$3, resultados!$A$1:$ZZ$1, 0))</f>
        <v/>
      </c>
    </row>
    <row r="379">
      <c r="A379">
        <f>INDEX(resultados!$A$2:$ZZ$408, 373, MATCH($B$1, resultados!$A$1:$ZZ$1, 0))</f>
        <v/>
      </c>
      <c r="B379">
        <f>INDEX(resultados!$A$2:$ZZ$408, 373, MATCH($B$2, resultados!$A$1:$ZZ$1, 0))</f>
        <v/>
      </c>
      <c r="C379">
        <f>INDEX(resultados!$A$2:$ZZ$408, 373, MATCH($B$3, resultados!$A$1:$ZZ$1, 0))</f>
        <v/>
      </c>
    </row>
    <row r="380">
      <c r="A380">
        <f>INDEX(resultados!$A$2:$ZZ$408, 374, MATCH($B$1, resultados!$A$1:$ZZ$1, 0))</f>
        <v/>
      </c>
      <c r="B380">
        <f>INDEX(resultados!$A$2:$ZZ$408, 374, MATCH($B$2, resultados!$A$1:$ZZ$1, 0))</f>
        <v/>
      </c>
      <c r="C380">
        <f>INDEX(resultados!$A$2:$ZZ$408, 374, MATCH($B$3, resultados!$A$1:$ZZ$1, 0))</f>
        <v/>
      </c>
    </row>
    <row r="381">
      <c r="A381">
        <f>INDEX(resultados!$A$2:$ZZ$408, 375, MATCH($B$1, resultados!$A$1:$ZZ$1, 0))</f>
        <v/>
      </c>
      <c r="B381">
        <f>INDEX(resultados!$A$2:$ZZ$408, 375, MATCH($B$2, resultados!$A$1:$ZZ$1, 0))</f>
        <v/>
      </c>
      <c r="C381">
        <f>INDEX(resultados!$A$2:$ZZ$408, 375, MATCH($B$3, resultados!$A$1:$ZZ$1, 0))</f>
        <v/>
      </c>
    </row>
    <row r="382">
      <c r="A382">
        <f>INDEX(resultados!$A$2:$ZZ$408, 376, MATCH($B$1, resultados!$A$1:$ZZ$1, 0))</f>
        <v/>
      </c>
      <c r="B382">
        <f>INDEX(resultados!$A$2:$ZZ$408, 376, MATCH($B$2, resultados!$A$1:$ZZ$1, 0))</f>
        <v/>
      </c>
      <c r="C382">
        <f>INDEX(resultados!$A$2:$ZZ$408, 376, MATCH($B$3, resultados!$A$1:$ZZ$1, 0))</f>
        <v/>
      </c>
    </row>
    <row r="383">
      <c r="A383">
        <f>INDEX(resultados!$A$2:$ZZ$408, 377, MATCH($B$1, resultados!$A$1:$ZZ$1, 0))</f>
        <v/>
      </c>
      <c r="B383">
        <f>INDEX(resultados!$A$2:$ZZ$408, 377, MATCH($B$2, resultados!$A$1:$ZZ$1, 0))</f>
        <v/>
      </c>
      <c r="C383">
        <f>INDEX(resultados!$A$2:$ZZ$408, 377, MATCH($B$3, resultados!$A$1:$ZZ$1, 0))</f>
        <v/>
      </c>
    </row>
    <row r="384">
      <c r="A384">
        <f>INDEX(resultados!$A$2:$ZZ$408, 378, MATCH($B$1, resultados!$A$1:$ZZ$1, 0))</f>
        <v/>
      </c>
      <c r="B384">
        <f>INDEX(resultados!$A$2:$ZZ$408, 378, MATCH($B$2, resultados!$A$1:$ZZ$1, 0))</f>
        <v/>
      </c>
      <c r="C384">
        <f>INDEX(resultados!$A$2:$ZZ$408, 378, MATCH($B$3, resultados!$A$1:$ZZ$1, 0))</f>
        <v/>
      </c>
    </row>
    <row r="385">
      <c r="A385">
        <f>INDEX(resultados!$A$2:$ZZ$408, 379, MATCH($B$1, resultados!$A$1:$ZZ$1, 0))</f>
        <v/>
      </c>
      <c r="B385">
        <f>INDEX(resultados!$A$2:$ZZ$408, 379, MATCH($B$2, resultados!$A$1:$ZZ$1, 0))</f>
        <v/>
      </c>
      <c r="C385">
        <f>INDEX(resultados!$A$2:$ZZ$408, 379, MATCH($B$3, resultados!$A$1:$ZZ$1, 0))</f>
        <v/>
      </c>
    </row>
    <row r="386">
      <c r="A386">
        <f>INDEX(resultados!$A$2:$ZZ$408, 380, MATCH($B$1, resultados!$A$1:$ZZ$1, 0))</f>
        <v/>
      </c>
      <c r="B386">
        <f>INDEX(resultados!$A$2:$ZZ$408, 380, MATCH($B$2, resultados!$A$1:$ZZ$1, 0))</f>
        <v/>
      </c>
      <c r="C386">
        <f>INDEX(resultados!$A$2:$ZZ$408, 380, MATCH($B$3, resultados!$A$1:$ZZ$1, 0))</f>
        <v/>
      </c>
    </row>
    <row r="387">
      <c r="A387">
        <f>INDEX(resultados!$A$2:$ZZ$408, 381, MATCH($B$1, resultados!$A$1:$ZZ$1, 0))</f>
        <v/>
      </c>
      <c r="B387">
        <f>INDEX(resultados!$A$2:$ZZ$408, 381, MATCH($B$2, resultados!$A$1:$ZZ$1, 0))</f>
        <v/>
      </c>
      <c r="C387">
        <f>INDEX(resultados!$A$2:$ZZ$408, 381, MATCH($B$3, resultados!$A$1:$ZZ$1, 0))</f>
        <v/>
      </c>
    </row>
    <row r="388">
      <c r="A388">
        <f>INDEX(resultados!$A$2:$ZZ$408, 382, MATCH($B$1, resultados!$A$1:$ZZ$1, 0))</f>
        <v/>
      </c>
      <c r="B388">
        <f>INDEX(resultados!$A$2:$ZZ$408, 382, MATCH($B$2, resultados!$A$1:$ZZ$1, 0))</f>
        <v/>
      </c>
      <c r="C388">
        <f>INDEX(resultados!$A$2:$ZZ$408, 382, MATCH($B$3, resultados!$A$1:$ZZ$1, 0))</f>
        <v/>
      </c>
    </row>
    <row r="389">
      <c r="A389">
        <f>INDEX(resultados!$A$2:$ZZ$408, 383, MATCH($B$1, resultados!$A$1:$ZZ$1, 0))</f>
        <v/>
      </c>
      <c r="B389">
        <f>INDEX(resultados!$A$2:$ZZ$408, 383, MATCH($B$2, resultados!$A$1:$ZZ$1, 0))</f>
        <v/>
      </c>
      <c r="C389">
        <f>INDEX(resultados!$A$2:$ZZ$408, 383, MATCH($B$3, resultados!$A$1:$ZZ$1, 0))</f>
        <v/>
      </c>
    </row>
    <row r="390">
      <c r="A390">
        <f>INDEX(resultados!$A$2:$ZZ$408, 384, MATCH($B$1, resultados!$A$1:$ZZ$1, 0))</f>
        <v/>
      </c>
      <c r="B390">
        <f>INDEX(resultados!$A$2:$ZZ$408, 384, MATCH($B$2, resultados!$A$1:$ZZ$1, 0))</f>
        <v/>
      </c>
      <c r="C390">
        <f>INDEX(resultados!$A$2:$ZZ$408, 384, MATCH($B$3, resultados!$A$1:$ZZ$1, 0))</f>
        <v/>
      </c>
    </row>
    <row r="391">
      <c r="A391">
        <f>INDEX(resultados!$A$2:$ZZ$408, 385, MATCH($B$1, resultados!$A$1:$ZZ$1, 0))</f>
        <v/>
      </c>
      <c r="B391">
        <f>INDEX(resultados!$A$2:$ZZ$408, 385, MATCH($B$2, resultados!$A$1:$ZZ$1, 0))</f>
        <v/>
      </c>
      <c r="C391">
        <f>INDEX(resultados!$A$2:$ZZ$408, 385, MATCH($B$3, resultados!$A$1:$ZZ$1, 0))</f>
        <v/>
      </c>
    </row>
    <row r="392">
      <c r="A392">
        <f>INDEX(resultados!$A$2:$ZZ$408, 386, MATCH($B$1, resultados!$A$1:$ZZ$1, 0))</f>
        <v/>
      </c>
      <c r="B392">
        <f>INDEX(resultados!$A$2:$ZZ$408, 386, MATCH($B$2, resultados!$A$1:$ZZ$1, 0))</f>
        <v/>
      </c>
      <c r="C392">
        <f>INDEX(resultados!$A$2:$ZZ$408, 386, MATCH($B$3, resultados!$A$1:$ZZ$1, 0))</f>
        <v/>
      </c>
    </row>
    <row r="393">
      <c r="A393">
        <f>INDEX(resultados!$A$2:$ZZ$408, 387, MATCH($B$1, resultados!$A$1:$ZZ$1, 0))</f>
        <v/>
      </c>
      <c r="B393">
        <f>INDEX(resultados!$A$2:$ZZ$408, 387, MATCH($B$2, resultados!$A$1:$ZZ$1, 0))</f>
        <v/>
      </c>
      <c r="C393">
        <f>INDEX(resultados!$A$2:$ZZ$408, 387, MATCH($B$3, resultados!$A$1:$ZZ$1, 0))</f>
        <v/>
      </c>
    </row>
    <row r="394">
      <c r="A394">
        <f>INDEX(resultados!$A$2:$ZZ$408, 388, MATCH($B$1, resultados!$A$1:$ZZ$1, 0))</f>
        <v/>
      </c>
      <c r="B394">
        <f>INDEX(resultados!$A$2:$ZZ$408, 388, MATCH($B$2, resultados!$A$1:$ZZ$1, 0))</f>
        <v/>
      </c>
      <c r="C394">
        <f>INDEX(resultados!$A$2:$ZZ$408, 388, MATCH($B$3, resultados!$A$1:$ZZ$1, 0))</f>
        <v/>
      </c>
    </row>
    <row r="395">
      <c r="A395">
        <f>INDEX(resultados!$A$2:$ZZ$408, 389, MATCH($B$1, resultados!$A$1:$ZZ$1, 0))</f>
        <v/>
      </c>
      <c r="B395">
        <f>INDEX(resultados!$A$2:$ZZ$408, 389, MATCH($B$2, resultados!$A$1:$ZZ$1, 0))</f>
        <v/>
      </c>
      <c r="C395">
        <f>INDEX(resultados!$A$2:$ZZ$408, 389, MATCH($B$3, resultados!$A$1:$ZZ$1, 0))</f>
        <v/>
      </c>
    </row>
    <row r="396">
      <c r="A396">
        <f>INDEX(resultados!$A$2:$ZZ$408, 390, MATCH($B$1, resultados!$A$1:$ZZ$1, 0))</f>
        <v/>
      </c>
      <c r="B396">
        <f>INDEX(resultados!$A$2:$ZZ$408, 390, MATCH($B$2, resultados!$A$1:$ZZ$1, 0))</f>
        <v/>
      </c>
      <c r="C396">
        <f>INDEX(resultados!$A$2:$ZZ$408, 390, MATCH($B$3, resultados!$A$1:$ZZ$1, 0))</f>
        <v/>
      </c>
    </row>
    <row r="397">
      <c r="A397">
        <f>INDEX(resultados!$A$2:$ZZ$408, 391, MATCH($B$1, resultados!$A$1:$ZZ$1, 0))</f>
        <v/>
      </c>
      <c r="B397">
        <f>INDEX(resultados!$A$2:$ZZ$408, 391, MATCH($B$2, resultados!$A$1:$ZZ$1, 0))</f>
        <v/>
      </c>
      <c r="C397">
        <f>INDEX(resultados!$A$2:$ZZ$408, 391, MATCH($B$3, resultados!$A$1:$ZZ$1, 0))</f>
        <v/>
      </c>
    </row>
    <row r="398">
      <c r="A398">
        <f>INDEX(resultados!$A$2:$ZZ$408, 392, MATCH($B$1, resultados!$A$1:$ZZ$1, 0))</f>
        <v/>
      </c>
      <c r="B398">
        <f>INDEX(resultados!$A$2:$ZZ$408, 392, MATCH($B$2, resultados!$A$1:$ZZ$1, 0))</f>
        <v/>
      </c>
      <c r="C398">
        <f>INDEX(resultados!$A$2:$ZZ$408, 392, MATCH($B$3, resultados!$A$1:$ZZ$1, 0))</f>
        <v/>
      </c>
    </row>
    <row r="399">
      <c r="A399">
        <f>INDEX(resultados!$A$2:$ZZ$408, 393, MATCH($B$1, resultados!$A$1:$ZZ$1, 0))</f>
        <v/>
      </c>
      <c r="B399">
        <f>INDEX(resultados!$A$2:$ZZ$408, 393, MATCH($B$2, resultados!$A$1:$ZZ$1, 0))</f>
        <v/>
      </c>
      <c r="C399">
        <f>INDEX(resultados!$A$2:$ZZ$408, 393, MATCH($B$3, resultados!$A$1:$ZZ$1, 0))</f>
        <v/>
      </c>
    </row>
    <row r="400">
      <c r="A400">
        <f>INDEX(resultados!$A$2:$ZZ$408, 394, MATCH($B$1, resultados!$A$1:$ZZ$1, 0))</f>
        <v/>
      </c>
      <c r="B400">
        <f>INDEX(resultados!$A$2:$ZZ$408, 394, MATCH($B$2, resultados!$A$1:$ZZ$1, 0))</f>
        <v/>
      </c>
      <c r="C400">
        <f>INDEX(resultados!$A$2:$ZZ$408, 394, MATCH($B$3, resultados!$A$1:$ZZ$1, 0))</f>
        <v/>
      </c>
    </row>
    <row r="401">
      <c r="A401">
        <f>INDEX(resultados!$A$2:$ZZ$408, 395, MATCH($B$1, resultados!$A$1:$ZZ$1, 0))</f>
        <v/>
      </c>
      <c r="B401">
        <f>INDEX(resultados!$A$2:$ZZ$408, 395, MATCH($B$2, resultados!$A$1:$ZZ$1, 0))</f>
        <v/>
      </c>
      <c r="C401">
        <f>INDEX(resultados!$A$2:$ZZ$408, 395, MATCH($B$3, resultados!$A$1:$ZZ$1, 0))</f>
        <v/>
      </c>
    </row>
    <row r="402">
      <c r="A402">
        <f>INDEX(resultados!$A$2:$ZZ$408, 396, MATCH($B$1, resultados!$A$1:$ZZ$1, 0))</f>
        <v/>
      </c>
      <c r="B402">
        <f>INDEX(resultados!$A$2:$ZZ$408, 396, MATCH($B$2, resultados!$A$1:$ZZ$1, 0))</f>
        <v/>
      </c>
      <c r="C402">
        <f>INDEX(resultados!$A$2:$ZZ$408, 396, MATCH($B$3, resultados!$A$1:$ZZ$1, 0))</f>
        <v/>
      </c>
    </row>
    <row r="403">
      <c r="A403">
        <f>INDEX(resultados!$A$2:$ZZ$408, 397, MATCH($B$1, resultados!$A$1:$ZZ$1, 0))</f>
        <v/>
      </c>
      <c r="B403">
        <f>INDEX(resultados!$A$2:$ZZ$408, 397, MATCH($B$2, resultados!$A$1:$ZZ$1, 0))</f>
        <v/>
      </c>
      <c r="C403">
        <f>INDEX(resultados!$A$2:$ZZ$408, 397, MATCH($B$3, resultados!$A$1:$ZZ$1, 0))</f>
        <v/>
      </c>
    </row>
    <row r="404">
      <c r="A404">
        <f>INDEX(resultados!$A$2:$ZZ$408, 398, MATCH($B$1, resultados!$A$1:$ZZ$1, 0))</f>
        <v/>
      </c>
      <c r="B404">
        <f>INDEX(resultados!$A$2:$ZZ$408, 398, MATCH($B$2, resultados!$A$1:$ZZ$1, 0))</f>
        <v/>
      </c>
      <c r="C404">
        <f>INDEX(resultados!$A$2:$ZZ$408, 398, MATCH($B$3, resultados!$A$1:$ZZ$1, 0))</f>
        <v/>
      </c>
    </row>
    <row r="405">
      <c r="A405">
        <f>INDEX(resultados!$A$2:$ZZ$408, 399, MATCH($B$1, resultados!$A$1:$ZZ$1, 0))</f>
        <v/>
      </c>
      <c r="B405">
        <f>INDEX(resultados!$A$2:$ZZ$408, 399, MATCH($B$2, resultados!$A$1:$ZZ$1, 0))</f>
        <v/>
      </c>
      <c r="C405">
        <f>INDEX(resultados!$A$2:$ZZ$408, 399, MATCH($B$3, resultados!$A$1:$ZZ$1, 0))</f>
        <v/>
      </c>
    </row>
    <row r="406">
      <c r="A406">
        <f>INDEX(resultados!$A$2:$ZZ$408, 400, MATCH($B$1, resultados!$A$1:$ZZ$1, 0))</f>
        <v/>
      </c>
      <c r="B406">
        <f>INDEX(resultados!$A$2:$ZZ$408, 400, MATCH($B$2, resultados!$A$1:$ZZ$1, 0))</f>
        <v/>
      </c>
      <c r="C406">
        <f>INDEX(resultados!$A$2:$ZZ$408, 400, MATCH($B$3, resultados!$A$1:$ZZ$1, 0))</f>
        <v/>
      </c>
    </row>
    <row r="407">
      <c r="A407">
        <f>INDEX(resultados!$A$2:$ZZ$408, 401, MATCH($B$1, resultados!$A$1:$ZZ$1, 0))</f>
        <v/>
      </c>
      <c r="B407">
        <f>INDEX(resultados!$A$2:$ZZ$408, 401, MATCH($B$2, resultados!$A$1:$ZZ$1, 0))</f>
        <v/>
      </c>
      <c r="C407">
        <f>INDEX(resultados!$A$2:$ZZ$408, 401, MATCH($B$3, resultados!$A$1:$ZZ$1, 0))</f>
        <v/>
      </c>
    </row>
    <row r="408">
      <c r="A408">
        <f>INDEX(resultados!$A$2:$ZZ$408, 402, MATCH($B$1, resultados!$A$1:$ZZ$1, 0))</f>
        <v/>
      </c>
      <c r="B408">
        <f>INDEX(resultados!$A$2:$ZZ$408, 402, MATCH($B$2, resultados!$A$1:$ZZ$1, 0))</f>
        <v/>
      </c>
      <c r="C408">
        <f>INDEX(resultados!$A$2:$ZZ$408, 402, MATCH($B$3, resultados!$A$1:$ZZ$1, 0))</f>
        <v/>
      </c>
    </row>
    <row r="409">
      <c r="A409">
        <f>INDEX(resultados!$A$2:$ZZ$408, 403, MATCH($B$1, resultados!$A$1:$ZZ$1, 0))</f>
        <v/>
      </c>
      <c r="B409">
        <f>INDEX(resultados!$A$2:$ZZ$408, 403, MATCH($B$2, resultados!$A$1:$ZZ$1, 0))</f>
        <v/>
      </c>
      <c r="C409">
        <f>INDEX(resultados!$A$2:$ZZ$408, 403, MATCH($B$3, resultados!$A$1:$ZZ$1, 0))</f>
        <v/>
      </c>
    </row>
    <row r="410">
      <c r="A410">
        <f>INDEX(resultados!$A$2:$ZZ$408, 404, MATCH($B$1, resultados!$A$1:$ZZ$1, 0))</f>
        <v/>
      </c>
      <c r="B410">
        <f>INDEX(resultados!$A$2:$ZZ$408, 404, MATCH($B$2, resultados!$A$1:$ZZ$1, 0))</f>
        <v/>
      </c>
      <c r="C410">
        <f>INDEX(resultados!$A$2:$ZZ$408, 404, MATCH($B$3, resultados!$A$1:$ZZ$1, 0))</f>
        <v/>
      </c>
    </row>
    <row r="411">
      <c r="A411">
        <f>INDEX(resultados!$A$2:$ZZ$408, 405, MATCH($B$1, resultados!$A$1:$ZZ$1, 0))</f>
        <v/>
      </c>
      <c r="B411">
        <f>INDEX(resultados!$A$2:$ZZ$408, 405, MATCH($B$2, resultados!$A$1:$ZZ$1, 0))</f>
        <v/>
      </c>
      <c r="C411">
        <f>INDEX(resultados!$A$2:$ZZ$408, 405, MATCH($B$3, resultados!$A$1:$ZZ$1, 0))</f>
        <v/>
      </c>
    </row>
    <row r="412">
      <c r="A412">
        <f>INDEX(resultados!$A$2:$ZZ$408, 406, MATCH($B$1, resultados!$A$1:$ZZ$1, 0))</f>
        <v/>
      </c>
      <c r="B412">
        <f>INDEX(resultados!$A$2:$ZZ$408, 406, MATCH($B$2, resultados!$A$1:$ZZ$1, 0))</f>
        <v/>
      </c>
      <c r="C412">
        <f>INDEX(resultados!$A$2:$ZZ$408, 406, MATCH($B$3, resultados!$A$1:$ZZ$1, 0))</f>
        <v/>
      </c>
    </row>
    <row r="413">
      <c r="A413">
        <f>INDEX(resultados!$A$2:$ZZ$408, 407, MATCH($B$1, resultados!$A$1:$ZZ$1, 0))</f>
        <v/>
      </c>
      <c r="B413">
        <f>INDEX(resultados!$A$2:$ZZ$408, 407, MATCH($B$2, resultados!$A$1:$ZZ$1, 0))</f>
        <v/>
      </c>
      <c r="C413">
        <f>INDEX(resultados!$A$2:$ZZ$408, 407,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2.3139</v>
      </c>
      <c r="E2" t="n">
        <v>43.22</v>
      </c>
      <c r="F2" t="n">
        <v>26.29</v>
      </c>
      <c r="G2" t="n">
        <v>5.26</v>
      </c>
      <c r="H2" t="n">
        <v>0.07000000000000001</v>
      </c>
      <c r="I2" t="n">
        <v>300</v>
      </c>
      <c r="J2" t="n">
        <v>242.64</v>
      </c>
      <c r="K2" t="n">
        <v>58.47</v>
      </c>
      <c r="L2" t="n">
        <v>1</v>
      </c>
      <c r="M2" t="n">
        <v>298</v>
      </c>
      <c r="N2" t="n">
        <v>58.17</v>
      </c>
      <c r="O2" t="n">
        <v>30160.1</v>
      </c>
      <c r="P2" t="n">
        <v>412.75</v>
      </c>
      <c r="Q2" t="n">
        <v>2926.21</v>
      </c>
      <c r="R2" t="n">
        <v>355.53</v>
      </c>
      <c r="S2" t="n">
        <v>60.56</v>
      </c>
      <c r="T2" t="n">
        <v>146269.69</v>
      </c>
      <c r="U2" t="n">
        <v>0.17</v>
      </c>
      <c r="V2" t="n">
        <v>0.65</v>
      </c>
      <c r="W2" t="n">
        <v>0.65</v>
      </c>
      <c r="X2" t="n">
        <v>9.01</v>
      </c>
      <c r="Y2" t="n">
        <v>1</v>
      </c>
      <c r="Z2" t="n">
        <v>10</v>
      </c>
      <c r="AA2" t="n">
        <v>577.1834685492219</v>
      </c>
      <c r="AB2" t="n">
        <v>789.7278852065522</v>
      </c>
      <c r="AC2" t="n">
        <v>714.3573642324865</v>
      </c>
      <c r="AD2" t="n">
        <v>577183.4685492219</v>
      </c>
      <c r="AE2" t="n">
        <v>789727.8852065522</v>
      </c>
      <c r="AF2" t="n">
        <v>1.172456446455649e-06</v>
      </c>
      <c r="AG2" t="n">
        <v>0.4502083333333333</v>
      </c>
      <c r="AH2" t="n">
        <v>714357.3642324865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2.7484</v>
      </c>
      <c r="E3" t="n">
        <v>36.38</v>
      </c>
      <c r="F3" t="n">
        <v>23.57</v>
      </c>
      <c r="G3" t="n">
        <v>6.64</v>
      </c>
      <c r="H3" t="n">
        <v>0.09</v>
      </c>
      <c r="I3" t="n">
        <v>213</v>
      </c>
      <c r="J3" t="n">
        <v>243.08</v>
      </c>
      <c r="K3" t="n">
        <v>58.47</v>
      </c>
      <c r="L3" t="n">
        <v>1.25</v>
      </c>
      <c r="M3" t="n">
        <v>211</v>
      </c>
      <c r="N3" t="n">
        <v>58.36</v>
      </c>
      <c r="O3" t="n">
        <v>30214.33</v>
      </c>
      <c r="P3" t="n">
        <v>366.61</v>
      </c>
      <c r="Q3" t="n">
        <v>2925.55</v>
      </c>
      <c r="R3" t="n">
        <v>266.45</v>
      </c>
      <c r="S3" t="n">
        <v>60.56</v>
      </c>
      <c r="T3" t="n">
        <v>102166.1</v>
      </c>
      <c r="U3" t="n">
        <v>0.23</v>
      </c>
      <c r="V3" t="n">
        <v>0.73</v>
      </c>
      <c r="W3" t="n">
        <v>0.5</v>
      </c>
      <c r="X3" t="n">
        <v>6.29</v>
      </c>
      <c r="Y3" t="n">
        <v>1</v>
      </c>
      <c r="Z3" t="n">
        <v>10</v>
      </c>
      <c r="AA3" t="n">
        <v>433.1576274692376</v>
      </c>
      <c r="AB3" t="n">
        <v>592.6653754692504</v>
      </c>
      <c r="AC3" t="n">
        <v>536.1022238455431</v>
      </c>
      <c r="AD3" t="n">
        <v>433157.6274692377</v>
      </c>
      <c r="AE3" t="n">
        <v>592665.3754692504</v>
      </c>
      <c r="AF3" t="n">
        <v>1.392618219213755e-06</v>
      </c>
      <c r="AG3" t="n">
        <v>0.3789583333333333</v>
      </c>
      <c r="AH3" t="n">
        <v>536102.2238455431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3.0665</v>
      </c>
      <c r="E4" t="n">
        <v>32.61</v>
      </c>
      <c r="F4" t="n">
        <v>22.06</v>
      </c>
      <c r="G4" t="n">
        <v>8.02</v>
      </c>
      <c r="H4" t="n">
        <v>0.11</v>
      </c>
      <c r="I4" t="n">
        <v>165</v>
      </c>
      <c r="J4" t="n">
        <v>243.52</v>
      </c>
      <c r="K4" t="n">
        <v>58.47</v>
      </c>
      <c r="L4" t="n">
        <v>1.5</v>
      </c>
      <c r="M4" t="n">
        <v>163</v>
      </c>
      <c r="N4" t="n">
        <v>58.55</v>
      </c>
      <c r="O4" t="n">
        <v>30268.64</v>
      </c>
      <c r="P4" t="n">
        <v>340.06</v>
      </c>
      <c r="Q4" t="n">
        <v>2924.98</v>
      </c>
      <c r="R4" t="n">
        <v>217.18</v>
      </c>
      <c r="S4" t="n">
        <v>60.56</v>
      </c>
      <c r="T4" t="n">
        <v>77771.97</v>
      </c>
      <c r="U4" t="n">
        <v>0.28</v>
      </c>
      <c r="V4" t="n">
        <v>0.78</v>
      </c>
      <c r="W4" t="n">
        <v>0.42</v>
      </c>
      <c r="X4" t="n">
        <v>4.78</v>
      </c>
      <c r="Y4" t="n">
        <v>1</v>
      </c>
      <c r="Z4" t="n">
        <v>10</v>
      </c>
      <c r="AA4" t="n">
        <v>361.2677318297379</v>
      </c>
      <c r="AB4" t="n">
        <v>494.3024486969286</v>
      </c>
      <c r="AC4" t="n">
        <v>447.1269167511369</v>
      </c>
      <c r="AD4" t="n">
        <v>361267.7318297379</v>
      </c>
      <c r="AE4" t="n">
        <v>494302.4486969286</v>
      </c>
      <c r="AF4" t="n">
        <v>1.553799945138618e-06</v>
      </c>
      <c r="AG4" t="n">
        <v>0.3396875</v>
      </c>
      <c r="AH4" t="n">
        <v>447126.9167511369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3.3073</v>
      </c>
      <c r="E5" t="n">
        <v>30.24</v>
      </c>
      <c r="F5" t="n">
        <v>21.15</v>
      </c>
      <c r="G5" t="n">
        <v>9.470000000000001</v>
      </c>
      <c r="H5" t="n">
        <v>0.13</v>
      </c>
      <c r="I5" t="n">
        <v>134</v>
      </c>
      <c r="J5" t="n">
        <v>243.96</v>
      </c>
      <c r="K5" t="n">
        <v>58.47</v>
      </c>
      <c r="L5" t="n">
        <v>1.75</v>
      </c>
      <c r="M5" t="n">
        <v>132</v>
      </c>
      <c r="N5" t="n">
        <v>58.74</v>
      </c>
      <c r="O5" t="n">
        <v>30323.01</v>
      </c>
      <c r="P5" t="n">
        <v>323.09</v>
      </c>
      <c r="Q5" t="n">
        <v>2924.89</v>
      </c>
      <c r="R5" t="n">
        <v>186.97</v>
      </c>
      <c r="S5" t="n">
        <v>60.56</v>
      </c>
      <c r="T5" t="n">
        <v>62821.3</v>
      </c>
      <c r="U5" t="n">
        <v>0.32</v>
      </c>
      <c r="V5" t="n">
        <v>0.8100000000000001</v>
      </c>
      <c r="W5" t="n">
        <v>0.38</v>
      </c>
      <c r="X5" t="n">
        <v>3.87</v>
      </c>
      <c r="Y5" t="n">
        <v>1</v>
      </c>
      <c r="Z5" t="n">
        <v>10</v>
      </c>
      <c r="AA5" t="n">
        <v>319.2168472236664</v>
      </c>
      <c r="AB5" t="n">
        <v>436.766573224803</v>
      </c>
      <c r="AC5" t="n">
        <v>395.0821844819626</v>
      </c>
      <c r="AD5" t="n">
        <v>319216.8472236664</v>
      </c>
      <c r="AE5" t="n">
        <v>436766.573224803</v>
      </c>
      <c r="AF5" t="n">
        <v>1.675813650271303e-06</v>
      </c>
      <c r="AG5" t="n">
        <v>0.315</v>
      </c>
      <c r="AH5" t="n">
        <v>395082.1844819626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3.4959</v>
      </c>
      <c r="E6" t="n">
        <v>28.6</v>
      </c>
      <c r="F6" t="n">
        <v>20.51</v>
      </c>
      <c r="G6" t="n">
        <v>10.89</v>
      </c>
      <c r="H6" t="n">
        <v>0.15</v>
      </c>
      <c r="I6" t="n">
        <v>113</v>
      </c>
      <c r="J6" t="n">
        <v>244.41</v>
      </c>
      <c r="K6" t="n">
        <v>58.47</v>
      </c>
      <c r="L6" t="n">
        <v>2</v>
      </c>
      <c r="M6" t="n">
        <v>111</v>
      </c>
      <c r="N6" t="n">
        <v>58.93</v>
      </c>
      <c r="O6" t="n">
        <v>30377.45</v>
      </c>
      <c r="P6" t="n">
        <v>310.43</v>
      </c>
      <c r="Q6" t="n">
        <v>2924.68</v>
      </c>
      <c r="R6" t="n">
        <v>166.18</v>
      </c>
      <c r="S6" t="n">
        <v>60.56</v>
      </c>
      <c r="T6" t="n">
        <v>52527.83</v>
      </c>
      <c r="U6" t="n">
        <v>0.36</v>
      </c>
      <c r="V6" t="n">
        <v>0.84</v>
      </c>
      <c r="W6" t="n">
        <v>0.35</v>
      </c>
      <c r="X6" t="n">
        <v>3.23</v>
      </c>
      <c r="Y6" t="n">
        <v>1</v>
      </c>
      <c r="Z6" t="n">
        <v>10</v>
      </c>
      <c r="AA6" t="n">
        <v>291.0247794411538</v>
      </c>
      <c r="AB6" t="n">
        <v>398.1929423385178</v>
      </c>
      <c r="AC6" t="n">
        <v>360.1899667890335</v>
      </c>
      <c r="AD6" t="n">
        <v>291024.7794411538</v>
      </c>
      <c r="AE6" t="n">
        <v>398192.9423385178</v>
      </c>
      <c r="AF6" t="n">
        <v>1.771377540587019e-06</v>
      </c>
      <c r="AG6" t="n">
        <v>0.2979166666666667</v>
      </c>
      <c r="AH6" t="n">
        <v>360189.9667890334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3.6567</v>
      </c>
      <c r="E7" t="n">
        <v>27.35</v>
      </c>
      <c r="F7" t="n">
        <v>20.01</v>
      </c>
      <c r="G7" t="n">
        <v>12.38</v>
      </c>
      <c r="H7" t="n">
        <v>0.16</v>
      </c>
      <c r="I7" t="n">
        <v>97</v>
      </c>
      <c r="J7" t="n">
        <v>244.85</v>
      </c>
      <c r="K7" t="n">
        <v>58.47</v>
      </c>
      <c r="L7" t="n">
        <v>2.25</v>
      </c>
      <c r="M7" t="n">
        <v>95</v>
      </c>
      <c r="N7" t="n">
        <v>59.12</v>
      </c>
      <c r="O7" t="n">
        <v>30431.96</v>
      </c>
      <c r="P7" t="n">
        <v>299.84</v>
      </c>
      <c r="Q7" t="n">
        <v>2924.75</v>
      </c>
      <c r="R7" t="n">
        <v>149.64</v>
      </c>
      <c r="S7" t="n">
        <v>60.56</v>
      </c>
      <c r="T7" t="n">
        <v>44337.61</v>
      </c>
      <c r="U7" t="n">
        <v>0.4</v>
      </c>
      <c r="V7" t="n">
        <v>0.86</v>
      </c>
      <c r="W7" t="n">
        <v>0.32</v>
      </c>
      <c r="X7" t="n">
        <v>2.73</v>
      </c>
      <c r="Y7" t="n">
        <v>1</v>
      </c>
      <c r="Z7" t="n">
        <v>10</v>
      </c>
      <c r="AA7" t="n">
        <v>269.5771716690695</v>
      </c>
      <c r="AB7" t="n">
        <v>368.8473791830768</v>
      </c>
      <c r="AC7" t="n">
        <v>333.6451029943913</v>
      </c>
      <c r="AD7" t="n">
        <v>269577.1716690695</v>
      </c>
      <c r="AE7" t="n">
        <v>368847.3791830768</v>
      </c>
      <c r="AF7" t="n">
        <v>1.852855131057683e-06</v>
      </c>
      <c r="AG7" t="n">
        <v>0.2848958333333333</v>
      </c>
      <c r="AH7" t="n">
        <v>333645.1029943913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3.7794</v>
      </c>
      <c r="E8" t="n">
        <v>26.46</v>
      </c>
      <c r="F8" t="n">
        <v>19.69</v>
      </c>
      <c r="G8" t="n">
        <v>13.9</v>
      </c>
      <c r="H8" t="n">
        <v>0.18</v>
      </c>
      <c r="I8" t="n">
        <v>85</v>
      </c>
      <c r="J8" t="n">
        <v>245.29</v>
      </c>
      <c r="K8" t="n">
        <v>58.47</v>
      </c>
      <c r="L8" t="n">
        <v>2.5</v>
      </c>
      <c r="M8" t="n">
        <v>83</v>
      </c>
      <c r="N8" t="n">
        <v>59.32</v>
      </c>
      <c r="O8" t="n">
        <v>30486.54</v>
      </c>
      <c r="P8" t="n">
        <v>292.14</v>
      </c>
      <c r="Q8" t="n">
        <v>2924.7</v>
      </c>
      <c r="R8" t="n">
        <v>139.19</v>
      </c>
      <c r="S8" t="n">
        <v>60.56</v>
      </c>
      <c r="T8" t="n">
        <v>39174.78</v>
      </c>
      <c r="U8" t="n">
        <v>0.44</v>
      </c>
      <c r="V8" t="n">
        <v>0.87</v>
      </c>
      <c r="W8" t="n">
        <v>0.3</v>
      </c>
      <c r="X8" t="n">
        <v>2.41</v>
      </c>
      <c r="Y8" t="n">
        <v>1</v>
      </c>
      <c r="Z8" t="n">
        <v>10</v>
      </c>
      <c r="AA8" t="n">
        <v>254.8869459244416</v>
      </c>
      <c r="AB8" t="n">
        <v>348.747564232092</v>
      </c>
      <c r="AC8" t="n">
        <v>315.4635861721658</v>
      </c>
      <c r="AD8" t="n">
        <v>254886.9459244417</v>
      </c>
      <c r="AE8" t="n">
        <v>348747.5642320921</v>
      </c>
      <c r="AF8" t="n">
        <v>1.915027396920559e-06</v>
      </c>
      <c r="AG8" t="n">
        <v>0.275625</v>
      </c>
      <c r="AH8" t="n">
        <v>315463.5861721658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3.884</v>
      </c>
      <c r="E9" t="n">
        <v>25.75</v>
      </c>
      <c r="F9" t="n">
        <v>19.4</v>
      </c>
      <c r="G9" t="n">
        <v>15.32</v>
      </c>
      <c r="H9" t="n">
        <v>0.2</v>
      </c>
      <c r="I9" t="n">
        <v>76</v>
      </c>
      <c r="J9" t="n">
        <v>245.73</v>
      </c>
      <c r="K9" t="n">
        <v>58.47</v>
      </c>
      <c r="L9" t="n">
        <v>2.75</v>
      </c>
      <c r="M9" t="n">
        <v>74</v>
      </c>
      <c r="N9" t="n">
        <v>59.51</v>
      </c>
      <c r="O9" t="n">
        <v>30541.19</v>
      </c>
      <c r="P9" t="n">
        <v>284.99</v>
      </c>
      <c r="Q9" t="n">
        <v>2924.61</v>
      </c>
      <c r="R9" t="n">
        <v>129.76</v>
      </c>
      <c r="S9" t="n">
        <v>60.56</v>
      </c>
      <c r="T9" t="n">
        <v>34503.57</v>
      </c>
      <c r="U9" t="n">
        <v>0.47</v>
      </c>
      <c r="V9" t="n">
        <v>0.89</v>
      </c>
      <c r="W9" t="n">
        <v>0.29</v>
      </c>
      <c r="X9" t="n">
        <v>2.12</v>
      </c>
      <c r="Y9" t="n">
        <v>1</v>
      </c>
      <c r="Z9" t="n">
        <v>10</v>
      </c>
      <c r="AA9" t="n">
        <v>242.6762934867897</v>
      </c>
      <c r="AB9" t="n">
        <v>332.0404108709387</v>
      </c>
      <c r="AC9" t="n">
        <v>300.3509400791587</v>
      </c>
      <c r="AD9" t="n">
        <v>242676.2934867897</v>
      </c>
      <c r="AE9" t="n">
        <v>332040.4108709387</v>
      </c>
      <c r="AF9" t="n">
        <v>1.968028366841152e-06</v>
      </c>
      <c r="AG9" t="n">
        <v>0.2682291666666667</v>
      </c>
      <c r="AH9" t="n">
        <v>300350.9400791587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3.978</v>
      </c>
      <c r="E10" t="n">
        <v>25.14</v>
      </c>
      <c r="F10" t="n">
        <v>19.17</v>
      </c>
      <c r="G10" t="n">
        <v>16.91</v>
      </c>
      <c r="H10" t="n">
        <v>0.22</v>
      </c>
      <c r="I10" t="n">
        <v>68</v>
      </c>
      <c r="J10" t="n">
        <v>246.18</v>
      </c>
      <c r="K10" t="n">
        <v>58.47</v>
      </c>
      <c r="L10" t="n">
        <v>3</v>
      </c>
      <c r="M10" t="n">
        <v>66</v>
      </c>
      <c r="N10" t="n">
        <v>59.7</v>
      </c>
      <c r="O10" t="n">
        <v>30595.91</v>
      </c>
      <c r="P10" t="n">
        <v>278.68</v>
      </c>
      <c r="Q10" t="n">
        <v>2924.54</v>
      </c>
      <c r="R10" t="n">
        <v>122.18</v>
      </c>
      <c r="S10" t="n">
        <v>60.56</v>
      </c>
      <c r="T10" t="n">
        <v>30753.09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232.4176063307917</v>
      </c>
      <c r="AB10" t="n">
        <v>318.0040225227737</v>
      </c>
      <c r="AC10" t="n">
        <v>287.6541649347433</v>
      </c>
      <c r="AD10" t="n">
        <v>232417.6063307917</v>
      </c>
      <c r="AE10" t="n">
        <v>318004.0225227737</v>
      </c>
      <c r="AF10" t="n">
        <v>2.015658301569028e-06</v>
      </c>
      <c r="AG10" t="n">
        <v>0.261875</v>
      </c>
      <c r="AH10" t="n">
        <v>287654.1649347433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4.056</v>
      </c>
      <c r="E11" t="n">
        <v>24.65</v>
      </c>
      <c r="F11" t="n">
        <v>18.97</v>
      </c>
      <c r="G11" t="n">
        <v>18.36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272.66</v>
      </c>
      <c r="Q11" t="n">
        <v>2924.75</v>
      </c>
      <c r="R11" t="n">
        <v>115.64</v>
      </c>
      <c r="S11" t="n">
        <v>60.56</v>
      </c>
      <c r="T11" t="n">
        <v>27515.7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223.770023159791</v>
      </c>
      <c r="AB11" t="n">
        <v>306.1720177237721</v>
      </c>
      <c r="AC11" t="n">
        <v>276.9513900674315</v>
      </c>
      <c r="AD11" t="n">
        <v>223770.023159791</v>
      </c>
      <c r="AE11" t="n">
        <v>306172.0177237721</v>
      </c>
      <c r="AF11" t="n">
        <v>2.055181013364498e-06</v>
      </c>
      <c r="AG11" t="n">
        <v>0.2567708333333333</v>
      </c>
      <c r="AH11" t="n">
        <v>276951.3900674316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4.1558</v>
      </c>
      <c r="E12" t="n">
        <v>24.06</v>
      </c>
      <c r="F12" t="n">
        <v>18.66</v>
      </c>
      <c r="G12" t="n">
        <v>19.99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264.85</v>
      </c>
      <c r="Q12" t="n">
        <v>2924.39</v>
      </c>
      <c r="R12" t="n">
        <v>105.21</v>
      </c>
      <c r="S12" t="n">
        <v>60.56</v>
      </c>
      <c r="T12" t="n">
        <v>22328.84</v>
      </c>
      <c r="U12" t="n">
        <v>0.58</v>
      </c>
      <c r="V12" t="n">
        <v>0.92</v>
      </c>
      <c r="W12" t="n">
        <v>0.25</v>
      </c>
      <c r="X12" t="n">
        <v>1.38</v>
      </c>
      <c r="Y12" t="n">
        <v>1</v>
      </c>
      <c r="Z12" t="n">
        <v>10</v>
      </c>
      <c r="AA12" t="n">
        <v>212.953169159066</v>
      </c>
      <c r="AB12" t="n">
        <v>291.3719208740686</v>
      </c>
      <c r="AC12" t="n">
        <v>263.5637936889927</v>
      </c>
      <c r="AD12" t="n">
        <v>212953.169159066</v>
      </c>
      <c r="AE12" t="n">
        <v>291371.9208740686</v>
      </c>
      <c r="AF12" t="n">
        <v>2.105749816405371e-06</v>
      </c>
      <c r="AG12" t="n">
        <v>0.250625</v>
      </c>
      <c r="AH12" t="n">
        <v>263563.7936889927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4.1868</v>
      </c>
      <c r="E13" t="n">
        <v>23.88</v>
      </c>
      <c r="F13" t="n">
        <v>18.67</v>
      </c>
      <c r="G13" t="n">
        <v>21.54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262.29</v>
      </c>
      <c r="Q13" t="n">
        <v>2924.56</v>
      </c>
      <c r="R13" t="n">
        <v>106.9</v>
      </c>
      <c r="S13" t="n">
        <v>60.56</v>
      </c>
      <c r="T13" t="n">
        <v>23197.09</v>
      </c>
      <c r="U13" t="n">
        <v>0.57</v>
      </c>
      <c r="V13" t="n">
        <v>0.92</v>
      </c>
      <c r="W13" t="n">
        <v>0.22</v>
      </c>
      <c r="X13" t="n">
        <v>1.39</v>
      </c>
      <c r="Y13" t="n">
        <v>1</v>
      </c>
      <c r="Z13" t="n">
        <v>10</v>
      </c>
      <c r="AA13" t="n">
        <v>209.9395768205067</v>
      </c>
      <c r="AB13" t="n">
        <v>287.2485908861431</v>
      </c>
      <c r="AC13" t="n">
        <v>259.8339885279835</v>
      </c>
      <c r="AD13" t="n">
        <v>209939.5768205067</v>
      </c>
      <c r="AE13" t="n">
        <v>287248.5908861431</v>
      </c>
      <c r="AF13" t="n">
        <v>2.121457560836904e-06</v>
      </c>
      <c r="AG13" t="n">
        <v>0.24875</v>
      </c>
      <c r="AH13" t="n">
        <v>259833.9885279835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4.2146</v>
      </c>
      <c r="E14" t="n">
        <v>23.73</v>
      </c>
      <c r="F14" t="n">
        <v>18.7</v>
      </c>
      <c r="G14" t="n">
        <v>23.38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260.24</v>
      </c>
      <c r="Q14" t="n">
        <v>2924.52</v>
      </c>
      <c r="R14" t="n">
        <v>107.5</v>
      </c>
      <c r="S14" t="n">
        <v>60.56</v>
      </c>
      <c r="T14" t="n">
        <v>23515.69</v>
      </c>
      <c r="U14" t="n">
        <v>0.5600000000000001</v>
      </c>
      <c r="V14" t="n">
        <v>0.92</v>
      </c>
      <c r="W14" t="n">
        <v>0.24</v>
      </c>
      <c r="X14" t="n">
        <v>1.43</v>
      </c>
      <c r="Y14" t="n">
        <v>1</v>
      </c>
      <c r="Z14" t="n">
        <v>10</v>
      </c>
      <c r="AA14" t="n">
        <v>207.478775403122</v>
      </c>
      <c r="AB14" t="n">
        <v>283.8816138239824</v>
      </c>
      <c r="AC14" t="n">
        <v>256.7883510310523</v>
      </c>
      <c r="AD14" t="n">
        <v>207478.775403122</v>
      </c>
      <c r="AE14" t="n">
        <v>283881.6138239824</v>
      </c>
      <c r="AF14" t="n">
        <v>2.135543860681956e-06</v>
      </c>
      <c r="AG14" t="n">
        <v>0.2471875</v>
      </c>
      <c r="AH14" t="n">
        <v>256788.3510310524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4.2758</v>
      </c>
      <c r="E15" t="n">
        <v>23.39</v>
      </c>
      <c r="F15" t="n">
        <v>18.55</v>
      </c>
      <c r="G15" t="n">
        <v>25.3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255.01</v>
      </c>
      <c r="Q15" t="n">
        <v>2924.55</v>
      </c>
      <c r="R15" t="n">
        <v>102.33</v>
      </c>
      <c r="S15" t="n">
        <v>60.56</v>
      </c>
      <c r="T15" t="n">
        <v>20950.52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201.1334015675367</v>
      </c>
      <c r="AB15" t="n">
        <v>275.1995934040023</v>
      </c>
      <c r="AC15" t="n">
        <v>248.9349304546602</v>
      </c>
      <c r="AD15" t="n">
        <v>201133.4015675366</v>
      </c>
      <c r="AE15" t="n">
        <v>275199.5934040023</v>
      </c>
      <c r="AF15" t="n">
        <v>2.166553988398403e-06</v>
      </c>
      <c r="AG15" t="n">
        <v>0.2436458333333333</v>
      </c>
      <c r="AH15" t="n">
        <v>248934.9304546602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4.3225</v>
      </c>
      <c r="E16" t="n">
        <v>23.14</v>
      </c>
      <c r="F16" t="n">
        <v>18.44</v>
      </c>
      <c r="G16" t="n">
        <v>26.99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250.16</v>
      </c>
      <c r="Q16" t="n">
        <v>2924.46</v>
      </c>
      <c r="R16" t="n">
        <v>98.53</v>
      </c>
      <c r="S16" t="n">
        <v>60.56</v>
      </c>
      <c r="T16" t="n">
        <v>19065.17</v>
      </c>
      <c r="U16" t="n">
        <v>0.61</v>
      </c>
      <c r="V16" t="n">
        <v>0.93</v>
      </c>
      <c r="W16" t="n">
        <v>0.23</v>
      </c>
      <c r="X16" t="n">
        <v>1.16</v>
      </c>
      <c r="Y16" t="n">
        <v>1</v>
      </c>
      <c r="Z16" t="n">
        <v>10</v>
      </c>
      <c r="AA16" t="n">
        <v>195.9446245183504</v>
      </c>
      <c r="AB16" t="n">
        <v>268.1000797326217</v>
      </c>
      <c r="AC16" t="n">
        <v>242.5129844038439</v>
      </c>
      <c r="AD16" t="n">
        <v>195944.6245183504</v>
      </c>
      <c r="AE16" t="n">
        <v>268100.0797326217</v>
      </c>
      <c r="AF16" t="n">
        <v>2.190216945332358e-06</v>
      </c>
      <c r="AG16" t="n">
        <v>0.2410416666666667</v>
      </c>
      <c r="AH16" t="n">
        <v>242512.9844038439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4.3671</v>
      </c>
      <c r="E17" t="n">
        <v>22.9</v>
      </c>
      <c r="F17" t="n">
        <v>18.35</v>
      </c>
      <c r="G17" t="n">
        <v>28.97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36</v>
      </c>
      <c r="N17" t="n">
        <v>61.07</v>
      </c>
      <c r="O17" t="n">
        <v>30980.93</v>
      </c>
      <c r="P17" t="n">
        <v>245.09</v>
      </c>
      <c r="Q17" t="n">
        <v>2924.41</v>
      </c>
      <c r="R17" t="n">
        <v>95.67</v>
      </c>
      <c r="S17" t="n">
        <v>60.56</v>
      </c>
      <c r="T17" t="n">
        <v>17649.13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190.8932423061852</v>
      </c>
      <c r="AB17" t="n">
        <v>261.1885557386855</v>
      </c>
      <c r="AC17" t="n">
        <v>236.261086559502</v>
      </c>
      <c r="AD17" t="n">
        <v>190893.2423061852</v>
      </c>
      <c r="AE17" t="n">
        <v>261188.5557386855</v>
      </c>
      <c r="AF17" t="n">
        <v>2.212815829256435e-06</v>
      </c>
      <c r="AG17" t="n">
        <v>0.2385416666666667</v>
      </c>
      <c r="AH17" t="n">
        <v>236261.086559502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4.3978</v>
      </c>
      <c r="E18" t="n">
        <v>22.74</v>
      </c>
      <c r="F18" t="n">
        <v>18.28</v>
      </c>
      <c r="G18" t="n">
        <v>30.47</v>
      </c>
      <c r="H18" t="n">
        <v>0.36</v>
      </c>
      <c r="I18" t="n">
        <v>36</v>
      </c>
      <c r="J18" t="n">
        <v>249.75</v>
      </c>
      <c r="K18" t="n">
        <v>58.47</v>
      </c>
      <c r="L18" t="n">
        <v>5</v>
      </c>
      <c r="M18" t="n">
        <v>34</v>
      </c>
      <c r="N18" t="n">
        <v>61.27</v>
      </c>
      <c r="O18" t="n">
        <v>31036.22</v>
      </c>
      <c r="P18" t="n">
        <v>241.31</v>
      </c>
      <c r="Q18" t="n">
        <v>2924.35</v>
      </c>
      <c r="R18" t="n">
        <v>93.48</v>
      </c>
      <c r="S18" t="n">
        <v>60.56</v>
      </c>
      <c r="T18" t="n">
        <v>16565.62</v>
      </c>
      <c r="U18" t="n">
        <v>0.65</v>
      </c>
      <c r="V18" t="n">
        <v>0.9399999999999999</v>
      </c>
      <c r="W18" t="n">
        <v>0.22</v>
      </c>
      <c r="X18" t="n">
        <v>1.01</v>
      </c>
      <c r="Y18" t="n">
        <v>1</v>
      </c>
      <c r="Z18" t="n">
        <v>10</v>
      </c>
      <c r="AA18" t="n">
        <v>187.2932382417702</v>
      </c>
      <c r="AB18" t="n">
        <v>256.2628713567851</v>
      </c>
      <c r="AC18" t="n">
        <v>231.8055025817671</v>
      </c>
      <c r="AD18" t="n">
        <v>187293.2382417702</v>
      </c>
      <c r="AE18" t="n">
        <v>256262.8713567851</v>
      </c>
      <c r="AF18" t="n">
        <v>2.228371563257986e-06</v>
      </c>
      <c r="AG18" t="n">
        <v>0.236875</v>
      </c>
      <c r="AH18" t="n">
        <v>231805.5025817671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4.4256</v>
      </c>
      <c r="E19" t="n">
        <v>22.6</v>
      </c>
      <c r="F19" t="n">
        <v>18.23</v>
      </c>
      <c r="G19" t="n">
        <v>32.18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32</v>
      </c>
      <c r="N19" t="n">
        <v>61.47</v>
      </c>
      <c r="O19" t="n">
        <v>31091.59</v>
      </c>
      <c r="P19" t="n">
        <v>237.07</v>
      </c>
      <c r="Q19" t="n">
        <v>2924.46</v>
      </c>
      <c r="R19" t="n">
        <v>91.86</v>
      </c>
      <c r="S19" t="n">
        <v>60.56</v>
      </c>
      <c r="T19" t="n">
        <v>15762.68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183.6679473245122</v>
      </c>
      <c r="AB19" t="n">
        <v>251.3025883872477</v>
      </c>
      <c r="AC19" t="n">
        <v>227.3186220570399</v>
      </c>
      <c r="AD19" t="n">
        <v>183667.9473245122</v>
      </c>
      <c r="AE19" t="n">
        <v>251302.5883872477</v>
      </c>
      <c r="AF19" t="n">
        <v>2.242457863103039e-06</v>
      </c>
      <c r="AG19" t="n">
        <v>0.2354166666666667</v>
      </c>
      <c r="AH19" t="n">
        <v>227318.6220570399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</v>
      </c>
      <c r="E20" t="n">
        <v>22.42</v>
      </c>
      <c r="F20" t="n">
        <v>18.15</v>
      </c>
      <c r="G20" t="n">
        <v>34.04</v>
      </c>
      <c r="H20" t="n">
        <v>0.39</v>
      </c>
      <c r="I20" t="n">
        <v>32</v>
      </c>
      <c r="J20" t="n">
        <v>250.64</v>
      </c>
      <c r="K20" t="n">
        <v>58.47</v>
      </c>
      <c r="L20" t="n">
        <v>5.5</v>
      </c>
      <c r="M20" t="n">
        <v>30</v>
      </c>
      <c r="N20" t="n">
        <v>61.67</v>
      </c>
      <c r="O20" t="n">
        <v>31147.02</v>
      </c>
      <c r="P20" t="n">
        <v>231.93</v>
      </c>
      <c r="Q20" t="n">
        <v>2924.46</v>
      </c>
      <c r="R20" t="n">
        <v>89.09999999999999</v>
      </c>
      <c r="S20" t="n">
        <v>60.56</v>
      </c>
      <c r="T20" t="n">
        <v>14395</v>
      </c>
      <c r="U20" t="n">
        <v>0.68</v>
      </c>
      <c r="V20" t="n">
        <v>0.95</v>
      </c>
      <c r="W20" t="n">
        <v>0.22</v>
      </c>
      <c r="X20" t="n">
        <v>0.88</v>
      </c>
      <c r="Y20" t="n">
        <v>1</v>
      </c>
      <c r="Z20" t="n">
        <v>10</v>
      </c>
      <c r="AA20" t="n">
        <v>179.2509998201919</v>
      </c>
      <c r="AB20" t="n">
        <v>245.2591259498685</v>
      </c>
      <c r="AC20" t="n">
        <v>221.8519391926295</v>
      </c>
      <c r="AD20" t="n">
        <v>179250.9998201919</v>
      </c>
      <c r="AE20" t="n">
        <v>245259.1259498685</v>
      </c>
      <c r="AF20" t="n">
        <v>2.259888392407708e-06</v>
      </c>
      <c r="AG20" t="n">
        <v>0.2335416666666667</v>
      </c>
      <c r="AH20" t="n">
        <v>221851.9391926294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4.4937</v>
      </c>
      <c r="E21" t="n">
        <v>22.25</v>
      </c>
      <c r="F21" t="n">
        <v>18.08</v>
      </c>
      <c r="G21" t="n">
        <v>36.16</v>
      </c>
      <c r="H21" t="n">
        <v>0.41</v>
      </c>
      <c r="I21" t="n">
        <v>30</v>
      </c>
      <c r="J21" t="n">
        <v>251.09</v>
      </c>
      <c r="K21" t="n">
        <v>58.47</v>
      </c>
      <c r="L21" t="n">
        <v>5.75</v>
      </c>
      <c r="M21" t="n">
        <v>28</v>
      </c>
      <c r="N21" t="n">
        <v>61.87</v>
      </c>
      <c r="O21" t="n">
        <v>31202.53</v>
      </c>
      <c r="P21" t="n">
        <v>227.89</v>
      </c>
      <c r="Q21" t="n">
        <v>2924.52</v>
      </c>
      <c r="R21" t="n">
        <v>86.72</v>
      </c>
      <c r="S21" t="n">
        <v>60.56</v>
      </c>
      <c r="T21" t="n">
        <v>13213.03</v>
      </c>
      <c r="U21" t="n">
        <v>0.7</v>
      </c>
      <c r="V21" t="n">
        <v>0.95</v>
      </c>
      <c r="W21" t="n">
        <v>0.21</v>
      </c>
      <c r="X21" t="n">
        <v>0.8</v>
      </c>
      <c r="Y21" t="n">
        <v>1</v>
      </c>
      <c r="Z21" t="n">
        <v>10</v>
      </c>
      <c r="AA21" t="n">
        <v>175.5487867499567</v>
      </c>
      <c r="AB21" t="n">
        <v>240.1935946970617</v>
      </c>
      <c r="AC21" t="n">
        <v>217.2698551330711</v>
      </c>
      <c r="AD21" t="n">
        <v>175548.7867499567</v>
      </c>
      <c r="AE21" t="n">
        <v>240193.5946970617</v>
      </c>
      <c r="AF21" t="n">
        <v>2.276964230709084e-06</v>
      </c>
      <c r="AG21" t="n">
        <v>0.2317708333333333</v>
      </c>
      <c r="AH21" t="n">
        <v>217269.8551330711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4.532</v>
      </c>
      <c r="E22" t="n">
        <v>22.07</v>
      </c>
      <c r="F22" t="n">
        <v>17.99</v>
      </c>
      <c r="G22" t="n">
        <v>38.54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223.17</v>
      </c>
      <c r="Q22" t="n">
        <v>2924.52</v>
      </c>
      <c r="R22" t="n">
        <v>83.41</v>
      </c>
      <c r="S22" t="n">
        <v>60.56</v>
      </c>
      <c r="T22" t="n">
        <v>11572.48</v>
      </c>
      <c r="U22" t="n">
        <v>0.73</v>
      </c>
      <c r="V22" t="n">
        <v>0.96</v>
      </c>
      <c r="W22" t="n">
        <v>0.21</v>
      </c>
      <c r="X22" t="n">
        <v>0.71</v>
      </c>
      <c r="Y22" t="n">
        <v>1</v>
      </c>
      <c r="Z22" t="n">
        <v>10</v>
      </c>
      <c r="AA22" t="n">
        <v>171.3108469453264</v>
      </c>
      <c r="AB22" t="n">
        <v>234.3950584916607</v>
      </c>
      <c r="AC22" t="n">
        <v>212.0247230848151</v>
      </c>
      <c r="AD22" t="n">
        <v>171310.8469453264</v>
      </c>
      <c r="AE22" t="n">
        <v>234395.0584916607</v>
      </c>
      <c r="AF22" t="n">
        <v>2.296370895603528e-06</v>
      </c>
      <c r="AG22" t="n">
        <v>0.2298958333333333</v>
      </c>
      <c r="AH22" t="n">
        <v>212024.7230848151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4.5574</v>
      </c>
      <c r="E23" t="n">
        <v>21.94</v>
      </c>
      <c r="F23" t="n">
        <v>17.96</v>
      </c>
      <c r="G23" t="n">
        <v>41.44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217.61</v>
      </c>
      <c r="Q23" t="n">
        <v>2924.46</v>
      </c>
      <c r="R23" t="n">
        <v>83.14</v>
      </c>
      <c r="S23" t="n">
        <v>60.56</v>
      </c>
      <c r="T23" t="n">
        <v>11445.51</v>
      </c>
      <c r="U23" t="n">
        <v>0.73</v>
      </c>
      <c r="V23" t="n">
        <v>0.96</v>
      </c>
      <c r="W23" t="n">
        <v>0.19</v>
      </c>
      <c r="X23" t="n">
        <v>0.68</v>
      </c>
      <c r="Y23" t="n">
        <v>1</v>
      </c>
      <c r="Z23" t="n">
        <v>10</v>
      </c>
      <c r="AA23" t="n">
        <v>167.3315217750011</v>
      </c>
      <c r="AB23" t="n">
        <v>228.9503702381879</v>
      </c>
      <c r="AC23" t="n">
        <v>207.099668236584</v>
      </c>
      <c r="AD23" t="n">
        <v>167331.5217750011</v>
      </c>
      <c r="AE23" t="n">
        <v>228950.3702381879</v>
      </c>
      <c r="AF23" t="n">
        <v>2.30924111200872e-06</v>
      </c>
      <c r="AG23" t="n">
        <v>0.2285416666666667</v>
      </c>
      <c r="AH23" t="n">
        <v>207099.668236584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4.562</v>
      </c>
      <c r="E24" t="n">
        <v>21.92</v>
      </c>
      <c r="F24" t="n">
        <v>17.98</v>
      </c>
      <c r="G24" t="n">
        <v>43.16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215.9</v>
      </c>
      <c r="Q24" t="n">
        <v>2924.4</v>
      </c>
      <c r="R24" t="n">
        <v>83.14</v>
      </c>
      <c r="S24" t="n">
        <v>60.56</v>
      </c>
      <c r="T24" t="n">
        <v>11449.88</v>
      </c>
      <c r="U24" t="n">
        <v>0.73</v>
      </c>
      <c r="V24" t="n">
        <v>0.96</v>
      </c>
      <c r="W24" t="n">
        <v>0.22</v>
      </c>
      <c r="X24" t="n">
        <v>0.71</v>
      </c>
      <c r="Y24" t="n">
        <v>1</v>
      </c>
      <c r="Z24" t="n">
        <v>10</v>
      </c>
      <c r="AA24" t="n">
        <v>166.3129853437406</v>
      </c>
      <c r="AB24" t="n">
        <v>227.5567637582818</v>
      </c>
      <c r="AC24" t="n">
        <v>205.8390656031808</v>
      </c>
      <c r="AD24" t="n">
        <v>166312.9853437406</v>
      </c>
      <c r="AE24" t="n">
        <v>227556.7637582819</v>
      </c>
      <c r="AF24" t="n">
        <v>2.311571938601786e-06</v>
      </c>
      <c r="AG24" t="n">
        <v>0.2283333333333334</v>
      </c>
      <c r="AH24" t="n">
        <v>205839.0656031808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4.5575</v>
      </c>
      <c r="E25" t="n">
        <v>21.94</v>
      </c>
      <c r="F25" t="n">
        <v>18</v>
      </c>
      <c r="G25" t="n">
        <v>43.21</v>
      </c>
      <c r="H25" t="n">
        <v>0.47</v>
      </c>
      <c r="I25" t="n">
        <v>25</v>
      </c>
      <c r="J25" t="n">
        <v>252.9</v>
      </c>
      <c r="K25" t="n">
        <v>58.47</v>
      </c>
      <c r="L25" t="n">
        <v>6.75</v>
      </c>
      <c r="M25" t="n">
        <v>3</v>
      </c>
      <c r="N25" t="n">
        <v>62.68</v>
      </c>
      <c r="O25" t="n">
        <v>31425.3</v>
      </c>
      <c r="P25" t="n">
        <v>215.96</v>
      </c>
      <c r="Q25" t="n">
        <v>2924.56</v>
      </c>
      <c r="R25" t="n">
        <v>83.42</v>
      </c>
      <c r="S25" t="n">
        <v>60.56</v>
      </c>
      <c r="T25" t="n">
        <v>11592.12</v>
      </c>
      <c r="U25" t="n">
        <v>0.73</v>
      </c>
      <c r="V25" t="n">
        <v>0.96</v>
      </c>
      <c r="W25" t="n">
        <v>0.23</v>
      </c>
      <c r="X25" t="n">
        <v>0.73</v>
      </c>
      <c r="Y25" t="n">
        <v>1</v>
      </c>
      <c r="Z25" t="n">
        <v>10</v>
      </c>
      <c r="AA25" t="n">
        <v>166.5625001961696</v>
      </c>
      <c r="AB25" t="n">
        <v>227.8981609871935</v>
      </c>
      <c r="AC25" t="n">
        <v>206.1478803597192</v>
      </c>
      <c r="AD25" t="n">
        <v>166562.5001961696</v>
      </c>
      <c r="AE25" t="n">
        <v>227898.1609871935</v>
      </c>
      <c r="AF25" t="n">
        <v>2.309291782152047e-06</v>
      </c>
      <c r="AG25" t="n">
        <v>0.2285416666666667</v>
      </c>
      <c r="AH25" t="n">
        <v>206147.8803597192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4.5611</v>
      </c>
      <c r="E26" t="n">
        <v>21.92</v>
      </c>
      <c r="F26" t="n">
        <v>17.99</v>
      </c>
      <c r="G26" t="n">
        <v>43.17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</v>
      </c>
      <c r="N26" t="n">
        <v>62.88</v>
      </c>
      <c r="O26" t="n">
        <v>31481.17</v>
      </c>
      <c r="P26" t="n">
        <v>215.7</v>
      </c>
      <c r="Q26" t="n">
        <v>2924.48</v>
      </c>
      <c r="R26" t="n">
        <v>82.83</v>
      </c>
      <c r="S26" t="n">
        <v>60.56</v>
      </c>
      <c r="T26" t="n">
        <v>11294.79</v>
      </c>
      <c r="U26" t="n">
        <v>0.73</v>
      </c>
      <c r="V26" t="n">
        <v>0.96</v>
      </c>
      <c r="W26" t="n">
        <v>0.23</v>
      </c>
      <c r="X26" t="n">
        <v>0.71</v>
      </c>
      <c r="Y26" t="n">
        <v>1</v>
      </c>
      <c r="Z26" t="n">
        <v>10</v>
      </c>
      <c r="AA26" t="n">
        <v>166.2668249906646</v>
      </c>
      <c r="AB26" t="n">
        <v>227.4936051267524</v>
      </c>
      <c r="AC26" t="n">
        <v>205.7819347428008</v>
      </c>
      <c r="AD26" t="n">
        <v>166266.8249906646</v>
      </c>
      <c r="AE26" t="n">
        <v>227493.6051267524</v>
      </c>
      <c r="AF26" t="n">
        <v>2.311115907311838e-06</v>
      </c>
      <c r="AG26" t="n">
        <v>0.2283333333333334</v>
      </c>
      <c r="AH26" t="n">
        <v>205781.9347428007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4.5609</v>
      </c>
      <c r="E27" t="n">
        <v>21.93</v>
      </c>
      <c r="F27" t="n">
        <v>17.99</v>
      </c>
      <c r="G27" t="n">
        <v>43.17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215.99</v>
      </c>
      <c r="Q27" t="n">
        <v>2924.42</v>
      </c>
      <c r="R27" t="n">
        <v>82.91</v>
      </c>
      <c r="S27" t="n">
        <v>60.56</v>
      </c>
      <c r="T27" t="n">
        <v>11336.16</v>
      </c>
      <c r="U27" t="n">
        <v>0.73</v>
      </c>
      <c r="V27" t="n">
        <v>0.96</v>
      </c>
      <c r="W27" t="n">
        <v>0.23</v>
      </c>
      <c r="X27" t="n">
        <v>0.71</v>
      </c>
      <c r="Y27" t="n">
        <v>1</v>
      </c>
      <c r="Z27" t="n">
        <v>10</v>
      </c>
      <c r="AA27" t="n">
        <v>166.428123708793</v>
      </c>
      <c r="AB27" t="n">
        <v>227.7143011488927</v>
      </c>
      <c r="AC27" t="n">
        <v>205.9815678463369</v>
      </c>
      <c r="AD27" t="n">
        <v>166428.123708793</v>
      </c>
      <c r="AE27" t="n">
        <v>227714.3011488927</v>
      </c>
      <c r="AF27" t="n">
        <v>2.311014567025183e-06</v>
      </c>
      <c r="AG27" t="n">
        <v>0.2284375</v>
      </c>
      <c r="AH27" t="n">
        <v>205981.5678463369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4.2348</v>
      </c>
      <c r="E2" t="n">
        <v>23.61</v>
      </c>
      <c r="F2" t="n">
        <v>20.23</v>
      </c>
      <c r="G2" t="n">
        <v>12.26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114.82</v>
      </c>
      <c r="Q2" t="n">
        <v>2924.9</v>
      </c>
      <c r="R2" t="n">
        <v>152.75</v>
      </c>
      <c r="S2" t="n">
        <v>60.56</v>
      </c>
      <c r="T2" t="n">
        <v>45885.62</v>
      </c>
      <c r="U2" t="n">
        <v>0.4</v>
      </c>
      <c r="V2" t="n">
        <v>0.85</v>
      </c>
      <c r="W2" t="n">
        <v>0.45</v>
      </c>
      <c r="X2" t="n">
        <v>2.95</v>
      </c>
      <c r="Y2" t="n">
        <v>1</v>
      </c>
      <c r="Z2" t="n">
        <v>10</v>
      </c>
      <c r="AA2" t="n">
        <v>101.5700039449951</v>
      </c>
      <c r="AB2" t="n">
        <v>138.9725603498081</v>
      </c>
      <c r="AC2" t="n">
        <v>125.7092142392733</v>
      </c>
      <c r="AD2" t="n">
        <v>101570.0039449951</v>
      </c>
      <c r="AE2" t="n">
        <v>138972.5603498081</v>
      </c>
      <c r="AF2" t="n">
        <v>2.613417916217575e-06</v>
      </c>
      <c r="AG2" t="n">
        <v>0.2459375</v>
      </c>
      <c r="AH2" t="n">
        <v>125709.2142392732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4.2344</v>
      </c>
      <c r="E3" t="n">
        <v>23.62</v>
      </c>
      <c r="F3" t="n">
        <v>20.23</v>
      </c>
      <c r="G3" t="n">
        <v>12.26</v>
      </c>
      <c r="H3" t="n">
        <v>0.3</v>
      </c>
      <c r="I3" t="n">
        <v>99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115.22</v>
      </c>
      <c r="Q3" t="n">
        <v>2924.63</v>
      </c>
      <c r="R3" t="n">
        <v>152.79</v>
      </c>
      <c r="S3" t="n">
        <v>60.56</v>
      </c>
      <c r="T3" t="n">
        <v>45906.62</v>
      </c>
      <c r="U3" t="n">
        <v>0.4</v>
      </c>
      <c r="V3" t="n">
        <v>0.85</v>
      </c>
      <c r="W3" t="n">
        <v>0.45</v>
      </c>
      <c r="X3" t="n">
        <v>2.95</v>
      </c>
      <c r="Y3" t="n">
        <v>1</v>
      </c>
      <c r="Z3" t="n">
        <v>10</v>
      </c>
      <c r="AA3" t="n">
        <v>101.8081231002337</v>
      </c>
      <c r="AB3" t="n">
        <v>139.2983654830811</v>
      </c>
      <c r="AC3" t="n">
        <v>126.0039249878972</v>
      </c>
      <c r="AD3" t="n">
        <v>101808.1231002337</v>
      </c>
      <c r="AE3" t="n">
        <v>139298.3654830811</v>
      </c>
      <c r="AF3" t="n">
        <v>2.613171064615023e-06</v>
      </c>
      <c r="AG3" t="n">
        <v>0.2460416666666667</v>
      </c>
      <c r="AH3" t="n">
        <v>126003.9249878971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3.7034</v>
      </c>
      <c r="E2" t="n">
        <v>27</v>
      </c>
      <c r="F2" t="n">
        <v>23.13</v>
      </c>
      <c r="G2" t="n">
        <v>7.08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90.7</v>
      </c>
      <c r="Q2" t="n">
        <v>2925.79</v>
      </c>
      <c r="R2" t="n">
        <v>242.73</v>
      </c>
      <c r="S2" t="n">
        <v>60.56</v>
      </c>
      <c r="T2" t="n">
        <v>90389.34</v>
      </c>
      <c r="U2" t="n">
        <v>0.25</v>
      </c>
      <c r="V2" t="n">
        <v>0.74</v>
      </c>
      <c r="W2" t="n">
        <v>0.73</v>
      </c>
      <c r="X2" t="n">
        <v>5.84</v>
      </c>
      <c r="Y2" t="n">
        <v>1</v>
      </c>
      <c r="Z2" t="n">
        <v>10</v>
      </c>
      <c r="AA2" t="n">
        <v>94.87535352119301</v>
      </c>
      <c r="AB2" t="n">
        <v>129.8126442928346</v>
      </c>
      <c r="AC2" t="n">
        <v>117.4235077147514</v>
      </c>
      <c r="AD2" t="n">
        <v>94875.353521193</v>
      </c>
      <c r="AE2" t="n">
        <v>129812.6442928345</v>
      </c>
      <c r="AF2" t="n">
        <v>2.453012466481459e-06</v>
      </c>
      <c r="AG2" t="n">
        <v>0.28125</v>
      </c>
      <c r="AH2" t="n">
        <v>117423.5077147514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3.3836</v>
      </c>
      <c r="E2" t="n">
        <v>29.55</v>
      </c>
      <c r="F2" t="n">
        <v>22.33</v>
      </c>
      <c r="G2" t="n">
        <v>7.74</v>
      </c>
      <c r="H2" t="n">
        <v>0.12</v>
      </c>
      <c r="I2" t="n">
        <v>173</v>
      </c>
      <c r="J2" t="n">
        <v>141.81</v>
      </c>
      <c r="K2" t="n">
        <v>47.83</v>
      </c>
      <c r="L2" t="n">
        <v>1</v>
      </c>
      <c r="M2" t="n">
        <v>171</v>
      </c>
      <c r="N2" t="n">
        <v>22.98</v>
      </c>
      <c r="O2" t="n">
        <v>17723.39</v>
      </c>
      <c r="P2" t="n">
        <v>238.05</v>
      </c>
      <c r="Q2" t="n">
        <v>2925.42</v>
      </c>
      <c r="R2" t="n">
        <v>225.31</v>
      </c>
      <c r="S2" t="n">
        <v>60.56</v>
      </c>
      <c r="T2" t="n">
        <v>81795.8</v>
      </c>
      <c r="U2" t="n">
        <v>0.27</v>
      </c>
      <c r="V2" t="n">
        <v>0.77</v>
      </c>
      <c r="W2" t="n">
        <v>0.44</v>
      </c>
      <c r="X2" t="n">
        <v>5.05</v>
      </c>
      <c r="Y2" t="n">
        <v>1</v>
      </c>
      <c r="Z2" t="n">
        <v>10</v>
      </c>
      <c r="AA2" t="n">
        <v>238.2718863582179</v>
      </c>
      <c r="AB2" t="n">
        <v>326.0141067289009</v>
      </c>
      <c r="AC2" t="n">
        <v>294.899777946464</v>
      </c>
      <c r="AD2" t="n">
        <v>238271.8863582179</v>
      </c>
      <c r="AE2" t="n">
        <v>326014.1067289009</v>
      </c>
      <c r="AF2" t="n">
        <v>1.874281085786965e-06</v>
      </c>
      <c r="AG2" t="n">
        <v>0.3078125</v>
      </c>
      <c r="AH2" t="n">
        <v>294899.777946464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3.735</v>
      </c>
      <c r="E3" t="n">
        <v>26.77</v>
      </c>
      <c r="F3" t="n">
        <v>20.91</v>
      </c>
      <c r="G3" t="n">
        <v>9.949999999999999</v>
      </c>
      <c r="H3" t="n">
        <v>0.16</v>
      </c>
      <c r="I3" t="n">
        <v>126</v>
      </c>
      <c r="J3" t="n">
        <v>142.15</v>
      </c>
      <c r="K3" t="n">
        <v>47.83</v>
      </c>
      <c r="L3" t="n">
        <v>1.25</v>
      </c>
      <c r="M3" t="n">
        <v>124</v>
      </c>
      <c r="N3" t="n">
        <v>23.07</v>
      </c>
      <c r="O3" t="n">
        <v>17765.46</v>
      </c>
      <c r="P3" t="n">
        <v>217.08</v>
      </c>
      <c r="Q3" t="n">
        <v>2925.2</v>
      </c>
      <c r="R3" t="n">
        <v>179.08</v>
      </c>
      <c r="S3" t="n">
        <v>60.56</v>
      </c>
      <c r="T3" t="n">
        <v>58916.69</v>
      </c>
      <c r="U3" t="n">
        <v>0.34</v>
      </c>
      <c r="V3" t="n">
        <v>0.82</v>
      </c>
      <c r="W3" t="n">
        <v>0.36</v>
      </c>
      <c r="X3" t="n">
        <v>3.62</v>
      </c>
      <c r="Y3" t="n">
        <v>1</v>
      </c>
      <c r="Z3" t="n">
        <v>10</v>
      </c>
      <c r="AA3" t="n">
        <v>198.6490546810654</v>
      </c>
      <c r="AB3" t="n">
        <v>271.8004003922848</v>
      </c>
      <c r="AC3" t="n">
        <v>245.8601516531825</v>
      </c>
      <c r="AD3" t="n">
        <v>198649.0546810654</v>
      </c>
      <c r="AE3" t="n">
        <v>271800.4003922847</v>
      </c>
      <c r="AF3" t="n">
        <v>2.06893245519988e-06</v>
      </c>
      <c r="AG3" t="n">
        <v>0.2788541666666667</v>
      </c>
      <c r="AH3" t="n">
        <v>245860.1516531825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3.9714</v>
      </c>
      <c r="E4" t="n">
        <v>25.18</v>
      </c>
      <c r="F4" t="n">
        <v>20.09</v>
      </c>
      <c r="G4" t="n">
        <v>12.18</v>
      </c>
      <c r="H4" t="n">
        <v>0.19</v>
      </c>
      <c r="I4" t="n">
        <v>99</v>
      </c>
      <c r="J4" t="n">
        <v>142.49</v>
      </c>
      <c r="K4" t="n">
        <v>47.83</v>
      </c>
      <c r="L4" t="n">
        <v>1.5</v>
      </c>
      <c r="M4" t="n">
        <v>97</v>
      </c>
      <c r="N4" t="n">
        <v>23.16</v>
      </c>
      <c r="O4" t="n">
        <v>17807.56</v>
      </c>
      <c r="P4" t="n">
        <v>203.09</v>
      </c>
      <c r="Q4" t="n">
        <v>2925.1</v>
      </c>
      <c r="R4" t="n">
        <v>152.23</v>
      </c>
      <c r="S4" t="n">
        <v>60.56</v>
      </c>
      <c r="T4" t="n">
        <v>45626.38</v>
      </c>
      <c r="U4" t="n">
        <v>0.4</v>
      </c>
      <c r="V4" t="n">
        <v>0.86</v>
      </c>
      <c r="W4" t="n">
        <v>0.33</v>
      </c>
      <c r="X4" t="n">
        <v>2.81</v>
      </c>
      <c r="Y4" t="n">
        <v>1</v>
      </c>
      <c r="Z4" t="n">
        <v>10</v>
      </c>
      <c r="AA4" t="n">
        <v>176.3487710558449</v>
      </c>
      <c r="AB4" t="n">
        <v>241.2881685171944</v>
      </c>
      <c r="AC4" t="n">
        <v>218.2599643640546</v>
      </c>
      <c r="AD4" t="n">
        <v>176348.7710558449</v>
      </c>
      <c r="AE4" t="n">
        <v>241288.1685171943</v>
      </c>
      <c r="AF4" t="n">
        <v>2.199881754372371e-06</v>
      </c>
      <c r="AG4" t="n">
        <v>0.2622916666666666</v>
      </c>
      <c r="AH4" t="n">
        <v>218259.9643640546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4.1551</v>
      </c>
      <c r="E5" t="n">
        <v>24.07</v>
      </c>
      <c r="F5" t="n">
        <v>19.53</v>
      </c>
      <c r="G5" t="n">
        <v>14.65</v>
      </c>
      <c r="H5" t="n">
        <v>0.22</v>
      </c>
      <c r="I5" t="n">
        <v>80</v>
      </c>
      <c r="J5" t="n">
        <v>142.83</v>
      </c>
      <c r="K5" t="n">
        <v>47.83</v>
      </c>
      <c r="L5" t="n">
        <v>1.75</v>
      </c>
      <c r="M5" t="n">
        <v>78</v>
      </c>
      <c r="N5" t="n">
        <v>23.25</v>
      </c>
      <c r="O5" t="n">
        <v>17849.7</v>
      </c>
      <c r="P5" t="n">
        <v>191.65</v>
      </c>
      <c r="Q5" t="n">
        <v>2924.67</v>
      </c>
      <c r="R5" t="n">
        <v>134.02</v>
      </c>
      <c r="S5" t="n">
        <v>60.56</v>
      </c>
      <c r="T5" t="n">
        <v>36613.78</v>
      </c>
      <c r="U5" t="n">
        <v>0.45</v>
      </c>
      <c r="V5" t="n">
        <v>0.88</v>
      </c>
      <c r="W5" t="n">
        <v>0.29</v>
      </c>
      <c r="X5" t="n">
        <v>2.25</v>
      </c>
      <c r="Y5" t="n">
        <v>1</v>
      </c>
      <c r="Z5" t="n">
        <v>10</v>
      </c>
      <c r="AA5" t="n">
        <v>160.6255302489763</v>
      </c>
      <c r="AB5" t="n">
        <v>219.7749367848191</v>
      </c>
      <c r="AC5" t="n">
        <v>198.7999252742001</v>
      </c>
      <c r="AD5" t="n">
        <v>160625.5302489763</v>
      </c>
      <c r="AE5" t="n">
        <v>219774.9367848191</v>
      </c>
      <c r="AF5" t="n">
        <v>2.30163888744338e-06</v>
      </c>
      <c r="AG5" t="n">
        <v>0.2507291666666667</v>
      </c>
      <c r="AH5" t="n">
        <v>198799.9252742001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4.3025</v>
      </c>
      <c r="E6" t="n">
        <v>23.24</v>
      </c>
      <c r="F6" t="n">
        <v>19.11</v>
      </c>
      <c r="G6" t="n">
        <v>17.37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64</v>
      </c>
      <c r="N6" t="n">
        <v>23.34</v>
      </c>
      <c r="O6" t="n">
        <v>17891.86</v>
      </c>
      <c r="P6" t="n">
        <v>181.19</v>
      </c>
      <c r="Q6" t="n">
        <v>2924.84</v>
      </c>
      <c r="R6" t="n">
        <v>120.02</v>
      </c>
      <c r="S6" t="n">
        <v>60.56</v>
      </c>
      <c r="T6" t="n">
        <v>29684.04</v>
      </c>
      <c r="U6" t="n">
        <v>0.5</v>
      </c>
      <c r="V6" t="n">
        <v>0.9</v>
      </c>
      <c r="W6" t="n">
        <v>0.27</v>
      </c>
      <c r="X6" t="n">
        <v>1.83</v>
      </c>
      <c r="Y6" t="n">
        <v>1</v>
      </c>
      <c r="Z6" t="n">
        <v>10</v>
      </c>
      <c r="AA6" t="n">
        <v>148.3278435545277</v>
      </c>
      <c r="AB6" t="n">
        <v>202.9486993138363</v>
      </c>
      <c r="AC6" t="n">
        <v>183.5795602916699</v>
      </c>
      <c r="AD6" t="n">
        <v>148327.8435545277</v>
      </c>
      <c r="AE6" t="n">
        <v>202948.6993138363</v>
      </c>
      <c r="AF6" t="n">
        <v>2.383288323560237e-06</v>
      </c>
      <c r="AG6" t="n">
        <v>0.2420833333333333</v>
      </c>
      <c r="AH6" t="n">
        <v>183579.5602916699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4.4594</v>
      </c>
      <c r="E7" t="n">
        <v>22.42</v>
      </c>
      <c r="F7" t="n">
        <v>18.61</v>
      </c>
      <c r="G7" t="n">
        <v>20.3</v>
      </c>
      <c r="H7" t="n">
        <v>0.28</v>
      </c>
      <c r="I7" t="n">
        <v>55</v>
      </c>
      <c r="J7" t="n">
        <v>143.51</v>
      </c>
      <c r="K7" t="n">
        <v>47.83</v>
      </c>
      <c r="L7" t="n">
        <v>2.25</v>
      </c>
      <c r="M7" t="n">
        <v>53</v>
      </c>
      <c r="N7" t="n">
        <v>23.44</v>
      </c>
      <c r="O7" t="n">
        <v>17934.06</v>
      </c>
      <c r="P7" t="n">
        <v>169.05</v>
      </c>
      <c r="Q7" t="n">
        <v>2924.53</v>
      </c>
      <c r="R7" t="n">
        <v>103.36</v>
      </c>
      <c r="S7" t="n">
        <v>60.56</v>
      </c>
      <c r="T7" t="n">
        <v>21408.21</v>
      </c>
      <c r="U7" t="n">
        <v>0.59</v>
      </c>
      <c r="V7" t="n">
        <v>0.92</v>
      </c>
      <c r="W7" t="n">
        <v>0.25</v>
      </c>
      <c r="X7" t="n">
        <v>1.33</v>
      </c>
      <c r="Y7" t="n">
        <v>1</v>
      </c>
      <c r="Z7" t="n">
        <v>10</v>
      </c>
      <c r="AA7" t="n">
        <v>135.4673660945874</v>
      </c>
      <c r="AB7" t="n">
        <v>185.3524266889318</v>
      </c>
      <c r="AC7" t="n">
        <v>167.662651229557</v>
      </c>
      <c r="AD7" t="n">
        <v>135467.3660945874</v>
      </c>
      <c r="AE7" t="n">
        <v>185352.4266889318</v>
      </c>
      <c r="AF7" t="n">
        <v>2.470200104609999e-06</v>
      </c>
      <c r="AG7" t="n">
        <v>0.2335416666666667</v>
      </c>
      <c r="AH7" t="n">
        <v>167662.651229557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4.4473</v>
      </c>
      <c r="E8" t="n">
        <v>22.49</v>
      </c>
      <c r="F8" t="n">
        <v>18.84</v>
      </c>
      <c r="G8" t="n">
        <v>23.07</v>
      </c>
      <c r="H8" t="n">
        <v>0.31</v>
      </c>
      <c r="I8" t="n">
        <v>49</v>
      </c>
      <c r="J8" t="n">
        <v>143.86</v>
      </c>
      <c r="K8" t="n">
        <v>47.83</v>
      </c>
      <c r="L8" t="n">
        <v>2.5</v>
      </c>
      <c r="M8" t="n">
        <v>46</v>
      </c>
      <c r="N8" t="n">
        <v>23.53</v>
      </c>
      <c r="O8" t="n">
        <v>17976.29</v>
      </c>
      <c r="P8" t="n">
        <v>166.03</v>
      </c>
      <c r="Q8" t="n">
        <v>2924.53</v>
      </c>
      <c r="R8" t="n">
        <v>112.55</v>
      </c>
      <c r="S8" t="n">
        <v>60.56</v>
      </c>
      <c r="T8" t="n">
        <v>26034.67</v>
      </c>
      <c r="U8" t="n">
        <v>0.54</v>
      </c>
      <c r="V8" t="n">
        <v>0.91</v>
      </c>
      <c r="W8" t="n">
        <v>0.23</v>
      </c>
      <c r="X8" t="n">
        <v>1.56</v>
      </c>
      <c r="Y8" t="n">
        <v>1</v>
      </c>
      <c r="Z8" t="n">
        <v>10</v>
      </c>
      <c r="AA8" t="n">
        <v>134.7034991830941</v>
      </c>
      <c r="AB8" t="n">
        <v>184.3072702811974</v>
      </c>
      <c r="AC8" t="n">
        <v>166.7172430824903</v>
      </c>
      <c r="AD8" t="n">
        <v>134703.4991830941</v>
      </c>
      <c r="AE8" t="n">
        <v>184307.2702811974</v>
      </c>
      <c r="AF8" t="n">
        <v>2.463497538958616e-06</v>
      </c>
      <c r="AG8" t="n">
        <v>0.2342708333333333</v>
      </c>
      <c r="AH8" t="n">
        <v>166717.2430824903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4.5312</v>
      </c>
      <c r="E9" t="n">
        <v>22.07</v>
      </c>
      <c r="F9" t="n">
        <v>18.57</v>
      </c>
      <c r="G9" t="n">
        <v>25.32</v>
      </c>
      <c r="H9" t="n">
        <v>0.34</v>
      </c>
      <c r="I9" t="n">
        <v>44</v>
      </c>
      <c r="J9" t="n">
        <v>144.2</v>
      </c>
      <c r="K9" t="n">
        <v>47.83</v>
      </c>
      <c r="L9" t="n">
        <v>2.75</v>
      </c>
      <c r="M9" t="n">
        <v>10</v>
      </c>
      <c r="N9" t="n">
        <v>23.62</v>
      </c>
      <c r="O9" t="n">
        <v>18018.55</v>
      </c>
      <c r="P9" t="n">
        <v>158.7</v>
      </c>
      <c r="Q9" t="n">
        <v>2924.59</v>
      </c>
      <c r="R9" t="n">
        <v>101.41</v>
      </c>
      <c r="S9" t="n">
        <v>60.56</v>
      </c>
      <c r="T9" t="n">
        <v>20488.94</v>
      </c>
      <c r="U9" t="n">
        <v>0.6</v>
      </c>
      <c r="V9" t="n">
        <v>0.93</v>
      </c>
      <c r="W9" t="n">
        <v>0.28</v>
      </c>
      <c r="X9" t="n">
        <v>1.29</v>
      </c>
      <c r="Y9" t="n">
        <v>1</v>
      </c>
      <c r="Z9" t="n">
        <v>10</v>
      </c>
      <c r="AA9" t="n">
        <v>127.7344696004599</v>
      </c>
      <c r="AB9" t="n">
        <v>174.7719365543557</v>
      </c>
      <c r="AC9" t="n">
        <v>158.0919482236103</v>
      </c>
      <c r="AD9" t="n">
        <v>127734.4696004599</v>
      </c>
      <c r="AE9" t="n">
        <v>174771.9365543557</v>
      </c>
      <c r="AF9" t="n">
        <v>2.509972353681847e-06</v>
      </c>
      <c r="AG9" t="n">
        <v>0.2298958333333333</v>
      </c>
      <c r="AH9" t="n">
        <v>158091.9482236103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4.546</v>
      </c>
      <c r="E10" t="n">
        <v>22</v>
      </c>
      <c r="F10" t="n">
        <v>18.53</v>
      </c>
      <c r="G10" t="n">
        <v>25.85</v>
      </c>
      <c r="H10" t="n">
        <v>0.37</v>
      </c>
      <c r="I10" t="n">
        <v>43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157.73</v>
      </c>
      <c r="Q10" t="n">
        <v>2924.51</v>
      </c>
      <c r="R10" t="n">
        <v>99.48999999999999</v>
      </c>
      <c r="S10" t="n">
        <v>60.56</v>
      </c>
      <c r="T10" t="n">
        <v>19533.53</v>
      </c>
      <c r="U10" t="n">
        <v>0.61</v>
      </c>
      <c r="V10" t="n">
        <v>0.93</v>
      </c>
      <c r="W10" t="n">
        <v>0.29</v>
      </c>
      <c r="X10" t="n">
        <v>1.25</v>
      </c>
      <c r="Y10" t="n">
        <v>1</v>
      </c>
      <c r="Z10" t="n">
        <v>10</v>
      </c>
      <c r="AA10" t="n">
        <v>126.7204317791809</v>
      </c>
      <c r="AB10" t="n">
        <v>173.3844852710913</v>
      </c>
      <c r="AC10" t="n">
        <v>156.83691334352</v>
      </c>
      <c r="AD10" t="n">
        <v>126720.4317791809</v>
      </c>
      <c r="AE10" t="n">
        <v>173384.4852710913</v>
      </c>
      <c r="AF10" t="n">
        <v>2.518170533156267e-06</v>
      </c>
      <c r="AG10" t="n">
        <v>0.2291666666666667</v>
      </c>
      <c r="AH10" t="n">
        <v>156836.91334352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4.5455</v>
      </c>
      <c r="E11" t="n">
        <v>22</v>
      </c>
      <c r="F11" t="n">
        <v>18.53</v>
      </c>
      <c r="G11" t="n">
        <v>25.86</v>
      </c>
      <c r="H11" t="n">
        <v>0.4</v>
      </c>
      <c r="I11" t="n">
        <v>43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158.07</v>
      </c>
      <c r="Q11" t="n">
        <v>2924.7</v>
      </c>
      <c r="R11" t="n">
        <v>99.48</v>
      </c>
      <c r="S11" t="n">
        <v>60.56</v>
      </c>
      <c r="T11" t="n">
        <v>19531.09</v>
      </c>
      <c r="U11" t="n">
        <v>0.61</v>
      </c>
      <c r="V11" t="n">
        <v>0.93</v>
      </c>
      <c r="W11" t="n">
        <v>0.29</v>
      </c>
      <c r="X11" t="n">
        <v>1.25</v>
      </c>
      <c r="Y11" t="n">
        <v>1</v>
      </c>
      <c r="Z11" t="n">
        <v>10</v>
      </c>
      <c r="AA11" t="n">
        <v>126.9150333536464</v>
      </c>
      <c r="AB11" t="n">
        <v>173.6507477304902</v>
      </c>
      <c r="AC11" t="n">
        <v>157.0777640874958</v>
      </c>
      <c r="AD11" t="n">
        <v>126915.0333536464</v>
      </c>
      <c r="AE11" t="n">
        <v>173650.7477304902</v>
      </c>
      <c r="AF11" t="n">
        <v>2.517893567633482e-06</v>
      </c>
      <c r="AG11" t="n">
        <v>0.2291666666666667</v>
      </c>
      <c r="AH11" t="n">
        <v>157077.7640874958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2.9621</v>
      </c>
      <c r="E2" t="n">
        <v>33.76</v>
      </c>
      <c r="F2" t="n">
        <v>23.66</v>
      </c>
      <c r="G2" t="n">
        <v>6.57</v>
      </c>
      <c r="H2" t="n">
        <v>0.1</v>
      </c>
      <c r="I2" t="n">
        <v>216</v>
      </c>
      <c r="J2" t="n">
        <v>176.73</v>
      </c>
      <c r="K2" t="n">
        <v>52.44</v>
      </c>
      <c r="L2" t="n">
        <v>1</v>
      </c>
      <c r="M2" t="n">
        <v>214</v>
      </c>
      <c r="N2" t="n">
        <v>33.29</v>
      </c>
      <c r="O2" t="n">
        <v>22031.19</v>
      </c>
      <c r="P2" t="n">
        <v>297.7</v>
      </c>
      <c r="Q2" t="n">
        <v>2925.14</v>
      </c>
      <c r="R2" t="n">
        <v>269.49</v>
      </c>
      <c r="S2" t="n">
        <v>60.56</v>
      </c>
      <c r="T2" t="n">
        <v>103671.2</v>
      </c>
      <c r="U2" t="n">
        <v>0.22</v>
      </c>
      <c r="V2" t="n">
        <v>0.73</v>
      </c>
      <c r="W2" t="n">
        <v>0.5</v>
      </c>
      <c r="X2" t="n">
        <v>6.38</v>
      </c>
      <c r="Y2" t="n">
        <v>1</v>
      </c>
      <c r="Z2" t="n">
        <v>10</v>
      </c>
      <c r="AA2" t="n">
        <v>333.6281682631881</v>
      </c>
      <c r="AB2" t="n">
        <v>456.4847784536896</v>
      </c>
      <c r="AC2" t="n">
        <v>412.918511878479</v>
      </c>
      <c r="AD2" t="n">
        <v>333628.168263188</v>
      </c>
      <c r="AE2" t="n">
        <v>456484.7784536895</v>
      </c>
      <c r="AF2" t="n">
        <v>1.581126274003275e-06</v>
      </c>
      <c r="AG2" t="n">
        <v>0.3516666666666666</v>
      </c>
      <c r="AH2" t="n">
        <v>412918.511878479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3.3496</v>
      </c>
      <c r="E3" t="n">
        <v>29.85</v>
      </c>
      <c r="F3" t="n">
        <v>21.85</v>
      </c>
      <c r="G3" t="n">
        <v>8.35</v>
      </c>
      <c r="H3" t="n">
        <v>0.13</v>
      </c>
      <c r="I3" t="n">
        <v>157</v>
      </c>
      <c r="J3" t="n">
        <v>177.1</v>
      </c>
      <c r="K3" t="n">
        <v>52.44</v>
      </c>
      <c r="L3" t="n">
        <v>1.25</v>
      </c>
      <c r="M3" t="n">
        <v>155</v>
      </c>
      <c r="N3" t="n">
        <v>33.41</v>
      </c>
      <c r="O3" t="n">
        <v>22076.81</v>
      </c>
      <c r="P3" t="n">
        <v>270.54</v>
      </c>
      <c r="Q3" t="n">
        <v>2925.01</v>
      </c>
      <c r="R3" t="n">
        <v>209.73</v>
      </c>
      <c r="S3" t="n">
        <v>60.56</v>
      </c>
      <c r="T3" t="n">
        <v>74083.86</v>
      </c>
      <c r="U3" t="n">
        <v>0.29</v>
      </c>
      <c r="V3" t="n">
        <v>0.79</v>
      </c>
      <c r="W3" t="n">
        <v>0.42</v>
      </c>
      <c r="X3" t="n">
        <v>4.57</v>
      </c>
      <c r="Y3" t="n">
        <v>1</v>
      </c>
      <c r="Z3" t="n">
        <v>10</v>
      </c>
      <c r="AA3" t="n">
        <v>269.6642620040622</v>
      </c>
      <c r="AB3" t="n">
        <v>368.9665400215682</v>
      </c>
      <c r="AC3" t="n">
        <v>333.7528912897003</v>
      </c>
      <c r="AD3" t="n">
        <v>269664.2620040622</v>
      </c>
      <c r="AE3" t="n">
        <v>368966.5400215682</v>
      </c>
      <c r="AF3" t="n">
        <v>1.787968187232494e-06</v>
      </c>
      <c r="AG3" t="n">
        <v>0.3109375</v>
      </c>
      <c r="AH3" t="n">
        <v>333752.8912897003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3.6211</v>
      </c>
      <c r="E4" t="n">
        <v>27.62</v>
      </c>
      <c r="F4" t="n">
        <v>20.82</v>
      </c>
      <c r="G4" t="n">
        <v>10.16</v>
      </c>
      <c r="H4" t="n">
        <v>0.15</v>
      </c>
      <c r="I4" t="n">
        <v>123</v>
      </c>
      <c r="J4" t="n">
        <v>177.47</v>
      </c>
      <c r="K4" t="n">
        <v>52.44</v>
      </c>
      <c r="L4" t="n">
        <v>1.5</v>
      </c>
      <c r="M4" t="n">
        <v>121</v>
      </c>
      <c r="N4" t="n">
        <v>33.53</v>
      </c>
      <c r="O4" t="n">
        <v>22122.46</v>
      </c>
      <c r="P4" t="n">
        <v>253.4</v>
      </c>
      <c r="Q4" t="n">
        <v>2924.94</v>
      </c>
      <c r="R4" t="n">
        <v>176.37</v>
      </c>
      <c r="S4" t="n">
        <v>60.56</v>
      </c>
      <c r="T4" t="n">
        <v>57576.01</v>
      </c>
      <c r="U4" t="n">
        <v>0.34</v>
      </c>
      <c r="V4" t="n">
        <v>0.83</v>
      </c>
      <c r="W4" t="n">
        <v>0.36</v>
      </c>
      <c r="X4" t="n">
        <v>3.54</v>
      </c>
      <c r="Y4" t="n">
        <v>1</v>
      </c>
      <c r="Z4" t="n">
        <v>10</v>
      </c>
      <c r="AA4" t="n">
        <v>234.9903351622341</v>
      </c>
      <c r="AB4" t="n">
        <v>321.5241436107369</v>
      </c>
      <c r="AC4" t="n">
        <v>290.8383306065933</v>
      </c>
      <c r="AD4" t="n">
        <v>234990.3351622341</v>
      </c>
      <c r="AE4" t="n">
        <v>321524.1436107369</v>
      </c>
      <c r="AF4" t="n">
        <v>1.932890972888579e-06</v>
      </c>
      <c r="AG4" t="n">
        <v>0.2877083333333333</v>
      </c>
      <c r="AH4" t="n">
        <v>290838.3306065933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3.8344</v>
      </c>
      <c r="E5" t="n">
        <v>26.08</v>
      </c>
      <c r="F5" t="n">
        <v>20.1</v>
      </c>
      <c r="G5" t="n">
        <v>12.06</v>
      </c>
      <c r="H5" t="n">
        <v>0.17</v>
      </c>
      <c r="I5" t="n">
        <v>100</v>
      </c>
      <c r="J5" t="n">
        <v>177.84</v>
      </c>
      <c r="K5" t="n">
        <v>52.44</v>
      </c>
      <c r="L5" t="n">
        <v>1.75</v>
      </c>
      <c r="M5" t="n">
        <v>98</v>
      </c>
      <c r="N5" t="n">
        <v>33.65</v>
      </c>
      <c r="O5" t="n">
        <v>22168.15</v>
      </c>
      <c r="P5" t="n">
        <v>240.45</v>
      </c>
      <c r="Q5" t="n">
        <v>2924.74</v>
      </c>
      <c r="R5" t="n">
        <v>152.64</v>
      </c>
      <c r="S5" t="n">
        <v>60.56</v>
      </c>
      <c r="T5" t="n">
        <v>45825.61</v>
      </c>
      <c r="U5" t="n">
        <v>0.4</v>
      </c>
      <c r="V5" t="n">
        <v>0.86</v>
      </c>
      <c r="W5" t="n">
        <v>0.33</v>
      </c>
      <c r="X5" t="n">
        <v>2.82</v>
      </c>
      <c r="Y5" t="n">
        <v>1</v>
      </c>
      <c r="Z5" t="n">
        <v>10</v>
      </c>
      <c r="AA5" t="n">
        <v>211.7744984777623</v>
      </c>
      <c r="AB5" t="n">
        <v>289.759211648629</v>
      </c>
      <c r="AC5" t="n">
        <v>262.104999168577</v>
      </c>
      <c r="AD5" t="n">
        <v>211774.4984777623</v>
      </c>
      <c r="AE5" t="n">
        <v>289759.211648629</v>
      </c>
      <c r="AF5" t="n">
        <v>2.046747437641592e-06</v>
      </c>
      <c r="AG5" t="n">
        <v>0.2716666666666667</v>
      </c>
      <c r="AH5" t="n">
        <v>262104.999168577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3.9908</v>
      </c>
      <c r="E6" t="n">
        <v>25.06</v>
      </c>
      <c r="F6" t="n">
        <v>19.65</v>
      </c>
      <c r="G6" t="n">
        <v>14.04</v>
      </c>
      <c r="H6" t="n">
        <v>0.2</v>
      </c>
      <c r="I6" t="n">
        <v>84</v>
      </c>
      <c r="J6" t="n">
        <v>178.21</v>
      </c>
      <c r="K6" t="n">
        <v>52.44</v>
      </c>
      <c r="L6" t="n">
        <v>2</v>
      </c>
      <c r="M6" t="n">
        <v>82</v>
      </c>
      <c r="N6" t="n">
        <v>33.77</v>
      </c>
      <c r="O6" t="n">
        <v>22213.89</v>
      </c>
      <c r="P6" t="n">
        <v>230.71</v>
      </c>
      <c r="Q6" t="n">
        <v>2924.76</v>
      </c>
      <c r="R6" t="n">
        <v>137.94</v>
      </c>
      <c r="S6" t="n">
        <v>60.56</v>
      </c>
      <c r="T6" t="n">
        <v>38556.89</v>
      </c>
      <c r="U6" t="n">
        <v>0.44</v>
      </c>
      <c r="V6" t="n">
        <v>0.88</v>
      </c>
      <c r="W6" t="n">
        <v>0.29</v>
      </c>
      <c r="X6" t="n">
        <v>2.37</v>
      </c>
      <c r="Y6" t="n">
        <v>1</v>
      </c>
      <c r="Z6" t="n">
        <v>10</v>
      </c>
      <c r="AA6" t="n">
        <v>196.3954708126572</v>
      </c>
      <c r="AB6" t="n">
        <v>268.7169475224266</v>
      </c>
      <c r="AC6" t="n">
        <v>243.0709791975694</v>
      </c>
      <c r="AD6" t="n">
        <v>196395.4708126571</v>
      </c>
      <c r="AE6" t="n">
        <v>268716.9475224265</v>
      </c>
      <c r="AF6" t="n">
        <v>2.130231502748817e-06</v>
      </c>
      <c r="AG6" t="n">
        <v>0.2610416666666667</v>
      </c>
      <c r="AH6" t="n">
        <v>243070.9791975694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4.1184</v>
      </c>
      <c r="E7" t="n">
        <v>24.28</v>
      </c>
      <c r="F7" t="n">
        <v>19.3</v>
      </c>
      <c r="G7" t="n">
        <v>16.08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222.02</v>
      </c>
      <c r="Q7" t="n">
        <v>2924.57</v>
      </c>
      <c r="R7" t="n">
        <v>126.53</v>
      </c>
      <c r="S7" t="n">
        <v>60.56</v>
      </c>
      <c r="T7" t="n">
        <v>32908.04</v>
      </c>
      <c r="U7" t="n">
        <v>0.48</v>
      </c>
      <c r="V7" t="n">
        <v>0.89</v>
      </c>
      <c r="W7" t="n">
        <v>0.28</v>
      </c>
      <c r="X7" t="n">
        <v>2.02</v>
      </c>
      <c r="Y7" t="n">
        <v>1</v>
      </c>
      <c r="Z7" t="n">
        <v>10</v>
      </c>
      <c r="AA7" t="n">
        <v>184.3225638354575</v>
      </c>
      <c r="AB7" t="n">
        <v>252.1982635771648</v>
      </c>
      <c r="AC7" t="n">
        <v>228.1288152639196</v>
      </c>
      <c r="AD7" t="n">
        <v>184322.5638354575</v>
      </c>
      <c r="AE7" t="n">
        <v>252198.2635771648</v>
      </c>
      <c r="AF7" t="n">
        <v>2.198342543079264e-06</v>
      </c>
      <c r="AG7" t="n">
        <v>0.2529166666666667</v>
      </c>
      <c r="AH7" t="n">
        <v>228128.8152639196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4.2266</v>
      </c>
      <c r="E8" t="n">
        <v>23.66</v>
      </c>
      <c r="F8" t="n">
        <v>19</v>
      </c>
      <c r="G8" t="n">
        <v>18.09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214.07</v>
      </c>
      <c r="Q8" t="n">
        <v>2924.63</v>
      </c>
      <c r="R8" t="n">
        <v>116.49</v>
      </c>
      <c r="S8" t="n">
        <v>60.56</v>
      </c>
      <c r="T8" t="n">
        <v>27937.4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174.3155120182479</v>
      </c>
      <c r="AB8" t="n">
        <v>238.5061738008975</v>
      </c>
      <c r="AC8" t="n">
        <v>215.7434793189262</v>
      </c>
      <c r="AD8" t="n">
        <v>174315.5120182479</v>
      </c>
      <c r="AE8" t="n">
        <v>238506.1738008975</v>
      </c>
      <c r="AF8" t="n">
        <v>2.256098143108687e-06</v>
      </c>
      <c r="AG8" t="n">
        <v>0.2464583333333333</v>
      </c>
      <c r="AH8" t="n">
        <v>215743.4793189262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4.3661</v>
      </c>
      <c r="E9" t="n">
        <v>22.9</v>
      </c>
      <c r="F9" t="n">
        <v>18.56</v>
      </c>
      <c r="G9" t="n">
        <v>20.63</v>
      </c>
      <c r="H9" t="n">
        <v>0.27</v>
      </c>
      <c r="I9" t="n">
        <v>54</v>
      </c>
      <c r="J9" t="n">
        <v>179.33</v>
      </c>
      <c r="K9" t="n">
        <v>52.44</v>
      </c>
      <c r="L9" t="n">
        <v>2.75</v>
      </c>
      <c r="M9" t="n">
        <v>52</v>
      </c>
      <c r="N9" t="n">
        <v>34.14</v>
      </c>
      <c r="O9" t="n">
        <v>22351.34</v>
      </c>
      <c r="P9" t="n">
        <v>203.51</v>
      </c>
      <c r="Q9" t="n">
        <v>2924.55</v>
      </c>
      <c r="R9" t="n">
        <v>102.1</v>
      </c>
      <c r="S9" t="n">
        <v>60.56</v>
      </c>
      <c r="T9" t="n">
        <v>20782.9</v>
      </c>
      <c r="U9" t="n">
        <v>0.59</v>
      </c>
      <c r="V9" t="n">
        <v>0.93</v>
      </c>
      <c r="W9" t="n">
        <v>0.24</v>
      </c>
      <c r="X9" t="n">
        <v>1.29</v>
      </c>
      <c r="Y9" t="n">
        <v>1</v>
      </c>
      <c r="Z9" t="n">
        <v>10</v>
      </c>
      <c r="AA9" t="n">
        <v>161.8394438826981</v>
      </c>
      <c r="AB9" t="n">
        <v>221.4358669725663</v>
      </c>
      <c r="AC9" t="n">
        <v>200.3023386159594</v>
      </c>
      <c r="AD9" t="n">
        <v>161839.4438826981</v>
      </c>
      <c r="AE9" t="n">
        <v>221435.8669725663</v>
      </c>
      <c r="AF9" t="n">
        <v>2.330561231871206e-06</v>
      </c>
      <c r="AG9" t="n">
        <v>0.2385416666666667</v>
      </c>
      <c r="AH9" t="n">
        <v>200302.3386159594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4.3361</v>
      </c>
      <c r="E10" t="n">
        <v>23.06</v>
      </c>
      <c r="F10" t="n">
        <v>18.86</v>
      </c>
      <c r="G10" t="n">
        <v>22.64</v>
      </c>
      <c r="H10" t="n">
        <v>0.3</v>
      </c>
      <c r="I10" t="n">
        <v>50</v>
      </c>
      <c r="J10" t="n">
        <v>179.7</v>
      </c>
      <c r="K10" t="n">
        <v>52.44</v>
      </c>
      <c r="L10" t="n">
        <v>3</v>
      </c>
      <c r="M10" t="n">
        <v>48</v>
      </c>
      <c r="N10" t="n">
        <v>34.26</v>
      </c>
      <c r="O10" t="n">
        <v>22397.24</v>
      </c>
      <c r="P10" t="n">
        <v>203.85</v>
      </c>
      <c r="Q10" t="n">
        <v>2924.62</v>
      </c>
      <c r="R10" t="n">
        <v>113.36</v>
      </c>
      <c r="S10" t="n">
        <v>60.56</v>
      </c>
      <c r="T10" t="n">
        <v>26434.26</v>
      </c>
      <c r="U10" t="n">
        <v>0.53</v>
      </c>
      <c r="V10" t="n">
        <v>0.91</v>
      </c>
      <c r="W10" t="n">
        <v>0.23</v>
      </c>
      <c r="X10" t="n">
        <v>1.58</v>
      </c>
      <c r="Y10" t="n">
        <v>1</v>
      </c>
      <c r="Z10" t="n">
        <v>10</v>
      </c>
      <c r="AA10" t="n">
        <v>163.8987756538704</v>
      </c>
      <c r="AB10" t="n">
        <v>224.2535355531887</v>
      </c>
      <c r="AC10" t="n">
        <v>202.8510928618708</v>
      </c>
      <c r="AD10" t="n">
        <v>163898.7756538705</v>
      </c>
      <c r="AE10" t="n">
        <v>224253.5355531887</v>
      </c>
      <c r="AF10" t="n">
        <v>2.314547664395396e-06</v>
      </c>
      <c r="AG10" t="n">
        <v>0.2402083333333333</v>
      </c>
      <c r="AH10" t="n">
        <v>202851.0928618708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4.4356</v>
      </c>
      <c r="E11" t="n">
        <v>22.54</v>
      </c>
      <c r="F11" t="n">
        <v>18.56</v>
      </c>
      <c r="G11" t="n">
        <v>25.31</v>
      </c>
      <c r="H11" t="n">
        <v>0.32</v>
      </c>
      <c r="I11" t="n">
        <v>44</v>
      </c>
      <c r="J11" t="n">
        <v>180.07</v>
      </c>
      <c r="K11" t="n">
        <v>52.44</v>
      </c>
      <c r="L11" t="n">
        <v>3.25</v>
      </c>
      <c r="M11" t="n">
        <v>42</v>
      </c>
      <c r="N11" t="n">
        <v>34.38</v>
      </c>
      <c r="O11" t="n">
        <v>22443.18</v>
      </c>
      <c r="P11" t="n">
        <v>194.99</v>
      </c>
      <c r="Q11" t="n">
        <v>2924.6</v>
      </c>
      <c r="R11" t="n">
        <v>102.61</v>
      </c>
      <c r="S11" t="n">
        <v>60.56</v>
      </c>
      <c r="T11" t="n">
        <v>21088.46</v>
      </c>
      <c r="U11" t="n">
        <v>0.59</v>
      </c>
      <c r="V11" t="n">
        <v>0.93</v>
      </c>
      <c r="W11" t="n">
        <v>0.23</v>
      </c>
      <c r="X11" t="n">
        <v>1.28</v>
      </c>
      <c r="Y11" t="n">
        <v>1</v>
      </c>
      <c r="Z11" t="n">
        <v>10</v>
      </c>
      <c r="AA11" t="n">
        <v>154.6833872141998</v>
      </c>
      <c r="AB11" t="n">
        <v>211.6446345357928</v>
      </c>
      <c r="AC11" t="n">
        <v>191.4455676608675</v>
      </c>
      <c r="AD11" t="n">
        <v>154683.3872141998</v>
      </c>
      <c r="AE11" t="n">
        <v>211644.6345357928</v>
      </c>
      <c r="AF11" t="n">
        <v>2.367659329856834e-06</v>
      </c>
      <c r="AG11" t="n">
        <v>0.2347916666666666</v>
      </c>
      <c r="AH11" t="n">
        <v>191445.5676608674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4.4924</v>
      </c>
      <c r="E12" t="n">
        <v>22.26</v>
      </c>
      <c r="F12" t="n">
        <v>18.42</v>
      </c>
      <c r="G12" t="n">
        <v>27.63</v>
      </c>
      <c r="H12" t="n">
        <v>0.34</v>
      </c>
      <c r="I12" t="n">
        <v>40</v>
      </c>
      <c r="J12" t="n">
        <v>180.45</v>
      </c>
      <c r="K12" t="n">
        <v>52.44</v>
      </c>
      <c r="L12" t="n">
        <v>3.5</v>
      </c>
      <c r="M12" t="n">
        <v>38</v>
      </c>
      <c r="N12" t="n">
        <v>34.51</v>
      </c>
      <c r="O12" t="n">
        <v>22489.16</v>
      </c>
      <c r="P12" t="n">
        <v>187.34</v>
      </c>
      <c r="Q12" t="n">
        <v>2924.45</v>
      </c>
      <c r="R12" t="n">
        <v>97.92</v>
      </c>
      <c r="S12" t="n">
        <v>60.56</v>
      </c>
      <c r="T12" t="n">
        <v>18766.26</v>
      </c>
      <c r="U12" t="n">
        <v>0.62</v>
      </c>
      <c r="V12" t="n">
        <v>0.93</v>
      </c>
      <c r="W12" t="n">
        <v>0.23</v>
      </c>
      <c r="X12" t="n">
        <v>1.14</v>
      </c>
      <c r="Y12" t="n">
        <v>1</v>
      </c>
      <c r="Z12" t="n">
        <v>10</v>
      </c>
      <c r="AA12" t="n">
        <v>148.2868988032759</v>
      </c>
      <c r="AB12" t="n">
        <v>202.8926768988187</v>
      </c>
      <c r="AC12" t="n">
        <v>183.5288845773136</v>
      </c>
      <c r="AD12" t="n">
        <v>148286.8988032759</v>
      </c>
      <c r="AE12" t="n">
        <v>202892.6768988187</v>
      </c>
      <c r="AF12" t="n">
        <v>2.397978350944368e-06</v>
      </c>
      <c r="AG12" t="n">
        <v>0.231875</v>
      </c>
      <c r="AH12" t="n">
        <v>183528.8845773136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4.5463</v>
      </c>
      <c r="E13" t="n">
        <v>22</v>
      </c>
      <c r="F13" t="n">
        <v>18.3</v>
      </c>
      <c r="G13" t="n">
        <v>30.49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180.47</v>
      </c>
      <c r="Q13" t="n">
        <v>2924.48</v>
      </c>
      <c r="R13" t="n">
        <v>93.69</v>
      </c>
      <c r="S13" t="n">
        <v>60.56</v>
      </c>
      <c r="T13" t="n">
        <v>16669.46</v>
      </c>
      <c r="U13" t="n">
        <v>0.65</v>
      </c>
      <c r="V13" t="n">
        <v>0.9399999999999999</v>
      </c>
      <c r="W13" t="n">
        <v>0.23</v>
      </c>
      <c r="X13" t="n">
        <v>1.02</v>
      </c>
      <c r="Y13" t="n">
        <v>1</v>
      </c>
      <c r="Z13" t="n">
        <v>10</v>
      </c>
      <c r="AA13" t="n">
        <v>142.603042783481</v>
      </c>
      <c r="AB13" t="n">
        <v>195.1157743385088</v>
      </c>
      <c r="AC13" t="n">
        <v>176.4941986824059</v>
      </c>
      <c r="AD13" t="n">
        <v>142603.042783481</v>
      </c>
      <c r="AE13" t="n">
        <v>195115.7743385088</v>
      </c>
      <c r="AF13" t="n">
        <v>2.426749393842574e-06</v>
      </c>
      <c r="AG13" t="n">
        <v>0.2291666666666667</v>
      </c>
      <c r="AH13" t="n">
        <v>176494.1986824059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4.5688</v>
      </c>
      <c r="E14" t="n">
        <v>21.89</v>
      </c>
      <c r="F14" t="n">
        <v>18.26</v>
      </c>
      <c r="G14" t="n">
        <v>32.22</v>
      </c>
      <c r="H14" t="n">
        <v>0.39</v>
      </c>
      <c r="I14" t="n">
        <v>34</v>
      </c>
      <c r="J14" t="n">
        <v>181.19</v>
      </c>
      <c r="K14" t="n">
        <v>52.44</v>
      </c>
      <c r="L14" t="n">
        <v>4</v>
      </c>
      <c r="M14" t="n">
        <v>7</v>
      </c>
      <c r="N14" t="n">
        <v>34.75</v>
      </c>
      <c r="O14" t="n">
        <v>22581.25</v>
      </c>
      <c r="P14" t="n">
        <v>177.91</v>
      </c>
      <c r="Q14" t="n">
        <v>2924.69</v>
      </c>
      <c r="R14" t="n">
        <v>91.41</v>
      </c>
      <c r="S14" t="n">
        <v>60.56</v>
      </c>
      <c r="T14" t="n">
        <v>15537.68</v>
      </c>
      <c r="U14" t="n">
        <v>0.66</v>
      </c>
      <c r="V14" t="n">
        <v>0.9399999999999999</v>
      </c>
      <c r="W14" t="n">
        <v>0.25</v>
      </c>
      <c r="X14" t="n">
        <v>0.98</v>
      </c>
      <c r="Y14" t="n">
        <v>1</v>
      </c>
      <c r="Z14" t="n">
        <v>10</v>
      </c>
      <c r="AA14" t="n">
        <v>140.4572064120395</v>
      </c>
      <c r="AB14" t="n">
        <v>192.1797463474847</v>
      </c>
      <c r="AC14" t="n">
        <v>173.838381082103</v>
      </c>
      <c r="AD14" t="n">
        <v>140457.2064120395</v>
      </c>
      <c r="AE14" t="n">
        <v>192179.7463474847</v>
      </c>
      <c r="AF14" t="n">
        <v>2.438759569449432e-06</v>
      </c>
      <c r="AG14" t="n">
        <v>0.2280208333333333</v>
      </c>
      <c r="AH14" t="n">
        <v>173838.381082103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4.5642</v>
      </c>
      <c r="E15" t="n">
        <v>21.91</v>
      </c>
      <c r="F15" t="n">
        <v>18.28</v>
      </c>
      <c r="G15" t="n">
        <v>32.26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1</v>
      </c>
      <c r="N15" t="n">
        <v>34.88</v>
      </c>
      <c r="O15" t="n">
        <v>22627.36</v>
      </c>
      <c r="P15" t="n">
        <v>178.38</v>
      </c>
      <c r="Q15" t="n">
        <v>2924.73</v>
      </c>
      <c r="R15" t="n">
        <v>91.86</v>
      </c>
      <c r="S15" t="n">
        <v>60.56</v>
      </c>
      <c r="T15" t="n">
        <v>15763.51</v>
      </c>
      <c r="U15" t="n">
        <v>0.66</v>
      </c>
      <c r="V15" t="n">
        <v>0.9399999999999999</v>
      </c>
      <c r="W15" t="n">
        <v>0.26</v>
      </c>
      <c r="X15" t="n">
        <v>1</v>
      </c>
      <c r="Y15" t="n">
        <v>1</v>
      </c>
      <c r="Z15" t="n">
        <v>10</v>
      </c>
      <c r="AA15" t="n">
        <v>140.8943295817798</v>
      </c>
      <c r="AB15" t="n">
        <v>192.7778375528363</v>
      </c>
      <c r="AC15" t="n">
        <v>174.3793913022424</v>
      </c>
      <c r="AD15" t="n">
        <v>140894.3295817798</v>
      </c>
      <c r="AE15" t="n">
        <v>192777.8375528363</v>
      </c>
      <c r="AF15" t="n">
        <v>2.436304155769807e-06</v>
      </c>
      <c r="AG15" t="n">
        <v>0.2282291666666667</v>
      </c>
      <c r="AH15" t="n">
        <v>174379.3913022424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4.5641</v>
      </c>
      <c r="E16" t="n">
        <v>21.91</v>
      </c>
      <c r="F16" t="n">
        <v>18.28</v>
      </c>
      <c r="G16" t="n">
        <v>32.26</v>
      </c>
      <c r="H16" t="n">
        <v>0.44</v>
      </c>
      <c r="I16" t="n">
        <v>34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178.44</v>
      </c>
      <c r="Q16" t="n">
        <v>2924.66</v>
      </c>
      <c r="R16" t="n">
        <v>91.89</v>
      </c>
      <c r="S16" t="n">
        <v>60.56</v>
      </c>
      <c r="T16" t="n">
        <v>15780.33</v>
      </c>
      <c r="U16" t="n">
        <v>0.66</v>
      </c>
      <c r="V16" t="n">
        <v>0.9399999999999999</v>
      </c>
      <c r="W16" t="n">
        <v>0.26</v>
      </c>
      <c r="X16" t="n">
        <v>1</v>
      </c>
      <c r="Y16" t="n">
        <v>1</v>
      </c>
      <c r="Z16" t="n">
        <v>10</v>
      </c>
      <c r="AA16" t="n">
        <v>140.9291618847872</v>
      </c>
      <c r="AB16" t="n">
        <v>192.8254966465038</v>
      </c>
      <c r="AC16" t="n">
        <v>174.4225018789003</v>
      </c>
      <c r="AD16" t="n">
        <v>140929.1618847873</v>
      </c>
      <c r="AE16" t="n">
        <v>192825.4966465038</v>
      </c>
      <c r="AF16" t="n">
        <v>2.436250777211555e-06</v>
      </c>
      <c r="AG16" t="n">
        <v>0.2282291666666667</v>
      </c>
      <c r="AH16" t="n">
        <v>174422.5018789003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2.5798</v>
      </c>
      <c r="E2" t="n">
        <v>38.76</v>
      </c>
      <c r="F2" t="n">
        <v>25.09</v>
      </c>
      <c r="G2" t="n">
        <v>5.75</v>
      </c>
      <c r="H2" t="n">
        <v>0.08</v>
      </c>
      <c r="I2" t="n">
        <v>262</v>
      </c>
      <c r="J2" t="n">
        <v>213.37</v>
      </c>
      <c r="K2" t="n">
        <v>56.13</v>
      </c>
      <c r="L2" t="n">
        <v>1</v>
      </c>
      <c r="M2" t="n">
        <v>260</v>
      </c>
      <c r="N2" t="n">
        <v>46.25</v>
      </c>
      <c r="O2" t="n">
        <v>26550.29</v>
      </c>
      <c r="P2" t="n">
        <v>360.71</v>
      </c>
      <c r="Q2" t="n">
        <v>2925.45</v>
      </c>
      <c r="R2" t="n">
        <v>316.33</v>
      </c>
      <c r="S2" t="n">
        <v>60.56</v>
      </c>
      <c r="T2" t="n">
        <v>126859.33</v>
      </c>
      <c r="U2" t="n">
        <v>0.19</v>
      </c>
      <c r="V2" t="n">
        <v>0.6899999999999999</v>
      </c>
      <c r="W2" t="n">
        <v>0.58</v>
      </c>
      <c r="X2" t="n">
        <v>7.8</v>
      </c>
      <c r="Y2" t="n">
        <v>1</v>
      </c>
      <c r="Z2" t="n">
        <v>10</v>
      </c>
      <c r="AA2" t="n">
        <v>457.0615877143856</v>
      </c>
      <c r="AB2" t="n">
        <v>625.37182844496</v>
      </c>
      <c r="AC2" t="n">
        <v>565.687218853046</v>
      </c>
      <c r="AD2" t="n">
        <v>457061.5877143855</v>
      </c>
      <c r="AE2" t="n">
        <v>625371.8284449599</v>
      </c>
      <c r="AF2" t="n">
        <v>1.334611288585935e-06</v>
      </c>
      <c r="AG2" t="n">
        <v>0.40375</v>
      </c>
      <c r="AH2" t="n">
        <v>565687.2188530461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2.9995</v>
      </c>
      <c r="E3" t="n">
        <v>33.34</v>
      </c>
      <c r="F3" t="n">
        <v>22.79</v>
      </c>
      <c r="G3" t="n">
        <v>7.27</v>
      </c>
      <c r="H3" t="n">
        <v>0.1</v>
      </c>
      <c r="I3" t="n">
        <v>188</v>
      </c>
      <c r="J3" t="n">
        <v>213.78</v>
      </c>
      <c r="K3" t="n">
        <v>56.13</v>
      </c>
      <c r="L3" t="n">
        <v>1.25</v>
      </c>
      <c r="M3" t="n">
        <v>186</v>
      </c>
      <c r="N3" t="n">
        <v>46.4</v>
      </c>
      <c r="O3" t="n">
        <v>26600.32</v>
      </c>
      <c r="P3" t="n">
        <v>323.95</v>
      </c>
      <c r="Q3" t="n">
        <v>2925.34</v>
      </c>
      <c r="R3" t="n">
        <v>240.49</v>
      </c>
      <c r="S3" t="n">
        <v>60.56</v>
      </c>
      <c r="T3" t="n">
        <v>89312.14999999999</v>
      </c>
      <c r="U3" t="n">
        <v>0.25</v>
      </c>
      <c r="V3" t="n">
        <v>0.76</v>
      </c>
      <c r="W3" t="n">
        <v>0.47</v>
      </c>
      <c r="X3" t="n">
        <v>5.51</v>
      </c>
      <c r="Y3" t="n">
        <v>1</v>
      </c>
      <c r="Z3" t="n">
        <v>10</v>
      </c>
      <c r="AA3" t="n">
        <v>354.547269853026</v>
      </c>
      <c r="AB3" t="n">
        <v>485.1072161345339</v>
      </c>
      <c r="AC3" t="n">
        <v>438.8092642789072</v>
      </c>
      <c r="AD3" t="n">
        <v>354547.269853026</v>
      </c>
      <c r="AE3" t="n">
        <v>485107.2161345339</v>
      </c>
      <c r="AF3" t="n">
        <v>1.551735235333557e-06</v>
      </c>
      <c r="AG3" t="n">
        <v>0.3472916666666667</v>
      </c>
      <c r="AH3" t="n">
        <v>438809.2642789072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3.3031</v>
      </c>
      <c r="E4" t="n">
        <v>30.28</v>
      </c>
      <c r="F4" t="n">
        <v>21.5</v>
      </c>
      <c r="G4" t="n">
        <v>8.83</v>
      </c>
      <c r="H4" t="n">
        <v>0.12</v>
      </c>
      <c r="I4" t="n">
        <v>146</v>
      </c>
      <c r="J4" t="n">
        <v>214.19</v>
      </c>
      <c r="K4" t="n">
        <v>56.13</v>
      </c>
      <c r="L4" t="n">
        <v>1.5</v>
      </c>
      <c r="M4" t="n">
        <v>144</v>
      </c>
      <c r="N4" t="n">
        <v>46.56</v>
      </c>
      <c r="O4" t="n">
        <v>26650.41</v>
      </c>
      <c r="P4" t="n">
        <v>302.05</v>
      </c>
      <c r="Q4" t="n">
        <v>2925.32</v>
      </c>
      <c r="R4" t="n">
        <v>198.33</v>
      </c>
      <c r="S4" t="n">
        <v>60.56</v>
      </c>
      <c r="T4" t="n">
        <v>68438.97</v>
      </c>
      <c r="U4" t="n">
        <v>0.31</v>
      </c>
      <c r="V4" t="n">
        <v>0.8</v>
      </c>
      <c r="W4" t="n">
        <v>0.4</v>
      </c>
      <c r="X4" t="n">
        <v>4.22</v>
      </c>
      <c r="Y4" t="n">
        <v>1</v>
      </c>
      <c r="Z4" t="n">
        <v>10</v>
      </c>
      <c r="AA4" t="n">
        <v>301.414607423835</v>
      </c>
      <c r="AB4" t="n">
        <v>412.408763351283</v>
      </c>
      <c r="AC4" t="n">
        <v>373.0490497963705</v>
      </c>
      <c r="AD4" t="n">
        <v>301414.607423835</v>
      </c>
      <c r="AE4" t="n">
        <v>412408.763351283</v>
      </c>
      <c r="AF4" t="n">
        <v>1.70879701811311e-06</v>
      </c>
      <c r="AG4" t="n">
        <v>0.3154166666666667</v>
      </c>
      <c r="AH4" t="n">
        <v>373049.0497963705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3.5201</v>
      </c>
      <c r="E5" t="n">
        <v>28.41</v>
      </c>
      <c r="F5" t="n">
        <v>20.73</v>
      </c>
      <c r="G5" t="n">
        <v>10.36</v>
      </c>
      <c r="H5" t="n">
        <v>0.14</v>
      </c>
      <c r="I5" t="n">
        <v>120</v>
      </c>
      <c r="J5" t="n">
        <v>214.59</v>
      </c>
      <c r="K5" t="n">
        <v>56.13</v>
      </c>
      <c r="L5" t="n">
        <v>1.75</v>
      </c>
      <c r="M5" t="n">
        <v>118</v>
      </c>
      <c r="N5" t="n">
        <v>46.72</v>
      </c>
      <c r="O5" t="n">
        <v>26700.55</v>
      </c>
      <c r="P5" t="n">
        <v>287.86</v>
      </c>
      <c r="Q5" t="n">
        <v>2924.89</v>
      </c>
      <c r="R5" t="n">
        <v>173.03</v>
      </c>
      <c r="S5" t="n">
        <v>60.56</v>
      </c>
      <c r="T5" t="n">
        <v>55920.9</v>
      </c>
      <c r="U5" t="n">
        <v>0.35</v>
      </c>
      <c r="V5" t="n">
        <v>0.83</v>
      </c>
      <c r="W5" t="n">
        <v>0.36</v>
      </c>
      <c r="X5" t="n">
        <v>3.45</v>
      </c>
      <c r="Y5" t="n">
        <v>1</v>
      </c>
      <c r="Z5" t="n">
        <v>10</v>
      </c>
      <c r="AA5" t="n">
        <v>270.5746425361281</v>
      </c>
      <c r="AB5" t="n">
        <v>370.2121628286953</v>
      </c>
      <c r="AC5" t="n">
        <v>334.8796336043577</v>
      </c>
      <c r="AD5" t="n">
        <v>270574.6425361281</v>
      </c>
      <c r="AE5" t="n">
        <v>370212.1628286953</v>
      </c>
      <c r="AF5" t="n">
        <v>1.821057910284265e-06</v>
      </c>
      <c r="AG5" t="n">
        <v>0.2959375</v>
      </c>
      <c r="AH5" t="n">
        <v>334879.6336043577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3.7121</v>
      </c>
      <c r="E6" t="n">
        <v>26.94</v>
      </c>
      <c r="F6" t="n">
        <v>20.1</v>
      </c>
      <c r="G6" t="n">
        <v>12.06</v>
      </c>
      <c r="H6" t="n">
        <v>0.17</v>
      </c>
      <c r="I6" t="n">
        <v>100</v>
      </c>
      <c r="J6" t="n">
        <v>215</v>
      </c>
      <c r="K6" t="n">
        <v>56.13</v>
      </c>
      <c r="L6" t="n">
        <v>2</v>
      </c>
      <c r="M6" t="n">
        <v>98</v>
      </c>
      <c r="N6" t="n">
        <v>46.87</v>
      </c>
      <c r="O6" t="n">
        <v>26750.75</v>
      </c>
      <c r="P6" t="n">
        <v>275.53</v>
      </c>
      <c r="Q6" t="n">
        <v>2925.25</v>
      </c>
      <c r="R6" t="n">
        <v>152.58</v>
      </c>
      <c r="S6" t="n">
        <v>60.56</v>
      </c>
      <c r="T6" t="n">
        <v>45794.03</v>
      </c>
      <c r="U6" t="n">
        <v>0.4</v>
      </c>
      <c r="V6" t="n">
        <v>0.86</v>
      </c>
      <c r="W6" t="n">
        <v>0.33</v>
      </c>
      <c r="X6" t="n">
        <v>2.82</v>
      </c>
      <c r="Y6" t="n">
        <v>1</v>
      </c>
      <c r="Z6" t="n">
        <v>10</v>
      </c>
      <c r="AA6" t="n">
        <v>246.6057988275523</v>
      </c>
      <c r="AB6" t="n">
        <v>337.4169334357082</v>
      </c>
      <c r="AC6" t="n">
        <v>305.214334876345</v>
      </c>
      <c r="AD6" t="n">
        <v>246605.7988275523</v>
      </c>
      <c r="AE6" t="n">
        <v>337416.9334357082</v>
      </c>
      <c r="AF6" t="n">
        <v>1.920385519947224e-06</v>
      </c>
      <c r="AG6" t="n">
        <v>0.280625</v>
      </c>
      <c r="AH6" t="n">
        <v>305214.334876345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3.8412</v>
      </c>
      <c r="E7" t="n">
        <v>26.03</v>
      </c>
      <c r="F7" t="n">
        <v>19.75</v>
      </c>
      <c r="G7" t="n">
        <v>13.62</v>
      </c>
      <c r="H7" t="n">
        <v>0.19</v>
      </c>
      <c r="I7" t="n">
        <v>87</v>
      </c>
      <c r="J7" t="n">
        <v>215.41</v>
      </c>
      <c r="K7" t="n">
        <v>56.13</v>
      </c>
      <c r="L7" t="n">
        <v>2.25</v>
      </c>
      <c r="M7" t="n">
        <v>85</v>
      </c>
      <c r="N7" t="n">
        <v>47.03</v>
      </c>
      <c r="O7" t="n">
        <v>26801</v>
      </c>
      <c r="P7" t="n">
        <v>267.42</v>
      </c>
      <c r="Q7" t="n">
        <v>2924.75</v>
      </c>
      <c r="R7" t="n">
        <v>140.87</v>
      </c>
      <c r="S7" t="n">
        <v>60.56</v>
      </c>
      <c r="T7" t="n">
        <v>40006.71</v>
      </c>
      <c r="U7" t="n">
        <v>0.43</v>
      </c>
      <c r="V7" t="n">
        <v>0.87</v>
      </c>
      <c r="W7" t="n">
        <v>0.31</v>
      </c>
      <c r="X7" t="n">
        <v>2.47</v>
      </c>
      <c r="Y7" t="n">
        <v>1</v>
      </c>
      <c r="Z7" t="n">
        <v>10</v>
      </c>
      <c r="AA7" t="n">
        <v>232.1787154790503</v>
      </c>
      <c r="AB7" t="n">
        <v>317.6771615203006</v>
      </c>
      <c r="AC7" t="n">
        <v>287.3584990875938</v>
      </c>
      <c r="AD7" t="n">
        <v>232178.7154790503</v>
      </c>
      <c r="AE7" t="n">
        <v>317677.1615203006</v>
      </c>
      <c r="AF7" t="n">
        <v>1.987172990819557e-06</v>
      </c>
      <c r="AG7" t="n">
        <v>0.2711458333333334</v>
      </c>
      <c r="AH7" t="n">
        <v>287358.4990875938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3.9652</v>
      </c>
      <c r="E8" t="n">
        <v>25.22</v>
      </c>
      <c r="F8" t="n">
        <v>19.4</v>
      </c>
      <c r="G8" t="n">
        <v>15.31</v>
      </c>
      <c r="H8" t="n">
        <v>0.21</v>
      </c>
      <c r="I8" t="n">
        <v>76</v>
      </c>
      <c r="J8" t="n">
        <v>215.82</v>
      </c>
      <c r="K8" t="n">
        <v>56.13</v>
      </c>
      <c r="L8" t="n">
        <v>2.5</v>
      </c>
      <c r="M8" t="n">
        <v>74</v>
      </c>
      <c r="N8" t="n">
        <v>47.19</v>
      </c>
      <c r="O8" t="n">
        <v>26851.31</v>
      </c>
      <c r="P8" t="n">
        <v>259.26</v>
      </c>
      <c r="Q8" t="n">
        <v>2924.4</v>
      </c>
      <c r="R8" t="n">
        <v>129.73</v>
      </c>
      <c r="S8" t="n">
        <v>60.56</v>
      </c>
      <c r="T8" t="n">
        <v>34490.78</v>
      </c>
      <c r="U8" t="n">
        <v>0.47</v>
      </c>
      <c r="V8" t="n">
        <v>0.89</v>
      </c>
      <c r="W8" t="n">
        <v>0.29</v>
      </c>
      <c r="X8" t="n">
        <v>2.12</v>
      </c>
      <c r="Y8" t="n">
        <v>1</v>
      </c>
      <c r="Z8" t="n">
        <v>10</v>
      </c>
      <c r="AA8" t="n">
        <v>218.938811477995</v>
      </c>
      <c r="AB8" t="n">
        <v>299.5617407627254</v>
      </c>
      <c r="AC8" t="n">
        <v>270.9719886619631</v>
      </c>
      <c r="AD8" t="n">
        <v>218938.811477995</v>
      </c>
      <c r="AE8" t="n">
        <v>299561.7407627254</v>
      </c>
      <c r="AF8" t="n">
        <v>2.051322072060217e-06</v>
      </c>
      <c r="AG8" t="n">
        <v>0.2627083333333333</v>
      </c>
      <c r="AH8" t="n">
        <v>270971.988661963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4.0683</v>
      </c>
      <c r="E9" t="n">
        <v>24.58</v>
      </c>
      <c r="F9" t="n">
        <v>19.14</v>
      </c>
      <c r="G9" t="n">
        <v>17.14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252.3</v>
      </c>
      <c r="Q9" t="n">
        <v>2924.5</v>
      </c>
      <c r="R9" t="n">
        <v>121.01</v>
      </c>
      <c r="S9" t="n">
        <v>60.56</v>
      </c>
      <c r="T9" t="n">
        <v>30173.28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208.531526333087</v>
      </c>
      <c r="AB9" t="n">
        <v>285.322034090453</v>
      </c>
      <c r="AC9" t="n">
        <v>258.091299608934</v>
      </c>
      <c r="AD9" t="n">
        <v>208531.526333087</v>
      </c>
      <c r="AE9" t="n">
        <v>285322.034090453</v>
      </c>
      <c r="AF9" t="n">
        <v>2.104658929124024e-06</v>
      </c>
      <c r="AG9" t="n">
        <v>0.2560416666666667</v>
      </c>
      <c r="AH9" t="n">
        <v>258091.299608934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4.158</v>
      </c>
      <c r="E10" t="n">
        <v>24.05</v>
      </c>
      <c r="F10" t="n">
        <v>18.9</v>
      </c>
      <c r="G10" t="n">
        <v>18.9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245.59</v>
      </c>
      <c r="Q10" t="n">
        <v>2924.48</v>
      </c>
      <c r="R10" t="n">
        <v>113.28</v>
      </c>
      <c r="S10" t="n">
        <v>60.56</v>
      </c>
      <c r="T10" t="n">
        <v>26345.49</v>
      </c>
      <c r="U10" t="n">
        <v>0.53</v>
      </c>
      <c r="V10" t="n">
        <v>0.91</v>
      </c>
      <c r="W10" t="n">
        <v>0.26</v>
      </c>
      <c r="X10" t="n">
        <v>1.63</v>
      </c>
      <c r="Y10" t="n">
        <v>1</v>
      </c>
      <c r="Z10" t="n">
        <v>10</v>
      </c>
      <c r="AA10" t="n">
        <v>199.4764239157982</v>
      </c>
      <c r="AB10" t="n">
        <v>272.9324434802001</v>
      </c>
      <c r="AC10" t="n">
        <v>246.8841541376201</v>
      </c>
      <c r="AD10" t="n">
        <v>199476.4239157982</v>
      </c>
      <c r="AE10" t="n">
        <v>272932.4434802001</v>
      </c>
      <c r="AF10" t="n">
        <v>2.151063546763438e-06</v>
      </c>
      <c r="AG10" t="n">
        <v>0.2505208333333334</v>
      </c>
      <c r="AH10" t="n">
        <v>246884.1541376201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4.2632</v>
      </c>
      <c r="E11" t="n">
        <v>23.46</v>
      </c>
      <c r="F11" t="n">
        <v>18.56</v>
      </c>
      <c r="G11" t="n">
        <v>20.63</v>
      </c>
      <c r="H11" t="n">
        <v>0.27</v>
      </c>
      <c r="I11" t="n">
        <v>54</v>
      </c>
      <c r="J11" t="n">
        <v>217.04</v>
      </c>
      <c r="K11" t="n">
        <v>56.13</v>
      </c>
      <c r="L11" t="n">
        <v>3.25</v>
      </c>
      <c r="M11" t="n">
        <v>52</v>
      </c>
      <c r="N11" t="n">
        <v>47.66</v>
      </c>
      <c r="O11" t="n">
        <v>27002.55</v>
      </c>
      <c r="P11" t="n">
        <v>237.11</v>
      </c>
      <c r="Q11" t="n">
        <v>2924.72</v>
      </c>
      <c r="R11" t="n">
        <v>102.09</v>
      </c>
      <c r="S11" t="n">
        <v>60.56</v>
      </c>
      <c r="T11" t="n">
        <v>20780.76</v>
      </c>
      <c r="U11" t="n">
        <v>0.59</v>
      </c>
      <c r="V11" t="n">
        <v>0.93</v>
      </c>
      <c r="W11" t="n">
        <v>0.24</v>
      </c>
      <c r="X11" t="n">
        <v>1.29</v>
      </c>
      <c r="Y11" t="n">
        <v>1</v>
      </c>
      <c r="Z11" t="n">
        <v>10</v>
      </c>
      <c r="AA11" t="n">
        <v>188.832066067699</v>
      </c>
      <c r="AB11" t="n">
        <v>258.3683634765122</v>
      </c>
      <c r="AC11" t="n">
        <v>233.7100494886648</v>
      </c>
      <c r="AD11" t="n">
        <v>188832.066067699</v>
      </c>
      <c r="AE11" t="n">
        <v>258368.3634765122</v>
      </c>
      <c r="AF11" t="n">
        <v>2.205486799557934e-06</v>
      </c>
      <c r="AG11" t="n">
        <v>0.244375</v>
      </c>
      <c r="AH11" t="n">
        <v>233710.0494886648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4.1886</v>
      </c>
      <c r="E12" t="n">
        <v>23.87</v>
      </c>
      <c r="F12" t="n">
        <v>19.11</v>
      </c>
      <c r="G12" t="n">
        <v>22.48</v>
      </c>
      <c r="H12" t="n">
        <v>0.29</v>
      </c>
      <c r="I12" t="n">
        <v>51</v>
      </c>
      <c r="J12" t="n">
        <v>217.45</v>
      </c>
      <c r="K12" t="n">
        <v>56.13</v>
      </c>
      <c r="L12" t="n">
        <v>3.5</v>
      </c>
      <c r="M12" t="n">
        <v>49</v>
      </c>
      <c r="N12" t="n">
        <v>47.82</v>
      </c>
      <c r="O12" t="n">
        <v>27053.07</v>
      </c>
      <c r="P12" t="n">
        <v>242.44</v>
      </c>
      <c r="Q12" t="n">
        <v>2924.5</v>
      </c>
      <c r="R12" t="n">
        <v>122.46</v>
      </c>
      <c r="S12" t="n">
        <v>60.56</v>
      </c>
      <c r="T12" t="n">
        <v>30978.55</v>
      </c>
      <c r="U12" t="n">
        <v>0.49</v>
      </c>
      <c r="V12" t="n">
        <v>0.9</v>
      </c>
      <c r="W12" t="n">
        <v>0.23</v>
      </c>
      <c r="X12" t="n">
        <v>1.83</v>
      </c>
      <c r="Y12" t="n">
        <v>1</v>
      </c>
      <c r="Z12" t="n">
        <v>10</v>
      </c>
      <c r="AA12" t="n">
        <v>196.8101342094903</v>
      </c>
      <c r="AB12" t="n">
        <v>269.2843082756314</v>
      </c>
      <c r="AC12" t="n">
        <v>243.5841918367842</v>
      </c>
      <c r="AD12" t="n">
        <v>196810.1342094903</v>
      </c>
      <c r="AE12" t="n">
        <v>269284.3082756313</v>
      </c>
      <c r="AF12" t="n">
        <v>2.166893884553471e-06</v>
      </c>
      <c r="AG12" t="n">
        <v>0.2486458333333333</v>
      </c>
      <c r="AH12" t="n">
        <v>243584.1918367842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4.3125</v>
      </c>
      <c r="E13" t="n">
        <v>23.19</v>
      </c>
      <c r="F13" t="n">
        <v>18.63</v>
      </c>
      <c r="G13" t="n">
        <v>24.3</v>
      </c>
      <c r="H13" t="n">
        <v>0.31</v>
      </c>
      <c r="I13" t="n">
        <v>46</v>
      </c>
      <c r="J13" t="n">
        <v>217.86</v>
      </c>
      <c r="K13" t="n">
        <v>56.13</v>
      </c>
      <c r="L13" t="n">
        <v>3.75</v>
      </c>
      <c r="M13" t="n">
        <v>44</v>
      </c>
      <c r="N13" t="n">
        <v>47.98</v>
      </c>
      <c r="O13" t="n">
        <v>27103.65</v>
      </c>
      <c r="P13" t="n">
        <v>231.68</v>
      </c>
      <c r="Q13" t="n">
        <v>2924.61</v>
      </c>
      <c r="R13" t="n">
        <v>104.95</v>
      </c>
      <c r="S13" t="n">
        <v>60.56</v>
      </c>
      <c r="T13" t="n">
        <v>22249.09</v>
      </c>
      <c r="U13" t="n">
        <v>0.58</v>
      </c>
      <c r="V13" t="n">
        <v>0.92</v>
      </c>
      <c r="W13" t="n">
        <v>0.24</v>
      </c>
      <c r="X13" t="n">
        <v>1.36</v>
      </c>
      <c r="Y13" t="n">
        <v>1</v>
      </c>
      <c r="Z13" t="n">
        <v>10</v>
      </c>
      <c r="AA13" t="n">
        <v>183.8402218807062</v>
      </c>
      <c r="AB13" t="n">
        <v>251.5383020352492</v>
      </c>
      <c r="AC13" t="n">
        <v>227.5318395253024</v>
      </c>
      <c r="AD13" t="n">
        <v>183840.2218807062</v>
      </c>
      <c r="AE13" t="n">
        <v>251538.3020352492</v>
      </c>
      <c r="AF13" t="n">
        <v>2.230991232664099e-06</v>
      </c>
      <c r="AG13" t="n">
        <v>0.2415625</v>
      </c>
      <c r="AH13" t="n">
        <v>227531.8395253024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4.3724</v>
      </c>
      <c r="E14" t="n">
        <v>22.87</v>
      </c>
      <c r="F14" t="n">
        <v>18.48</v>
      </c>
      <c r="G14" t="n">
        <v>26.41</v>
      </c>
      <c r="H14" t="n">
        <v>0.33</v>
      </c>
      <c r="I14" t="n">
        <v>42</v>
      </c>
      <c r="J14" t="n">
        <v>218.27</v>
      </c>
      <c r="K14" t="n">
        <v>56.13</v>
      </c>
      <c r="L14" t="n">
        <v>4</v>
      </c>
      <c r="M14" t="n">
        <v>40</v>
      </c>
      <c r="N14" t="n">
        <v>48.15</v>
      </c>
      <c r="O14" t="n">
        <v>27154.29</v>
      </c>
      <c r="P14" t="n">
        <v>225.81</v>
      </c>
      <c r="Q14" t="n">
        <v>2924.5</v>
      </c>
      <c r="R14" t="n">
        <v>100.01</v>
      </c>
      <c r="S14" t="n">
        <v>60.56</v>
      </c>
      <c r="T14" t="n">
        <v>19801.43</v>
      </c>
      <c r="U14" t="n">
        <v>0.61</v>
      </c>
      <c r="V14" t="n">
        <v>0.93</v>
      </c>
      <c r="W14" t="n">
        <v>0.23</v>
      </c>
      <c r="X14" t="n">
        <v>1.21</v>
      </c>
      <c r="Y14" t="n">
        <v>1</v>
      </c>
      <c r="Z14" t="n">
        <v>10</v>
      </c>
      <c r="AA14" t="n">
        <v>177.6876485865211</v>
      </c>
      <c r="AB14" t="n">
        <v>243.1200798217724</v>
      </c>
      <c r="AC14" t="n">
        <v>219.9170406248281</v>
      </c>
      <c r="AD14" t="n">
        <v>177687.6485865211</v>
      </c>
      <c r="AE14" t="n">
        <v>243120.0798217724</v>
      </c>
      <c r="AF14" t="n">
        <v>2.261979377553741e-06</v>
      </c>
      <c r="AG14" t="n">
        <v>0.2382291666666667</v>
      </c>
      <c r="AH14" t="n">
        <v>219917.0406248281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4.4308</v>
      </c>
      <c r="E15" t="n">
        <v>22.57</v>
      </c>
      <c r="F15" t="n">
        <v>18.35</v>
      </c>
      <c r="G15" t="n">
        <v>28.98</v>
      </c>
      <c r="H15" t="n">
        <v>0.35</v>
      </c>
      <c r="I15" t="n">
        <v>38</v>
      </c>
      <c r="J15" t="n">
        <v>218.68</v>
      </c>
      <c r="K15" t="n">
        <v>56.13</v>
      </c>
      <c r="L15" t="n">
        <v>4.25</v>
      </c>
      <c r="M15" t="n">
        <v>36</v>
      </c>
      <c r="N15" t="n">
        <v>48.31</v>
      </c>
      <c r="O15" t="n">
        <v>27204.98</v>
      </c>
      <c r="P15" t="n">
        <v>219.28</v>
      </c>
      <c r="Q15" t="n">
        <v>2924.6</v>
      </c>
      <c r="R15" t="n">
        <v>95.68000000000001</v>
      </c>
      <c r="S15" t="n">
        <v>60.56</v>
      </c>
      <c r="T15" t="n">
        <v>17656.38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171.4526396954714</v>
      </c>
      <c r="AB15" t="n">
        <v>234.5890655878636</v>
      </c>
      <c r="AC15" t="n">
        <v>212.2002144160471</v>
      </c>
      <c r="AD15" t="n">
        <v>171452.6396954714</v>
      </c>
      <c r="AE15" t="n">
        <v>234589.0655878636</v>
      </c>
      <c r="AF15" t="n">
        <v>2.29219152549289e-06</v>
      </c>
      <c r="AG15" t="n">
        <v>0.2351041666666667</v>
      </c>
      <c r="AH15" t="n">
        <v>212200.2144160471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18.3</v>
      </c>
      <c r="G16" t="n">
        <v>30.5</v>
      </c>
      <c r="H16" t="n">
        <v>0.36</v>
      </c>
      <c r="I16" t="n">
        <v>36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215.09</v>
      </c>
      <c r="Q16" t="n">
        <v>2924.54</v>
      </c>
      <c r="R16" t="n">
        <v>94.02</v>
      </c>
      <c r="S16" t="n">
        <v>60.56</v>
      </c>
      <c r="T16" t="n">
        <v>16833.95</v>
      </c>
      <c r="U16" t="n">
        <v>0.64</v>
      </c>
      <c r="V16" t="n">
        <v>0.9399999999999999</v>
      </c>
      <c r="W16" t="n">
        <v>0.22</v>
      </c>
      <c r="X16" t="n">
        <v>1.02</v>
      </c>
      <c r="Y16" t="n">
        <v>1</v>
      </c>
      <c r="Z16" t="n">
        <v>10</v>
      </c>
      <c r="AA16" t="n">
        <v>168.0394291305545</v>
      </c>
      <c r="AB16" t="n">
        <v>229.918960312724</v>
      </c>
      <c r="AC16" t="n">
        <v>207.9758174338314</v>
      </c>
      <c r="AD16" t="n">
        <v>168039.4291305545</v>
      </c>
      <c r="AE16" t="n">
        <v>229918.960312724</v>
      </c>
      <c r="AF16" t="n">
        <v>2.305849071821547e-06</v>
      </c>
      <c r="AG16" t="n">
        <v>0.23375</v>
      </c>
      <c r="AH16" t="n">
        <v>207975.8174338314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4.5039</v>
      </c>
      <c r="E17" t="n">
        <v>22.2</v>
      </c>
      <c r="F17" t="n">
        <v>18.2</v>
      </c>
      <c r="G17" t="n">
        <v>33.08</v>
      </c>
      <c r="H17" t="n">
        <v>0.38</v>
      </c>
      <c r="I17" t="n">
        <v>33</v>
      </c>
      <c r="J17" t="n">
        <v>219.51</v>
      </c>
      <c r="K17" t="n">
        <v>56.13</v>
      </c>
      <c r="L17" t="n">
        <v>4.75</v>
      </c>
      <c r="M17" t="n">
        <v>31</v>
      </c>
      <c r="N17" t="n">
        <v>48.63</v>
      </c>
      <c r="O17" t="n">
        <v>27306.53</v>
      </c>
      <c r="P17" t="n">
        <v>209.42</v>
      </c>
      <c r="Q17" t="n">
        <v>2924.47</v>
      </c>
      <c r="R17" t="n">
        <v>90.65000000000001</v>
      </c>
      <c r="S17" t="n">
        <v>60.56</v>
      </c>
      <c r="T17" t="n">
        <v>15167.24</v>
      </c>
      <c r="U17" t="n">
        <v>0.67</v>
      </c>
      <c r="V17" t="n">
        <v>0.95</v>
      </c>
      <c r="W17" t="n">
        <v>0.22</v>
      </c>
      <c r="X17" t="n">
        <v>0.92</v>
      </c>
      <c r="Y17" t="n">
        <v>1</v>
      </c>
      <c r="Z17" t="n">
        <v>10</v>
      </c>
      <c r="AA17" t="n">
        <v>163.0040221317386</v>
      </c>
      <c r="AB17" t="n">
        <v>223.0292943104691</v>
      </c>
      <c r="AC17" t="n">
        <v>201.7436914851225</v>
      </c>
      <c r="AD17" t="n">
        <v>163004.0221317386</v>
      </c>
      <c r="AE17" t="n">
        <v>223029.2943104691</v>
      </c>
      <c r="AF17" t="n">
        <v>2.330008443546861e-06</v>
      </c>
      <c r="AG17" t="n">
        <v>0.23125</v>
      </c>
      <c r="AH17" t="n">
        <v>201743.6914851225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4.5361</v>
      </c>
      <c r="E18" t="n">
        <v>22.05</v>
      </c>
      <c r="F18" t="n">
        <v>18.12</v>
      </c>
      <c r="G18" t="n">
        <v>35.08</v>
      </c>
      <c r="H18" t="n">
        <v>0.4</v>
      </c>
      <c r="I18" t="n">
        <v>31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203.2</v>
      </c>
      <c r="Q18" t="n">
        <v>2924.45</v>
      </c>
      <c r="R18" t="n">
        <v>88.01000000000001</v>
      </c>
      <c r="S18" t="n">
        <v>60.56</v>
      </c>
      <c r="T18" t="n">
        <v>13854.05</v>
      </c>
      <c r="U18" t="n">
        <v>0.6899999999999999</v>
      </c>
      <c r="V18" t="n">
        <v>0.95</v>
      </c>
      <c r="W18" t="n">
        <v>0.22</v>
      </c>
      <c r="X18" t="n">
        <v>0.85</v>
      </c>
      <c r="Y18" t="n">
        <v>1</v>
      </c>
      <c r="Z18" t="n">
        <v>10</v>
      </c>
      <c r="AA18" t="n">
        <v>158.3318458105114</v>
      </c>
      <c r="AB18" t="n">
        <v>216.6366165458972</v>
      </c>
      <c r="AC18" t="n">
        <v>195.9611219142198</v>
      </c>
      <c r="AD18" t="n">
        <v>158331.8458105114</v>
      </c>
      <c r="AE18" t="n">
        <v>216636.6165458972</v>
      </c>
      <c r="AF18" t="n">
        <v>2.34666651141742e-06</v>
      </c>
      <c r="AG18" t="n">
        <v>0.2296875</v>
      </c>
      <c r="AH18" t="n">
        <v>195961.1219142198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4.5589</v>
      </c>
      <c r="E19" t="n">
        <v>21.94</v>
      </c>
      <c r="F19" t="n">
        <v>18.1</v>
      </c>
      <c r="G19" t="n">
        <v>37.44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199.35</v>
      </c>
      <c r="Q19" t="n">
        <v>2924.41</v>
      </c>
      <c r="R19" t="n">
        <v>86.72</v>
      </c>
      <c r="S19" t="n">
        <v>60.56</v>
      </c>
      <c r="T19" t="n">
        <v>13220.14</v>
      </c>
      <c r="U19" t="n">
        <v>0.7</v>
      </c>
      <c r="V19" t="n">
        <v>0.95</v>
      </c>
      <c r="W19" t="n">
        <v>0.23</v>
      </c>
      <c r="X19" t="n">
        <v>0.82</v>
      </c>
      <c r="Y19" t="n">
        <v>1</v>
      </c>
      <c r="Z19" t="n">
        <v>10</v>
      </c>
      <c r="AA19" t="n">
        <v>155.4532798452476</v>
      </c>
      <c r="AB19" t="n">
        <v>212.6980355988575</v>
      </c>
      <c r="AC19" t="n">
        <v>192.3984336049313</v>
      </c>
      <c r="AD19" t="n">
        <v>155453.2798452475</v>
      </c>
      <c r="AE19" t="n">
        <v>212698.0355988575</v>
      </c>
      <c r="AF19" t="n">
        <v>2.358461665064896e-06</v>
      </c>
      <c r="AG19" t="n">
        <v>0.2285416666666667</v>
      </c>
      <c r="AH19" t="n">
        <v>192398.4336049313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4.572</v>
      </c>
      <c r="E20" t="n">
        <v>21.87</v>
      </c>
      <c r="F20" t="n">
        <v>18.08</v>
      </c>
      <c r="G20" t="n">
        <v>38.74</v>
      </c>
      <c r="H20" t="n">
        <v>0.44</v>
      </c>
      <c r="I20" t="n">
        <v>28</v>
      </c>
      <c r="J20" t="n">
        <v>220.74</v>
      </c>
      <c r="K20" t="n">
        <v>56.13</v>
      </c>
      <c r="L20" t="n">
        <v>5.5</v>
      </c>
      <c r="M20" t="n">
        <v>5</v>
      </c>
      <c r="N20" t="n">
        <v>49.12</v>
      </c>
      <c r="O20" t="n">
        <v>27459.27</v>
      </c>
      <c r="P20" t="n">
        <v>197.93</v>
      </c>
      <c r="Q20" t="n">
        <v>2924.57</v>
      </c>
      <c r="R20" t="n">
        <v>85.79000000000001</v>
      </c>
      <c r="S20" t="n">
        <v>60.56</v>
      </c>
      <c r="T20" t="n">
        <v>12761.94</v>
      </c>
      <c r="U20" t="n">
        <v>0.71</v>
      </c>
      <c r="V20" t="n">
        <v>0.95</v>
      </c>
      <c r="W20" t="n">
        <v>0.24</v>
      </c>
      <c r="X20" t="n">
        <v>0.8</v>
      </c>
      <c r="Y20" t="n">
        <v>1</v>
      </c>
      <c r="Z20" t="n">
        <v>10</v>
      </c>
      <c r="AA20" t="n">
        <v>154.2089315805281</v>
      </c>
      <c r="AB20" t="n">
        <v>210.9954634062982</v>
      </c>
      <c r="AC20" t="n">
        <v>190.8583525128542</v>
      </c>
      <c r="AD20" t="n">
        <v>154208.9315805281</v>
      </c>
      <c r="AE20" t="n">
        <v>210995.4634062982</v>
      </c>
      <c r="AF20" t="n">
        <v>2.365238705099191e-06</v>
      </c>
      <c r="AG20" t="n">
        <v>0.2278125</v>
      </c>
      <c r="AH20" t="n">
        <v>190858.3525128542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4.5714</v>
      </c>
      <c r="E21" t="n">
        <v>21.88</v>
      </c>
      <c r="F21" t="n">
        <v>18.08</v>
      </c>
      <c r="G21" t="n">
        <v>38.74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198.42</v>
      </c>
      <c r="Q21" t="n">
        <v>2924.45</v>
      </c>
      <c r="R21" t="n">
        <v>85.51000000000001</v>
      </c>
      <c r="S21" t="n">
        <v>60.56</v>
      </c>
      <c r="T21" t="n">
        <v>12620.47</v>
      </c>
      <c r="U21" t="n">
        <v>0.71</v>
      </c>
      <c r="V21" t="n">
        <v>0.95</v>
      </c>
      <c r="W21" t="n">
        <v>0.25</v>
      </c>
      <c r="X21" t="n">
        <v>0.8</v>
      </c>
      <c r="Y21" t="n">
        <v>1</v>
      </c>
      <c r="Z21" t="n">
        <v>10</v>
      </c>
      <c r="AA21" t="n">
        <v>154.4884331289325</v>
      </c>
      <c r="AB21" t="n">
        <v>211.3778897555631</v>
      </c>
      <c r="AC21" t="n">
        <v>191.2042806280841</v>
      </c>
      <c r="AD21" t="n">
        <v>154488.4331289325</v>
      </c>
      <c r="AE21" t="n">
        <v>211377.8897555631</v>
      </c>
      <c r="AF21" t="n">
        <v>2.364928306318994e-06</v>
      </c>
      <c r="AG21" t="n">
        <v>0.2279166666666667</v>
      </c>
      <c r="AH21" t="n">
        <v>191204.2806280841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2024-09-24T16:12:40Z</dcterms:created>
  <dcterms:modified xmlns:dcterms="http://purl.org/dc/terms/" xmlns:xsi="http://www.w3.org/2001/XMLSchema-instance" xsi:type="dcterms:W3CDTF">2024-09-24T16:12:40Z</dcterms:modified>
</cp:coreProperties>
</file>