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gráficos!$A$7:$A$278</f>
              <numCache>
                <formatCode>General</formatCode>
                <ptCount val="2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</numCache>
            </numRef>
          </xVal>
          <yVal>
            <numRef>
              <f>gráficos!$B$7:$B$278</f>
              <numCache>
                <formatCode>General</formatCode>
                <ptCount val="2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6.6047</v>
      </c>
      <c r="E2" t="n">
        <v>15.14</v>
      </c>
      <c r="F2" t="n">
        <v>9.01</v>
      </c>
      <c r="G2" t="n">
        <v>5.81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127.57</v>
      </c>
      <c r="Q2" t="n">
        <v>190.67</v>
      </c>
      <c r="R2" t="n">
        <v>85.51000000000001</v>
      </c>
      <c r="S2" t="n">
        <v>24.3</v>
      </c>
      <c r="T2" t="n">
        <v>29360.64</v>
      </c>
      <c r="U2" t="n">
        <v>0.28</v>
      </c>
      <c r="V2" t="n">
        <v>0.7</v>
      </c>
      <c r="W2" t="n">
        <v>3.08</v>
      </c>
      <c r="X2" t="n">
        <v>1.89</v>
      </c>
      <c r="Y2" t="n">
        <v>2</v>
      </c>
      <c r="Z2" t="n">
        <v>10</v>
      </c>
      <c r="AA2" t="n">
        <v>142.45217261143</v>
      </c>
      <c r="AB2" t="n">
        <v>194.9093471131866</v>
      </c>
      <c r="AC2" t="n">
        <v>176.307472581746</v>
      </c>
      <c r="AD2" t="n">
        <v>142452.17261143</v>
      </c>
      <c r="AE2" t="n">
        <v>194909.3471131866</v>
      </c>
      <c r="AF2" t="n">
        <v>1.541636605351799e-06</v>
      </c>
      <c r="AG2" t="n">
        <v>0.1577083333333333</v>
      </c>
      <c r="AH2" t="n">
        <v>176307.472581746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8.268599999999999</v>
      </c>
      <c r="E3" t="n">
        <v>12.09</v>
      </c>
      <c r="F3" t="n">
        <v>7.94</v>
      </c>
      <c r="G3" t="n">
        <v>11.35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112.18</v>
      </c>
      <c r="Q3" t="n">
        <v>190.4</v>
      </c>
      <c r="R3" t="n">
        <v>52.07</v>
      </c>
      <c r="S3" t="n">
        <v>24.3</v>
      </c>
      <c r="T3" t="n">
        <v>12899.67</v>
      </c>
      <c r="U3" t="n">
        <v>0.47</v>
      </c>
      <c r="V3" t="n">
        <v>0.79</v>
      </c>
      <c r="W3" t="n">
        <v>3.01</v>
      </c>
      <c r="X3" t="n">
        <v>0.83</v>
      </c>
      <c r="Y3" t="n">
        <v>2</v>
      </c>
      <c r="Z3" t="n">
        <v>10</v>
      </c>
      <c r="AA3" t="n">
        <v>100.6433744899817</v>
      </c>
      <c r="AB3" t="n">
        <v>137.704705049453</v>
      </c>
      <c r="AC3" t="n">
        <v>124.5623612693375</v>
      </c>
      <c r="AD3" t="n">
        <v>100643.3744899817</v>
      </c>
      <c r="AE3" t="n">
        <v>137704.705049453</v>
      </c>
      <c r="AF3" t="n">
        <v>1.930015963633758e-06</v>
      </c>
      <c r="AG3" t="n">
        <v>0.1259375</v>
      </c>
      <c r="AH3" t="n">
        <v>124562.3612693375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8.914199999999999</v>
      </c>
      <c r="E4" t="n">
        <v>11.22</v>
      </c>
      <c r="F4" t="n">
        <v>7.65</v>
      </c>
      <c r="G4" t="n">
        <v>17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107.59</v>
      </c>
      <c r="Q4" t="n">
        <v>190.1</v>
      </c>
      <c r="R4" t="n">
        <v>42.86</v>
      </c>
      <c r="S4" t="n">
        <v>24.3</v>
      </c>
      <c r="T4" t="n">
        <v>8366.049999999999</v>
      </c>
      <c r="U4" t="n">
        <v>0.57</v>
      </c>
      <c r="V4" t="n">
        <v>0.82</v>
      </c>
      <c r="W4" t="n">
        <v>2.99</v>
      </c>
      <c r="X4" t="n">
        <v>0.54</v>
      </c>
      <c r="Y4" t="n">
        <v>2</v>
      </c>
      <c r="Z4" t="n">
        <v>10</v>
      </c>
      <c r="AA4" t="n">
        <v>89.83040114745542</v>
      </c>
      <c r="AB4" t="n">
        <v>122.9099178874995</v>
      </c>
      <c r="AC4" t="n">
        <v>111.179567829502</v>
      </c>
      <c r="AD4" t="n">
        <v>89830.40114745541</v>
      </c>
      <c r="AE4" t="n">
        <v>122909.9178874995</v>
      </c>
      <c r="AF4" t="n">
        <v>2.080708741869729e-06</v>
      </c>
      <c r="AG4" t="n">
        <v>0.116875</v>
      </c>
      <c r="AH4" t="n">
        <v>111179.567829502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9.2752</v>
      </c>
      <c r="E5" t="n">
        <v>10.78</v>
      </c>
      <c r="F5" t="n">
        <v>7.49</v>
      </c>
      <c r="G5" t="n">
        <v>22.46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104.86</v>
      </c>
      <c r="Q5" t="n">
        <v>190.15</v>
      </c>
      <c r="R5" t="n">
        <v>38.07</v>
      </c>
      <c r="S5" t="n">
        <v>24.3</v>
      </c>
      <c r="T5" t="n">
        <v>6008.53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  <c r="AA5" t="n">
        <v>84.35023270826997</v>
      </c>
      <c r="AB5" t="n">
        <v>115.4117096610414</v>
      </c>
      <c r="AC5" t="n">
        <v>104.3969780723733</v>
      </c>
      <c r="AD5" t="n">
        <v>84350.23270826998</v>
      </c>
      <c r="AE5" t="n">
        <v>115411.7096610414</v>
      </c>
      <c r="AF5" t="n">
        <v>2.164971587196845e-06</v>
      </c>
      <c r="AG5" t="n">
        <v>0.1122916666666667</v>
      </c>
      <c r="AH5" t="n">
        <v>104396.9780723733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9.485900000000001</v>
      </c>
      <c r="E6" t="n">
        <v>10.54</v>
      </c>
      <c r="F6" t="n">
        <v>7.4</v>
      </c>
      <c r="G6" t="n">
        <v>27.76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103.14</v>
      </c>
      <c r="Q6" t="n">
        <v>190.13</v>
      </c>
      <c r="R6" t="n">
        <v>35.35</v>
      </c>
      <c r="S6" t="n">
        <v>24.3</v>
      </c>
      <c r="T6" t="n">
        <v>4667.76</v>
      </c>
      <c r="U6" t="n">
        <v>0.6899999999999999</v>
      </c>
      <c r="V6" t="n">
        <v>0.85</v>
      </c>
      <c r="W6" t="n">
        <v>2.96</v>
      </c>
      <c r="X6" t="n">
        <v>0.29</v>
      </c>
      <c r="Y6" t="n">
        <v>2</v>
      </c>
      <c r="Z6" t="n">
        <v>10</v>
      </c>
      <c r="AA6" t="n">
        <v>81.28108702895652</v>
      </c>
      <c r="AB6" t="n">
        <v>111.2123691414556</v>
      </c>
      <c r="AC6" t="n">
        <v>100.598416718164</v>
      </c>
      <c r="AD6" t="n">
        <v>81281.08702895652</v>
      </c>
      <c r="AE6" t="n">
        <v>111212.3691414556</v>
      </c>
      <c r="AF6" t="n">
        <v>2.214152145397464e-06</v>
      </c>
      <c r="AG6" t="n">
        <v>0.1097916666666667</v>
      </c>
      <c r="AH6" t="n">
        <v>100598.416718164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9.579800000000001</v>
      </c>
      <c r="E7" t="n">
        <v>10.44</v>
      </c>
      <c r="F7" t="n">
        <v>7.38</v>
      </c>
      <c r="G7" t="n">
        <v>31.62</v>
      </c>
      <c r="H7" t="n">
        <v>0.53</v>
      </c>
      <c r="I7" t="n">
        <v>14</v>
      </c>
      <c r="J7" t="n">
        <v>202.58</v>
      </c>
      <c r="K7" t="n">
        <v>54.38</v>
      </c>
      <c r="L7" t="n">
        <v>6</v>
      </c>
      <c r="M7" t="n">
        <v>12</v>
      </c>
      <c r="N7" t="n">
        <v>42.2</v>
      </c>
      <c r="O7" t="n">
        <v>25218.93</v>
      </c>
      <c r="P7" t="n">
        <v>102.28</v>
      </c>
      <c r="Q7" t="n">
        <v>190.02</v>
      </c>
      <c r="R7" t="n">
        <v>34.63</v>
      </c>
      <c r="S7" t="n">
        <v>24.3</v>
      </c>
      <c r="T7" t="n">
        <v>4315.77</v>
      </c>
      <c r="U7" t="n">
        <v>0.7</v>
      </c>
      <c r="V7" t="n">
        <v>0.85</v>
      </c>
      <c r="W7" t="n">
        <v>2.96</v>
      </c>
      <c r="X7" t="n">
        <v>0.27</v>
      </c>
      <c r="Y7" t="n">
        <v>2</v>
      </c>
      <c r="Z7" t="n">
        <v>10</v>
      </c>
      <c r="AA7" t="n">
        <v>79.95802448939163</v>
      </c>
      <c r="AB7" t="n">
        <v>109.4020966054241</v>
      </c>
      <c r="AC7" t="n">
        <v>98.96091405223729</v>
      </c>
      <c r="AD7" t="n">
        <v>79958.02448939164</v>
      </c>
      <c r="AE7" t="n">
        <v>109402.0966054241</v>
      </c>
      <c r="AF7" t="n">
        <v>2.236069821785874e-06</v>
      </c>
      <c r="AG7" t="n">
        <v>0.10875</v>
      </c>
      <c r="AH7" t="n">
        <v>98960.91405223729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9.691700000000001</v>
      </c>
      <c r="E8" t="n">
        <v>10.32</v>
      </c>
      <c r="F8" t="n">
        <v>7.33</v>
      </c>
      <c r="G8" t="n">
        <v>36.67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10</v>
      </c>
      <c r="N8" t="n">
        <v>42.78</v>
      </c>
      <c r="O8" t="n">
        <v>25413.94</v>
      </c>
      <c r="P8" t="n">
        <v>101.27</v>
      </c>
      <c r="Q8" t="n">
        <v>190.11</v>
      </c>
      <c r="R8" t="n">
        <v>33.26</v>
      </c>
      <c r="S8" t="n">
        <v>24.3</v>
      </c>
      <c r="T8" t="n">
        <v>3643.54</v>
      </c>
      <c r="U8" t="n">
        <v>0.73</v>
      </c>
      <c r="V8" t="n">
        <v>0.85</v>
      </c>
      <c r="W8" t="n">
        <v>2.96</v>
      </c>
      <c r="X8" t="n">
        <v>0.23</v>
      </c>
      <c r="Y8" t="n">
        <v>2</v>
      </c>
      <c r="Z8" t="n">
        <v>10</v>
      </c>
      <c r="AA8" t="n">
        <v>78.35331989048389</v>
      </c>
      <c r="AB8" t="n">
        <v>107.2064689786291</v>
      </c>
      <c r="AC8" t="n">
        <v>96.97483404456021</v>
      </c>
      <c r="AD8" t="n">
        <v>78353.31989048389</v>
      </c>
      <c r="AE8" t="n">
        <v>107206.4689786291</v>
      </c>
      <c r="AF8" t="n">
        <v>2.26218896968644e-06</v>
      </c>
      <c r="AG8" t="n">
        <v>0.1075</v>
      </c>
      <c r="AH8" t="n">
        <v>96974.83404456021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9.814299999999999</v>
      </c>
      <c r="E9" t="n">
        <v>10.19</v>
      </c>
      <c r="F9" t="n">
        <v>7.28</v>
      </c>
      <c r="G9" t="n">
        <v>43.7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100.05</v>
      </c>
      <c r="Q9" t="n">
        <v>189.99</v>
      </c>
      <c r="R9" t="n">
        <v>31.69</v>
      </c>
      <c r="S9" t="n">
        <v>24.3</v>
      </c>
      <c r="T9" t="n">
        <v>2866.1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  <c r="AA9" t="n">
        <v>76.58681968583467</v>
      </c>
      <c r="AB9" t="n">
        <v>104.7894654661404</v>
      </c>
      <c r="AC9" t="n">
        <v>94.78850595501694</v>
      </c>
      <c r="AD9" t="n">
        <v>76586.81968583466</v>
      </c>
      <c r="AE9" t="n">
        <v>104789.4654661404</v>
      </c>
      <c r="AF9" t="n">
        <v>2.290805658985897e-06</v>
      </c>
      <c r="AG9" t="n">
        <v>0.1061458333333333</v>
      </c>
      <c r="AH9" t="n">
        <v>94788.50595501694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9.8622</v>
      </c>
      <c r="E10" t="n">
        <v>10.14</v>
      </c>
      <c r="F10" t="n">
        <v>7.27</v>
      </c>
      <c r="G10" t="n">
        <v>48.49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99.41</v>
      </c>
      <c r="Q10" t="n">
        <v>189.97</v>
      </c>
      <c r="R10" t="n">
        <v>31.22</v>
      </c>
      <c r="S10" t="n">
        <v>24.3</v>
      </c>
      <c r="T10" t="n">
        <v>2637.95</v>
      </c>
      <c r="U10" t="n">
        <v>0.78</v>
      </c>
      <c r="V10" t="n">
        <v>0.86</v>
      </c>
      <c r="W10" t="n">
        <v>2.96</v>
      </c>
      <c r="X10" t="n">
        <v>0.17</v>
      </c>
      <c r="Y10" t="n">
        <v>2</v>
      </c>
      <c r="Z10" t="n">
        <v>10</v>
      </c>
      <c r="AA10" t="n">
        <v>75.8434147681114</v>
      </c>
      <c r="AB10" t="n">
        <v>103.7723060610016</v>
      </c>
      <c r="AC10" t="n">
        <v>93.86842281591208</v>
      </c>
      <c r="AD10" t="n">
        <v>75843.4147681114</v>
      </c>
      <c r="AE10" t="n">
        <v>103772.3060610016</v>
      </c>
      <c r="AF10" t="n">
        <v>2.301986241509911e-06</v>
      </c>
      <c r="AG10" t="n">
        <v>0.105625</v>
      </c>
      <c r="AH10" t="n">
        <v>93868.42281591208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9.8714</v>
      </c>
      <c r="E11" t="n">
        <v>10.13</v>
      </c>
      <c r="F11" t="n">
        <v>7.26</v>
      </c>
      <c r="G11" t="n">
        <v>48.42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98.84</v>
      </c>
      <c r="Q11" t="n">
        <v>189.98</v>
      </c>
      <c r="R11" t="n">
        <v>31.01</v>
      </c>
      <c r="S11" t="n">
        <v>24.3</v>
      </c>
      <c r="T11" t="n">
        <v>2529.9</v>
      </c>
      <c r="U11" t="n">
        <v>0.78</v>
      </c>
      <c r="V11" t="n">
        <v>0.86</v>
      </c>
      <c r="W11" t="n">
        <v>2.95</v>
      </c>
      <c r="X11" t="n">
        <v>0.15</v>
      </c>
      <c r="Y11" t="n">
        <v>2</v>
      </c>
      <c r="Z11" t="n">
        <v>10</v>
      </c>
      <c r="AA11" t="n">
        <v>75.43383513537793</v>
      </c>
      <c r="AB11" t="n">
        <v>103.2119011381179</v>
      </c>
      <c r="AC11" t="n">
        <v>93.36150215233494</v>
      </c>
      <c r="AD11" t="n">
        <v>75433.83513537793</v>
      </c>
      <c r="AE11" t="n">
        <v>103211.9011381179</v>
      </c>
      <c r="AF11" t="n">
        <v>2.30413366028279e-06</v>
      </c>
      <c r="AG11" t="n">
        <v>0.1055208333333333</v>
      </c>
      <c r="AH11" t="n">
        <v>93361.50215233494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9.9343</v>
      </c>
      <c r="E12" t="n">
        <v>10.07</v>
      </c>
      <c r="F12" t="n">
        <v>7.24</v>
      </c>
      <c r="G12" t="n">
        <v>54.29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98.17</v>
      </c>
      <c r="Q12" t="n">
        <v>189.96</v>
      </c>
      <c r="R12" t="n">
        <v>30.29</v>
      </c>
      <c r="S12" t="n">
        <v>24.3</v>
      </c>
      <c r="T12" t="n">
        <v>2177.34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  <c r="AA12" t="n">
        <v>74.54766080638926</v>
      </c>
      <c r="AB12" t="n">
        <v>101.999398325944</v>
      </c>
      <c r="AC12" t="n">
        <v>92.26471890679616</v>
      </c>
      <c r="AD12" t="n">
        <v>74547.66080638926</v>
      </c>
      <c r="AE12" t="n">
        <v>101999.398325944</v>
      </c>
      <c r="AF12" t="n">
        <v>2.318815469066933e-06</v>
      </c>
      <c r="AG12" t="n">
        <v>0.1048958333333333</v>
      </c>
      <c r="AH12" t="n">
        <v>92264.71890679616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9.979799999999999</v>
      </c>
      <c r="E13" t="n">
        <v>10.02</v>
      </c>
      <c r="F13" t="n">
        <v>7.23</v>
      </c>
      <c r="G13" t="n">
        <v>61.98</v>
      </c>
      <c r="H13" t="n">
        <v>1</v>
      </c>
      <c r="I13" t="n">
        <v>7</v>
      </c>
      <c r="J13" t="n">
        <v>212.16</v>
      </c>
      <c r="K13" t="n">
        <v>54.38</v>
      </c>
      <c r="L13" t="n">
        <v>12</v>
      </c>
      <c r="M13" t="n">
        <v>5</v>
      </c>
      <c r="N13" t="n">
        <v>45.78</v>
      </c>
      <c r="O13" t="n">
        <v>26400.51</v>
      </c>
      <c r="P13" t="n">
        <v>97.73999999999999</v>
      </c>
      <c r="Q13" t="n">
        <v>190.01</v>
      </c>
      <c r="R13" t="n">
        <v>30.12</v>
      </c>
      <c r="S13" t="n">
        <v>24.3</v>
      </c>
      <c r="T13" t="n">
        <v>2098.12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73.95473927255686</v>
      </c>
      <c r="AB13" t="n">
        <v>101.188136925503</v>
      </c>
      <c r="AC13" t="n">
        <v>91.53088315580047</v>
      </c>
      <c r="AD13" t="n">
        <v>73954.73927255686</v>
      </c>
      <c r="AE13" t="n">
        <v>101188.136925503</v>
      </c>
      <c r="AF13" t="n">
        <v>2.329435855389325e-06</v>
      </c>
      <c r="AG13" t="n">
        <v>0.104375</v>
      </c>
      <c r="AH13" t="n">
        <v>91530.88315580046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9.9825</v>
      </c>
      <c r="E14" t="n">
        <v>10.02</v>
      </c>
      <c r="F14" t="n">
        <v>7.23</v>
      </c>
      <c r="G14" t="n">
        <v>61.96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97.17</v>
      </c>
      <c r="Q14" t="n">
        <v>189.97</v>
      </c>
      <c r="R14" t="n">
        <v>30.03</v>
      </c>
      <c r="S14" t="n">
        <v>24.3</v>
      </c>
      <c r="T14" t="n">
        <v>2053.78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  <c r="AA14" t="n">
        <v>73.62452696013534</v>
      </c>
      <c r="AB14" t="n">
        <v>100.736325871709</v>
      </c>
      <c r="AC14" t="n">
        <v>91.12219231485963</v>
      </c>
      <c r="AD14" t="n">
        <v>73624.52696013534</v>
      </c>
      <c r="AE14" t="n">
        <v>100736.325871709</v>
      </c>
      <c r="AF14" t="n">
        <v>2.330066076116149e-06</v>
      </c>
      <c r="AG14" t="n">
        <v>0.104375</v>
      </c>
      <c r="AH14" t="n">
        <v>91122.19231485963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10.0494</v>
      </c>
      <c r="E15" t="n">
        <v>9.949999999999999</v>
      </c>
      <c r="F15" t="n">
        <v>7.2</v>
      </c>
      <c r="G15" t="n">
        <v>72.01000000000001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95.95</v>
      </c>
      <c r="Q15" t="n">
        <v>190.01</v>
      </c>
      <c r="R15" t="n">
        <v>29.09</v>
      </c>
      <c r="S15" t="n">
        <v>24.3</v>
      </c>
      <c r="T15" t="n">
        <v>1585.53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72.40740252926575</v>
      </c>
      <c r="AB15" t="n">
        <v>99.07100252965385</v>
      </c>
      <c r="AC15" t="n">
        <v>89.61580509527367</v>
      </c>
      <c r="AD15" t="n">
        <v>72407.40252926575</v>
      </c>
      <c r="AE15" t="n">
        <v>99071.00252965385</v>
      </c>
      <c r="AF15" t="n">
        <v>2.345681545236326e-06</v>
      </c>
      <c r="AG15" t="n">
        <v>0.1036458333333333</v>
      </c>
      <c r="AH15" t="n">
        <v>89615.80509527367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10.0497</v>
      </c>
      <c r="E16" t="n">
        <v>9.949999999999999</v>
      </c>
      <c r="F16" t="n">
        <v>7.2</v>
      </c>
      <c r="G16" t="n">
        <v>72.01000000000001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96.06999999999999</v>
      </c>
      <c r="Q16" t="n">
        <v>190</v>
      </c>
      <c r="R16" t="n">
        <v>29.03</v>
      </c>
      <c r="S16" t="n">
        <v>24.3</v>
      </c>
      <c r="T16" t="n">
        <v>1558.75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  <c r="AA16" t="n">
        <v>72.47027957655659</v>
      </c>
      <c r="AB16" t="n">
        <v>99.15703367969668</v>
      </c>
      <c r="AC16" t="n">
        <v>89.69362555310194</v>
      </c>
      <c r="AD16" t="n">
        <v>72470.2795765566</v>
      </c>
      <c r="AE16" t="n">
        <v>99157.03367969669</v>
      </c>
      <c r="AF16" t="n">
        <v>2.345751569761529e-06</v>
      </c>
      <c r="AG16" t="n">
        <v>0.1036458333333333</v>
      </c>
      <c r="AH16" t="n">
        <v>89693.62555310194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10.0491</v>
      </c>
      <c r="E17" t="n">
        <v>9.949999999999999</v>
      </c>
      <c r="F17" t="n">
        <v>7.2</v>
      </c>
      <c r="G17" t="n">
        <v>72.01000000000001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95.47</v>
      </c>
      <c r="Q17" t="n">
        <v>189.98</v>
      </c>
      <c r="R17" t="n">
        <v>29.12</v>
      </c>
      <c r="S17" t="n">
        <v>24.3</v>
      </c>
      <c r="T17" t="n">
        <v>1602.65</v>
      </c>
      <c r="U17" t="n">
        <v>0.83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  <c r="AA17" t="n">
        <v>72.14956844001757</v>
      </c>
      <c r="AB17" t="n">
        <v>98.71822255390745</v>
      </c>
      <c r="AC17" t="n">
        <v>89.2966939452826</v>
      </c>
      <c r="AD17" t="n">
        <v>72149.56844001758</v>
      </c>
      <c r="AE17" t="n">
        <v>98718.22255390746</v>
      </c>
      <c r="AF17" t="n">
        <v>2.345611520711123e-06</v>
      </c>
      <c r="AG17" t="n">
        <v>0.1036458333333333</v>
      </c>
      <c r="AH17" t="n">
        <v>89296.6939452826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10.1002</v>
      </c>
      <c r="E18" t="n">
        <v>9.9</v>
      </c>
      <c r="F18" t="n">
        <v>7.19</v>
      </c>
      <c r="G18" t="n">
        <v>86.28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94.42</v>
      </c>
      <c r="Q18" t="n">
        <v>190.03</v>
      </c>
      <c r="R18" t="n">
        <v>28.83</v>
      </c>
      <c r="S18" t="n">
        <v>24.3</v>
      </c>
      <c r="T18" t="n">
        <v>1460.19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71.20150228938596</v>
      </c>
      <c r="AB18" t="n">
        <v>97.42103662088728</v>
      </c>
      <c r="AC18" t="n">
        <v>88.12330961709758</v>
      </c>
      <c r="AD18" t="n">
        <v>71201.50228938596</v>
      </c>
      <c r="AE18" t="n">
        <v>97421.03662088727</v>
      </c>
      <c r="AF18" t="n">
        <v>2.357539031503964e-06</v>
      </c>
      <c r="AG18" t="n">
        <v>0.103125</v>
      </c>
      <c r="AH18" t="n">
        <v>88123.30961709758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10.0985</v>
      </c>
      <c r="E19" t="n">
        <v>9.9</v>
      </c>
      <c r="F19" t="n">
        <v>7.19</v>
      </c>
      <c r="G19" t="n">
        <v>86.3</v>
      </c>
      <c r="H19" t="n">
        <v>1.44</v>
      </c>
      <c r="I19" t="n">
        <v>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94.59999999999999</v>
      </c>
      <c r="Q19" t="n">
        <v>189.97</v>
      </c>
      <c r="R19" t="n">
        <v>28.81</v>
      </c>
      <c r="S19" t="n">
        <v>24.3</v>
      </c>
      <c r="T19" t="n">
        <v>1452.8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71.31016159797818</v>
      </c>
      <c r="AB19" t="n">
        <v>97.56970908061344</v>
      </c>
      <c r="AC19" t="n">
        <v>88.25779298593062</v>
      </c>
      <c r="AD19" t="n">
        <v>71310.16159797818</v>
      </c>
      <c r="AE19" t="n">
        <v>97569.70908061344</v>
      </c>
      <c r="AF19" t="n">
        <v>2.35714222586115e-06</v>
      </c>
      <c r="AG19" t="n">
        <v>0.103125</v>
      </c>
      <c r="AH19" t="n">
        <v>88257.79298593062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10.103</v>
      </c>
      <c r="E20" t="n">
        <v>9.9</v>
      </c>
      <c r="F20" t="n">
        <v>7.19</v>
      </c>
      <c r="G20" t="n">
        <v>86.23999999999999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94.29000000000001</v>
      </c>
      <c r="Q20" t="n">
        <v>189.96</v>
      </c>
      <c r="R20" t="n">
        <v>28.67</v>
      </c>
      <c r="S20" t="n">
        <v>24.3</v>
      </c>
      <c r="T20" t="n">
        <v>1382.42</v>
      </c>
      <c r="U20" t="n">
        <v>0.85</v>
      </c>
      <c r="V20" t="n">
        <v>0.87</v>
      </c>
      <c r="W20" t="n">
        <v>2.95</v>
      </c>
      <c r="X20" t="n">
        <v>0.08</v>
      </c>
      <c r="Y20" t="n">
        <v>2</v>
      </c>
      <c r="Z20" t="n">
        <v>10</v>
      </c>
      <c r="AA20" t="n">
        <v>71.11228274461227</v>
      </c>
      <c r="AB20" t="n">
        <v>97.29896250363944</v>
      </c>
      <c r="AC20" t="n">
        <v>88.01288608226774</v>
      </c>
      <c r="AD20" t="n">
        <v>71112.28274461227</v>
      </c>
      <c r="AE20" t="n">
        <v>97298.96250363944</v>
      </c>
      <c r="AF20" t="n">
        <v>2.358192593739189e-06</v>
      </c>
      <c r="AG20" t="n">
        <v>0.103125</v>
      </c>
      <c r="AH20" t="n">
        <v>88012.88608226774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10.109</v>
      </c>
      <c r="E21" t="n">
        <v>9.890000000000001</v>
      </c>
      <c r="F21" t="n">
        <v>7.18</v>
      </c>
      <c r="G21" t="n">
        <v>86.17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93.65000000000001</v>
      </c>
      <c r="Q21" t="n">
        <v>189.96</v>
      </c>
      <c r="R21" t="n">
        <v>28.53</v>
      </c>
      <c r="S21" t="n">
        <v>24.3</v>
      </c>
      <c r="T21" t="n">
        <v>1310.37</v>
      </c>
      <c r="U21" t="n">
        <v>0.85</v>
      </c>
      <c r="V21" t="n">
        <v>0.87</v>
      </c>
      <c r="W21" t="n">
        <v>2.95</v>
      </c>
      <c r="X21" t="n">
        <v>0.07000000000000001</v>
      </c>
      <c r="Y21" t="n">
        <v>2</v>
      </c>
      <c r="Z21" t="n">
        <v>10</v>
      </c>
      <c r="AA21" t="n">
        <v>70.70083469770792</v>
      </c>
      <c r="AB21" t="n">
        <v>96.73600113405845</v>
      </c>
      <c r="AC21" t="n">
        <v>87.50365295567815</v>
      </c>
      <c r="AD21" t="n">
        <v>70700.83469770792</v>
      </c>
      <c r="AE21" t="n">
        <v>96736.00113405846</v>
      </c>
      <c r="AF21" t="n">
        <v>2.35959308424324e-06</v>
      </c>
      <c r="AG21" t="n">
        <v>0.1030208333333333</v>
      </c>
      <c r="AH21" t="n">
        <v>87503.65295567815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10.1021</v>
      </c>
      <c r="E22" t="n">
        <v>9.9</v>
      </c>
      <c r="F22" t="n">
        <v>7.19</v>
      </c>
      <c r="G22" t="n">
        <v>86.25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92.66</v>
      </c>
      <c r="Q22" t="n">
        <v>189.96</v>
      </c>
      <c r="R22" t="n">
        <v>28.71</v>
      </c>
      <c r="S22" t="n">
        <v>24.3</v>
      </c>
      <c r="T22" t="n">
        <v>1403.23</v>
      </c>
      <c r="U22" t="n">
        <v>0.85</v>
      </c>
      <c r="V22" t="n">
        <v>0.87</v>
      </c>
      <c r="W22" t="n">
        <v>2.95</v>
      </c>
      <c r="X22" t="n">
        <v>0.08</v>
      </c>
      <c r="Y22" t="n">
        <v>2</v>
      </c>
      <c r="Z22" t="n">
        <v>10</v>
      </c>
      <c r="AA22" t="n">
        <v>70.24037116433186</v>
      </c>
      <c r="AB22" t="n">
        <v>96.10597461347626</v>
      </c>
      <c r="AC22" t="n">
        <v>86.93375528197234</v>
      </c>
      <c r="AD22" t="n">
        <v>70240.37116433187</v>
      </c>
      <c r="AE22" t="n">
        <v>96105.97461347627</v>
      </c>
      <c r="AF22" t="n">
        <v>2.357982520163581e-06</v>
      </c>
      <c r="AG22" t="n">
        <v>0.103125</v>
      </c>
      <c r="AH22" t="n">
        <v>86933.75528197234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10.1695</v>
      </c>
      <c r="E23" t="n">
        <v>9.83</v>
      </c>
      <c r="F23" t="n">
        <v>7.16</v>
      </c>
      <c r="G23" t="n">
        <v>107.42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91.45</v>
      </c>
      <c r="Q23" t="n">
        <v>189.96</v>
      </c>
      <c r="R23" t="n">
        <v>27.83</v>
      </c>
      <c r="S23" t="n">
        <v>24.3</v>
      </c>
      <c r="T23" t="n">
        <v>969.78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69.06182634636427</v>
      </c>
      <c r="AB23" t="n">
        <v>94.49343759980596</v>
      </c>
      <c r="AC23" t="n">
        <v>85.4751165376763</v>
      </c>
      <c r="AD23" t="n">
        <v>69061.82634636427</v>
      </c>
      <c r="AE23" t="n">
        <v>94493.43759980595</v>
      </c>
      <c r="AF23" t="n">
        <v>2.373714696825762e-06</v>
      </c>
      <c r="AG23" t="n">
        <v>0.1023958333333333</v>
      </c>
      <c r="AH23" t="n">
        <v>85475.11653767629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10.1698</v>
      </c>
      <c r="E24" t="n">
        <v>9.83</v>
      </c>
      <c r="F24" t="n">
        <v>7.16</v>
      </c>
      <c r="G24" t="n">
        <v>107.41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91.84999999999999</v>
      </c>
      <c r="Q24" t="n">
        <v>189.96</v>
      </c>
      <c r="R24" t="n">
        <v>27.83</v>
      </c>
      <c r="S24" t="n">
        <v>24.3</v>
      </c>
      <c r="T24" t="n">
        <v>966.9400000000001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  <c r="AA24" t="n">
        <v>69.27389014451434</v>
      </c>
      <c r="AB24" t="n">
        <v>94.78359264402923</v>
      </c>
      <c r="AC24" t="n">
        <v>85.73757959171415</v>
      </c>
      <c r="AD24" t="n">
        <v>69273.89014451434</v>
      </c>
      <c r="AE24" t="n">
        <v>94783.59264402922</v>
      </c>
      <c r="AF24" t="n">
        <v>2.373784721350966e-06</v>
      </c>
      <c r="AG24" t="n">
        <v>0.1023958333333333</v>
      </c>
      <c r="AH24" t="n">
        <v>85737.57959171415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10.1701</v>
      </c>
      <c r="E25" t="n">
        <v>9.83</v>
      </c>
      <c r="F25" t="n">
        <v>7.16</v>
      </c>
      <c r="G25" t="n">
        <v>107.41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91.67</v>
      </c>
      <c r="Q25" t="n">
        <v>189.97</v>
      </c>
      <c r="R25" t="n">
        <v>27.87</v>
      </c>
      <c r="S25" t="n">
        <v>24.3</v>
      </c>
      <c r="T25" t="n">
        <v>985.4400000000001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69.17558696425566</v>
      </c>
      <c r="AB25" t="n">
        <v>94.64908989596915</v>
      </c>
      <c r="AC25" t="n">
        <v>85.61591359715311</v>
      </c>
      <c r="AD25" t="n">
        <v>69175.58696425566</v>
      </c>
      <c r="AE25" t="n">
        <v>94649.08989596915</v>
      </c>
      <c r="AF25" t="n">
        <v>2.373854745876168e-06</v>
      </c>
      <c r="AG25" t="n">
        <v>0.1023958333333333</v>
      </c>
      <c r="AH25" t="n">
        <v>85615.91359715311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10.1692</v>
      </c>
      <c r="E26" t="n">
        <v>9.83</v>
      </c>
      <c r="F26" t="n">
        <v>7.16</v>
      </c>
      <c r="G26" t="n">
        <v>107.42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91.45</v>
      </c>
      <c r="Q26" t="n">
        <v>190.03</v>
      </c>
      <c r="R26" t="n">
        <v>27.9</v>
      </c>
      <c r="S26" t="n">
        <v>24.3</v>
      </c>
      <c r="T26" t="n">
        <v>1000.74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  <c r="AA26" t="n">
        <v>69.06380654267829</v>
      </c>
      <c r="AB26" t="n">
        <v>94.4961469917629</v>
      </c>
      <c r="AC26" t="n">
        <v>85.47756734906754</v>
      </c>
      <c r="AD26" t="n">
        <v>69063.8065426783</v>
      </c>
      <c r="AE26" t="n">
        <v>94496.1469917629</v>
      </c>
      <c r="AF26" t="n">
        <v>2.37364467230056e-06</v>
      </c>
      <c r="AG26" t="n">
        <v>0.1023958333333333</v>
      </c>
      <c r="AH26" t="n">
        <v>85477.56734906754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10.1681</v>
      </c>
      <c r="E27" t="n">
        <v>9.83</v>
      </c>
      <c r="F27" t="n">
        <v>7.16</v>
      </c>
      <c r="G27" t="n">
        <v>107.44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90.88</v>
      </c>
      <c r="Q27" t="n">
        <v>189.99</v>
      </c>
      <c r="R27" t="n">
        <v>27.83</v>
      </c>
      <c r="S27" t="n">
        <v>24.3</v>
      </c>
      <c r="T27" t="n">
        <v>967.2</v>
      </c>
      <c r="U27" t="n">
        <v>0.87</v>
      </c>
      <c r="V27" t="n">
        <v>0.87</v>
      </c>
      <c r="W27" t="n">
        <v>2.95</v>
      </c>
      <c r="X27" t="n">
        <v>0.06</v>
      </c>
      <c r="Y27" t="n">
        <v>2</v>
      </c>
      <c r="Z27" t="n">
        <v>10</v>
      </c>
      <c r="AA27" t="n">
        <v>68.76600474165592</v>
      </c>
      <c r="AB27" t="n">
        <v>94.08868142951607</v>
      </c>
      <c r="AC27" t="n">
        <v>85.10898972819993</v>
      </c>
      <c r="AD27" t="n">
        <v>68766.00474165592</v>
      </c>
      <c r="AE27" t="n">
        <v>94088.68142951607</v>
      </c>
      <c r="AF27" t="n">
        <v>2.373387915708151e-06</v>
      </c>
      <c r="AG27" t="n">
        <v>0.1023958333333333</v>
      </c>
      <c r="AH27" t="n">
        <v>85108.98972819993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10.1669</v>
      </c>
      <c r="E28" t="n">
        <v>9.84</v>
      </c>
      <c r="F28" t="n">
        <v>7.16</v>
      </c>
      <c r="G28" t="n">
        <v>107.45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90.43000000000001</v>
      </c>
      <c r="Q28" t="n">
        <v>189.98</v>
      </c>
      <c r="R28" t="n">
        <v>27.99</v>
      </c>
      <c r="S28" t="n">
        <v>24.3</v>
      </c>
      <c r="T28" t="n">
        <v>1045.42</v>
      </c>
      <c r="U28" t="n">
        <v>0.87</v>
      </c>
      <c r="V28" t="n">
        <v>0.87</v>
      </c>
      <c r="W28" t="n">
        <v>2.94</v>
      </c>
      <c r="X28" t="n">
        <v>0.06</v>
      </c>
      <c r="Y28" t="n">
        <v>2</v>
      </c>
      <c r="Z28" t="n">
        <v>10</v>
      </c>
      <c r="AA28" t="n">
        <v>68.53333528165555</v>
      </c>
      <c r="AB28" t="n">
        <v>93.77033280969162</v>
      </c>
      <c r="AC28" t="n">
        <v>84.82102385384628</v>
      </c>
      <c r="AD28" t="n">
        <v>68533.33528165556</v>
      </c>
      <c r="AE28" t="n">
        <v>93770.33280969162</v>
      </c>
      <c r="AF28" t="n">
        <v>2.37310781760734e-06</v>
      </c>
      <c r="AG28" t="n">
        <v>0.1025</v>
      </c>
      <c r="AH28" t="n">
        <v>84821.02385384629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10.177</v>
      </c>
      <c r="E29" t="n">
        <v>9.83</v>
      </c>
      <c r="F29" t="n">
        <v>7.15</v>
      </c>
      <c r="G29" t="n">
        <v>107.31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89.34</v>
      </c>
      <c r="Q29" t="n">
        <v>189.97</v>
      </c>
      <c r="R29" t="n">
        <v>27.62</v>
      </c>
      <c r="S29" t="n">
        <v>24.3</v>
      </c>
      <c r="T29" t="n">
        <v>863.7</v>
      </c>
      <c r="U29" t="n">
        <v>0.88</v>
      </c>
      <c r="V29" t="n">
        <v>0.88</v>
      </c>
      <c r="W29" t="n">
        <v>2.94</v>
      </c>
      <c r="X29" t="n">
        <v>0.05</v>
      </c>
      <c r="Y29" t="n">
        <v>2</v>
      </c>
      <c r="Z29" t="n">
        <v>10</v>
      </c>
      <c r="AA29" t="n">
        <v>67.85869579455274</v>
      </c>
      <c r="AB29" t="n">
        <v>92.84726130044439</v>
      </c>
      <c r="AC29" t="n">
        <v>83.98604899390233</v>
      </c>
      <c r="AD29" t="n">
        <v>67858.69579455274</v>
      </c>
      <c r="AE29" t="n">
        <v>92847.26130044438</v>
      </c>
      <c r="AF29" t="n">
        <v>2.375465309955827e-06</v>
      </c>
      <c r="AG29" t="n">
        <v>0.1023958333333333</v>
      </c>
      <c r="AH29" t="n">
        <v>83986.04899390232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10.1752</v>
      </c>
      <c r="E30" t="n">
        <v>9.83</v>
      </c>
      <c r="F30" t="n">
        <v>7.16</v>
      </c>
      <c r="G30" t="n">
        <v>107.33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88.09</v>
      </c>
      <c r="Q30" t="n">
        <v>189.96</v>
      </c>
      <c r="R30" t="n">
        <v>27.63</v>
      </c>
      <c r="S30" t="n">
        <v>24.3</v>
      </c>
      <c r="T30" t="n">
        <v>866.47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  <c r="AA30" t="n">
        <v>67.22721041549715</v>
      </c>
      <c r="AB30" t="n">
        <v>91.98323514565224</v>
      </c>
      <c r="AC30" t="n">
        <v>83.20448428265495</v>
      </c>
      <c r="AD30" t="n">
        <v>67227.21041549716</v>
      </c>
      <c r="AE30" t="n">
        <v>91983.23514565224</v>
      </c>
      <c r="AF30" t="n">
        <v>2.375045162804612e-06</v>
      </c>
      <c r="AG30" t="n">
        <v>0.1023958333333333</v>
      </c>
      <c r="AH30" t="n">
        <v>83204.48428265494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10.1813</v>
      </c>
      <c r="E31" t="n">
        <v>9.82</v>
      </c>
      <c r="F31" t="n">
        <v>7.15</v>
      </c>
      <c r="G31" t="n">
        <v>107.25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86.66</v>
      </c>
      <c r="Q31" t="n">
        <v>189.98</v>
      </c>
      <c r="R31" t="n">
        <v>27.53</v>
      </c>
      <c r="S31" t="n">
        <v>24.3</v>
      </c>
      <c r="T31" t="n">
        <v>815.37</v>
      </c>
      <c r="U31" t="n">
        <v>0.88</v>
      </c>
      <c r="V31" t="n">
        <v>0.88</v>
      </c>
      <c r="W31" t="n">
        <v>2.94</v>
      </c>
      <c r="X31" t="n">
        <v>0.04</v>
      </c>
      <c r="Y31" t="n">
        <v>2</v>
      </c>
      <c r="Z31" t="n">
        <v>10</v>
      </c>
      <c r="AA31" t="n">
        <v>66.39806977973963</v>
      </c>
      <c r="AB31" t="n">
        <v>90.84876834870617</v>
      </c>
      <c r="AC31" t="n">
        <v>82.17828940457487</v>
      </c>
      <c r="AD31" t="n">
        <v>66398.06977973963</v>
      </c>
      <c r="AE31" t="n">
        <v>90848.76834870617</v>
      </c>
      <c r="AF31" t="n">
        <v>2.376468994817064e-06</v>
      </c>
      <c r="AG31" t="n">
        <v>0.1022916666666667</v>
      </c>
      <c r="AH31" t="n">
        <v>82178.28940457487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10.2366</v>
      </c>
      <c r="E32" t="n">
        <v>9.77</v>
      </c>
      <c r="F32" t="n">
        <v>7.14</v>
      </c>
      <c r="G32" t="n">
        <v>142.71</v>
      </c>
      <c r="H32" t="n">
        <v>2.26</v>
      </c>
      <c r="I32" t="n">
        <v>3</v>
      </c>
      <c r="J32" t="n">
        <v>244.23</v>
      </c>
      <c r="K32" t="n">
        <v>54.38</v>
      </c>
      <c r="L32" t="n">
        <v>31</v>
      </c>
      <c r="M32" t="n">
        <v>1</v>
      </c>
      <c r="N32" t="n">
        <v>58.86</v>
      </c>
      <c r="O32" t="n">
        <v>30356.28</v>
      </c>
      <c r="P32" t="n">
        <v>85.8</v>
      </c>
      <c r="Q32" t="n">
        <v>189.96</v>
      </c>
      <c r="R32" t="n">
        <v>27.1</v>
      </c>
      <c r="S32" t="n">
        <v>24.3</v>
      </c>
      <c r="T32" t="n">
        <v>609.4400000000001</v>
      </c>
      <c r="U32" t="n">
        <v>0.9</v>
      </c>
      <c r="V32" t="n">
        <v>0.88</v>
      </c>
      <c r="W32" t="n">
        <v>2.94</v>
      </c>
      <c r="X32" t="n">
        <v>0.03</v>
      </c>
      <c r="Y32" t="n">
        <v>2</v>
      </c>
      <c r="Z32" t="n">
        <v>10</v>
      </c>
      <c r="AA32" t="n">
        <v>65.56586628179929</v>
      </c>
      <c r="AB32" t="n">
        <v>89.71011080859758</v>
      </c>
      <c r="AC32" t="n">
        <v>81.148303741978</v>
      </c>
      <c r="AD32" t="n">
        <v>65565.86628179929</v>
      </c>
      <c r="AE32" t="n">
        <v>89710.11080859757</v>
      </c>
      <c r="AF32" t="n">
        <v>2.389376848962742e-06</v>
      </c>
      <c r="AG32" t="n">
        <v>0.1017708333333333</v>
      </c>
      <c r="AH32" t="n">
        <v>81148.303741978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10.2316</v>
      </c>
      <c r="E33" t="n">
        <v>9.77</v>
      </c>
      <c r="F33" t="n">
        <v>7.14</v>
      </c>
      <c r="G33" t="n">
        <v>142.81</v>
      </c>
      <c r="H33" t="n">
        <v>2.31</v>
      </c>
      <c r="I33" t="n">
        <v>3</v>
      </c>
      <c r="J33" t="n">
        <v>246</v>
      </c>
      <c r="K33" t="n">
        <v>54.38</v>
      </c>
      <c r="L33" t="n">
        <v>32</v>
      </c>
      <c r="M33" t="n">
        <v>0</v>
      </c>
      <c r="N33" t="n">
        <v>59.63</v>
      </c>
      <c r="O33" t="n">
        <v>30574.64</v>
      </c>
      <c r="P33" t="n">
        <v>86.34</v>
      </c>
      <c r="Q33" t="n">
        <v>189.96</v>
      </c>
      <c r="R33" t="n">
        <v>27.15</v>
      </c>
      <c r="S33" t="n">
        <v>24.3</v>
      </c>
      <c r="T33" t="n">
        <v>633.9400000000001</v>
      </c>
      <c r="U33" t="n">
        <v>0.89</v>
      </c>
      <c r="V33" t="n">
        <v>0.88</v>
      </c>
      <c r="W33" t="n">
        <v>2.95</v>
      </c>
      <c r="X33" t="n">
        <v>0.03</v>
      </c>
      <c r="Y33" t="n">
        <v>2</v>
      </c>
      <c r="Z33" t="n">
        <v>10</v>
      </c>
      <c r="AA33" t="n">
        <v>65.88417466233047</v>
      </c>
      <c r="AB33" t="n">
        <v>90.14563437761477</v>
      </c>
      <c r="AC33" t="n">
        <v>81.54226155282952</v>
      </c>
      <c r="AD33" t="n">
        <v>65884.17466233046</v>
      </c>
      <c r="AE33" t="n">
        <v>90145.63437761477</v>
      </c>
      <c r="AF33" t="n">
        <v>2.388209773542699e-06</v>
      </c>
      <c r="AG33" t="n">
        <v>0.1017708333333333</v>
      </c>
      <c r="AH33" t="n">
        <v>81542.26155282951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7.3654</v>
      </c>
      <c r="E2" t="n">
        <v>13.58</v>
      </c>
      <c r="F2" t="n">
        <v>8.710000000000001</v>
      </c>
      <c r="G2" t="n">
        <v>6.61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108.38</v>
      </c>
      <c r="Q2" t="n">
        <v>190.69</v>
      </c>
      <c r="R2" t="n">
        <v>75.81999999999999</v>
      </c>
      <c r="S2" t="n">
        <v>24.3</v>
      </c>
      <c r="T2" t="n">
        <v>24587.45</v>
      </c>
      <c r="U2" t="n">
        <v>0.32</v>
      </c>
      <c r="V2" t="n">
        <v>0.72</v>
      </c>
      <c r="W2" t="n">
        <v>3.07</v>
      </c>
      <c r="X2" t="n">
        <v>1.59</v>
      </c>
      <c r="Y2" t="n">
        <v>2</v>
      </c>
      <c r="Z2" t="n">
        <v>10</v>
      </c>
      <c r="AA2" t="n">
        <v>110.0331785001813</v>
      </c>
      <c r="AB2" t="n">
        <v>150.5522491451183</v>
      </c>
      <c r="AC2" t="n">
        <v>136.1837537881581</v>
      </c>
      <c r="AD2" t="n">
        <v>110033.1785001813</v>
      </c>
      <c r="AE2" t="n">
        <v>150552.2491451183</v>
      </c>
      <c r="AF2" t="n">
        <v>1.778483650155409e-06</v>
      </c>
      <c r="AG2" t="n">
        <v>0.1414583333333333</v>
      </c>
      <c r="AH2" t="n">
        <v>136183.7537881581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8.8459</v>
      </c>
      <c r="E3" t="n">
        <v>11.3</v>
      </c>
      <c r="F3" t="n">
        <v>7.82</v>
      </c>
      <c r="G3" t="n">
        <v>13.03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96.77</v>
      </c>
      <c r="Q3" t="n">
        <v>190.25</v>
      </c>
      <c r="R3" t="n">
        <v>48.17</v>
      </c>
      <c r="S3" t="n">
        <v>24.3</v>
      </c>
      <c r="T3" t="n">
        <v>10976.96</v>
      </c>
      <c r="U3" t="n">
        <v>0.5</v>
      </c>
      <c r="V3" t="n">
        <v>0.8</v>
      </c>
      <c r="W3" t="n">
        <v>3</v>
      </c>
      <c r="X3" t="n">
        <v>0.71</v>
      </c>
      <c r="Y3" t="n">
        <v>2</v>
      </c>
      <c r="Z3" t="n">
        <v>10</v>
      </c>
      <c r="AA3" t="n">
        <v>82.37292598450426</v>
      </c>
      <c r="AB3" t="n">
        <v>112.7062713689704</v>
      </c>
      <c r="AC3" t="n">
        <v>101.9497430137902</v>
      </c>
      <c r="AD3" t="n">
        <v>82372.92598450427</v>
      </c>
      <c r="AE3" t="n">
        <v>112706.2713689704</v>
      </c>
      <c r="AF3" t="n">
        <v>2.135972047805922e-06</v>
      </c>
      <c r="AG3" t="n">
        <v>0.1177083333333333</v>
      </c>
      <c r="AH3" t="n">
        <v>101949.7430137902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9.357900000000001</v>
      </c>
      <c r="E4" t="n">
        <v>10.69</v>
      </c>
      <c r="F4" t="n">
        <v>7.59</v>
      </c>
      <c r="G4" t="n">
        <v>18.97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93.20999999999999</v>
      </c>
      <c r="Q4" t="n">
        <v>190.08</v>
      </c>
      <c r="R4" t="n">
        <v>41.1</v>
      </c>
      <c r="S4" t="n">
        <v>24.3</v>
      </c>
      <c r="T4" t="n">
        <v>7501.32</v>
      </c>
      <c r="U4" t="n">
        <v>0.59</v>
      </c>
      <c r="V4" t="n">
        <v>0.83</v>
      </c>
      <c r="W4" t="n">
        <v>2.98</v>
      </c>
      <c r="X4" t="n">
        <v>0.48</v>
      </c>
      <c r="Y4" t="n">
        <v>2</v>
      </c>
      <c r="Z4" t="n">
        <v>10</v>
      </c>
      <c r="AA4" t="n">
        <v>75.3051482729565</v>
      </c>
      <c r="AB4" t="n">
        <v>103.0358260956893</v>
      </c>
      <c r="AC4" t="n">
        <v>93.20223146483279</v>
      </c>
      <c r="AD4" t="n">
        <v>75305.1482729565</v>
      </c>
      <c r="AE4" t="n">
        <v>103035.8260956893</v>
      </c>
      <c r="AF4" t="n">
        <v>2.259601942839399e-06</v>
      </c>
      <c r="AG4" t="n">
        <v>0.1113541666666667</v>
      </c>
      <c r="AH4" t="n">
        <v>93202.23146483279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9.6556</v>
      </c>
      <c r="E5" t="n">
        <v>10.36</v>
      </c>
      <c r="F5" t="n">
        <v>7.45</v>
      </c>
      <c r="G5" t="n">
        <v>24.84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16</v>
      </c>
      <c r="N5" t="n">
        <v>29.12</v>
      </c>
      <c r="O5" t="n">
        <v>20386.62</v>
      </c>
      <c r="P5" t="n">
        <v>90.92</v>
      </c>
      <c r="Q5" t="n">
        <v>189.99</v>
      </c>
      <c r="R5" t="n">
        <v>37</v>
      </c>
      <c r="S5" t="n">
        <v>24.3</v>
      </c>
      <c r="T5" t="n">
        <v>5482.62</v>
      </c>
      <c r="U5" t="n">
        <v>0.66</v>
      </c>
      <c r="V5" t="n">
        <v>0.84</v>
      </c>
      <c r="W5" t="n">
        <v>2.97</v>
      </c>
      <c r="X5" t="n">
        <v>0.34</v>
      </c>
      <c r="Y5" t="n">
        <v>2</v>
      </c>
      <c r="Z5" t="n">
        <v>10</v>
      </c>
      <c r="AA5" t="n">
        <v>71.40073959757933</v>
      </c>
      <c r="AB5" t="n">
        <v>97.69364189568699</v>
      </c>
      <c r="AC5" t="n">
        <v>88.3698978270744</v>
      </c>
      <c r="AD5" t="n">
        <v>71400.73959757933</v>
      </c>
      <c r="AE5" t="n">
        <v>97693.64189568699</v>
      </c>
      <c r="AF5" t="n">
        <v>2.331485965791481e-06</v>
      </c>
      <c r="AG5" t="n">
        <v>0.1079166666666667</v>
      </c>
      <c r="AH5" t="n">
        <v>88369.8978270744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9.8652</v>
      </c>
      <c r="E6" t="n">
        <v>10.14</v>
      </c>
      <c r="F6" t="n">
        <v>7.36</v>
      </c>
      <c r="G6" t="n">
        <v>31.55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12</v>
      </c>
      <c r="N6" t="n">
        <v>29.55</v>
      </c>
      <c r="O6" t="n">
        <v>20563.61</v>
      </c>
      <c r="P6" t="n">
        <v>89.18000000000001</v>
      </c>
      <c r="Q6" t="n">
        <v>190.03</v>
      </c>
      <c r="R6" t="n">
        <v>34.09</v>
      </c>
      <c r="S6" t="n">
        <v>24.3</v>
      </c>
      <c r="T6" t="n">
        <v>4048.04</v>
      </c>
      <c r="U6" t="n">
        <v>0.71</v>
      </c>
      <c r="V6" t="n">
        <v>0.85</v>
      </c>
      <c r="W6" t="n">
        <v>2.96</v>
      </c>
      <c r="X6" t="n">
        <v>0.25</v>
      </c>
      <c r="Y6" t="n">
        <v>2</v>
      </c>
      <c r="Z6" t="n">
        <v>10</v>
      </c>
      <c r="AA6" t="n">
        <v>68.74322191037326</v>
      </c>
      <c r="AB6" t="n">
        <v>94.05750895464759</v>
      </c>
      <c r="AC6" t="n">
        <v>85.08079231058201</v>
      </c>
      <c r="AD6" t="n">
        <v>68743.22191037326</v>
      </c>
      <c r="AE6" t="n">
        <v>94057.50895464759</v>
      </c>
      <c r="AF6" t="n">
        <v>2.38209695407081e-06</v>
      </c>
      <c r="AG6" t="n">
        <v>0.105625</v>
      </c>
      <c r="AH6" t="n">
        <v>85080.79231058201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9.9541</v>
      </c>
      <c r="E7" t="n">
        <v>10.05</v>
      </c>
      <c r="F7" t="n">
        <v>7.33</v>
      </c>
      <c r="G7" t="n">
        <v>36.67</v>
      </c>
      <c r="H7" t="n">
        <v>0.64</v>
      </c>
      <c r="I7" t="n">
        <v>12</v>
      </c>
      <c r="J7" t="n">
        <v>166.27</v>
      </c>
      <c r="K7" t="n">
        <v>50.28</v>
      </c>
      <c r="L7" t="n">
        <v>6</v>
      </c>
      <c r="M7" t="n">
        <v>10</v>
      </c>
      <c r="N7" t="n">
        <v>29.99</v>
      </c>
      <c r="O7" t="n">
        <v>20741.2</v>
      </c>
      <c r="P7" t="n">
        <v>88.2</v>
      </c>
      <c r="Q7" t="n">
        <v>190.03</v>
      </c>
      <c r="R7" t="n">
        <v>33.17</v>
      </c>
      <c r="S7" t="n">
        <v>24.3</v>
      </c>
      <c r="T7" t="n">
        <v>3599.35</v>
      </c>
      <c r="U7" t="n">
        <v>0.73</v>
      </c>
      <c r="V7" t="n">
        <v>0.85</v>
      </c>
      <c r="W7" t="n">
        <v>2.96</v>
      </c>
      <c r="X7" t="n">
        <v>0.23</v>
      </c>
      <c r="Y7" t="n">
        <v>2</v>
      </c>
      <c r="Z7" t="n">
        <v>10</v>
      </c>
      <c r="AA7" t="n">
        <v>67.53695801070532</v>
      </c>
      <c r="AB7" t="n">
        <v>92.40704547051534</v>
      </c>
      <c r="AC7" t="n">
        <v>83.58784674493477</v>
      </c>
      <c r="AD7" t="n">
        <v>67536.95801070532</v>
      </c>
      <c r="AE7" t="n">
        <v>92407.04547051534</v>
      </c>
      <c r="AF7" t="n">
        <v>2.403563160454553e-06</v>
      </c>
      <c r="AG7" t="n">
        <v>0.1046875</v>
      </c>
      <c r="AH7" t="n">
        <v>83587.84674493477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10.0708</v>
      </c>
      <c r="E8" t="n">
        <v>9.93</v>
      </c>
      <c r="F8" t="n">
        <v>7.28</v>
      </c>
      <c r="G8" t="n">
        <v>43.7</v>
      </c>
      <c r="H8" t="n">
        <v>0.74</v>
      </c>
      <c r="I8" t="n">
        <v>10</v>
      </c>
      <c r="J8" t="n">
        <v>167.72</v>
      </c>
      <c r="K8" t="n">
        <v>50.28</v>
      </c>
      <c r="L8" t="n">
        <v>7</v>
      </c>
      <c r="M8" t="n">
        <v>8</v>
      </c>
      <c r="N8" t="n">
        <v>30.44</v>
      </c>
      <c r="O8" t="n">
        <v>20919.39</v>
      </c>
      <c r="P8" t="n">
        <v>86.86</v>
      </c>
      <c r="Q8" t="n">
        <v>190.02</v>
      </c>
      <c r="R8" t="n">
        <v>31.64</v>
      </c>
      <c r="S8" t="n">
        <v>24.3</v>
      </c>
      <c r="T8" t="n">
        <v>2842.7</v>
      </c>
      <c r="U8" t="n">
        <v>0.77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65.93185746190548</v>
      </c>
      <c r="AB8" t="n">
        <v>90.21087608760995</v>
      </c>
      <c r="AC8" t="n">
        <v>81.60127668559005</v>
      </c>
      <c r="AD8" t="n">
        <v>65931.85746190549</v>
      </c>
      <c r="AE8" t="n">
        <v>90210.87608760994</v>
      </c>
      <c r="AF8" t="n">
        <v>2.431742083795191e-06</v>
      </c>
      <c r="AG8" t="n">
        <v>0.1034375</v>
      </c>
      <c r="AH8" t="n">
        <v>81601.27668559006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10.1118</v>
      </c>
      <c r="E9" t="n">
        <v>9.890000000000001</v>
      </c>
      <c r="F9" t="n">
        <v>7.28</v>
      </c>
      <c r="G9" t="n">
        <v>48.5</v>
      </c>
      <c r="H9" t="n">
        <v>0.84</v>
      </c>
      <c r="I9" t="n">
        <v>9</v>
      </c>
      <c r="J9" t="n">
        <v>169.17</v>
      </c>
      <c r="K9" t="n">
        <v>50.28</v>
      </c>
      <c r="L9" t="n">
        <v>8</v>
      </c>
      <c r="M9" t="n">
        <v>7</v>
      </c>
      <c r="N9" t="n">
        <v>30.89</v>
      </c>
      <c r="O9" t="n">
        <v>21098.19</v>
      </c>
      <c r="P9" t="n">
        <v>86.08</v>
      </c>
      <c r="Q9" t="n">
        <v>190.06</v>
      </c>
      <c r="R9" t="n">
        <v>31.36</v>
      </c>
      <c r="S9" t="n">
        <v>24.3</v>
      </c>
      <c r="T9" t="n">
        <v>2706.03</v>
      </c>
      <c r="U9" t="n">
        <v>0.77</v>
      </c>
      <c r="V9" t="n">
        <v>0.86</v>
      </c>
      <c r="W9" t="n">
        <v>2.96</v>
      </c>
      <c r="X9" t="n">
        <v>0.17</v>
      </c>
      <c r="Y9" t="n">
        <v>2</v>
      </c>
      <c r="Z9" t="n">
        <v>10</v>
      </c>
      <c r="AA9" t="n">
        <v>65.25137436989398</v>
      </c>
      <c r="AB9" t="n">
        <v>89.27980910032501</v>
      </c>
      <c r="AC9" t="n">
        <v>80.7590694248106</v>
      </c>
      <c r="AD9" t="n">
        <v>65251.37436989399</v>
      </c>
      <c r="AE9" t="n">
        <v>89279.80910032502</v>
      </c>
      <c r="AF9" t="n">
        <v>2.441642133983418e-06</v>
      </c>
      <c r="AG9" t="n">
        <v>0.1030208333333333</v>
      </c>
      <c r="AH9" t="n">
        <v>80759.0694248106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10.1816</v>
      </c>
      <c r="E10" t="n">
        <v>9.82</v>
      </c>
      <c r="F10" t="n">
        <v>7.24</v>
      </c>
      <c r="G10" t="n">
        <v>54.3</v>
      </c>
      <c r="H10" t="n">
        <v>0.9399999999999999</v>
      </c>
      <c r="I10" t="n">
        <v>8</v>
      </c>
      <c r="J10" t="n">
        <v>170.62</v>
      </c>
      <c r="K10" t="n">
        <v>50.28</v>
      </c>
      <c r="L10" t="n">
        <v>9</v>
      </c>
      <c r="M10" t="n">
        <v>6</v>
      </c>
      <c r="N10" t="n">
        <v>31.34</v>
      </c>
      <c r="O10" t="n">
        <v>21277.6</v>
      </c>
      <c r="P10" t="n">
        <v>85.06999999999999</v>
      </c>
      <c r="Q10" t="n">
        <v>189.99</v>
      </c>
      <c r="R10" t="n">
        <v>30.27</v>
      </c>
      <c r="S10" t="n">
        <v>24.3</v>
      </c>
      <c r="T10" t="n">
        <v>2168.31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64.18259378070263</v>
      </c>
      <c r="AB10" t="n">
        <v>87.81745634692233</v>
      </c>
      <c r="AC10" t="n">
        <v>79.43628156576719</v>
      </c>
      <c r="AD10" t="n">
        <v>64182.59378070263</v>
      </c>
      <c r="AE10" t="n">
        <v>87817.45634692232</v>
      </c>
      <c r="AF10" t="n">
        <v>2.458496365767279e-06</v>
      </c>
      <c r="AG10" t="n">
        <v>0.1022916666666667</v>
      </c>
      <c r="AH10" t="n">
        <v>79436.28156576719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10.1615</v>
      </c>
      <c r="E11" t="n">
        <v>9.84</v>
      </c>
      <c r="F11" t="n">
        <v>7.26</v>
      </c>
      <c r="G11" t="n">
        <v>54.44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84.37</v>
      </c>
      <c r="Q11" t="n">
        <v>190</v>
      </c>
      <c r="R11" t="n">
        <v>30.75</v>
      </c>
      <c r="S11" t="n">
        <v>24.3</v>
      </c>
      <c r="T11" t="n">
        <v>2409.47</v>
      </c>
      <c r="U11" t="n">
        <v>0.79</v>
      </c>
      <c r="V11" t="n">
        <v>0.86</v>
      </c>
      <c r="W11" t="n">
        <v>2.96</v>
      </c>
      <c r="X11" t="n">
        <v>0.15</v>
      </c>
      <c r="Y11" t="n">
        <v>2</v>
      </c>
      <c r="Z11" t="n">
        <v>10</v>
      </c>
      <c r="AA11" t="n">
        <v>63.97791835728081</v>
      </c>
      <c r="AB11" t="n">
        <v>87.53741040295434</v>
      </c>
      <c r="AC11" t="n">
        <v>79.18296281364448</v>
      </c>
      <c r="AD11" t="n">
        <v>63977.91835728081</v>
      </c>
      <c r="AE11" t="n">
        <v>87537.41040295434</v>
      </c>
      <c r="AF11" t="n">
        <v>2.45364292652866e-06</v>
      </c>
      <c r="AG11" t="n">
        <v>0.1025</v>
      </c>
      <c r="AH11" t="n">
        <v>79182.96281364448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10.2334</v>
      </c>
      <c r="E12" t="n">
        <v>9.77</v>
      </c>
      <c r="F12" t="n">
        <v>7.22</v>
      </c>
      <c r="G12" t="n">
        <v>61.9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83.73</v>
      </c>
      <c r="Q12" t="n">
        <v>190.02</v>
      </c>
      <c r="R12" t="n">
        <v>29.83</v>
      </c>
      <c r="S12" t="n">
        <v>24.3</v>
      </c>
      <c r="T12" t="n">
        <v>1953.57</v>
      </c>
      <c r="U12" t="n">
        <v>0.8100000000000001</v>
      </c>
      <c r="V12" t="n">
        <v>0.87</v>
      </c>
      <c r="W12" t="n">
        <v>2.95</v>
      </c>
      <c r="X12" t="n">
        <v>0.11</v>
      </c>
      <c r="Y12" t="n">
        <v>2</v>
      </c>
      <c r="Z12" t="n">
        <v>10</v>
      </c>
      <c r="AA12" t="n">
        <v>63.10723967110599</v>
      </c>
      <c r="AB12" t="n">
        <v>86.34610941289786</v>
      </c>
      <c r="AC12" t="n">
        <v>78.10535791807719</v>
      </c>
      <c r="AD12" t="n">
        <v>63107.23967110599</v>
      </c>
      <c r="AE12" t="n">
        <v>86346.10941289786</v>
      </c>
      <c r="AF12" t="n">
        <v>2.471004234053869e-06</v>
      </c>
      <c r="AG12" t="n">
        <v>0.1017708333333333</v>
      </c>
      <c r="AH12" t="n">
        <v>78105.35791807719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10.2898</v>
      </c>
      <c r="E13" t="n">
        <v>9.720000000000001</v>
      </c>
      <c r="F13" t="n">
        <v>7.2</v>
      </c>
      <c r="G13" t="n">
        <v>72.01000000000001</v>
      </c>
      <c r="H13" t="n">
        <v>1.22</v>
      </c>
      <c r="I13" t="n">
        <v>6</v>
      </c>
      <c r="J13" t="n">
        <v>175.02</v>
      </c>
      <c r="K13" t="n">
        <v>50.28</v>
      </c>
      <c r="L13" t="n">
        <v>12</v>
      </c>
      <c r="M13" t="n">
        <v>4</v>
      </c>
      <c r="N13" t="n">
        <v>32.74</v>
      </c>
      <c r="O13" t="n">
        <v>21819.6</v>
      </c>
      <c r="P13" t="n">
        <v>82.23999999999999</v>
      </c>
      <c r="Q13" t="n">
        <v>190.03</v>
      </c>
      <c r="R13" t="n">
        <v>29.09</v>
      </c>
      <c r="S13" t="n">
        <v>24.3</v>
      </c>
      <c r="T13" t="n">
        <v>1586.54</v>
      </c>
      <c r="U13" t="n">
        <v>0.84</v>
      </c>
      <c r="V13" t="n">
        <v>0.87</v>
      </c>
      <c r="W13" t="n">
        <v>2.95</v>
      </c>
      <c r="X13" t="n">
        <v>0.09</v>
      </c>
      <c r="Y13" t="n">
        <v>2</v>
      </c>
      <c r="Z13" t="n">
        <v>10</v>
      </c>
      <c r="AA13" t="n">
        <v>61.93649613223796</v>
      </c>
      <c r="AB13" t="n">
        <v>84.74424645345971</v>
      </c>
      <c r="AC13" t="n">
        <v>76.65637451125851</v>
      </c>
      <c r="AD13" t="n">
        <v>61936.49613223795</v>
      </c>
      <c r="AE13" t="n">
        <v>84744.24645345971</v>
      </c>
      <c r="AF13" t="n">
        <v>2.48462283967865e-06</v>
      </c>
      <c r="AG13" t="n">
        <v>0.10125</v>
      </c>
      <c r="AH13" t="n">
        <v>76656.3745112585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10.2866</v>
      </c>
      <c r="E14" t="n">
        <v>9.720000000000001</v>
      </c>
      <c r="F14" t="n">
        <v>7.2</v>
      </c>
      <c r="G14" t="n">
        <v>72.04000000000001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82.2</v>
      </c>
      <c r="Q14" t="n">
        <v>189.98</v>
      </c>
      <c r="R14" t="n">
        <v>29.28</v>
      </c>
      <c r="S14" t="n">
        <v>24.3</v>
      </c>
      <c r="T14" t="n">
        <v>1680.12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61.93400369807009</v>
      </c>
      <c r="AB14" t="n">
        <v>84.74083619507282</v>
      </c>
      <c r="AC14" t="n">
        <v>76.65328972314572</v>
      </c>
      <c r="AD14" t="n">
        <v>61934.00369807009</v>
      </c>
      <c r="AE14" t="n">
        <v>84740.83619507281</v>
      </c>
      <c r="AF14" t="n">
        <v>2.483850152834691e-06</v>
      </c>
      <c r="AG14" t="n">
        <v>0.10125</v>
      </c>
      <c r="AH14" t="n">
        <v>76653.28972314572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10.2851</v>
      </c>
      <c r="E15" t="n">
        <v>9.720000000000001</v>
      </c>
      <c r="F15" t="n">
        <v>7.21</v>
      </c>
      <c r="G15" t="n">
        <v>72.05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81.09999999999999</v>
      </c>
      <c r="Q15" t="n">
        <v>189.98</v>
      </c>
      <c r="R15" t="n">
        <v>29.25</v>
      </c>
      <c r="S15" t="n">
        <v>24.3</v>
      </c>
      <c r="T15" t="n">
        <v>1665.73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61.38368608628403</v>
      </c>
      <c r="AB15" t="n">
        <v>83.98786736032794</v>
      </c>
      <c r="AC15" t="n">
        <v>75.97218317719027</v>
      </c>
      <c r="AD15" t="n">
        <v>61383.68608628403</v>
      </c>
      <c r="AE15" t="n">
        <v>83987.86736032795</v>
      </c>
      <c r="AF15" t="n">
        <v>2.483487955876585e-06</v>
      </c>
      <c r="AG15" t="n">
        <v>0.10125</v>
      </c>
      <c r="AH15" t="n">
        <v>75972.18317719028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10.3365</v>
      </c>
      <c r="E16" t="n">
        <v>9.67</v>
      </c>
      <c r="F16" t="n">
        <v>7.19</v>
      </c>
      <c r="G16" t="n">
        <v>86.27</v>
      </c>
      <c r="H16" t="n">
        <v>1.48</v>
      </c>
      <c r="I16" t="n">
        <v>5</v>
      </c>
      <c r="J16" t="n">
        <v>179.46</v>
      </c>
      <c r="K16" t="n">
        <v>50.28</v>
      </c>
      <c r="L16" t="n">
        <v>15</v>
      </c>
      <c r="M16" t="n">
        <v>3</v>
      </c>
      <c r="N16" t="n">
        <v>34.18</v>
      </c>
      <c r="O16" t="n">
        <v>22367.38</v>
      </c>
      <c r="P16" t="n">
        <v>80.38</v>
      </c>
      <c r="Q16" t="n">
        <v>189.96</v>
      </c>
      <c r="R16" t="n">
        <v>28.77</v>
      </c>
      <c r="S16" t="n">
        <v>24.3</v>
      </c>
      <c r="T16" t="n">
        <v>1433.03</v>
      </c>
      <c r="U16" t="n">
        <v>0.84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60.66177277916024</v>
      </c>
      <c r="AB16" t="n">
        <v>83.00011372495432</v>
      </c>
      <c r="AC16" t="n">
        <v>75.07869936245548</v>
      </c>
      <c r="AD16" t="n">
        <v>60661.77277916024</v>
      </c>
      <c r="AE16" t="n">
        <v>83000.11372495432</v>
      </c>
      <c r="AF16" t="n">
        <v>2.49589923830768e-06</v>
      </c>
      <c r="AG16" t="n">
        <v>0.1007291666666667</v>
      </c>
      <c r="AH16" t="n">
        <v>75078.69936245547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10.3392</v>
      </c>
      <c r="E17" t="n">
        <v>9.67</v>
      </c>
      <c r="F17" t="n">
        <v>7.19</v>
      </c>
      <c r="G17" t="n">
        <v>86.23999999999999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80.06</v>
      </c>
      <c r="Q17" t="n">
        <v>189.98</v>
      </c>
      <c r="R17" t="n">
        <v>28.69</v>
      </c>
      <c r="S17" t="n">
        <v>24.3</v>
      </c>
      <c r="T17" t="n">
        <v>1393.71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60.47800396676915</v>
      </c>
      <c r="AB17" t="n">
        <v>82.74867312853313</v>
      </c>
      <c r="AC17" t="n">
        <v>74.85125590365756</v>
      </c>
      <c r="AD17" t="n">
        <v>60478.00396676915</v>
      </c>
      <c r="AE17" t="n">
        <v>82748.67312853313</v>
      </c>
      <c r="AF17" t="n">
        <v>2.496551192832271e-06</v>
      </c>
      <c r="AG17" t="n">
        <v>0.1007291666666667</v>
      </c>
      <c r="AH17" t="n">
        <v>74851.25590365755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10.3505</v>
      </c>
      <c r="E18" t="n">
        <v>9.66</v>
      </c>
      <c r="F18" t="n">
        <v>7.18</v>
      </c>
      <c r="G18" t="n">
        <v>86.11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78.94</v>
      </c>
      <c r="Q18" t="n">
        <v>189.99</v>
      </c>
      <c r="R18" t="n">
        <v>28.36</v>
      </c>
      <c r="S18" t="n">
        <v>24.3</v>
      </c>
      <c r="T18" t="n">
        <v>1224.96</v>
      </c>
      <c r="U18" t="n">
        <v>0.86</v>
      </c>
      <c r="V18" t="n">
        <v>0.87</v>
      </c>
      <c r="W18" t="n">
        <v>2.95</v>
      </c>
      <c r="X18" t="n">
        <v>0.07000000000000001</v>
      </c>
      <c r="Y18" t="n">
        <v>2</v>
      </c>
      <c r="Z18" t="n">
        <v>10</v>
      </c>
      <c r="AA18" t="n">
        <v>59.80211010869795</v>
      </c>
      <c r="AB18" t="n">
        <v>81.82388533358804</v>
      </c>
      <c r="AC18" t="n">
        <v>74.01472855791388</v>
      </c>
      <c r="AD18" t="n">
        <v>59802.11010869795</v>
      </c>
      <c r="AE18" t="n">
        <v>81823.88533358804</v>
      </c>
      <c r="AF18" t="n">
        <v>2.499279743250002e-06</v>
      </c>
      <c r="AG18" t="n">
        <v>0.100625</v>
      </c>
      <c r="AH18" t="n">
        <v>74014.72855791388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10.3398</v>
      </c>
      <c r="E19" t="n">
        <v>9.67</v>
      </c>
      <c r="F19" t="n">
        <v>7.19</v>
      </c>
      <c r="G19" t="n">
        <v>86.23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77.48999999999999</v>
      </c>
      <c r="Q19" t="n">
        <v>189.96</v>
      </c>
      <c r="R19" t="n">
        <v>28.64</v>
      </c>
      <c r="S19" t="n">
        <v>24.3</v>
      </c>
      <c r="T19" t="n">
        <v>1366.8</v>
      </c>
      <c r="U19" t="n">
        <v>0.85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59.12198482144443</v>
      </c>
      <c r="AB19" t="n">
        <v>80.89330791055821</v>
      </c>
      <c r="AC19" t="n">
        <v>73.17296413806413</v>
      </c>
      <c r="AD19" t="n">
        <v>59121.98482144443</v>
      </c>
      <c r="AE19" t="n">
        <v>80893.3079105582</v>
      </c>
      <c r="AF19" t="n">
        <v>2.496696071615513e-06</v>
      </c>
      <c r="AG19" t="n">
        <v>0.1007291666666667</v>
      </c>
      <c r="AH19" t="n">
        <v>73172.96413806413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10.3998</v>
      </c>
      <c r="E20" t="n">
        <v>9.619999999999999</v>
      </c>
      <c r="F20" t="n">
        <v>7.16</v>
      </c>
      <c r="G20" t="n">
        <v>107.43</v>
      </c>
      <c r="H20" t="n">
        <v>1.82</v>
      </c>
      <c r="I20" t="n">
        <v>4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77.06</v>
      </c>
      <c r="Q20" t="n">
        <v>190.01</v>
      </c>
      <c r="R20" t="n">
        <v>27.95</v>
      </c>
      <c r="S20" t="n">
        <v>24.3</v>
      </c>
      <c r="T20" t="n">
        <v>1027.06</v>
      </c>
      <c r="U20" t="n">
        <v>0.87</v>
      </c>
      <c r="V20" t="n">
        <v>0.87</v>
      </c>
      <c r="W20" t="n">
        <v>2.94</v>
      </c>
      <c r="X20" t="n">
        <v>0.05</v>
      </c>
      <c r="Y20" t="n">
        <v>2</v>
      </c>
      <c r="Z20" t="n">
        <v>10</v>
      </c>
      <c r="AA20" t="n">
        <v>58.49737743144901</v>
      </c>
      <c r="AB20" t="n">
        <v>80.03869252383367</v>
      </c>
      <c r="AC20" t="n">
        <v>72.39991204438806</v>
      </c>
      <c r="AD20" t="n">
        <v>58497.37743144901</v>
      </c>
      <c r="AE20" t="n">
        <v>80038.69252383367</v>
      </c>
      <c r="AF20" t="n">
        <v>2.511183949939749e-06</v>
      </c>
      <c r="AG20" t="n">
        <v>0.1002083333333333</v>
      </c>
      <c r="AH20" t="n">
        <v>72399.91204438805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10.4022</v>
      </c>
      <c r="E21" t="n">
        <v>9.609999999999999</v>
      </c>
      <c r="F21" t="n">
        <v>7.16</v>
      </c>
      <c r="G21" t="n">
        <v>107.4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76.73</v>
      </c>
      <c r="Q21" t="n">
        <v>189.96</v>
      </c>
      <c r="R21" t="n">
        <v>27.88</v>
      </c>
      <c r="S21" t="n">
        <v>24.3</v>
      </c>
      <c r="T21" t="n">
        <v>992.16</v>
      </c>
      <c r="U21" t="n">
        <v>0.87</v>
      </c>
      <c r="V21" t="n">
        <v>0.87</v>
      </c>
      <c r="W21" t="n">
        <v>2.94</v>
      </c>
      <c r="X21" t="n">
        <v>0.05</v>
      </c>
      <c r="Y21" t="n">
        <v>2</v>
      </c>
      <c r="Z21" t="n">
        <v>10</v>
      </c>
      <c r="AA21" t="n">
        <v>58.31138343866236</v>
      </c>
      <c r="AB21" t="n">
        <v>79.78420733742725</v>
      </c>
      <c r="AC21" t="n">
        <v>72.16971456699999</v>
      </c>
      <c r="AD21" t="n">
        <v>58311.38343866236</v>
      </c>
      <c r="AE21" t="n">
        <v>79784.20733742724</v>
      </c>
      <c r="AF21" t="n">
        <v>2.511763465072718e-06</v>
      </c>
      <c r="AG21" t="n">
        <v>0.1001041666666667</v>
      </c>
      <c r="AH21" t="n">
        <v>72169.71456699999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10.4007</v>
      </c>
      <c r="E22" t="n">
        <v>9.609999999999999</v>
      </c>
      <c r="F22" t="n">
        <v>7.16</v>
      </c>
      <c r="G22" t="n">
        <v>107.42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76.23</v>
      </c>
      <c r="Q22" t="n">
        <v>189.97</v>
      </c>
      <c r="R22" t="n">
        <v>27.94</v>
      </c>
      <c r="S22" t="n">
        <v>24.3</v>
      </c>
      <c r="T22" t="n">
        <v>1023.99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58.05790113335661</v>
      </c>
      <c r="AB22" t="n">
        <v>79.43738166445802</v>
      </c>
      <c r="AC22" t="n">
        <v>71.85598944948596</v>
      </c>
      <c r="AD22" t="n">
        <v>58057.90113335661</v>
      </c>
      <c r="AE22" t="n">
        <v>79437.38166445802</v>
      </c>
      <c r="AF22" t="n">
        <v>2.511401268114612e-06</v>
      </c>
      <c r="AG22" t="n">
        <v>0.1001041666666667</v>
      </c>
      <c r="AH22" t="n">
        <v>71855.98944948596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10.398</v>
      </c>
      <c r="E23" t="n">
        <v>9.619999999999999</v>
      </c>
      <c r="F23" t="n">
        <v>7.16</v>
      </c>
      <c r="G23" t="n">
        <v>107.46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75.89</v>
      </c>
      <c r="Q23" t="n">
        <v>190.05</v>
      </c>
      <c r="R23" t="n">
        <v>27.89</v>
      </c>
      <c r="S23" t="n">
        <v>24.3</v>
      </c>
      <c r="T23" t="n">
        <v>995.97</v>
      </c>
      <c r="U23" t="n">
        <v>0.87</v>
      </c>
      <c r="V23" t="n">
        <v>0.87</v>
      </c>
      <c r="W23" t="n">
        <v>2.95</v>
      </c>
      <c r="X23" t="n">
        <v>0.06</v>
      </c>
      <c r="Y23" t="n">
        <v>2</v>
      </c>
      <c r="Z23" t="n">
        <v>10</v>
      </c>
      <c r="AA23" t="n">
        <v>57.89483326634472</v>
      </c>
      <c r="AB23" t="n">
        <v>79.21426501476591</v>
      </c>
      <c r="AC23" t="n">
        <v>71.65416673969419</v>
      </c>
      <c r="AD23" t="n">
        <v>57894.83326634472</v>
      </c>
      <c r="AE23" t="n">
        <v>79214.26501476592</v>
      </c>
      <c r="AF23" t="n">
        <v>2.510749313590022e-06</v>
      </c>
      <c r="AG23" t="n">
        <v>0.1002083333333333</v>
      </c>
      <c r="AH23" t="n">
        <v>71654.16673969419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9.2973</v>
      </c>
      <c r="E2" t="n">
        <v>10.76</v>
      </c>
      <c r="F2" t="n">
        <v>8.050000000000001</v>
      </c>
      <c r="G2" t="n">
        <v>10.28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45</v>
      </c>
      <c r="N2" t="n">
        <v>9.74</v>
      </c>
      <c r="O2" t="n">
        <v>10204.21</v>
      </c>
      <c r="P2" t="n">
        <v>63.31</v>
      </c>
      <c r="Q2" t="n">
        <v>190.29</v>
      </c>
      <c r="R2" t="n">
        <v>55.27</v>
      </c>
      <c r="S2" t="n">
        <v>24.3</v>
      </c>
      <c r="T2" t="n">
        <v>14474.54</v>
      </c>
      <c r="U2" t="n">
        <v>0.44</v>
      </c>
      <c r="V2" t="n">
        <v>0.78</v>
      </c>
      <c r="W2" t="n">
        <v>3.02</v>
      </c>
      <c r="X2" t="n">
        <v>0.9399999999999999</v>
      </c>
      <c r="Y2" t="n">
        <v>2</v>
      </c>
      <c r="Z2" t="n">
        <v>10</v>
      </c>
      <c r="AA2" t="n">
        <v>53.61981128279972</v>
      </c>
      <c r="AB2" t="n">
        <v>73.36499133622343</v>
      </c>
      <c r="AC2" t="n">
        <v>66.36313953152278</v>
      </c>
      <c r="AD2" t="n">
        <v>53619.81128279972</v>
      </c>
      <c r="AE2" t="n">
        <v>73364.99133622342</v>
      </c>
      <c r="AF2" t="n">
        <v>2.50505856943228e-06</v>
      </c>
      <c r="AG2" t="n">
        <v>0.1120833333333333</v>
      </c>
      <c r="AH2" t="n">
        <v>66363.13953152277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10.2136</v>
      </c>
      <c r="E3" t="n">
        <v>9.789999999999999</v>
      </c>
      <c r="F3" t="n">
        <v>7.52</v>
      </c>
      <c r="G3" t="n">
        <v>20.51</v>
      </c>
      <c r="H3" t="n">
        <v>0.43</v>
      </c>
      <c r="I3" t="n">
        <v>22</v>
      </c>
      <c r="J3" t="n">
        <v>82.04000000000001</v>
      </c>
      <c r="K3" t="n">
        <v>35.1</v>
      </c>
      <c r="L3" t="n">
        <v>2</v>
      </c>
      <c r="M3" t="n">
        <v>20</v>
      </c>
      <c r="N3" t="n">
        <v>9.94</v>
      </c>
      <c r="O3" t="n">
        <v>10352.53</v>
      </c>
      <c r="P3" t="n">
        <v>57.61</v>
      </c>
      <c r="Q3" t="n">
        <v>190.07</v>
      </c>
      <c r="R3" t="n">
        <v>39.15</v>
      </c>
      <c r="S3" t="n">
        <v>24.3</v>
      </c>
      <c r="T3" t="n">
        <v>6535.28</v>
      </c>
      <c r="U3" t="n">
        <v>0.62</v>
      </c>
      <c r="V3" t="n">
        <v>0.83</v>
      </c>
      <c r="W3" t="n">
        <v>2.97</v>
      </c>
      <c r="X3" t="n">
        <v>0.41</v>
      </c>
      <c r="Y3" t="n">
        <v>2</v>
      </c>
      <c r="Z3" t="n">
        <v>10</v>
      </c>
      <c r="AA3" t="n">
        <v>45.04105568894857</v>
      </c>
      <c r="AB3" t="n">
        <v>61.62715946473629</v>
      </c>
      <c r="AC3" t="n">
        <v>55.74554985969615</v>
      </c>
      <c r="AD3" t="n">
        <v>45041.05568894857</v>
      </c>
      <c r="AE3" t="n">
        <v>61627.15946473629</v>
      </c>
      <c r="AF3" t="n">
        <v>2.751945855759579e-06</v>
      </c>
      <c r="AG3" t="n">
        <v>0.1019791666666667</v>
      </c>
      <c r="AH3" t="n">
        <v>55745.54985969615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10.5014</v>
      </c>
      <c r="E4" t="n">
        <v>9.52</v>
      </c>
      <c r="F4" t="n">
        <v>7.37</v>
      </c>
      <c r="G4" t="n">
        <v>29.49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13</v>
      </c>
      <c r="N4" t="n">
        <v>10.15</v>
      </c>
      <c r="O4" t="n">
        <v>10501.19</v>
      </c>
      <c r="P4" t="n">
        <v>54.84</v>
      </c>
      <c r="Q4" t="n">
        <v>190.02</v>
      </c>
      <c r="R4" t="n">
        <v>34.58</v>
      </c>
      <c r="S4" t="n">
        <v>24.3</v>
      </c>
      <c r="T4" t="n">
        <v>4288.47</v>
      </c>
      <c r="U4" t="n">
        <v>0.7</v>
      </c>
      <c r="V4" t="n">
        <v>0.85</v>
      </c>
      <c r="W4" t="n">
        <v>2.96</v>
      </c>
      <c r="X4" t="n">
        <v>0.26</v>
      </c>
      <c r="Y4" t="n">
        <v>2</v>
      </c>
      <c r="Z4" t="n">
        <v>10</v>
      </c>
      <c r="AA4" t="n">
        <v>42.17433965203855</v>
      </c>
      <c r="AB4" t="n">
        <v>57.70479211228758</v>
      </c>
      <c r="AC4" t="n">
        <v>52.19752774238992</v>
      </c>
      <c r="AD4" t="n">
        <v>42174.33965203855</v>
      </c>
      <c r="AE4" t="n">
        <v>57704.79211228759</v>
      </c>
      <c r="AF4" t="n">
        <v>2.829490503806067e-06</v>
      </c>
      <c r="AG4" t="n">
        <v>0.09916666666666667</v>
      </c>
      <c r="AH4" t="n">
        <v>52197.52774238992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10.6458</v>
      </c>
      <c r="E5" t="n">
        <v>9.390000000000001</v>
      </c>
      <c r="F5" t="n">
        <v>7.31</v>
      </c>
      <c r="G5" t="n">
        <v>39.88</v>
      </c>
      <c r="H5" t="n">
        <v>0.83</v>
      </c>
      <c r="I5" t="n">
        <v>11</v>
      </c>
      <c r="J5" t="n">
        <v>84.45999999999999</v>
      </c>
      <c r="K5" t="n">
        <v>35.1</v>
      </c>
      <c r="L5" t="n">
        <v>4</v>
      </c>
      <c r="M5" t="n">
        <v>9</v>
      </c>
      <c r="N5" t="n">
        <v>10.36</v>
      </c>
      <c r="O5" t="n">
        <v>10650.22</v>
      </c>
      <c r="P5" t="n">
        <v>52.74</v>
      </c>
      <c r="Q5" t="n">
        <v>190.02</v>
      </c>
      <c r="R5" t="n">
        <v>32.49</v>
      </c>
      <c r="S5" t="n">
        <v>24.3</v>
      </c>
      <c r="T5" t="n">
        <v>3262.55</v>
      </c>
      <c r="U5" t="n">
        <v>0.75</v>
      </c>
      <c r="V5" t="n">
        <v>0.86</v>
      </c>
      <c r="W5" t="n">
        <v>2.96</v>
      </c>
      <c r="X5" t="n">
        <v>0.2</v>
      </c>
      <c r="Y5" t="n">
        <v>2</v>
      </c>
      <c r="Z5" t="n">
        <v>10</v>
      </c>
      <c r="AA5" t="n">
        <v>40.4556024884811</v>
      </c>
      <c r="AB5" t="n">
        <v>55.35314009978747</v>
      </c>
      <c r="AC5" t="n">
        <v>50.0703140973915</v>
      </c>
      <c r="AD5" t="n">
        <v>40455.6024884811</v>
      </c>
      <c r="AE5" t="n">
        <v>55353.14009978747</v>
      </c>
      <c r="AF5" t="n">
        <v>2.868397547509725e-06</v>
      </c>
      <c r="AG5" t="n">
        <v>0.09781250000000001</v>
      </c>
      <c r="AH5" t="n">
        <v>50070.3140973915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10.7344</v>
      </c>
      <c r="E6" t="n">
        <v>9.32</v>
      </c>
      <c r="F6" t="n">
        <v>7.27</v>
      </c>
      <c r="G6" t="n">
        <v>48.46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50.42</v>
      </c>
      <c r="Q6" t="n">
        <v>190.02</v>
      </c>
      <c r="R6" t="n">
        <v>31.41</v>
      </c>
      <c r="S6" t="n">
        <v>24.3</v>
      </c>
      <c r="T6" t="n">
        <v>2734.76</v>
      </c>
      <c r="U6" t="n">
        <v>0.77</v>
      </c>
      <c r="V6" t="n">
        <v>0.86</v>
      </c>
      <c r="W6" t="n">
        <v>2.95</v>
      </c>
      <c r="X6" t="n">
        <v>0.16</v>
      </c>
      <c r="Y6" t="n">
        <v>2</v>
      </c>
      <c r="Z6" t="n">
        <v>10</v>
      </c>
      <c r="AA6" t="n">
        <v>38.89618421489467</v>
      </c>
      <c r="AB6" t="n">
        <v>53.21947522119805</v>
      </c>
      <c r="AC6" t="n">
        <v>48.14028320019082</v>
      </c>
      <c r="AD6" t="n">
        <v>38896.18421489467</v>
      </c>
      <c r="AE6" t="n">
        <v>53219.47522119804</v>
      </c>
      <c r="AF6" t="n">
        <v>2.892269874879144e-06</v>
      </c>
      <c r="AG6" t="n">
        <v>0.09708333333333334</v>
      </c>
      <c r="AH6" t="n">
        <v>48140.28320019082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10.8232</v>
      </c>
      <c r="E7" t="n">
        <v>9.24</v>
      </c>
      <c r="F7" t="n">
        <v>7.23</v>
      </c>
      <c r="G7" t="n">
        <v>61.95</v>
      </c>
      <c r="H7" t="n">
        <v>1.21</v>
      </c>
      <c r="I7" t="n">
        <v>7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48.65</v>
      </c>
      <c r="Q7" t="n">
        <v>189.96</v>
      </c>
      <c r="R7" t="n">
        <v>29.91</v>
      </c>
      <c r="S7" t="n">
        <v>24.3</v>
      </c>
      <c r="T7" t="n">
        <v>1994.13</v>
      </c>
      <c r="U7" t="n">
        <v>0.8100000000000001</v>
      </c>
      <c r="V7" t="n">
        <v>0.87</v>
      </c>
      <c r="W7" t="n">
        <v>2.95</v>
      </c>
      <c r="X7" t="n">
        <v>0.12</v>
      </c>
      <c r="Y7" t="n">
        <v>2</v>
      </c>
      <c r="Z7" t="n">
        <v>10</v>
      </c>
      <c r="AA7" t="n">
        <v>37.63788832568034</v>
      </c>
      <c r="AB7" t="n">
        <v>51.49781927348655</v>
      </c>
      <c r="AC7" t="n">
        <v>46.58293967976449</v>
      </c>
      <c r="AD7" t="n">
        <v>37637.88832568035</v>
      </c>
      <c r="AE7" t="n">
        <v>51497.81927348655</v>
      </c>
      <c r="AF7" t="n">
        <v>2.916196090120729e-06</v>
      </c>
      <c r="AG7" t="n">
        <v>0.09625</v>
      </c>
      <c r="AH7" t="n">
        <v>46582.93967976449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10.816</v>
      </c>
      <c r="E8" t="n">
        <v>9.25</v>
      </c>
      <c r="F8" t="n">
        <v>7.23</v>
      </c>
      <c r="G8" t="n">
        <v>62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48.83</v>
      </c>
      <c r="Q8" t="n">
        <v>190.01</v>
      </c>
      <c r="R8" t="n">
        <v>29.77</v>
      </c>
      <c r="S8" t="n">
        <v>24.3</v>
      </c>
      <c r="T8" t="n">
        <v>1924.76</v>
      </c>
      <c r="U8" t="n">
        <v>0.82</v>
      </c>
      <c r="V8" t="n">
        <v>0.87</v>
      </c>
      <c r="W8" t="n">
        <v>2.96</v>
      </c>
      <c r="X8" t="n">
        <v>0.13</v>
      </c>
      <c r="Y8" t="n">
        <v>2</v>
      </c>
      <c r="Z8" t="n">
        <v>10</v>
      </c>
      <c r="AA8" t="n">
        <v>37.75252365785386</v>
      </c>
      <c r="AB8" t="n">
        <v>51.65466839231953</v>
      </c>
      <c r="AC8" t="n">
        <v>46.72481933883565</v>
      </c>
      <c r="AD8" t="n">
        <v>37752.52365785386</v>
      </c>
      <c r="AE8" t="n">
        <v>51654.66839231953</v>
      </c>
      <c r="AF8" t="n">
        <v>2.914256126722763e-06</v>
      </c>
      <c r="AG8" t="n">
        <v>0.09635416666666667</v>
      </c>
      <c r="AH8" t="n">
        <v>46724.81933883565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8.6188</v>
      </c>
      <c r="E2" t="n">
        <v>11.6</v>
      </c>
      <c r="F2" t="n">
        <v>8.279999999999999</v>
      </c>
      <c r="G2" t="n">
        <v>8.56</v>
      </c>
      <c r="H2" t="n">
        <v>0.16</v>
      </c>
      <c r="I2" t="n">
        <v>58</v>
      </c>
      <c r="J2" t="n">
        <v>107.41</v>
      </c>
      <c r="K2" t="n">
        <v>41.65</v>
      </c>
      <c r="L2" t="n">
        <v>1</v>
      </c>
      <c r="M2" t="n">
        <v>56</v>
      </c>
      <c r="N2" t="n">
        <v>14.77</v>
      </c>
      <c r="O2" t="n">
        <v>13481.73</v>
      </c>
      <c r="P2" t="n">
        <v>79.43000000000001</v>
      </c>
      <c r="Q2" t="n">
        <v>190.61</v>
      </c>
      <c r="R2" t="n">
        <v>62.43</v>
      </c>
      <c r="S2" t="n">
        <v>24.3</v>
      </c>
      <c r="T2" t="n">
        <v>17999.24</v>
      </c>
      <c r="U2" t="n">
        <v>0.39</v>
      </c>
      <c r="V2" t="n">
        <v>0.76</v>
      </c>
      <c r="W2" t="n">
        <v>3.03</v>
      </c>
      <c r="X2" t="n">
        <v>1.16</v>
      </c>
      <c r="Y2" t="n">
        <v>2</v>
      </c>
      <c r="Z2" t="n">
        <v>10</v>
      </c>
      <c r="AA2" t="n">
        <v>70.87131671063281</v>
      </c>
      <c r="AB2" t="n">
        <v>96.96926214527778</v>
      </c>
      <c r="AC2" t="n">
        <v>87.71465186337066</v>
      </c>
      <c r="AD2" t="n">
        <v>70871.31671063282</v>
      </c>
      <c r="AE2" t="n">
        <v>96969.26214527778</v>
      </c>
      <c r="AF2" t="n">
        <v>2.221617109179211e-06</v>
      </c>
      <c r="AG2" t="n">
        <v>0.1208333333333333</v>
      </c>
      <c r="AH2" t="n">
        <v>87714.65186337066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9.7239</v>
      </c>
      <c r="E3" t="n">
        <v>10.28</v>
      </c>
      <c r="F3" t="n">
        <v>7.65</v>
      </c>
      <c r="G3" t="n">
        <v>17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72.31</v>
      </c>
      <c r="Q3" t="n">
        <v>190.13</v>
      </c>
      <c r="R3" t="n">
        <v>42.81</v>
      </c>
      <c r="S3" t="n">
        <v>24.3</v>
      </c>
      <c r="T3" t="n">
        <v>8339.879999999999</v>
      </c>
      <c r="U3" t="n">
        <v>0.57</v>
      </c>
      <c r="V3" t="n">
        <v>0.82</v>
      </c>
      <c r="W3" t="n">
        <v>2.99</v>
      </c>
      <c r="X3" t="n">
        <v>0.54</v>
      </c>
      <c r="Y3" t="n">
        <v>2</v>
      </c>
      <c r="Z3" t="n">
        <v>10</v>
      </c>
      <c r="AA3" t="n">
        <v>57.75244950931683</v>
      </c>
      <c r="AB3" t="n">
        <v>79.01944927687238</v>
      </c>
      <c r="AC3" t="n">
        <v>71.47794394239956</v>
      </c>
      <c r="AD3" t="n">
        <v>57752.44950931682</v>
      </c>
      <c r="AE3" t="n">
        <v>79019.44927687237</v>
      </c>
      <c r="AF3" t="n">
        <v>2.506472201228446e-06</v>
      </c>
      <c r="AG3" t="n">
        <v>0.1070833333333333</v>
      </c>
      <c r="AH3" t="n">
        <v>71477.94394239956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10.1226</v>
      </c>
      <c r="E4" t="n">
        <v>9.880000000000001</v>
      </c>
      <c r="F4" t="n">
        <v>7.44</v>
      </c>
      <c r="G4" t="n">
        <v>24.81</v>
      </c>
      <c r="H4" t="n">
        <v>0.48</v>
      </c>
      <c r="I4" t="n">
        <v>18</v>
      </c>
      <c r="J4" t="n">
        <v>109.96</v>
      </c>
      <c r="K4" t="n">
        <v>41.65</v>
      </c>
      <c r="L4" t="n">
        <v>3</v>
      </c>
      <c r="M4" t="n">
        <v>16</v>
      </c>
      <c r="N4" t="n">
        <v>15.31</v>
      </c>
      <c r="O4" t="n">
        <v>13795.21</v>
      </c>
      <c r="P4" t="n">
        <v>69.3</v>
      </c>
      <c r="Q4" t="n">
        <v>190.05</v>
      </c>
      <c r="R4" t="n">
        <v>36.62</v>
      </c>
      <c r="S4" t="n">
        <v>24.3</v>
      </c>
      <c r="T4" t="n">
        <v>5291.21</v>
      </c>
      <c r="U4" t="n">
        <v>0.66</v>
      </c>
      <c r="V4" t="n">
        <v>0.84</v>
      </c>
      <c r="W4" t="n">
        <v>2.97</v>
      </c>
      <c r="X4" t="n">
        <v>0.33</v>
      </c>
      <c r="Y4" t="n">
        <v>2</v>
      </c>
      <c r="Z4" t="n">
        <v>10</v>
      </c>
      <c r="AA4" t="n">
        <v>53.51884314827286</v>
      </c>
      <c r="AB4" t="n">
        <v>73.22684228016411</v>
      </c>
      <c r="AC4" t="n">
        <v>66.2381752274803</v>
      </c>
      <c r="AD4" t="n">
        <v>53518.84314827286</v>
      </c>
      <c r="AE4" t="n">
        <v>73226.84228016411</v>
      </c>
      <c r="AF4" t="n">
        <v>2.609242742536953e-06</v>
      </c>
      <c r="AG4" t="n">
        <v>0.1029166666666667</v>
      </c>
      <c r="AH4" t="n">
        <v>66238.1752274803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10.2813</v>
      </c>
      <c r="E5" t="n">
        <v>9.73</v>
      </c>
      <c r="F5" t="n">
        <v>7.38</v>
      </c>
      <c r="G5" t="n">
        <v>31.62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67.45999999999999</v>
      </c>
      <c r="Q5" t="n">
        <v>190.06</v>
      </c>
      <c r="R5" t="n">
        <v>34.74</v>
      </c>
      <c r="S5" t="n">
        <v>24.3</v>
      </c>
      <c r="T5" t="n">
        <v>4372.19</v>
      </c>
      <c r="U5" t="n">
        <v>0.7</v>
      </c>
      <c r="V5" t="n">
        <v>0.85</v>
      </c>
      <c r="W5" t="n">
        <v>2.96</v>
      </c>
      <c r="X5" t="n">
        <v>0.27</v>
      </c>
      <c r="Y5" t="n">
        <v>2</v>
      </c>
      <c r="Z5" t="n">
        <v>10</v>
      </c>
      <c r="AA5" t="n">
        <v>51.63011350609719</v>
      </c>
      <c r="AB5" t="n">
        <v>70.64259905886962</v>
      </c>
      <c r="AC5" t="n">
        <v>63.90056855221719</v>
      </c>
      <c r="AD5" t="n">
        <v>51630.11350609719</v>
      </c>
      <c r="AE5" t="n">
        <v>70642.59905886961</v>
      </c>
      <c r="AF5" t="n">
        <v>2.650149903072844e-06</v>
      </c>
      <c r="AG5" t="n">
        <v>0.1013541666666667</v>
      </c>
      <c r="AH5" t="n">
        <v>63900.56855221718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10.4293</v>
      </c>
      <c r="E6" t="n">
        <v>9.59</v>
      </c>
      <c r="F6" t="n">
        <v>7.31</v>
      </c>
      <c r="G6" t="n">
        <v>39.86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9</v>
      </c>
      <c r="N6" t="n">
        <v>15.86</v>
      </c>
      <c r="O6" t="n">
        <v>14110.24</v>
      </c>
      <c r="P6" t="n">
        <v>65.78</v>
      </c>
      <c r="Q6" t="n">
        <v>190.06</v>
      </c>
      <c r="R6" t="n">
        <v>32.42</v>
      </c>
      <c r="S6" t="n">
        <v>24.3</v>
      </c>
      <c r="T6" t="n">
        <v>3225</v>
      </c>
      <c r="U6" t="n">
        <v>0.75</v>
      </c>
      <c r="V6" t="n">
        <v>0.86</v>
      </c>
      <c r="W6" t="n">
        <v>2.96</v>
      </c>
      <c r="X6" t="n">
        <v>0.2</v>
      </c>
      <c r="Y6" t="n">
        <v>2</v>
      </c>
      <c r="Z6" t="n">
        <v>10</v>
      </c>
      <c r="AA6" t="n">
        <v>49.91286033101658</v>
      </c>
      <c r="AB6" t="n">
        <v>68.29297750486228</v>
      </c>
      <c r="AC6" t="n">
        <v>61.77519158160901</v>
      </c>
      <c r="AD6" t="n">
        <v>49912.86033101658</v>
      </c>
      <c r="AE6" t="n">
        <v>68292.97750486228</v>
      </c>
      <c r="AF6" t="n">
        <v>2.688298987882623e-06</v>
      </c>
      <c r="AG6" t="n">
        <v>0.09989583333333334</v>
      </c>
      <c r="AH6" t="n">
        <v>61775.191581609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10.5248</v>
      </c>
      <c r="E7" t="n">
        <v>9.5</v>
      </c>
      <c r="F7" t="n">
        <v>7.27</v>
      </c>
      <c r="G7" t="n">
        <v>48.44</v>
      </c>
      <c r="H7" t="n">
        <v>0.93</v>
      </c>
      <c r="I7" t="n">
        <v>9</v>
      </c>
      <c r="J7" t="n">
        <v>113.79</v>
      </c>
      <c r="K7" t="n">
        <v>41.65</v>
      </c>
      <c r="L7" t="n">
        <v>6</v>
      </c>
      <c r="M7" t="n">
        <v>7</v>
      </c>
      <c r="N7" t="n">
        <v>16.14</v>
      </c>
      <c r="O7" t="n">
        <v>14268.39</v>
      </c>
      <c r="P7" t="n">
        <v>64.08</v>
      </c>
      <c r="Q7" t="n">
        <v>190.14</v>
      </c>
      <c r="R7" t="n">
        <v>31.31</v>
      </c>
      <c r="S7" t="n">
        <v>24.3</v>
      </c>
      <c r="T7" t="n">
        <v>2680.72</v>
      </c>
      <c r="U7" t="n">
        <v>0.78</v>
      </c>
      <c r="V7" t="n">
        <v>0.86</v>
      </c>
      <c r="W7" t="n">
        <v>2.95</v>
      </c>
      <c r="X7" t="n">
        <v>0.16</v>
      </c>
      <c r="Y7" t="n">
        <v>2</v>
      </c>
      <c r="Z7" t="n">
        <v>10</v>
      </c>
      <c r="AA7" t="n">
        <v>48.5214658400055</v>
      </c>
      <c r="AB7" t="n">
        <v>66.38921017826922</v>
      </c>
      <c r="AC7" t="n">
        <v>60.05311713671115</v>
      </c>
      <c r="AD7" t="n">
        <v>48521.46584000551</v>
      </c>
      <c r="AE7" t="n">
        <v>66389.21017826922</v>
      </c>
      <c r="AF7" t="n">
        <v>2.712915458148392e-06</v>
      </c>
      <c r="AG7" t="n">
        <v>0.09895833333333333</v>
      </c>
      <c r="AH7" t="n">
        <v>60053.11713671115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10.5817</v>
      </c>
      <c r="E8" t="n">
        <v>9.449999999999999</v>
      </c>
      <c r="F8" t="n">
        <v>7.24</v>
      </c>
      <c r="G8" t="n">
        <v>54.27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62.66</v>
      </c>
      <c r="Q8" t="n">
        <v>189.98</v>
      </c>
      <c r="R8" t="n">
        <v>30.28</v>
      </c>
      <c r="S8" t="n">
        <v>24.3</v>
      </c>
      <c r="T8" t="n">
        <v>2172.09</v>
      </c>
      <c r="U8" t="n">
        <v>0.8</v>
      </c>
      <c r="V8" t="n">
        <v>0.87</v>
      </c>
      <c r="W8" t="n">
        <v>2.95</v>
      </c>
      <c r="X8" t="n">
        <v>0.13</v>
      </c>
      <c r="Y8" t="n">
        <v>2</v>
      </c>
      <c r="Z8" t="n">
        <v>10</v>
      </c>
      <c r="AA8" t="n">
        <v>47.48371910461967</v>
      </c>
      <c r="AB8" t="n">
        <v>64.96931931276021</v>
      </c>
      <c r="AC8" t="n">
        <v>58.76873866257652</v>
      </c>
      <c r="AD8" t="n">
        <v>47483.71910461967</v>
      </c>
      <c r="AE8" t="n">
        <v>64969.3193127602</v>
      </c>
      <c r="AF8" t="n">
        <v>2.727582234673233e-06</v>
      </c>
      <c r="AG8" t="n">
        <v>0.0984375</v>
      </c>
      <c r="AH8" t="n">
        <v>58768.73866257652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10.622</v>
      </c>
      <c r="E9" t="n">
        <v>9.41</v>
      </c>
      <c r="F9" t="n">
        <v>7.22</v>
      </c>
      <c r="G9" t="n">
        <v>61.91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61.38</v>
      </c>
      <c r="Q9" t="n">
        <v>190</v>
      </c>
      <c r="R9" t="n">
        <v>29.82</v>
      </c>
      <c r="S9" t="n">
        <v>24.3</v>
      </c>
      <c r="T9" t="n">
        <v>1946.35</v>
      </c>
      <c r="U9" t="n">
        <v>0.8100000000000001</v>
      </c>
      <c r="V9" t="n">
        <v>0.87</v>
      </c>
      <c r="W9" t="n">
        <v>2.95</v>
      </c>
      <c r="X9" t="n">
        <v>0.11</v>
      </c>
      <c r="Y9" t="n">
        <v>2</v>
      </c>
      <c r="Z9" t="n">
        <v>10</v>
      </c>
      <c r="AA9" t="n">
        <v>46.61709069545572</v>
      </c>
      <c r="AB9" t="n">
        <v>63.7835600903956</v>
      </c>
      <c r="AC9" t="n">
        <v>57.6961466361705</v>
      </c>
      <c r="AD9" t="n">
        <v>46617.09069545571</v>
      </c>
      <c r="AE9" t="n">
        <v>63783.5600903956</v>
      </c>
      <c r="AF9" t="n">
        <v>2.737970127361301e-06</v>
      </c>
      <c r="AG9" t="n">
        <v>0.09802083333333333</v>
      </c>
      <c r="AH9" t="n">
        <v>57696.1466361705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10.6679</v>
      </c>
      <c r="E10" t="n">
        <v>9.369999999999999</v>
      </c>
      <c r="F10" t="n">
        <v>7.2</v>
      </c>
      <c r="G10" t="n">
        <v>72.04000000000001</v>
      </c>
      <c r="H10" t="n">
        <v>1.35</v>
      </c>
      <c r="I10" t="n">
        <v>6</v>
      </c>
      <c r="J10" t="n">
        <v>117.66</v>
      </c>
      <c r="K10" t="n">
        <v>41.65</v>
      </c>
      <c r="L10" t="n">
        <v>9</v>
      </c>
      <c r="M10" t="n">
        <v>4</v>
      </c>
      <c r="N10" t="n">
        <v>17.01</v>
      </c>
      <c r="O10" t="n">
        <v>14745.39</v>
      </c>
      <c r="P10" t="n">
        <v>59.9</v>
      </c>
      <c r="Q10" t="n">
        <v>189.96</v>
      </c>
      <c r="R10" t="n">
        <v>29.2</v>
      </c>
      <c r="S10" t="n">
        <v>24.3</v>
      </c>
      <c r="T10" t="n">
        <v>1642.69</v>
      </c>
      <c r="U10" t="n">
        <v>0.83</v>
      </c>
      <c r="V10" t="n">
        <v>0.87</v>
      </c>
      <c r="W10" t="n">
        <v>2.95</v>
      </c>
      <c r="X10" t="n">
        <v>0.1</v>
      </c>
      <c r="Y10" t="n">
        <v>2</v>
      </c>
      <c r="Z10" t="n">
        <v>10</v>
      </c>
      <c r="AA10" t="n">
        <v>45.63195480004653</v>
      </c>
      <c r="AB10" t="n">
        <v>62.43565369716906</v>
      </c>
      <c r="AC10" t="n">
        <v>56.47688253731457</v>
      </c>
      <c r="AD10" t="n">
        <v>45631.95480004653</v>
      </c>
      <c r="AE10" t="n">
        <v>62435.65369716906</v>
      </c>
      <c r="AF10" t="n">
        <v>2.749801498934064e-06</v>
      </c>
      <c r="AG10" t="n">
        <v>0.09760416666666666</v>
      </c>
      <c r="AH10" t="n">
        <v>56476.88253731457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10.667</v>
      </c>
      <c r="E11" t="n">
        <v>9.369999999999999</v>
      </c>
      <c r="F11" t="n">
        <v>7.21</v>
      </c>
      <c r="G11" t="n">
        <v>72.05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58.28</v>
      </c>
      <c r="Q11" t="n">
        <v>190</v>
      </c>
      <c r="R11" t="n">
        <v>29.3</v>
      </c>
      <c r="S11" t="n">
        <v>24.3</v>
      </c>
      <c r="T11" t="n">
        <v>1694.49</v>
      </c>
      <c r="U11" t="n">
        <v>0.83</v>
      </c>
      <c r="V11" t="n">
        <v>0.87</v>
      </c>
      <c r="W11" t="n">
        <v>2.95</v>
      </c>
      <c r="X11" t="n">
        <v>0.1</v>
      </c>
      <c r="Y11" t="n">
        <v>2</v>
      </c>
      <c r="Z11" t="n">
        <v>10</v>
      </c>
      <c r="AA11" t="n">
        <v>44.82748219024369</v>
      </c>
      <c r="AB11" t="n">
        <v>61.33493878161065</v>
      </c>
      <c r="AC11" t="n">
        <v>55.48121830843362</v>
      </c>
      <c r="AD11" t="n">
        <v>44827.4821902437</v>
      </c>
      <c r="AE11" t="n">
        <v>61334.93878161065</v>
      </c>
      <c r="AF11" t="n">
        <v>2.749569511256166e-06</v>
      </c>
      <c r="AG11" t="n">
        <v>0.09760416666666666</v>
      </c>
      <c r="AH11" t="n">
        <v>55481.21830843362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10.7019</v>
      </c>
      <c r="E12" t="n">
        <v>9.34</v>
      </c>
      <c r="F12" t="n">
        <v>7.2</v>
      </c>
      <c r="G12" t="n">
        <v>86.36</v>
      </c>
      <c r="H12" t="n">
        <v>1.61</v>
      </c>
      <c r="I12" t="n">
        <v>5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57.79</v>
      </c>
      <c r="Q12" t="n">
        <v>190.04</v>
      </c>
      <c r="R12" t="n">
        <v>28.93</v>
      </c>
      <c r="S12" t="n">
        <v>24.3</v>
      </c>
      <c r="T12" t="n">
        <v>1510.51</v>
      </c>
      <c r="U12" t="n">
        <v>0.84</v>
      </c>
      <c r="V12" t="n">
        <v>0.87</v>
      </c>
      <c r="W12" t="n">
        <v>2.95</v>
      </c>
      <c r="X12" t="n">
        <v>0.09</v>
      </c>
      <c r="Y12" t="n">
        <v>2</v>
      </c>
      <c r="Z12" t="n">
        <v>10</v>
      </c>
      <c r="AA12" t="n">
        <v>44.41921943663737</v>
      </c>
      <c r="AB12" t="n">
        <v>60.77633567084525</v>
      </c>
      <c r="AC12" t="n">
        <v>54.97592749455509</v>
      </c>
      <c r="AD12" t="n">
        <v>44419.21943663737</v>
      </c>
      <c r="AE12" t="n">
        <v>60776.33567084525</v>
      </c>
      <c r="AF12" t="n">
        <v>2.758565477876851e-06</v>
      </c>
      <c r="AG12" t="n">
        <v>0.09729166666666667</v>
      </c>
      <c r="AH12" t="n">
        <v>54975.92749455509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9.806900000000001</v>
      </c>
      <c r="E2" t="n">
        <v>10.2</v>
      </c>
      <c r="F2" t="n">
        <v>7.87</v>
      </c>
      <c r="G2" t="n">
        <v>12.43</v>
      </c>
      <c r="H2" t="n">
        <v>0.28</v>
      </c>
      <c r="I2" t="n">
        <v>38</v>
      </c>
      <c r="J2" t="n">
        <v>61.76</v>
      </c>
      <c r="K2" t="n">
        <v>28.92</v>
      </c>
      <c r="L2" t="n">
        <v>1</v>
      </c>
      <c r="M2" t="n">
        <v>36</v>
      </c>
      <c r="N2" t="n">
        <v>6.84</v>
      </c>
      <c r="O2" t="n">
        <v>7851.41</v>
      </c>
      <c r="P2" t="n">
        <v>50.63</v>
      </c>
      <c r="Q2" t="n">
        <v>190.29</v>
      </c>
      <c r="R2" t="n">
        <v>49.82</v>
      </c>
      <c r="S2" t="n">
        <v>24.3</v>
      </c>
      <c r="T2" t="n">
        <v>11790.14</v>
      </c>
      <c r="U2" t="n">
        <v>0.49</v>
      </c>
      <c r="V2" t="n">
        <v>0.8</v>
      </c>
      <c r="W2" t="n">
        <v>3.01</v>
      </c>
      <c r="X2" t="n">
        <v>0.76</v>
      </c>
      <c r="Y2" t="n">
        <v>2</v>
      </c>
      <c r="Z2" t="n">
        <v>10</v>
      </c>
      <c r="AA2" t="n">
        <v>41.83803014271422</v>
      </c>
      <c r="AB2" t="n">
        <v>57.24463860470384</v>
      </c>
      <c r="AC2" t="n">
        <v>51.7812906397391</v>
      </c>
      <c r="AD2" t="n">
        <v>41838.03014271422</v>
      </c>
      <c r="AE2" t="n">
        <v>57244.63860470385</v>
      </c>
      <c r="AF2" t="n">
        <v>2.744318250240532e-06</v>
      </c>
      <c r="AG2" t="n">
        <v>0.10625</v>
      </c>
      <c r="AH2" t="n">
        <v>51781.2906397391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10.5208</v>
      </c>
      <c r="E3" t="n">
        <v>9.51</v>
      </c>
      <c r="F3" t="n">
        <v>7.46</v>
      </c>
      <c r="G3" t="n">
        <v>24.86</v>
      </c>
      <c r="H3" t="n">
        <v>0.55</v>
      </c>
      <c r="I3" t="n">
        <v>18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45.69</v>
      </c>
      <c r="Q3" t="n">
        <v>190.11</v>
      </c>
      <c r="R3" t="n">
        <v>37.08</v>
      </c>
      <c r="S3" t="n">
        <v>24.3</v>
      </c>
      <c r="T3" t="n">
        <v>5520.91</v>
      </c>
      <c r="U3" t="n">
        <v>0.66</v>
      </c>
      <c r="V3" t="n">
        <v>0.84</v>
      </c>
      <c r="W3" t="n">
        <v>2.97</v>
      </c>
      <c r="X3" t="n">
        <v>0.35</v>
      </c>
      <c r="Y3" t="n">
        <v>2</v>
      </c>
      <c r="Z3" t="n">
        <v>10</v>
      </c>
      <c r="AA3" t="n">
        <v>35.97921267404731</v>
      </c>
      <c r="AB3" t="n">
        <v>49.22834607132794</v>
      </c>
      <c r="AC3" t="n">
        <v>44.53006181478749</v>
      </c>
      <c r="AD3" t="n">
        <v>35979.21267404731</v>
      </c>
      <c r="AE3" t="n">
        <v>49228.34607132794</v>
      </c>
      <c r="AF3" t="n">
        <v>2.944092776221903e-06</v>
      </c>
      <c r="AG3" t="n">
        <v>0.0990625</v>
      </c>
      <c r="AH3" t="n">
        <v>44530.06181478749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10.7582</v>
      </c>
      <c r="E4" t="n">
        <v>9.300000000000001</v>
      </c>
      <c r="F4" t="n">
        <v>7.33</v>
      </c>
      <c r="G4" t="n">
        <v>36.66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42.38</v>
      </c>
      <c r="Q4" t="n">
        <v>190</v>
      </c>
      <c r="R4" t="n">
        <v>33.16</v>
      </c>
      <c r="S4" t="n">
        <v>24.3</v>
      </c>
      <c r="T4" t="n">
        <v>3592.45</v>
      </c>
      <c r="U4" t="n">
        <v>0.73</v>
      </c>
      <c r="V4" t="n">
        <v>0.85</v>
      </c>
      <c r="W4" t="n">
        <v>2.96</v>
      </c>
      <c r="X4" t="n">
        <v>0.23</v>
      </c>
      <c r="Y4" t="n">
        <v>2</v>
      </c>
      <c r="Z4" t="n">
        <v>10</v>
      </c>
      <c r="AA4" t="n">
        <v>33.36851624488271</v>
      </c>
      <c r="AB4" t="n">
        <v>45.65627604116445</v>
      </c>
      <c r="AC4" t="n">
        <v>41.29890513486041</v>
      </c>
      <c r="AD4" t="n">
        <v>33368.5162448827</v>
      </c>
      <c r="AE4" t="n">
        <v>45656.27604116445</v>
      </c>
      <c r="AF4" t="n">
        <v>3.010525711462102e-06</v>
      </c>
      <c r="AG4" t="n">
        <v>0.096875</v>
      </c>
      <c r="AH4" t="n">
        <v>41298.9051348604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10.865</v>
      </c>
      <c r="E5" t="n">
        <v>9.199999999999999</v>
      </c>
      <c r="F5" t="n">
        <v>7.28</v>
      </c>
      <c r="G5" t="n">
        <v>48.55</v>
      </c>
      <c r="H5" t="n">
        <v>1.07</v>
      </c>
      <c r="I5" t="n">
        <v>9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40.48</v>
      </c>
      <c r="Q5" t="n">
        <v>190.19</v>
      </c>
      <c r="R5" t="n">
        <v>31.45</v>
      </c>
      <c r="S5" t="n">
        <v>24.3</v>
      </c>
      <c r="T5" t="n">
        <v>2752.3</v>
      </c>
      <c r="U5" t="n">
        <v>0.77</v>
      </c>
      <c r="V5" t="n">
        <v>0.86</v>
      </c>
      <c r="W5" t="n">
        <v>2.96</v>
      </c>
      <c r="X5" t="n">
        <v>0.17</v>
      </c>
      <c r="Y5" t="n">
        <v>2</v>
      </c>
      <c r="Z5" t="n">
        <v>10</v>
      </c>
      <c r="AA5" t="n">
        <v>32.0367358504544</v>
      </c>
      <c r="AB5" t="n">
        <v>43.83407535151211</v>
      </c>
      <c r="AC5" t="n">
        <v>39.65061272154834</v>
      </c>
      <c r="AD5" t="n">
        <v>32036.7358504544</v>
      </c>
      <c r="AE5" t="n">
        <v>43834.07535151211</v>
      </c>
      <c r="AF5" t="n">
        <v>3.040412137256766e-06</v>
      </c>
      <c r="AG5" t="n">
        <v>0.09583333333333333</v>
      </c>
      <c r="AH5" t="n">
        <v>39650.61272154834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10.8666</v>
      </c>
      <c r="E6" t="n">
        <v>9.199999999999999</v>
      </c>
      <c r="F6" t="n">
        <v>7.28</v>
      </c>
      <c r="G6" t="n">
        <v>48.54</v>
      </c>
      <c r="H6" t="n">
        <v>1.31</v>
      </c>
      <c r="I6" t="n">
        <v>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41.11</v>
      </c>
      <c r="Q6" t="n">
        <v>190.22</v>
      </c>
      <c r="R6" t="n">
        <v>31.38</v>
      </c>
      <c r="S6" t="n">
        <v>24.3</v>
      </c>
      <c r="T6" t="n">
        <v>2719.78</v>
      </c>
      <c r="U6" t="n">
        <v>0.77</v>
      </c>
      <c r="V6" t="n">
        <v>0.86</v>
      </c>
      <c r="W6" t="n">
        <v>2.96</v>
      </c>
      <c r="X6" t="n">
        <v>0.17</v>
      </c>
      <c r="Y6" t="n">
        <v>2</v>
      </c>
      <c r="Z6" t="n">
        <v>10</v>
      </c>
      <c r="AA6" t="n">
        <v>32.34779569610157</v>
      </c>
      <c r="AB6" t="n">
        <v>44.25968115531639</v>
      </c>
      <c r="AC6" t="n">
        <v>40.03559930478029</v>
      </c>
      <c r="AD6" t="n">
        <v>32347.79569610157</v>
      </c>
      <c r="AE6" t="n">
        <v>44259.68115531639</v>
      </c>
      <c r="AF6" t="n">
        <v>3.04085987397279e-06</v>
      </c>
      <c r="AG6" t="n">
        <v>0.09583333333333333</v>
      </c>
      <c r="AH6" t="n">
        <v>40035.59930478029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7.1743</v>
      </c>
      <c r="E2" t="n">
        <v>13.94</v>
      </c>
      <c r="F2" t="n">
        <v>8.789999999999999</v>
      </c>
      <c r="G2" t="n">
        <v>6.43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113.21</v>
      </c>
      <c r="Q2" t="n">
        <v>190.6</v>
      </c>
      <c r="R2" t="n">
        <v>78.23999999999999</v>
      </c>
      <c r="S2" t="n">
        <v>24.3</v>
      </c>
      <c r="T2" t="n">
        <v>25782.32</v>
      </c>
      <c r="U2" t="n">
        <v>0.31</v>
      </c>
      <c r="V2" t="n">
        <v>0.71</v>
      </c>
      <c r="W2" t="n">
        <v>3.08</v>
      </c>
      <c r="X2" t="n">
        <v>1.67</v>
      </c>
      <c r="Y2" t="n">
        <v>2</v>
      </c>
      <c r="Z2" t="n">
        <v>10</v>
      </c>
      <c r="AA2" t="n">
        <v>117.5676503272746</v>
      </c>
      <c r="AB2" t="n">
        <v>160.8612458963798</v>
      </c>
      <c r="AC2" t="n">
        <v>145.5088743582502</v>
      </c>
      <c r="AD2" t="n">
        <v>117567.6503272746</v>
      </c>
      <c r="AE2" t="n">
        <v>160861.2458963798</v>
      </c>
      <c r="AF2" t="n">
        <v>1.716778273944015e-06</v>
      </c>
      <c r="AG2" t="n">
        <v>0.1452083333333333</v>
      </c>
      <c r="AH2" t="n">
        <v>145508.8743582502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8.7233</v>
      </c>
      <c r="E3" t="n">
        <v>11.46</v>
      </c>
      <c r="F3" t="n">
        <v>7.84</v>
      </c>
      <c r="G3" t="n">
        <v>12.71</v>
      </c>
      <c r="H3" t="n">
        <v>0.21</v>
      </c>
      <c r="I3" t="n">
        <v>37</v>
      </c>
      <c r="J3" t="n">
        <v>169.33</v>
      </c>
      <c r="K3" t="n">
        <v>51.39</v>
      </c>
      <c r="L3" t="n">
        <v>2</v>
      </c>
      <c r="M3" t="n">
        <v>35</v>
      </c>
      <c r="N3" t="n">
        <v>30.94</v>
      </c>
      <c r="O3" t="n">
        <v>21118.46</v>
      </c>
      <c r="P3" t="n">
        <v>100.5</v>
      </c>
      <c r="Q3" t="n">
        <v>190.13</v>
      </c>
      <c r="R3" t="n">
        <v>48.82</v>
      </c>
      <c r="S3" t="n">
        <v>24.3</v>
      </c>
      <c r="T3" t="n">
        <v>11296.46</v>
      </c>
      <c r="U3" t="n">
        <v>0.5</v>
      </c>
      <c r="V3" t="n">
        <v>0.8</v>
      </c>
      <c r="W3" t="n">
        <v>3</v>
      </c>
      <c r="X3" t="n">
        <v>0.73</v>
      </c>
      <c r="Y3" t="n">
        <v>2</v>
      </c>
      <c r="Z3" t="n">
        <v>10</v>
      </c>
      <c r="AA3" t="n">
        <v>86.41737235238182</v>
      </c>
      <c r="AB3" t="n">
        <v>118.2400613178786</v>
      </c>
      <c r="AC3" t="n">
        <v>106.9553958166993</v>
      </c>
      <c r="AD3" t="n">
        <v>86417.37235238182</v>
      </c>
      <c r="AE3" t="n">
        <v>118240.0613178786</v>
      </c>
      <c r="AF3" t="n">
        <v>2.087447126144129e-06</v>
      </c>
      <c r="AG3" t="n">
        <v>0.119375</v>
      </c>
      <c r="AH3" t="n">
        <v>106955.3958166993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9.2994</v>
      </c>
      <c r="E4" t="n">
        <v>10.75</v>
      </c>
      <c r="F4" t="n">
        <v>7.57</v>
      </c>
      <c r="G4" t="n">
        <v>18.92</v>
      </c>
      <c r="H4" t="n">
        <v>0.31</v>
      </c>
      <c r="I4" t="n">
        <v>24</v>
      </c>
      <c r="J4" t="n">
        <v>170.79</v>
      </c>
      <c r="K4" t="n">
        <v>51.39</v>
      </c>
      <c r="L4" t="n">
        <v>3</v>
      </c>
      <c r="M4" t="n">
        <v>22</v>
      </c>
      <c r="N4" t="n">
        <v>31.4</v>
      </c>
      <c r="O4" t="n">
        <v>21297.94</v>
      </c>
      <c r="P4" t="n">
        <v>96.42</v>
      </c>
      <c r="Q4" t="n">
        <v>190.15</v>
      </c>
      <c r="R4" t="n">
        <v>40.23</v>
      </c>
      <c r="S4" t="n">
        <v>24.3</v>
      </c>
      <c r="T4" t="n">
        <v>7066.91</v>
      </c>
      <c r="U4" t="n">
        <v>0.6</v>
      </c>
      <c r="V4" t="n">
        <v>0.83</v>
      </c>
      <c r="W4" t="n">
        <v>2.98</v>
      </c>
      <c r="X4" t="n">
        <v>0.46</v>
      </c>
      <c r="Y4" t="n">
        <v>2</v>
      </c>
      <c r="Z4" t="n">
        <v>10</v>
      </c>
      <c r="AA4" t="n">
        <v>78.07498343863733</v>
      </c>
      <c r="AB4" t="n">
        <v>106.8256367658752</v>
      </c>
      <c r="AC4" t="n">
        <v>96.63034792369004</v>
      </c>
      <c r="AD4" t="n">
        <v>78074.98343863733</v>
      </c>
      <c r="AE4" t="n">
        <v>106825.6367658752</v>
      </c>
      <c r="AF4" t="n">
        <v>2.225305309328433e-06</v>
      </c>
      <c r="AG4" t="n">
        <v>0.1119791666666667</v>
      </c>
      <c r="AH4" t="n">
        <v>96630.34792369005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9.590299999999999</v>
      </c>
      <c r="E5" t="n">
        <v>10.43</v>
      </c>
      <c r="F5" t="n">
        <v>7.44</v>
      </c>
      <c r="G5" t="n">
        <v>24.82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94.25</v>
      </c>
      <c r="Q5" t="n">
        <v>190.06</v>
      </c>
      <c r="R5" t="n">
        <v>36.68</v>
      </c>
      <c r="S5" t="n">
        <v>24.3</v>
      </c>
      <c r="T5" t="n">
        <v>5323.91</v>
      </c>
      <c r="U5" t="n">
        <v>0.66</v>
      </c>
      <c r="V5" t="n">
        <v>0.84</v>
      </c>
      <c r="W5" t="n">
        <v>2.97</v>
      </c>
      <c r="X5" t="n">
        <v>0.34</v>
      </c>
      <c r="Y5" t="n">
        <v>2</v>
      </c>
      <c r="Z5" t="n">
        <v>10</v>
      </c>
      <c r="AA5" t="n">
        <v>74.19719351945034</v>
      </c>
      <c r="AB5" t="n">
        <v>101.5198735224289</v>
      </c>
      <c r="AC5" t="n">
        <v>91.83095927751113</v>
      </c>
      <c r="AD5" t="n">
        <v>74197.19351945033</v>
      </c>
      <c r="AE5" t="n">
        <v>101519.8735224289</v>
      </c>
      <c r="AF5" t="n">
        <v>2.294916393321339e-06</v>
      </c>
      <c r="AG5" t="n">
        <v>0.1086458333333333</v>
      </c>
      <c r="AH5" t="n">
        <v>91830.95927751112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9.7339</v>
      </c>
      <c r="E6" t="n">
        <v>10.27</v>
      </c>
      <c r="F6" t="n">
        <v>7.39</v>
      </c>
      <c r="G6" t="n">
        <v>29.57</v>
      </c>
      <c r="H6" t="n">
        <v>0.51</v>
      </c>
      <c r="I6" t="n">
        <v>15</v>
      </c>
      <c r="J6" t="n">
        <v>173.71</v>
      </c>
      <c r="K6" t="n">
        <v>51.39</v>
      </c>
      <c r="L6" t="n">
        <v>5</v>
      </c>
      <c r="M6" t="n">
        <v>13</v>
      </c>
      <c r="N6" t="n">
        <v>32.32</v>
      </c>
      <c r="O6" t="n">
        <v>21658.78</v>
      </c>
      <c r="P6" t="n">
        <v>93.03</v>
      </c>
      <c r="Q6" t="n">
        <v>190.15</v>
      </c>
      <c r="R6" t="n">
        <v>34.97</v>
      </c>
      <c r="S6" t="n">
        <v>24.3</v>
      </c>
      <c r="T6" t="n">
        <v>4484.15</v>
      </c>
      <c r="U6" t="n">
        <v>0.6899999999999999</v>
      </c>
      <c r="V6" t="n">
        <v>0.85</v>
      </c>
      <c r="W6" t="n">
        <v>2.97</v>
      </c>
      <c r="X6" t="n">
        <v>0.28</v>
      </c>
      <c r="Y6" t="n">
        <v>2</v>
      </c>
      <c r="Z6" t="n">
        <v>10</v>
      </c>
      <c r="AA6" t="n">
        <v>72.32016579683982</v>
      </c>
      <c r="AB6" t="n">
        <v>98.95164138373572</v>
      </c>
      <c r="AC6" t="n">
        <v>89.50783560959754</v>
      </c>
      <c r="AD6" t="n">
        <v>72320.16579683982</v>
      </c>
      <c r="AE6" t="n">
        <v>98951.64138373572</v>
      </c>
      <c r="AF6" t="n">
        <v>2.329279238496251e-06</v>
      </c>
      <c r="AG6" t="n">
        <v>0.1069791666666667</v>
      </c>
      <c r="AH6" t="n">
        <v>89507.83560959753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9.8901</v>
      </c>
      <c r="E7" t="n">
        <v>10.11</v>
      </c>
      <c r="F7" t="n">
        <v>7.33</v>
      </c>
      <c r="G7" t="n">
        <v>36.66</v>
      </c>
      <c r="H7" t="n">
        <v>0.61</v>
      </c>
      <c r="I7" t="n">
        <v>12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91.56</v>
      </c>
      <c r="Q7" t="n">
        <v>190.04</v>
      </c>
      <c r="R7" t="n">
        <v>33.21</v>
      </c>
      <c r="S7" t="n">
        <v>24.3</v>
      </c>
      <c r="T7" t="n">
        <v>3616.62</v>
      </c>
      <c r="U7" t="n">
        <v>0.73</v>
      </c>
      <c r="V7" t="n">
        <v>0.85</v>
      </c>
      <c r="W7" t="n">
        <v>2.96</v>
      </c>
      <c r="X7" t="n">
        <v>0.22</v>
      </c>
      <c r="Y7" t="n">
        <v>2</v>
      </c>
      <c r="Z7" t="n">
        <v>10</v>
      </c>
      <c r="AA7" t="n">
        <v>70.24820932821886</v>
      </c>
      <c r="AB7" t="n">
        <v>96.11669913510183</v>
      </c>
      <c r="AC7" t="n">
        <v>86.94345627030589</v>
      </c>
      <c r="AD7" t="n">
        <v>70248.20932821886</v>
      </c>
      <c r="AE7" t="n">
        <v>96116.69913510182</v>
      </c>
      <c r="AF7" t="n">
        <v>2.366657207969238e-06</v>
      </c>
      <c r="AG7" t="n">
        <v>0.1053125</v>
      </c>
      <c r="AH7" t="n">
        <v>86943.45627030589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9.950200000000001</v>
      </c>
      <c r="E8" t="n">
        <v>10.05</v>
      </c>
      <c r="F8" t="n">
        <v>7.3</v>
      </c>
      <c r="G8" t="n">
        <v>39.84</v>
      </c>
      <c r="H8" t="n">
        <v>0.7</v>
      </c>
      <c r="I8" t="n">
        <v>11</v>
      </c>
      <c r="J8" t="n">
        <v>176.66</v>
      </c>
      <c r="K8" t="n">
        <v>51.39</v>
      </c>
      <c r="L8" t="n">
        <v>7</v>
      </c>
      <c r="M8" t="n">
        <v>9</v>
      </c>
      <c r="N8" t="n">
        <v>33.27</v>
      </c>
      <c r="O8" t="n">
        <v>22022.17</v>
      </c>
      <c r="P8" t="n">
        <v>90.77</v>
      </c>
      <c r="Q8" t="n">
        <v>189.98</v>
      </c>
      <c r="R8" t="n">
        <v>32.36</v>
      </c>
      <c r="S8" t="n">
        <v>24.3</v>
      </c>
      <c r="T8" t="n">
        <v>3195.16</v>
      </c>
      <c r="U8" t="n">
        <v>0.75</v>
      </c>
      <c r="V8" t="n">
        <v>0.86</v>
      </c>
      <c r="W8" t="n">
        <v>2.96</v>
      </c>
      <c r="X8" t="n">
        <v>0.2</v>
      </c>
      <c r="Y8" t="n">
        <v>2</v>
      </c>
      <c r="Z8" t="n">
        <v>10</v>
      </c>
      <c r="AA8" t="n">
        <v>69.32879589319667</v>
      </c>
      <c r="AB8" t="n">
        <v>94.85871711164707</v>
      </c>
      <c r="AC8" t="n">
        <v>85.80553428558041</v>
      </c>
      <c r="AD8" t="n">
        <v>69328.79589319667</v>
      </c>
      <c r="AE8" t="n">
        <v>94858.71711164707</v>
      </c>
      <c r="AF8" t="n">
        <v>2.381038872279907e-06</v>
      </c>
      <c r="AG8" t="n">
        <v>0.1046875</v>
      </c>
      <c r="AH8" t="n">
        <v>85805.5342855804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10.0643</v>
      </c>
      <c r="E9" t="n">
        <v>9.94</v>
      </c>
      <c r="F9" t="n">
        <v>7.26</v>
      </c>
      <c r="G9" t="n">
        <v>48.39</v>
      </c>
      <c r="H9" t="n">
        <v>0.8</v>
      </c>
      <c r="I9" t="n">
        <v>9</v>
      </c>
      <c r="J9" t="n">
        <v>178.14</v>
      </c>
      <c r="K9" t="n">
        <v>51.39</v>
      </c>
      <c r="L9" t="n">
        <v>8</v>
      </c>
      <c r="M9" t="n">
        <v>7</v>
      </c>
      <c r="N9" t="n">
        <v>33.75</v>
      </c>
      <c r="O9" t="n">
        <v>22204.83</v>
      </c>
      <c r="P9" t="n">
        <v>89.25</v>
      </c>
      <c r="Q9" t="n">
        <v>190.04</v>
      </c>
      <c r="R9" t="n">
        <v>30.94</v>
      </c>
      <c r="S9" t="n">
        <v>24.3</v>
      </c>
      <c r="T9" t="n">
        <v>2495.16</v>
      </c>
      <c r="U9" t="n">
        <v>0.79</v>
      </c>
      <c r="V9" t="n">
        <v>0.86</v>
      </c>
      <c r="W9" t="n">
        <v>2.95</v>
      </c>
      <c r="X9" t="n">
        <v>0.15</v>
      </c>
      <c r="Y9" t="n">
        <v>2</v>
      </c>
      <c r="Z9" t="n">
        <v>10</v>
      </c>
      <c r="AA9" t="n">
        <v>67.64339929531025</v>
      </c>
      <c r="AB9" t="n">
        <v>92.55268313196979</v>
      </c>
      <c r="AC9" t="n">
        <v>83.71958495238378</v>
      </c>
      <c r="AD9" t="n">
        <v>67643.39929531024</v>
      </c>
      <c r="AE9" t="n">
        <v>92552.68313196978</v>
      </c>
      <c r="AF9" t="n">
        <v>2.40834249786805e-06</v>
      </c>
      <c r="AG9" t="n">
        <v>0.1035416666666667</v>
      </c>
      <c r="AH9" t="n">
        <v>83719.58495238378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10.0584</v>
      </c>
      <c r="E10" t="n">
        <v>9.94</v>
      </c>
      <c r="F10" t="n">
        <v>7.26</v>
      </c>
      <c r="G10" t="n">
        <v>48.43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88.84999999999999</v>
      </c>
      <c r="Q10" t="n">
        <v>190.02</v>
      </c>
      <c r="R10" t="n">
        <v>31.09</v>
      </c>
      <c r="S10" t="n">
        <v>24.3</v>
      </c>
      <c r="T10" t="n">
        <v>2570.31</v>
      </c>
      <c r="U10" t="n">
        <v>0.78</v>
      </c>
      <c r="V10" t="n">
        <v>0.86</v>
      </c>
      <c r="W10" t="n">
        <v>2.95</v>
      </c>
      <c r="X10" t="n">
        <v>0.16</v>
      </c>
      <c r="Y10" t="n">
        <v>2</v>
      </c>
      <c r="Z10" t="n">
        <v>10</v>
      </c>
      <c r="AA10" t="n">
        <v>67.46552848155636</v>
      </c>
      <c r="AB10" t="n">
        <v>92.30931243748536</v>
      </c>
      <c r="AC10" t="n">
        <v>83.49944121540796</v>
      </c>
      <c r="AD10" t="n">
        <v>67465.52848155636</v>
      </c>
      <c r="AE10" t="n">
        <v>92309.31243748537</v>
      </c>
      <c r="AF10" t="n">
        <v>2.406930653950697e-06</v>
      </c>
      <c r="AG10" t="n">
        <v>0.1035416666666667</v>
      </c>
      <c r="AH10" t="n">
        <v>83499.44121540796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10.1126</v>
      </c>
      <c r="E11" t="n">
        <v>9.890000000000001</v>
      </c>
      <c r="F11" t="n">
        <v>7.25</v>
      </c>
      <c r="G11" t="n">
        <v>54.34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88.15000000000001</v>
      </c>
      <c r="Q11" t="n">
        <v>190</v>
      </c>
      <c r="R11" t="n">
        <v>30.46</v>
      </c>
      <c r="S11" t="n">
        <v>24.3</v>
      </c>
      <c r="T11" t="n">
        <v>2263.58</v>
      </c>
      <c r="U11" t="n">
        <v>0.8</v>
      </c>
      <c r="V11" t="n">
        <v>0.86</v>
      </c>
      <c r="W11" t="n">
        <v>2.95</v>
      </c>
      <c r="X11" t="n">
        <v>0.14</v>
      </c>
      <c r="Y11" t="n">
        <v>2</v>
      </c>
      <c r="Z11" t="n">
        <v>10</v>
      </c>
      <c r="AA11" t="n">
        <v>66.71216991046767</v>
      </c>
      <c r="AB11" t="n">
        <v>91.27853400468781</v>
      </c>
      <c r="AC11" t="n">
        <v>82.56703882952966</v>
      </c>
      <c r="AD11" t="n">
        <v>66712.16991046767</v>
      </c>
      <c r="AE11" t="n">
        <v>91278.53400468781</v>
      </c>
      <c r="AF11" t="n">
        <v>2.419900474344012e-06</v>
      </c>
      <c r="AG11" t="n">
        <v>0.1030208333333333</v>
      </c>
      <c r="AH11" t="n">
        <v>82567.03882952966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10.177</v>
      </c>
      <c r="E12" t="n">
        <v>9.83</v>
      </c>
      <c r="F12" t="n">
        <v>7.22</v>
      </c>
      <c r="G12" t="n">
        <v>61.85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87.40000000000001</v>
      </c>
      <c r="Q12" t="n">
        <v>189.99</v>
      </c>
      <c r="R12" t="n">
        <v>29.64</v>
      </c>
      <c r="S12" t="n">
        <v>24.3</v>
      </c>
      <c r="T12" t="n">
        <v>1859.13</v>
      </c>
      <c r="U12" t="n">
        <v>0.82</v>
      </c>
      <c r="V12" t="n">
        <v>0.87</v>
      </c>
      <c r="W12" t="n">
        <v>2.95</v>
      </c>
      <c r="X12" t="n">
        <v>0.11</v>
      </c>
      <c r="Y12" t="n">
        <v>2</v>
      </c>
      <c r="Z12" t="n">
        <v>10</v>
      </c>
      <c r="AA12" t="n">
        <v>65.82806659461956</v>
      </c>
      <c r="AB12" t="n">
        <v>90.06886484405949</v>
      </c>
      <c r="AC12" t="n">
        <v>81.47281879581</v>
      </c>
      <c r="AD12" t="n">
        <v>65828.06659461955</v>
      </c>
      <c r="AE12" t="n">
        <v>90068.86484405948</v>
      </c>
      <c r="AF12" t="n">
        <v>2.435311109645295e-06</v>
      </c>
      <c r="AG12" t="n">
        <v>0.1023958333333333</v>
      </c>
      <c r="AH12" t="n">
        <v>81472.81879581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10.1632</v>
      </c>
      <c r="E13" t="n">
        <v>9.84</v>
      </c>
      <c r="F13" t="n">
        <v>7.23</v>
      </c>
      <c r="G13" t="n">
        <v>61.97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86.51000000000001</v>
      </c>
      <c r="Q13" t="n">
        <v>190</v>
      </c>
      <c r="R13" t="n">
        <v>30.04</v>
      </c>
      <c r="S13" t="n">
        <v>24.3</v>
      </c>
      <c r="T13" t="n">
        <v>2058.69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65.4623779973776</v>
      </c>
      <c r="AB13" t="n">
        <v>89.56851357227104</v>
      </c>
      <c r="AC13" t="n">
        <v>81.02022034715343</v>
      </c>
      <c r="AD13" t="n">
        <v>65462.3779973776</v>
      </c>
      <c r="AE13" t="n">
        <v>89568.51357227104</v>
      </c>
      <c r="AF13" t="n">
        <v>2.432008830652163e-06</v>
      </c>
      <c r="AG13" t="n">
        <v>0.1025</v>
      </c>
      <c r="AH13" t="n">
        <v>81020.22034715343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10.2264</v>
      </c>
      <c r="E14" t="n">
        <v>9.779999999999999</v>
      </c>
      <c r="F14" t="n">
        <v>7.2</v>
      </c>
      <c r="G14" t="n">
        <v>72.03</v>
      </c>
      <c r="H14" t="n">
        <v>1.24</v>
      </c>
      <c r="I14" t="n">
        <v>6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85.90000000000001</v>
      </c>
      <c r="Q14" t="n">
        <v>190.01</v>
      </c>
      <c r="R14" t="n">
        <v>29.28</v>
      </c>
      <c r="S14" t="n">
        <v>24.3</v>
      </c>
      <c r="T14" t="n">
        <v>1681.61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64.67235338769157</v>
      </c>
      <c r="AB14" t="n">
        <v>88.48756704787317</v>
      </c>
      <c r="AC14" t="n">
        <v>80.04243784192582</v>
      </c>
      <c r="AD14" t="n">
        <v>64672.35338769158</v>
      </c>
      <c r="AE14" t="n">
        <v>88487.56704787318</v>
      </c>
      <c r="AF14" t="n">
        <v>2.447132311258391e-06</v>
      </c>
      <c r="AG14" t="n">
        <v>0.101875</v>
      </c>
      <c r="AH14" t="n">
        <v>80042.43784192581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10.222</v>
      </c>
      <c r="E15" t="n">
        <v>9.779999999999999</v>
      </c>
      <c r="F15" t="n">
        <v>7.21</v>
      </c>
      <c r="G15" t="n">
        <v>72.06999999999999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85.44</v>
      </c>
      <c r="Q15" t="n">
        <v>189.99</v>
      </c>
      <c r="R15" t="n">
        <v>29.27</v>
      </c>
      <c r="S15" t="n">
        <v>24.3</v>
      </c>
      <c r="T15" t="n">
        <v>1679.45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64.47813333461984</v>
      </c>
      <c r="AB15" t="n">
        <v>88.22182660287655</v>
      </c>
      <c r="AC15" t="n">
        <v>79.80205929203051</v>
      </c>
      <c r="AD15" t="n">
        <v>64478.13333461984</v>
      </c>
      <c r="AE15" t="n">
        <v>88221.82660287655</v>
      </c>
      <c r="AF15" t="n">
        <v>2.446079410709856e-06</v>
      </c>
      <c r="AG15" t="n">
        <v>0.101875</v>
      </c>
      <c r="AH15" t="n">
        <v>79802.05929203051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10.2719</v>
      </c>
      <c r="E16" t="n">
        <v>9.74</v>
      </c>
      <c r="F16" t="n">
        <v>7.19</v>
      </c>
      <c r="G16" t="n">
        <v>86.31999999999999</v>
      </c>
      <c r="H16" t="n">
        <v>1.41</v>
      </c>
      <c r="I16" t="n">
        <v>5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83.84</v>
      </c>
      <c r="Q16" t="n">
        <v>189.99</v>
      </c>
      <c r="R16" t="n">
        <v>28.84</v>
      </c>
      <c r="S16" t="n">
        <v>24.3</v>
      </c>
      <c r="T16" t="n">
        <v>1469.11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  <c r="AA16" t="n">
        <v>63.27829646674864</v>
      </c>
      <c r="AB16" t="n">
        <v>86.58015686718923</v>
      </c>
      <c r="AC16" t="n">
        <v>78.31706821181872</v>
      </c>
      <c r="AD16" t="n">
        <v>63278.29646674864</v>
      </c>
      <c r="AE16" t="n">
        <v>86580.15686718923</v>
      </c>
      <c r="AF16" t="n">
        <v>2.458020260112558e-06</v>
      </c>
      <c r="AG16" t="n">
        <v>0.1014583333333333</v>
      </c>
      <c r="AH16" t="n">
        <v>78317.06821181873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10.2775</v>
      </c>
      <c r="E17" t="n">
        <v>9.73</v>
      </c>
      <c r="F17" t="n">
        <v>7.19</v>
      </c>
      <c r="G17" t="n">
        <v>86.26000000000001</v>
      </c>
      <c r="H17" t="n">
        <v>1.49</v>
      </c>
      <c r="I17" t="n">
        <v>5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83.98</v>
      </c>
      <c r="Q17" t="n">
        <v>189.96</v>
      </c>
      <c r="R17" t="n">
        <v>28.74</v>
      </c>
      <c r="S17" t="n">
        <v>24.3</v>
      </c>
      <c r="T17" t="n">
        <v>1416.58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63.31869538080934</v>
      </c>
      <c r="AB17" t="n">
        <v>86.63543244368135</v>
      </c>
      <c r="AC17" t="n">
        <v>78.36706836487021</v>
      </c>
      <c r="AD17" t="n">
        <v>63318.69538080934</v>
      </c>
      <c r="AE17" t="n">
        <v>86635.43244368135</v>
      </c>
      <c r="AF17" t="n">
        <v>2.459360315356148e-06</v>
      </c>
      <c r="AG17" t="n">
        <v>0.1013541666666667</v>
      </c>
      <c r="AH17" t="n">
        <v>78367.06836487021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10.279</v>
      </c>
      <c r="E18" t="n">
        <v>9.73</v>
      </c>
      <c r="F18" t="n">
        <v>7.19</v>
      </c>
      <c r="G18" t="n">
        <v>86.23999999999999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83.51000000000001</v>
      </c>
      <c r="Q18" t="n">
        <v>189.98</v>
      </c>
      <c r="R18" t="n">
        <v>28.7</v>
      </c>
      <c r="S18" t="n">
        <v>24.3</v>
      </c>
      <c r="T18" t="n">
        <v>1396.16</v>
      </c>
      <c r="U18" t="n">
        <v>0.85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63.06090691342323</v>
      </c>
      <c r="AB18" t="n">
        <v>86.28271488977933</v>
      </c>
      <c r="AC18" t="n">
        <v>78.04801367927028</v>
      </c>
      <c r="AD18" t="n">
        <v>63060.90691342323</v>
      </c>
      <c r="AE18" t="n">
        <v>86282.71488977932</v>
      </c>
      <c r="AF18" t="n">
        <v>2.459719258724967e-06</v>
      </c>
      <c r="AG18" t="n">
        <v>0.1013541666666667</v>
      </c>
      <c r="AH18" t="n">
        <v>78048.01367927028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10.2889</v>
      </c>
      <c r="E19" t="n">
        <v>9.720000000000001</v>
      </c>
      <c r="F19" t="n">
        <v>7.18</v>
      </c>
      <c r="G19" t="n">
        <v>86.13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82.22</v>
      </c>
      <c r="Q19" t="n">
        <v>189.98</v>
      </c>
      <c r="R19" t="n">
        <v>28.39</v>
      </c>
      <c r="S19" t="n">
        <v>24.3</v>
      </c>
      <c r="T19" t="n">
        <v>1242.89</v>
      </c>
      <c r="U19" t="n">
        <v>0.86</v>
      </c>
      <c r="V19" t="n">
        <v>0.87</v>
      </c>
      <c r="W19" t="n">
        <v>2.95</v>
      </c>
      <c r="X19" t="n">
        <v>0.07000000000000001</v>
      </c>
      <c r="Y19" t="n">
        <v>2</v>
      </c>
      <c r="Z19" t="n">
        <v>10</v>
      </c>
      <c r="AA19" t="n">
        <v>62.29596846874421</v>
      </c>
      <c r="AB19" t="n">
        <v>85.23609236306756</v>
      </c>
      <c r="AC19" t="n">
        <v>77.10127933756362</v>
      </c>
      <c r="AD19" t="n">
        <v>62295.96846874421</v>
      </c>
      <c r="AE19" t="n">
        <v>85236.09236306755</v>
      </c>
      <c r="AF19" t="n">
        <v>2.46208828495917e-06</v>
      </c>
      <c r="AG19" t="n">
        <v>0.10125</v>
      </c>
      <c r="AH19" t="n">
        <v>77101.27933756362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10.2837</v>
      </c>
      <c r="E20" t="n">
        <v>9.720000000000001</v>
      </c>
      <c r="F20" t="n">
        <v>7.18</v>
      </c>
      <c r="G20" t="n">
        <v>86.19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80.93000000000001</v>
      </c>
      <c r="Q20" t="n">
        <v>190.01</v>
      </c>
      <c r="R20" t="n">
        <v>28.57</v>
      </c>
      <c r="S20" t="n">
        <v>24.3</v>
      </c>
      <c r="T20" t="n">
        <v>1331.3</v>
      </c>
      <c r="U20" t="n">
        <v>0.85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61.64384833938052</v>
      </c>
      <c r="AB20" t="n">
        <v>84.34383283256295</v>
      </c>
      <c r="AC20" t="n">
        <v>76.29417580435599</v>
      </c>
      <c r="AD20" t="n">
        <v>61643.84833938052</v>
      </c>
      <c r="AE20" t="n">
        <v>84343.83283256296</v>
      </c>
      <c r="AF20" t="n">
        <v>2.460843947947265e-06</v>
      </c>
      <c r="AG20" t="n">
        <v>0.10125</v>
      </c>
      <c r="AH20" t="n">
        <v>76294.17580435598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10.3442</v>
      </c>
      <c r="E21" t="n">
        <v>9.67</v>
      </c>
      <c r="F21" t="n">
        <v>7.16</v>
      </c>
      <c r="G21" t="n">
        <v>107.39</v>
      </c>
      <c r="H21" t="n">
        <v>1.81</v>
      </c>
      <c r="I21" t="n">
        <v>4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80.76000000000001</v>
      </c>
      <c r="Q21" t="n">
        <v>189.96</v>
      </c>
      <c r="R21" t="n">
        <v>27.89</v>
      </c>
      <c r="S21" t="n">
        <v>24.3</v>
      </c>
      <c r="T21" t="n">
        <v>997.99</v>
      </c>
      <c r="U21" t="n">
        <v>0.87</v>
      </c>
      <c r="V21" t="n">
        <v>0.87</v>
      </c>
      <c r="W21" t="n">
        <v>2.94</v>
      </c>
      <c r="X21" t="n">
        <v>0.05</v>
      </c>
      <c r="Y21" t="n">
        <v>2</v>
      </c>
      <c r="Z21" t="n">
        <v>10</v>
      </c>
      <c r="AA21" t="n">
        <v>61.15686236795786</v>
      </c>
      <c r="AB21" t="n">
        <v>83.677517142158</v>
      </c>
      <c r="AC21" t="n">
        <v>75.69145234826311</v>
      </c>
      <c r="AD21" t="n">
        <v>61156.86236795786</v>
      </c>
      <c r="AE21" t="n">
        <v>83677.517142158</v>
      </c>
      <c r="AF21" t="n">
        <v>2.47532133048962e-06</v>
      </c>
      <c r="AG21" t="n">
        <v>0.1007291666666667</v>
      </c>
      <c r="AH21" t="n">
        <v>75691.45234826312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10.3445</v>
      </c>
      <c r="E22" t="n">
        <v>9.67</v>
      </c>
      <c r="F22" t="n">
        <v>7.16</v>
      </c>
      <c r="G22" t="n">
        <v>107.38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80.47</v>
      </c>
      <c r="Q22" t="n">
        <v>189.98</v>
      </c>
      <c r="R22" t="n">
        <v>27.89</v>
      </c>
      <c r="S22" t="n">
        <v>24.3</v>
      </c>
      <c r="T22" t="n">
        <v>995.63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61.0025835332905</v>
      </c>
      <c r="AB22" t="n">
        <v>83.46642603426443</v>
      </c>
      <c r="AC22" t="n">
        <v>75.50050747943858</v>
      </c>
      <c r="AD22" t="n">
        <v>61002.5835332905</v>
      </c>
      <c r="AE22" t="n">
        <v>83466.42603426443</v>
      </c>
      <c r="AF22" t="n">
        <v>2.475393119163384e-06</v>
      </c>
      <c r="AG22" t="n">
        <v>0.1007291666666667</v>
      </c>
      <c r="AH22" t="n">
        <v>75500.50747943859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10.3427</v>
      </c>
      <c r="E23" t="n">
        <v>9.67</v>
      </c>
      <c r="F23" t="n">
        <v>7.16</v>
      </c>
      <c r="G23" t="n">
        <v>107.41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80.05</v>
      </c>
      <c r="Q23" t="n">
        <v>189.98</v>
      </c>
      <c r="R23" t="n">
        <v>27.88</v>
      </c>
      <c r="S23" t="n">
        <v>24.3</v>
      </c>
      <c r="T23" t="n">
        <v>990.71</v>
      </c>
      <c r="U23" t="n">
        <v>0.87</v>
      </c>
      <c r="V23" t="n">
        <v>0.87</v>
      </c>
      <c r="W23" t="n">
        <v>2.94</v>
      </c>
      <c r="X23" t="n">
        <v>0.05</v>
      </c>
      <c r="Y23" t="n">
        <v>2</v>
      </c>
      <c r="Z23" t="n">
        <v>10</v>
      </c>
      <c r="AA23" t="n">
        <v>60.79187609952233</v>
      </c>
      <c r="AB23" t="n">
        <v>83.17812682762704</v>
      </c>
      <c r="AC23" t="n">
        <v>75.23972314445211</v>
      </c>
      <c r="AD23" t="n">
        <v>60791.87609952233</v>
      </c>
      <c r="AE23" t="n">
        <v>83178.12682762704</v>
      </c>
      <c r="AF23" t="n">
        <v>2.474962387120801e-06</v>
      </c>
      <c r="AG23" t="n">
        <v>0.1007291666666667</v>
      </c>
      <c r="AH23" t="n">
        <v>75239.72314445212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10.3442</v>
      </c>
      <c r="E24" t="n">
        <v>9.67</v>
      </c>
      <c r="F24" t="n">
        <v>7.16</v>
      </c>
      <c r="G24" t="n">
        <v>107.39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79.28</v>
      </c>
      <c r="Q24" t="n">
        <v>190.01</v>
      </c>
      <c r="R24" t="n">
        <v>27.89</v>
      </c>
      <c r="S24" t="n">
        <v>24.3</v>
      </c>
      <c r="T24" t="n">
        <v>998.89</v>
      </c>
      <c r="U24" t="n">
        <v>0.87</v>
      </c>
      <c r="V24" t="n">
        <v>0.87</v>
      </c>
      <c r="W24" t="n">
        <v>2.94</v>
      </c>
      <c r="X24" t="n">
        <v>0.05</v>
      </c>
      <c r="Y24" t="n">
        <v>2</v>
      </c>
      <c r="Z24" t="n">
        <v>10</v>
      </c>
      <c r="AA24" t="n">
        <v>60.37825225996512</v>
      </c>
      <c r="AB24" t="n">
        <v>82.6121884425492</v>
      </c>
      <c r="AC24" t="n">
        <v>74.72779712454641</v>
      </c>
      <c r="AD24" t="n">
        <v>60378.25225996511</v>
      </c>
      <c r="AE24" t="n">
        <v>82612.1884425492</v>
      </c>
      <c r="AF24" t="n">
        <v>2.47532133048962e-06</v>
      </c>
      <c r="AG24" t="n">
        <v>0.1007291666666667</v>
      </c>
      <c r="AH24" t="n">
        <v>74727.79712454641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10.3526</v>
      </c>
      <c r="E25" t="n">
        <v>9.66</v>
      </c>
      <c r="F25" t="n">
        <v>7.15</v>
      </c>
      <c r="G25" t="n">
        <v>107.27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78.12</v>
      </c>
      <c r="Q25" t="n">
        <v>189.96</v>
      </c>
      <c r="R25" t="n">
        <v>27.52</v>
      </c>
      <c r="S25" t="n">
        <v>24.3</v>
      </c>
      <c r="T25" t="n">
        <v>812.4</v>
      </c>
      <c r="U25" t="n">
        <v>0.88</v>
      </c>
      <c r="V25" t="n">
        <v>0.88</v>
      </c>
      <c r="W25" t="n">
        <v>2.95</v>
      </c>
      <c r="X25" t="n">
        <v>0.04</v>
      </c>
      <c r="Y25" t="n">
        <v>2</v>
      </c>
      <c r="Z25" t="n">
        <v>10</v>
      </c>
      <c r="AA25" t="n">
        <v>59.69738751735957</v>
      </c>
      <c r="AB25" t="n">
        <v>81.68059926408426</v>
      </c>
      <c r="AC25" t="n">
        <v>73.88511750978026</v>
      </c>
      <c r="AD25" t="n">
        <v>59697.38751735957</v>
      </c>
      <c r="AE25" t="n">
        <v>81680.59926408426</v>
      </c>
      <c r="AF25" t="n">
        <v>2.477331413355005e-06</v>
      </c>
      <c r="AG25" t="n">
        <v>0.100625</v>
      </c>
      <c r="AH25" t="n">
        <v>73885.11750978026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10.349</v>
      </c>
      <c r="E26" t="n">
        <v>9.66</v>
      </c>
      <c r="F26" t="n">
        <v>7.15</v>
      </c>
      <c r="G26" t="n">
        <v>107.32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78.61</v>
      </c>
      <c r="Q26" t="n">
        <v>189.96</v>
      </c>
      <c r="R26" t="n">
        <v>27.55</v>
      </c>
      <c r="S26" t="n">
        <v>24.3</v>
      </c>
      <c r="T26" t="n">
        <v>827.0700000000001</v>
      </c>
      <c r="U26" t="n">
        <v>0.88</v>
      </c>
      <c r="V26" t="n">
        <v>0.87</v>
      </c>
      <c r="W26" t="n">
        <v>2.95</v>
      </c>
      <c r="X26" t="n">
        <v>0.05</v>
      </c>
      <c r="Y26" t="n">
        <v>2</v>
      </c>
      <c r="Z26" t="n">
        <v>10</v>
      </c>
      <c r="AA26" t="n">
        <v>59.97514766108533</v>
      </c>
      <c r="AB26" t="n">
        <v>82.06064294664236</v>
      </c>
      <c r="AC26" t="n">
        <v>74.22889035666978</v>
      </c>
      <c r="AD26" t="n">
        <v>59975.14766108533</v>
      </c>
      <c r="AE26" t="n">
        <v>82060.64294664236</v>
      </c>
      <c r="AF26" t="n">
        <v>2.47646994926984e-06</v>
      </c>
      <c r="AG26" t="n">
        <v>0.100625</v>
      </c>
      <c r="AH26" t="n">
        <v>74228.89035666978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10.1229</v>
      </c>
      <c r="E2" t="n">
        <v>9.880000000000001</v>
      </c>
      <c r="F2" t="n">
        <v>7.74</v>
      </c>
      <c r="G2" t="n">
        <v>14.51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30</v>
      </c>
      <c r="N2" t="n">
        <v>5.51</v>
      </c>
      <c r="O2" t="n">
        <v>6564.78</v>
      </c>
      <c r="P2" t="n">
        <v>42.82</v>
      </c>
      <c r="Q2" t="n">
        <v>190.31</v>
      </c>
      <c r="R2" t="n">
        <v>45.86</v>
      </c>
      <c r="S2" t="n">
        <v>24.3</v>
      </c>
      <c r="T2" t="n">
        <v>9842.07</v>
      </c>
      <c r="U2" t="n">
        <v>0.53</v>
      </c>
      <c r="V2" t="n">
        <v>0.8100000000000001</v>
      </c>
      <c r="W2" t="n">
        <v>2.99</v>
      </c>
      <c r="X2" t="n">
        <v>0.63</v>
      </c>
      <c r="Y2" t="n">
        <v>2</v>
      </c>
      <c r="Z2" t="n">
        <v>10</v>
      </c>
      <c r="AA2" t="n">
        <v>35.21652551167566</v>
      </c>
      <c r="AB2" t="n">
        <v>48.18480384839321</v>
      </c>
      <c r="AC2" t="n">
        <v>43.58611379698585</v>
      </c>
      <c r="AD2" t="n">
        <v>35216.52551167565</v>
      </c>
      <c r="AE2" t="n">
        <v>48184.80384839321</v>
      </c>
      <c r="AF2" t="n">
        <v>2.898980978816981e-06</v>
      </c>
      <c r="AG2" t="n">
        <v>0.1029166666666667</v>
      </c>
      <c r="AH2" t="n">
        <v>43586.11379698585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10.7261</v>
      </c>
      <c r="E3" t="n">
        <v>9.32</v>
      </c>
      <c r="F3" t="n">
        <v>7.39</v>
      </c>
      <c r="G3" t="n">
        <v>29.57</v>
      </c>
      <c r="H3" t="n">
        <v>0.66</v>
      </c>
      <c r="I3" t="n">
        <v>15</v>
      </c>
      <c r="J3" t="n">
        <v>52.47</v>
      </c>
      <c r="K3" t="n">
        <v>24.83</v>
      </c>
      <c r="L3" t="n">
        <v>2</v>
      </c>
      <c r="M3" t="n">
        <v>13</v>
      </c>
      <c r="N3" t="n">
        <v>5.64</v>
      </c>
      <c r="O3" t="n">
        <v>6705.1</v>
      </c>
      <c r="P3" t="n">
        <v>38.03</v>
      </c>
      <c r="Q3" t="n">
        <v>190.08</v>
      </c>
      <c r="R3" t="n">
        <v>34.92</v>
      </c>
      <c r="S3" t="n">
        <v>24.3</v>
      </c>
      <c r="T3" t="n">
        <v>4456.68</v>
      </c>
      <c r="U3" t="n">
        <v>0.7</v>
      </c>
      <c r="V3" t="n">
        <v>0.85</v>
      </c>
      <c r="W3" t="n">
        <v>2.97</v>
      </c>
      <c r="X3" t="n">
        <v>0.28</v>
      </c>
      <c r="Y3" t="n">
        <v>2</v>
      </c>
      <c r="Z3" t="n">
        <v>10</v>
      </c>
      <c r="AA3" t="n">
        <v>30.45717868497907</v>
      </c>
      <c r="AB3" t="n">
        <v>41.67285555257521</v>
      </c>
      <c r="AC3" t="n">
        <v>37.69565670692451</v>
      </c>
      <c r="AD3" t="n">
        <v>30457.17868497907</v>
      </c>
      <c r="AE3" t="n">
        <v>41672.85555257522</v>
      </c>
      <c r="AF3" t="n">
        <v>3.071724493661779e-06</v>
      </c>
      <c r="AG3" t="n">
        <v>0.09708333333333334</v>
      </c>
      <c r="AH3" t="n">
        <v>37695.65670692451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10.8705</v>
      </c>
      <c r="E4" t="n">
        <v>9.199999999999999</v>
      </c>
      <c r="F4" t="n">
        <v>7.32</v>
      </c>
      <c r="G4" t="n">
        <v>39.91</v>
      </c>
      <c r="H4" t="n">
        <v>0.97</v>
      </c>
      <c r="I4" t="n">
        <v>11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35.73</v>
      </c>
      <c r="Q4" t="n">
        <v>190.13</v>
      </c>
      <c r="R4" t="n">
        <v>32.23</v>
      </c>
      <c r="S4" t="n">
        <v>24.3</v>
      </c>
      <c r="T4" t="n">
        <v>3133.06</v>
      </c>
      <c r="U4" t="n">
        <v>0.75</v>
      </c>
      <c r="V4" t="n">
        <v>0.86</v>
      </c>
      <c r="W4" t="n">
        <v>2.97</v>
      </c>
      <c r="X4" t="n">
        <v>0.21</v>
      </c>
      <c r="Y4" t="n">
        <v>2</v>
      </c>
      <c r="Z4" t="n">
        <v>10</v>
      </c>
      <c r="AA4" t="n">
        <v>28.83605798878264</v>
      </c>
      <c r="AB4" t="n">
        <v>39.45476669725242</v>
      </c>
      <c r="AC4" t="n">
        <v>35.68925913883986</v>
      </c>
      <c r="AD4" t="n">
        <v>28836.05798878264</v>
      </c>
      <c r="AE4" t="n">
        <v>39454.76669725242</v>
      </c>
      <c r="AF4" t="n">
        <v>3.113077549934307e-06</v>
      </c>
      <c r="AG4" t="n">
        <v>0.09583333333333333</v>
      </c>
      <c r="AH4" t="n">
        <v>35689.25913883986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7.9512</v>
      </c>
      <c r="E2" t="n">
        <v>12.58</v>
      </c>
      <c r="F2" t="n">
        <v>8.52</v>
      </c>
      <c r="G2" t="n">
        <v>7.41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94.44</v>
      </c>
      <c r="Q2" t="n">
        <v>190.52</v>
      </c>
      <c r="R2" t="n">
        <v>69.34999999999999</v>
      </c>
      <c r="S2" t="n">
        <v>24.3</v>
      </c>
      <c r="T2" t="n">
        <v>21401.79</v>
      </c>
      <c r="U2" t="n">
        <v>0.35</v>
      </c>
      <c r="V2" t="n">
        <v>0.74</v>
      </c>
      <c r="W2" t="n">
        <v>3.07</v>
      </c>
      <c r="X2" t="n">
        <v>1.4</v>
      </c>
      <c r="Y2" t="n">
        <v>2</v>
      </c>
      <c r="Z2" t="n">
        <v>10</v>
      </c>
      <c r="AA2" t="n">
        <v>89.8975438120068</v>
      </c>
      <c r="AB2" t="n">
        <v>123.001785443264</v>
      </c>
      <c r="AC2" t="n">
        <v>111.2626676746813</v>
      </c>
      <c r="AD2" t="n">
        <v>89897.5438120068</v>
      </c>
      <c r="AE2" t="n">
        <v>123001.785443264</v>
      </c>
      <c r="AF2" t="n">
        <v>1.978126578762094e-06</v>
      </c>
      <c r="AG2" t="n">
        <v>0.1310416666666667</v>
      </c>
      <c r="AH2" t="n">
        <v>111262.6676746813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9.2578</v>
      </c>
      <c r="E3" t="n">
        <v>10.8</v>
      </c>
      <c r="F3" t="n">
        <v>7.75</v>
      </c>
      <c r="G3" t="n">
        <v>14.53</v>
      </c>
      <c r="H3" t="n">
        <v>0.26</v>
      </c>
      <c r="I3" t="n">
        <v>32</v>
      </c>
      <c r="J3" t="n">
        <v>134.55</v>
      </c>
      <c r="K3" t="n">
        <v>46.47</v>
      </c>
      <c r="L3" t="n">
        <v>2</v>
      </c>
      <c r="M3" t="n">
        <v>30</v>
      </c>
      <c r="N3" t="n">
        <v>21.09</v>
      </c>
      <c r="O3" t="n">
        <v>16828.84</v>
      </c>
      <c r="P3" t="n">
        <v>85.16</v>
      </c>
      <c r="Q3" t="n">
        <v>190.08</v>
      </c>
      <c r="R3" t="n">
        <v>45.92</v>
      </c>
      <c r="S3" t="n">
        <v>24.3</v>
      </c>
      <c r="T3" t="n">
        <v>9870.559999999999</v>
      </c>
      <c r="U3" t="n">
        <v>0.53</v>
      </c>
      <c r="V3" t="n">
        <v>0.8100000000000001</v>
      </c>
      <c r="W3" t="n">
        <v>3</v>
      </c>
      <c r="X3" t="n">
        <v>0.64</v>
      </c>
      <c r="Y3" t="n">
        <v>2</v>
      </c>
      <c r="Z3" t="n">
        <v>10</v>
      </c>
      <c r="AA3" t="n">
        <v>70.17945797724062</v>
      </c>
      <c r="AB3" t="n">
        <v>96.02263050359792</v>
      </c>
      <c r="AC3" t="n">
        <v>86.85836541696655</v>
      </c>
      <c r="AD3" t="n">
        <v>70179.45797724061</v>
      </c>
      <c r="AE3" t="n">
        <v>96022.63050359792</v>
      </c>
      <c r="AF3" t="n">
        <v>2.3031869706288e-06</v>
      </c>
      <c r="AG3" t="n">
        <v>0.1125</v>
      </c>
      <c r="AH3" t="n">
        <v>86858.36541696655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9.7342</v>
      </c>
      <c r="E4" t="n">
        <v>10.27</v>
      </c>
      <c r="F4" t="n">
        <v>7.52</v>
      </c>
      <c r="G4" t="n">
        <v>21.49</v>
      </c>
      <c r="H4" t="n">
        <v>0.39</v>
      </c>
      <c r="I4" t="n">
        <v>21</v>
      </c>
      <c r="J4" t="n">
        <v>135.9</v>
      </c>
      <c r="K4" t="n">
        <v>46.47</v>
      </c>
      <c r="L4" t="n">
        <v>3</v>
      </c>
      <c r="M4" t="n">
        <v>19</v>
      </c>
      <c r="N4" t="n">
        <v>21.43</v>
      </c>
      <c r="O4" t="n">
        <v>16994.64</v>
      </c>
      <c r="P4" t="n">
        <v>81.81999999999999</v>
      </c>
      <c r="Q4" t="n">
        <v>190</v>
      </c>
      <c r="R4" t="n">
        <v>38.83</v>
      </c>
      <c r="S4" t="n">
        <v>24.3</v>
      </c>
      <c r="T4" t="n">
        <v>6384.26</v>
      </c>
      <c r="U4" t="n">
        <v>0.63</v>
      </c>
      <c r="V4" t="n">
        <v>0.83</v>
      </c>
      <c r="W4" t="n">
        <v>2.98</v>
      </c>
      <c r="X4" t="n">
        <v>0.41</v>
      </c>
      <c r="Y4" t="n">
        <v>2</v>
      </c>
      <c r="Z4" t="n">
        <v>10</v>
      </c>
      <c r="AA4" t="n">
        <v>64.44447184333958</v>
      </c>
      <c r="AB4" t="n">
        <v>88.17576946546677</v>
      </c>
      <c r="AC4" t="n">
        <v>79.76039778317352</v>
      </c>
      <c r="AD4" t="n">
        <v>64444.47184333959</v>
      </c>
      <c r="AE4" t="n">
        <v>88175.76946546677</v>
      </c>
      <c r="AF4" t="n">
        <v>2.421707382908992e-06</v>
      </c>
      <c r="AG4" t="n">
        <v>0.1069791666666667</v>
      </c>
      <c r="AH4" t="n">
        <v>79760.39778317351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9.9679</v>
      </c>
      <c r="E5" t="n">
        <v>10.03</v>
      </c>
      <c r="F5" t="n">
        <v>7.42</v>
      </c>
      <c r="G5" t="n">
        <v>27.81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14</v>
      </c>
      <c r="N5" t="n">
        <v>21.78</v>
      </c>
      <c r="O5" t="n">
        <v>17160.92</v>
      </c>
      <c r="P5" t="n">
        <v>79.84999999999999</v>
      </c>
      <c r="Q5" t="n">
        <v>190.05</v>
      </c>
      <c r="R5" t="n">
        <v>35.92</v>
      </c>
      <c r="S5" t="n">
        <v>24.3</v>
      </c>
      <c r="T5" t="n">
        <v>4952.47</v>
      </c>
      <c r="U5" t="n">
        <v>0.68</v>
      </c>
      <c r="V5" t="n">
        <v>0.84</v>
      </c>
      <c r="W5" t="n">
        <v>2.96</v>
      </c>
      <c r="X5" t="n">
        <v>0.31</v>
      </c>
      <c r="Y5" t="n">
        <v>2</v>
      </c>
      <c r="Z5" t="n">
        <v>10</v>
      </c>
      <c r="AA5" t="n">
        <v>61.67854011693551</v>
      </c>
      <c r="AB5" t="n">
        <v>84.39129965310687</v>
      </c>
      <c r="AC5" t="n">
        <v>76.33711245816731</v>
      </c>
      <c r="AD5" t="n">
        <v>61678.54011693551</v>
      </c>
      <c r="AE5" t="n">
        <v>84391.29965310686</v>
      </c>
      <c r="AF5" t="n">
        <v>2.479848063744174e-06</v>
      </c>
      <c r="AG5" t="n">
        <v>0.1044791666666667</v>
      </c>
      <c r="AH5" t="n">
        <v>76337.11245816731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10.1178</v>
      </c>
      <c r="E6" t="n">
        <v>9.880000000000001</v>
      </c>
      <c r="F6" t="n">
        <v>7.35</v>
      </c>
      <c r="G6" t="n">
        <v>33.92</v>
      </c>
      <c r="H6" t="n">
        <v>0.64</v>
      </c>
      <c r="I6" t="n">
        <v>13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78.20999999999999</v>
      </c>
      <c r="Q6" t="n">
        <v>190.1</v>
      </c>
      <c r="R6" t="n">
        <v>33.76</v>
      </c>
      <c r="S6" t="n">
        <v>24.3</v>
      </c>
      <c r="T6" t="n">
        <v>3887.29</v>
      </c>
      <c r="U6" t="n">
        <v>0.72</v>
      </c>
      <c r="V6" t="n">
        <v>0.85</v>
      </c>
      <c r="W6" t="n">
        <v>2.96</v>
      </c>
      <c r="X6" t="n">
        <v>0.24</v>
      </c>
      <c r="Y6" t="n">
        <v>2</v>
      </c>
      <c r="Z6" t="n">
        <v>10</v>
      </c>
      <c r="AA6" t="n">
        <v>59.75660179357991</v>
      </c>
      <c r="AB6" t="n">
        <v>81.76161884915841</v>
      </c>
      <c r="AC6" t="n">
        <v>73.95840469936664</v>
      </c>
      <c r="AD6" t="n">
        <v>59756.60179357991</v>
      </c>
      <c r="AE6" t="n">
        <v>81761.6188491584</v>
      </c>
      <c r="AF6" t="n">
        <v>2.517140695567853e-06</v>
      </c>
      <c r="AG6" t="n">
        <v>0.1029166666666667</v>
      </c>
      <c r="AH6" t="n">
        <v>73958.40469936664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10.2252</v>
      </c>
      <c r="E7" t="n">
        <v>9.779999999999999</v>
      </c>
      <c r="F7" t="n">
        <v>7.3</v>
      </c>
      <c r="G7" t="n">
        <v>39.82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76.76000000000001</v>
      </c>
      <c r="Q7" t="n">
        <v>190.09</v>
      </c>
      <c r="R7" t="n">
        <v>32.12</v>
      </c>
      <c r="S7" t="n">
        <v>24.3</v>
      </c>
      <c r="T7" t="n">
        <v>3078.61</v>
      </c>
      <c r="U7" t="n">
        <v>0.76</v>
      </c>
      <c r="V7" t="n">
        <v>0.86</v>
      </c>
      <c r="W7" t="n">
        <v>2.96</v>
      </c>
      <c r="X7" t="n">
        <v>0.19</v>
      </c>
      <c r="Y7" t="n">
        <v>2</v>
      </c>
      <c r="Z7" t="n">
        <v>10</v>
      </c>
      <c r="AA7" t="n">
        <v>58.26834509405451</v>
      </c>
      <c r="AB7" t="n">
        <v>79.72532037561706</v>
      </c>
      <c r="AC7" t="n">
        <v>72.11644769417657</v>
      </c>
      <c r="AD7" t="n">
        <v>58268.34509405451</v>
      </c>
      <c r="AE7" t="n">
        <v>79725.32037561706</v>
      </c>
      <c r="AF7" t="n">
        <v>2.543860032845126e-06</v>
      </c>
      <c r="AG7" t="n">
        <v>0.101875</v>
      </c>
      <c r="AH7" t="n">
        <v>72116.44769417658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10.3113</v>
      </c>
      <c r="E8" t="n">
        <v>9.699999999999999</v>
      </c>
      <c r="F8" t="n">
        <v>7.27</v>
      </c>
      <c r="G8" t="n">
        <v>48.49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75.56999999999999</v>
      </c>
      <c r="Q8" t="n">
        <v>190</v>
      </c>
      <c r="R8" t="n">
        <v>31.34</v>
      </c>
      <c r="S8" t="n">
        <v>24.3</v>
      </c>
      <c r="T8" t="n">
        <v>2699.16</v>
      </c>
      <c r="U8" t="n">
        <v>0.78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57.10427687034919</v>
      </c>
      <c r="AB8" t="n">
        <v>78.13259087687864</v>
      </c>
      <c r="AC8" t="n">
        <v>70.67572606338737</v>
      </c>
      <c r="AD8" t="n">
        <v>57104.27687034919</v>
      </c>
      <c r="AE8" t="n">
        <v>78132.59087687863</v>
      </c>
      <c r="AF8" t="n">
        <v>2.56528028367914e-06</v>
      </c>
      <c r="AG8" t="n">
        <v>0.1010416666666667</v>
      </c>
      <c r="AH8" t="n">
        <v>70675.72606338737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10.3672</v>
      </c>
      <c r="E9" t="n">
        <v>9.65</v>
      </c>
      <c r="F9" t="n">
        <v>7.25</v>
      </c>
      <c r="G9" t="n">
        <v>54.36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6</v>
      </c>
      <c r="N9" t="n">
        <v>23.21</v>
      </c>
      <c r="O9" t="n">
        <v>17831.04</v>
      </c>
      <c r="P9" t="n">
        <v>74.59999999999999</v>
      </c>
      <c r="Q9" t="n">
        <v>189.99</v>
      </c>
      <c r="R9" t="n">
        <v>30.56</v>
      </c>
      <c r="S9" t="n">
        <v>24.3</v>
      </c>
      <c r="T9" t="n">
        <v>2313.31</v>
      </c>
      <c r="U9" t="n">
        <v>0.8</v>
      </c>
      <c r="V9" t="n">
        <v>0.86</v>
      </c>
      <c r="W9" t="n">
        <v>2.95</v>
      </c>
      <c r="X9" t="n">
        <v>0.14</v>
      </c>
      <c r="Y9" t="n">
        <v>2</v>
      </c>
      <c r="Z9" t="n">
        <v>10</v>
      </c>
      <c r="AA9" t="n">
        <v>56.25418571198588</v>
      </c>
      <c r="AB9" t="n">
        <v>76.96945865063149</v>
      </c>
      <c r="AC9" t="n">
        <v>69.62360154434654</v>
      </c>
      <c r="AD9" t="n">
        <v>56254.18571198588</v>
      </c>
      <c r="AE9" t="n">
        <v>76969.4586506315</v>
      </c>
      <c r="AF9" t="n">
        <v>2.579187275800179e-06</v>
      </c>
      <c r="AG9" t="n">
        <v>0.1005208333333333</v>
      </c>
      <c r="AH9" t="n">
        <v>69623.60154434654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10.4115</v>
      </c>
      <c r="E10" t="n">
        <v>9.6</v>
      </c>
      <c r="F10" t="n">
        <v>7.23</v>
      </c>
      <c r="G10" t="n">
        <v>62</v>
      </c>
      <c r="H10" t="n">
        <v>1.11</v>
      </c>
      <c r="I10" t="n">
        <v>7</v>
      </c>
      <c r="J10" t="n">
        <v>144.05</v>
      </c>
      <c r="K10" t="n">
        <v>46.47</v>
      </c>
      <c r="L10" t="n">
        <v>9</v>
      </c>
      <c r="M10" t="n">
        <v>5</v>
      </c>
      <c r="N10" t="n">
        <v>23.58</v>
      </c>
      <c r="O10" t="n">
        <v>17999.83</v>
      </c>
      <c r="P10" t="n">
        <v>73.63</v>
      </c>
      <c r="Q10" t="n">
        <v>190.05</v>
      </c>
      <c r="R10" t="n">
        <v>30.17</v>
      </c>
      <c r="S10" t="n">
        <v>24.3</v>
      </c>
      <c r="T10" t="n">
        <v>2123.33</v>
      </c>
      <c r="U10" t="n">
        <v>0.8100000000000001</v>
      </c>
      <c r="V10" t="n">
        <v>0.87</v>
      </c>
      <c r="W10" t="n">
        <v>2.95</v>
      </c>
      <c r="X10" t="n">
        <v>0.13</v>
      </c>
      <c r="Y10" t="n">
        <v>2</v>
      </c>
      <c r="Z10" t="n">
        <v>10</v>
      </c>
      <c r="AA10" t="n">
        <v>55.4728065100817</v>
      </c>
      <c r="AB10" t="n">
        <v>75.90034115456925</v>
      </c>
      <c r="AC10" t="n">
        <v>68.65651912159231</v>
      </c>
      <c r="AD10" t="n">
        <v>55472.8065100817</v>
      </c>
      <c r="AE10" t="n">
        <v>75900.34115456925</v>
      </c>
      <c r="AF10" t="n">
        <v>2.590208380468551e-06</v>
      </c>
      <c r="AG10" t="n">
        <v>0.09999999999999999</v>
      </c>
      <c r="AH10" t="n">
        <v>68656.51912159231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10.417</v>
      </c>
      <c r="E11" t="n">
        <v>9.6</v>
      </c>
      <c r="F11" t="n">
        <v>7.23</v>
      </c>
      <c r="G11" t="n">
        <v>61.96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72.29000000000001</v>
      </c>
      <c r="Q11" t="n">
        <v>190</v>
      </c>
      <c r="R11" t="n">
        <v>30.06</v>
      </c>
      <c r="S11" t="n">
        <v>24.3</v>
      </c>
      <c r="T11" t="n">
        <v>2066.85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54.7444957867141</v>
      </c>
      <c r="AB11" t="n">
        <v>74.9038342920568</v>
      </c>
      <c r="AC11" t="n">
        <v>67.75511747543153</v>
      </c>
      <c r="AD11" t="n">
        <v>54744.4957867141</v>
      </c>
      <c r="AE11" t="n">
        <v>74903.8342920568</v>
      </c>
      <c r="AF11" t="n">
        <v>2.591576689174556e-06</v>
      </c>
      <c r="AG11" t="n">
        <v>0.09999999999999999</v>
      </c>
      <c r="AH11" t="n">
        <v>67755.11747543153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10.4736</v>
      </c>
      <c r="E12" t="n">
        <v>9.550000000000001</v>
      </c>
      <c r="F12" t="n">
        <v>7.2</v>
      </c>
      <c r="G12" t="n">
        <v>72.04000000000001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71.54000000000001</v>
      </c>
      <c r="Q12" t="n">
        <v>189.96</v>
      </c>
      <c r="R12" t="n">
        <v>29.22</v>
      </c>
      <c r="S12" t="n">
        <v>24.3</v>
      </c>
      <c r="T12" t="n">
        <v>1654.28</v>
      </c>
      <c r="U12" t="n">
        <v>0.83</v>
      </c>
      <c r="V12" t="n">
        <v>0.87</v>
      </c>
      <c r="W12" t="n">
        <v>2.95</v>
      </c>
      <c r="X12" t="n">
        <v>0.1</v>
      </c>
      <c r="Y12" t="n">
        <v>2</v>
      </c>
      <c r="Z12" t="n">
        <v>10</v>
      </c>
      <c r="AA12" t="n">
        <v>54.00565493873292</v>
      </c>
      <c r="AB12" t="n">
        <v>73.89291964849167</v>
      </c>
      <c r="AC12" t="n">
        <v>66.84068310662036</v>
      </c>
      <c r="AD12" t="n">
        <v>54005.65493873292</v>
      </c>
      <c r="AE12" t="n">
        <v>73892.91964849168</v>
      </c>
      <c r="AF12" t="n">
        <v>2.605657829676359e-06</v>
      </c>
      <c r="AG12" t="n">
        <v>0.09947916666666667</v>
      </c>
      <c r="AH12" t="n">
        <v>66840.68310662036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10.4746</v>
      </c>
      <c r="E13" t="n">
        <v>9.550000000000001</v>
      </c>
      <c r="F13" t="n">
        <v>7.2</v>
      </c>
      <c r="G13" t="n">
        <v>72.03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70.26000000000001</v>
      </c>
      <c r="Q13" t="n">
        <v>190.03</v>
      </c>
      <c r="R13" t="n">
        <v>29.13</v>
      </c>
      <c r="S13" t="n">
        <v>24.3</v>
      </c>
      <c r="T13" t="n">
        <v>1606.68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53.33567204885589</v>
      </c>
      <c r="AB13" t="n">
        <v>72.97621950100336</v>
      </c>
      <c r="AC13" t="n">
        <v>66.0114715346113</v>
      </c>
      <c r="AD13" t="n">
        <v>53335.67204885589</v>
      </c>
      <c r="AE13" t="n">
        <v>72976.21950100336</v>
      </c>
      <c r="AF13" t="n">
        <v>2.605906613077451e-06</v>
      </c>
      <c r="AG13" t="n">
        <v>0.09947916666666667</v>
      </c>
      <c r="AH13" t="n">
        <v>66011.47153461131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10.5211</v>
      </c>
      <c r="E14" t="n">
        <v>9.5</v>
      </c>
      <c r="F14" t="n">
        <v>7.19</v>
      </c>
      <c r="G14" t="n">
        <v>86.26000000000001</v>
      </c>
      <c r="H14" t="n">
        <v>1.54</v>
      </c>
      <c r="I14" t="n">
        <v>5</v>
      </c>
      <c r="J14" t="n">
        <v>149.56</v>
      </c>
      <c r="K14" t="n">
        <v>46.47</v>
      </c>
      <c r="L14" t="n">
        <v>13</v>
      </c>
      <c r="M14" t="n">
        <v>3</v>
      </c>
      <c r="N14" t="n">
        <v>25.1</v>
      </c>
      <c r="O14" t="n">
        <v>18680.25</v>
      </c>
      <c r="P14" t="n">
        <v>69.34999999999999</v>
      </c>
      <c r="Q14" t="n">
        <v>189.99</v>
      </c>
      <c r="R14" t="n">
        <v>28.76</v>
      </c>
      <c r="S14" t="n">
        <v>24.3</v>
      </c>
      <c r="T14" t="n">
        <v>1428.7</v>
      </c>
      <c r="U14" t="n">
        <v>0.84</v>
      </c>
      <c r="V14" t="n">
        <v>0.87</v>
      </c>
      <c r="W14" t="n">
        <v>2.95</v>
      </c>
      <c r="X14" t="n">
        <v>0.08</v>
      </c>
      <c r="Y14" t="n">
        <v>2</v>
      </c>
      <c r="Z14" t="n">
        <v>10</v>
      </c>
      <c r="AA14" t="n">
        <v>52.615610000186</v>
      </c>
      <c r="AB14" t="n">
        <v>71.99099883911811</v>
      </c>
      <c r="AC14" t="n">
        <v>65.12027894993018</v>
      </c>
      <c r="AD14" t="n">
        <v>52615.610000186</v>
      </c>
      <c r="AE14" t="n">
        <v>71990.99883911811</v>
      </c>
      <c r="AF14" t="n">
        <v>2.617475041228226e-06</v>
      </c>
      <c r="AG14" t="n">
        <v>0.09895833333333333</v>
      </c>
      <c r="AH14" t="n">
        <v>65120.27894993018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10.5266</v>
      </c>
      <c r="E15" t="n">
        <v>9.5</v>
      </c>
      <c r="F15" t="n">
        <v>7.18</v>
      </c>
      <c r="G15" t="n">
        <v>86.2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68.61</v>
      </c>
      <c r="Q15" t="n">
        <v>189.97</v>
      </c>
      <c r="R15" t="n">
        <v>28.61</v>
      </c>
      <c r="S15" t="n">
        <v>24.3</v>
      </c>
      <c r="T15" t="n">
        <v>1350.45</v>
      </c>
      <c r="U15" t="n">
        <v>0.85</v>
      </c>
      <c r="V15" t="n">
        <v>0.87</v>
      </c>
      <c r="W15" t="n">
        <v>2.95</v>
      </c>
      <c r="X15" t="n">
        <v>0.08</v>
      </c>
      <c r="Y15" t="n">
        <v>2</v>
      </c>
      <c r="Z15" t="n">
        <v>10</v>
      </c>
      <c r="AA15" t="n">
        <v>52.18593276254109</v>
      </c>
      <c r="AB15" t="n">
        <v>71.40309548655077</v>
      </c>
      <c r="AC15" t="n">
        <v>64.58848426820413</v>
      </c>
      <c r="AD15" t="n">
        <v>52185.93276254109</v>
      </c>
      <c r="AE15" t="n">
        <v>71403.09548655077</v>
      </c>
      <c r="AF15" t="n">
        <v>2.618843349934231e-06</v>
      </c>
      <c r="AG15" t="n">
        <v>0.09895833333333333</v>
      </c>
      <c r="AH15" t="n">
        <v>64588.48426820413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10.5229</v>
      </c>
      <c r="E16" t="n">
        <v>9.5</v>
      </c>
      <c r="F16" t="n">
        <v>7.19</v>
      </c>
      <c r="G16" t="n">
        <v>86.23999999999999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66.89</v>
      </c>
      <c r="Q16" t="n">
        <v>189.97</v>
      </c>
      <c r="R16" t="n">
        <v>28.69</v>
      </c>
      <c r="S16" t="n">
        <v>24.3</v>
      </c>
      <c r="T16" t="n">
        <v>1391.23</v>
      </c>
      <c r="U16" t="n">
        <v>0.85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51.33473770573558</v>
      </c>
      <c r="AB16" t="n">
        <v>70.23845285775444</v>
      </c>
      <c r="AC16" t="n">
        <v>63.53499349731358</v>
      </c>
      <c r="AD16" t="n">
        <v>51334.73770573558</v>
      </c>
      <c r="AE16" t="n">
        <v>70238.45285775444</v>
      </c>
      <c r="AF16" t="n">
        <v>2.617922851350191e-06</v>
      </c>
      <c r="AG16" t="n">
        <v>0.09895833333333333</v>
      </c>
      <c r="AH16" t="n">
        <v>63534.99349731358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10.5752</v>
      </c>
      <c r="E17" t="n">
        <v>9.460000000000001</v>
      </c>
      <c r="F17" t="n">
        <v>7.17</v>
      </c>
      <c r="G17" t="n">
        <v>107.5</v>
      </c>
      <c r="H17" t="n">
        <v>1.84</v>
      </c>
      <c r="I17" t="n">
        <v>4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65.55</v>
      </c>
      <c r="Q17" t="n">
        <v>189.97</v>
      </c>
      <c r="R17" t="n">
        <v>27.98</v>
      </c>
      <c r="S17" t="n">
        <v>24.3</v>
      </c>
      <c r="T17" t="n">
        <v>1042.34</v>
      </c>
      <c r="U17" t="n">
        <v>0.87</v>
      </c>
      <c r="V17" t="n">
        <v>0.87</v>
      </c>
      <c r="W17" t="n">
        <v>2.95</v>
      </c>
      <c r="X17" t="n">
        <v>0.06</v>
      </c>
      <c r="Y17" t="n">
        <v>2</v>
      </c>
      <c r="Z17" t="n">
        <v>10</v>
      </c>
      <c r="AA17" t="n">
        <v>50.35852014594982</v>
      </c>
      <c r="AB17" t="n">
        <v>68.90274892477706</v>
      </c>
      <c r="AC17" t="n">
        <v>62.32676727302688</v>
      </c>
      <c r="AD17" t="n">
        <v>50358.52014594982</v>
      </c>
      <c r="AE17" t="n">
        <v>68902.74892477706</v>
      </c>
      <c r="AF17" t="n">
        <v>2.630934223227299e-06</v>
      </c>
      <c r="AG17" t="n">
        <v>0.09854166666666668</v>
      </c>
      <c r="AH17" t="n">
        <v>62326.76727302688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7.5348</v>
      </c>
      <c r="E2" t="n">
        <v>13.27</v>
      </c>
      <c r="F2" t="n">
        <v>8.67</v>
      </c>
      <c r="G2" t="n">
        <v>6.85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104.11</v>
      </c>
      <c r="Q2" t="n">
        <v>190.45</v>
      </c>
      <c r="R2" t="n">
        <v>74.39</v>
      </c>
      <c r="S2" t="n">
        <v>24.3</v>
      </c>
      <c r="T2" t="n">
        <v>23888.54</v>
      </c>
      <c r="U2" t="n">
        <v>0.33</v>
      </c>
      <c r="V2" t="n">
        <v>0.72</v>
      </c>
      <c r="W2" t="n">
        <v>3.08</v>
      </c>
      <c r="X2" t="n">
        <v>1.56</v>
      </c>
      <c r="Y2" t="n">
        <v>2</v>
      </c>
      <c r="Z2" t="n">
        <v>10</v>
      </c>
      <c r="AA2" t="n">
        <v>103.6845570036779</v>
      </c>
      <c r="AB2" t="n">
        <v>141.8657851321935</v>
      </c>
      <c r="AC2" t="n">
        <v>128.3263137090952</v>
      </c>
      <c r="AD2" t="n">
        <v>103684.5570036779</v>
      </c>
      <c r="AE2" t="n">
        <v>141865.7851321935</v>
      </c>
      <c r="AF2" t="n">
        <v>1.836669045248519e-06</v>
      </c>
      <c r="AG2" t="n">
        <v>0.1382291666666667</v>
      </c>
      <c r="AH2" t="n">
        <v>128326.3137090952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8.980700000000001</v>
      </c>
      <c r="E3" t="n">
        <v>11.14</v>
      </c>
      <c r="F3" t="n">
        <v>7.79</v>
      </c>
      <c r="G3" t="n">
        <v>13.35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33</v>
      </c>
      <c r="N3" t="n">
        <v>25.73</v>
      </c>
      <c r="O3" t="n">
        <v>18959.54</v>
      </c>
      <c r="P3" t="n">
        <v>92.88</v>
      </c>
      <c r="Q3" t="n">
        <v>190.25</v>
      </c>
      <c r="R3" t="n">
        <v>47.2</v>
      </c>
      <c r="S3" t="n">
        <v>24.3</v>
      </c>
      <c r="T3" t="n">
        <v>10498.78</v>
      </c>
      <c r="U3" t="n">
        <v>0.51</v>
      </c>
      <c r="V3" t="n">
        <v>0.8</v>
      </c>
      <c r="W3" t="n">
        <v>3</v>
      </c>
      <c r="X3" t="n">
        <v>0.68</v>
      </c>
      <c r="Y3" t="n">
        <v>2</v>
      </c>
      <c r="Z3" t="n">
        <v>10</v>
      </c>
      <c r="AA3" t="n">
        <v>78.19564886817321</v>
      </c>
      <c r="AB3" t="n">
        <v>106.9907365299492</v>
      </c>
      <c r="AC3" t="n">
        <v>96.77969079799983</v>
      </c>
      <c r="AD3" t="n">
        <v>78195.64886817322</v>
      </c>
      <c r="AE3" t="n">
        <v>106990.7365299492</v>
      </c>
      <c r="AF3" t="n">
        <v>2.189118980552022e-06</v>
      </c>
      <c r="AG3" t="n">
        <v>0.1160416666666667</v>
      </c>
      <c r="AH3" t="n">
        <v>96779.69079799984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9.4902</v>
      </c>
      <c r="E4" t="n">
        <v>10.54</v>
      </c>
      <c r="F4" t="n">
        <v>7.56</v>
      </c>
      <c r="G4" t="n">
        <v>19.72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89.43000000000001</v>
      </c>
      <c r="Q4" t="n">
        <v>190.16</v>
      </c>
      <c r="R4" t="n">
        <v>40.08</v>
      </c>
      <c r="S4" t="n">
        <v>24.3</v>
      </c>
      <c r="T4" t="n">
        <v>6994.94</v>
      </c>
      <c r="U4" t="n">
        <v>0.61</v>
      </c>
      <c r="V4" t="n">
        <v>0.83</v>
      </c>
      <c r="W4" t="n">
        <v>2.98</v>
      </c>
      <c r="X4" t="n">
        <v>0.45</v>
      </c>
      <c r="Y4" t="n">
        <v>2</v>
      </c>
      <c r="Z4" t="n">
        <v>10</v>
      </c>
      <c r="AA4" t="n">
        <v>71.54941333220889</v>
      </c>
      <c r="AB4" t="n">
        <v>97.89706385842929</v>
      </c>
      <c r="AC4" t="n">
        <v>88.55390548319716</v>
      </c>
      <c r="AD4" t="n">
        <v>71549.41333220889</v>
      </c>
      <c r="AE4" t="n">
        <v>97897.06385842929</v>
      </c>
      <c r="AF4" t="n">
        <v>2.313313767215785e-06</v>
      </c>
      <c r="AG4" t="n">
        <v>0.1097916666666667</v>
      </c>
      <c r="AH4" t="n">
        <v>88553.90548319716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9.7699</v>
      </c>
      <c r="E5" t="n">
        <v>10.24</v>
      </c>
      <c r="F5" t="n">
        <v>7.44</v>
      </c>
      <c r="G5" t="n">
        <v>26.26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15</v>
      </c>
      <c r="N5" t="n">
        <v>26.53</v>
      </c>
      <c r="O5" t="n">
        <v>19304.72</v>
      </c>
      <c r="P5" t="n">
        <v>87.27</v>
      </c>
      <c r="Q5" t="n">
        <v>190.17</v>
      </c>
      <c r="R5" t="n">
        <v>36.55</v>
      </c>
      <c r="S5" t="n">
        <v>24.3</v>
      </c>
      <c r="T5" t="n">
        <v>5264.55</v>
      </c>
      <c r="U5" t="n">
        <v>0.66</v>
      </c>
      <c r="V5" t="n">
        <v>0.84</v>
      </c>
      <c r="W5" t="n">
        <v>2.97</v>
      </c>
      <c r="X5" t="n">
        <v>0.33</v>
      </c>
      <c r="Y5" t="n">
        <v>2</v>
      </c>
      <c r="Z5" t="n">
        <v>10</v>
      </c>
      <c r="AA5" t="n">
        <v>68.06219050643753</v>
      </c>
      <c r="AB5" t="n">
        <v>93.12569174279813</v>
      </c>
      <c r="AC5" t="n">
        <v>84.2379064256175</v>
      </c>
      <c r="AD5" t="n">
        <v>68062.19050643753</v>
      </c>
      <c r="AE5" t="n">
        <v>93125.69174279812</v>
      </c>
      <c r="AF5" t="n">
        <v>2.381492926842584e-06</v>
      </c>
      <c r="AG5" t="n">
        <v>0.1066666666666667</v>
      </c>
      <c r="AH5" t="n">
        <v>84237.90642561749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9.922800000000001</v>
      </c>
      <c r="E6" t="n">
        <v>10.08</v>
      </c>
      <c r="F6" t="n">
        <v>7.37</v>
      </c>
      <c r="G6" t="n">
        <v>31.6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12</v>
      </c>
      <c r="N6" t="n">
        <v>26.94</v>
      </c>
      <c r="O6" t="n">
        <v>19478.15</v>
      </c>
      <c r="P6" t="n">
        <v>85.73</v>
      </c>
      <c r="Q6" t="n">
        <v>190.05</v>
      </c>
      <c r="R6" t="n">
        <v>34.35</v>
      </c>
      <c r="S6" t="n">
        <v>24.3</v>
      </c>
      <c r="T6" t="n">
        <v>4175.88</v>
      </c>
      <c r="U6" t="n">
        <v>0.71</v>
      </c>
      <c r="V6" t="n">
        <v>0.85</v>
      </c>
      <c r="W6" t="n">
        <v>2.96</v>
      </c>
      <c r="X6" t="n">
        <v>0.26</v>
      </c>
      <c r="Y6" t="n">
        <v>2</v>
      </c>
      <c r="Z6" t="n">
        <v>10</v>
      </c>
      <c r="AA6" t="n">
        <v>66.03168184766739</v>
      </c>
      <c r="AB6" t="n">
        <v>90.34746021615038</v>
      </c>
      <c r="AC6" t="n">
        <v>81.72482541659969</v>
      </c>
      <c r="AD6" t="n">
        <v>66031.68184766738</v>
      </c>
      <c r="AE6" t="n">
        <v>90347.46021615039</v>
      </c>
      <c r="AF6" t="n">
        <v>2.41876355075012e-06</v>
      </c>
      <c r="AG6" t="n">
        <v>0.105</v>
      </c>
      <c r="AH6" t="n">
        <v>81724.82541659969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10.0265</v>
      </c>
      <c r="E7" t="n">
        <v>9.970000000000001</v>
      </c>
      <c r="F7" t="n">
        <v>7.33</v>
      </c>
      <c r="G7" t="n">
        <v>36.65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84.43000000000001</v>
      </c>
      <c r="Q7" t="n">
        <v>190.12</v>
      </c>
      <c r="R7" t="n">
        <v>33.05</v>
      </c>
      <c r="S7" t="n">
        <v>24.3</v>
      </c>
      <c r="T7" t="n">
        <v>3537.35</v>
      </c>
      <c r="U7" t="n">
        <v>0.74</v>
      </c>
      <c r="V7" t="n">
        <v>0.85</v>
      </c>
      <c r="W7" t="n">
        <v>2.96</v>
      </c>
      <c r="X7" t="n">
        <v>0.22</v>
      </c>
      <c r="Y7" t="n">
        <v>2</v>
      </c>
      <c r="Z7" t="n">
        <v>10</v>
      </c>
      <c r="AA7" t="n">
        <v>64.56811780507893</v>
      </c>
      <c r="AB7" t="n">
        <v>88.34494732519327</v>
      </c>
      <c r="AC7" t="n">
        <v>79.91342954541038</v>
      </c>
      <c r="AD7" t="n">
        <v>64568.11780507892</v>
      </c>
      <c r="AE7" t="n">
        <v>88344.94732519328</v>
      </c>
      <c r="AF7" t="n">
        <v>2.444041272785512e-06</v>
      </c>
      <c r="AG7" t="n">
        <v>0.1038541666666667</v>
      </c>
      <c r="AH7" t="n">
        <v>79913.42954541038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10.1434</v>
      </c>
      <c r="E8" t="n">
        <v>9.859999999999999</v>
      </c>
      <c r="F8" t="n">
        <v>7.28</v>
      </c>
      <c r="G8" t="n">
        <v>43.66</v>
      </c>
      <c r="H8" t="n">
        <v>0.78</v>
      </c>
      <c r="I8" t="n">
        <v>10</v>
      </c>
      <c r="J8" t="n">
        <v>158.86</v>
      </c>
      <c r="K8" t="n">
        <v>49.1</v>
      </c>
      <c r="L8" t="n">
        <v>7</v>
      </c>
      <c r="M8" t="n">
        <v>8</v>
      </c>
      <c r="N8" t="n">
        <v>27.77</v>
      </c>
      <c r="O8" t="n">
        <v>19826.68</v>
      </c>
      <c r="P8" t="n">
        <v>83.28</v>
      </c>
      <c r="Q8" t="n">
        <v>189.99</v>
      </c>
      <c r="R8" t="n">
        <v>31.43</v>
      </c>
      <c r="S8" t="n">
        <v>24.3</v>
      </c>
      <c r="T8" t="n">
        <v>2737.16</v>
      </c>
      <c r="U8" t="n">
        <v>0.77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63.11259761626614</v>
      </c>
      <c r="AB8" t="n">
        <v>86.35344038984182</v>
      </c>
      <c r="AC8" t="n">
        <v>78.11198923687073</v>
      </c>
      <c r="AD8" t="n">
        <v>63112.59761626614</v>
      </c>
      <c r="AE8" t="n">
        <v>86353.44038984182</v>
      </c>
      <c r="AF8" t="n">
        <v>2.47253660264026e-06</v>
      </c>
      <c r="AG8" t="n">
        <v>0.1027083333333333</v>
      </c>
      <c r="AH8" t="n">
        <v>78111.98923687072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10.1816</v>
      </c>
      <c r="E9" t="n">
        <v>9.82</v>
      </c>
      <c r="F9" t="n">
        <v>7.27</v>
      </c>
      <c r="G9" t="n">
        <v>48.47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82.40000000000001</v>
      </c>
      <c r="Q9" t="n">
        <v>190.02</v>
      </c>
      <c r="R9" t="n">
        <v>31.29</v>
      </c>
      <c r="S9" t="n">
        <v>24.3</v>
      </c>
      <c r="T9" t="n">
        <v>2673.87</v>
      </c>
      <c r="U9" t="n">
        <v>0.78</v>
      </c>
      <c r="V9" t="n">
        <v>0.86</v>
      </c>
      <c r="W9" t="n">
        <v>2.95</v>
      </c>
      <c r="X9" t="n">
        <v>0.16</v>
      </c>
      <c r="Y9" t="n">
        <v>2</v>
      </c>
      <c r="Z9" t="n">
        <v>10</v>
      </c>
      <c r="AA9" t="n">
        <v>62.38890378929415</v>
      </c>
      <c r="AB9" t="n">
        <v>85.36325056866087</v>
      </c>
      <c r="AC9" t="n">
        <v>77.21630174248281</v>
      </c>
      <c r="AD9" t="n">
        <v>62388.90378929415</v>
      </c>
      <c r="AE9" t="n">
        <v>85363.25056866088</v>
      </c>
      <c r="AF9" t="n">
        <v>2.48184816466294e-06</v>
      </c>
      <c r="AG9" t="n">
        <v>0.1022916666666667</v>
      </c>
      <c r="AH9" t="n">
        <v>77216.30174248281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10.2468</v>
      </c>
      <c r="E10" t="n">
        <v>9.76</v>
      </c>
      <c r="F10" t="n">
        <v>7.24</v>
      </c>
      <c r="G10" t="n">
        <v>54.29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81.39</v>
      </c>
      <c r="Q10" t="n">
        <v>190.06</v>
      </c>
      <c r="R10" t="n">
        <v>30.3</v>
      </c>
      <c r="S10" t="n">
        <v>24.3</v>
      </c>
      <c r="T10" t="n">
        <v>2180.98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61.39865069161465</v>
      </c>
      <c r="AB10" t="n">
        <v>84.00834259353307</v>
      </c>
      <c r="AC10" t="n">
        <v>75.99070428287548</v>
      </c>
      <c r="AD10" t="n">
        <v>61398.65069161465</v>
      </c>
      <c r="AE10" t="n">
        <v>84008.34259353307</v>
      </c>
      <c r="AF10" t="n">
        <v>2.497741197225212e-06</v>
      </c>
      <c r="AG10" t="n">
        <v>0.1016666666666667</v>
      </c>
      <c r="AH10" t="n">
        <v>75990.70428287548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10.2887</v>
      </c>
      <c r="E11" t="n">
        <v>9.720000000000001</v>
      </c>
      <c r="F11" t="n">
        <v>7.23</v>
      </c>
      <c r="G11" t="n">
        <v>61.96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80.73999999999999</v>
      </c>
      <c r="Q11" t="n">
        <v>190.01</v>
      </c>
      <c r="R11" t="n">
        <v>29.96</v>
      </c>
      <c r="S11" t="n">
        <v>24.3</v>
      </c>
      <c r="T11" t="n">
        <v>2019.06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60.78909451008781</v>
      </c>
      <c r="AB11" t="n">
        <v>83.17432093424766</v>
      </c>
      <c r="AC11" t="n">
        <v>75.23628048019528</v>
      </c>
      <c r="AD11" t="n">
        <v>60789.09451008782</v>
      </c>
      <c r="AE11" t="n">
        <v>83174.32093424766</v>
      </c>
      <c r="AF11" t="n">
        <v>2.507954664469985e-06</v>
      </c>
      <c r="AG11" t="n">
        <v>0.10125</v>
      </c>
      <c r="AH11" t="n">
        <v>75236.28048019527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10.2884</v>
      </c>
      <c r="E12" t="n">
        <v>9.720000000000001</v>
      </c>
      <c r="F12" t="n">
        <v>7.23</v>
      </c>
      <c r="G12" t="n">
        <v>61.97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79.59999999999999</v>
      </c>
      <c r="Q12" t="n">
        <v>190.06</v>
      </c>
      <c r="R12" t="n">
        <v>30.04</v>
      </c>
      <c r="S12" t="n">
        <v>24.3</v>
      </c>
      <c r="T12" t="n">
        <v>2057.21</v>
      </c>
      <c r="U12" t="n">
        <v>0.8100000000000001</v>
      </c>
      <c r="V12" t="n">
        <v>0.87</v>
      </c>
      <c r="W12" t="n">
        <v>2.95</v>
      </c>
      <c r="X12" t="n">
        <v>0.12</v>
      </c>
      <c r="Y12" t="n">
        <v>2</v>
      </c>
      <c r="Z12" t="n">
        <v>10</v>
      </c>
      <c r="AA12" t="n">
        <v>60.18781808488978</v>
      </c>
      <c r="AB12" t="n">
        <v>82.35162800284839</v>
      </c>
      <c r="AC12" t="n">
        <v>74.4921042075117</v>
      </c>
      <c r="AD12" t="n">
        <v>60187.81808488978</v>
      </c>
      <c r="AE12" t="n">
        <v>82351.62800284839</v>
      </c>
      <c r="AF12" t="n">
        <v>2.507881537019544e-06</v>
      </c>
      <c r="AG12" t="n">
        <v>0.10125</v>
      </c>
      <c r="AH12" t="n">
        <v>74492.1042075117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10.3469</v>
      </c>
      <c r="E13" t="n">
        <v>9.66</v>
      </c>
      <c r="F13" t="n">
        <v>7.21</v>
      </c>
      <c r="G13" t="n">
        <v>72.05</v>
      </c>
      <c r="H13" t="n">
        <v>1.28</v>
      </c>
      <c r="I13" t="n">
        <v>6</v>
      </c>
      <c r="J13" t="n">
        <v>166.01</v>
      </c>
      <c r="K13" t="n">
        <v>49.1</v>
      </c>
      <c r="L13" t="n">
        <v>12</v>
      </c>
      <c r="M13" t="n">
        <v>4</v>
      </c>
      <c r="N13" t="n">
        <v>29.91</v>
      </c>
      <c r="O13" t="n">
        <v>20708.3</v>
      </c>
      <c r="P13" t="n">
        <v>78.97</v>
      </c>
      <c r="Q13" t="n">
        <v>190.06</v>
      </c>
      <c r="R13" t="n">
        <v>29.22</v>
      </c>
      <c r="S13" t="n">
        <v>24.3</v>
      </c>
      <c r="T13" t="n">
        <v>1650.53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59.48079923525477</v>
      </c>
      <c r="AB13" t="n">
        <v>81.38425362130801</v>
      </c>
      <c r="AC13" t="n">
        <v>73.61705467922674</v>
      </c>
      <c r="AD13" t="n">
        <v>59480.79923525477</v>
      </c>
      <c r="AE13" t="n">
        <v>81384.253621308</v>
      </c>
      <c r="AF13" t="n">
        <v>2.522141389855325e-06</v>
      </c>
      <c r="AG13" t="n">
        <v>0.100625</v>
      </c>
      <c r="AH13" t="n">
        <v>73617.05467922674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10.3448</v>
      </c>
      <c r="E14" t="n">
        <v>9.67</v>
      </c>
      <c r="F14" t="n">
        <v>7.21</v>
      </c>
      <c r="G14" t="n">
        <v>72.06999999999999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78.09999999999999</v>
      </c>
      <c r="Q14" t="n">
        <v>189.99</v>
      </c>
      <c r="R14" t="n">
        <v>29.28</v>
      </c>
      <c r="S14" t="n">
        <v>24.3</v>
      </c>
      <c r="T14" t="n">
        <v>1682.87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59.0351109180944</v>
      </c>
      <c r="AB14" t="n">
        <v>80.77444320338861</v>
      </c>
      <c r="AC14" t="n">
        <v>73.0654437117191</v>
      </c>
      <c r="AD14" t="n">
        <v>59035.1109180944</v>
      </c>
      <c r="AE14" t="n">
        <v>80774.44320338861</v>
      </c>
      <c r="AF14" t="n">
        <v>2.521629497702245e-06</v>
      </c>
      <c r="AG14" t="n">
        <v>0.1007291666666667</v>
      </c>
      <c r="AH14" t="n">
        <v>73065.4437117191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10.3857</v>
      </c>
      <c r="E15" t="n">
        <v>9.630000000000001</v>
      </c>
      <c r="F15" t="n">
        <v>7.2</v>
      </c>
      <c r="G15" t="n">
        <v>86.39</v>
      </c>
      <c r="H15" t="n">
        <v>1.47</v>
      </c>
      <c r="I15" t="n">
        <v>5</v>
      </c>
      <c r="J15" t="n">
        <v>168.9</v>
      </c>
      <c r="K15" t="n">
        <v>49.1</v>
      </c>
      <c r="L15" t="n">
        <v>14</v>
      </c>
      <c r="M15" t="n">
        <v>3</v>
      </c>
      <c r="N15" t="n">
        <v>30.81</v>
      </c>
      <c r="O15" t="n">
        <v>21065.06</v>
      </c>
      <c r="P15" t="n">
        <v>76.93000000000001</v>
      </c>
      <c r="Q15" t="n">
        <v>190.01</v>
      </c>
      <c r="R15" t="n">
        <v>29.04</v>
      </c>
      <c r="S15" t="n">
        <v>24.3</v>
      </c>
      <c r="T15" t="n">
        <v>1568.93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58.17378830306664</v>
      </c>
      <c r="AB15" t="n">
        <v>79.59594360263631</v>
      </c>
      <c r="AC15" t="n">
        <v>71.99941845882762</v>
      </c>
      <c r="AD15" t="n">
        <v>58173.78830306664</v>
      </c>
      <c r="AE15" t="n">
        <v>79595.94360263631</v>
      </c>
      <c r="AF15" t="n">
        <v>2.531599206778885e-06</v>
      </c>
      <c r="AG15" t="n">
        <v>0.1003125</v>
      </c>
      <c r="AH15" t="n">
        <v>71999.41845882763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10.3998</v>
      </c>
      <c r="E16" t="n">
        <v>9.619999999999999</v>
      </c>
      <c r="F16" t="n">
        <v>7.19</v>
      </c>
      <c r="G16" t="n">
        <v>86.23999999999999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76.59</v>
      </c>
      <c r="Q16" t="n">
        <v>189.96</v>
      </c>
      <c r="R16" t="n">
        <v>28.75</v>
      </c>
      <c r="S16" t="n">
        <v>24.3</v>
      </c>
      <c r="T16" t="n">
        <v>1424.61</v>
      </c>
      <c r="U16" t="n">
        <v>0.85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57.89719138650287</v>
      </c>
      <c r="AB16" t="n">
        <v>79.21749149879918</v>
      </c>
      <c r="AC16" t="n">
        <v>71.65708529261975</v>
      </c>
      <c r="AD16" t="n">
        <v>57897.19138650287</v>
      </c>
      <c r="AE16" t="n">
        <v>79217.49149879918</v>
      </c>
      <c r="AF16" t="n">
        <v>2.535036196949561e-06</v>
      </c>
      <c r="AG16" t="n">
        <v>0.1002083333333333</v>
      </c>
      <c r="AH16" t="n">
        <v>71657.08529261975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10.4073</v>
      </c>
      <c r="E17" t="n">
        <v>9.609999999999999</v>
      </c>
      <c r="F17" t="n">
        <v>7.18</v>
      </c>
      <c r="G17" t="n">
        <v>86.15000000000001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75.59</v>
      </c>
      <c r="Q17" t="n">
        <v>189.97</v>
      </c>
      <c r="R17" t="n">
        <v>28.51</v>
      </c>
      <c r="S17" t="n">
        <v>24.3</v>
      </c>
      <c r="T17" t="n">
        <v>1302.32</v>
      </c>
      <c r="U17" t="n">
        <v>0.85</v>
      </c>
      <c r="V17" t="n">
        <v>0.87</v>
      </c>
      <c r="W17" t="n">
        <v>2.94</v>
      </c>
      <c r="X17" t="n">
        <v>0.07000000000000001</v>
      </c>
      <c r="Y17" t="n">
        <v>2</v>
      </c>
      <c r="Z17" t="n">
        <v>10</v>
      </c>
      <c r="AA17" t="n">
        <v>57.31155534367769</v>
      </c>
      <c r="AB17" t="n">
        <v>78.4161984285674</v>
      </c>
      <c r="AC17" t="n">
        <v>70.93226650838874</v>
      </c>
      <c r="AD17" t="n">
        <v>57311.55534367769</v>
      </c>
      <c r="AE17" t="n">
        <v>78416.1984285674</v>
      </c>
      <c r="AF17" t="n">
        <v>2.536864383210558e-06</v>
      </c>
      <c r="AG17" t="n">
        <v>0.1001041666666667</v>
      </c>
      <c r="AH17" t="n">
        <v>70932.26650838874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10.4037</v>
      </c>
      <c r="E18" t="n">
        <v>9.609999999999999</v>
      </c>
      <c r="F18" t="n">
        <v>7.18</v>
      </c>
      <c r="G18" t="n">
        <v>86.19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74.01000000000001</v>
      </c>
      <c r="Q18" t="n">
        <v>189.97</v>
      </c>
      <c r="R18" t="n">
        <v>28.62</v>
      </c>
      <c r="S18" t="n">
        <v>24.3</v>
      </c>
      <c r="T18" t="n">
        <v>1358.65</v>
      </c>
      <c r="U18" t="n">
        <v>0.85</v>
      </c>
      <c r="V18" t="n">
        <v>0.87</v>
      </c>
      <c r="W18" t="n">
        <v>2.94</v>
      </c>
      <c r="X18" t="n">
        <v>0.08</v>
      </c>
      <c r="Y18" t="n">
        <v>2</v>
      </c>
      <c r="Z18" t="n">
        <v>10</v>
      </c>
      <c r="AA18" t="n">
        <v>56.50425820793701</v>
      </c>
      <c r="AB18" t="n">
        <v>77.31161887201156</v>
      </c>
      <c r="AC18" t="n">
        <v>69.93310647442308</v>
      </c>
      <c r="AD18" t="n">
        <v>56504.258207937</v>
      </c>
      <c r="AE18" t="n">
        <v>77311.61887201156</v>
      </c>
      <c r="AF18" t="n">
        <v>2.535986853805279e-06</v>
      </c>
      <c r="AG18" t="n">
        <v>0.1001041666666667</v>
      </c>
      <c r="AH18" t="n">
        <v>69933.10647442308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10.4587</v>
      </c>
      <c r="E19" t="n">
        <v>9.56</v>
      </c>
      <c r="F19" t="n">
        <v>7.16</v>
      </c>
      <c r="G19" t="n">
        <v>107.44</v>
      </c>
      <c r="H19" t="n">
        <v>1.83</v>
      </c>
      <c r="I19" t="n">
        <v>4</v>
      </c>
      <c r="J19" t="n">
        <v>174.75</v>
      </c>
      <c r="K19" t="n">
        <v>49.1</v>
      </c>
      <c r="L19" t="n">
        <v>18</v>
      </c>
      <c r="M19" t="n">
        <v>2</v>
      </c>
      <c r="N19" t="n">
        <v>32.65</v>
      </c>
      <c r="O19" t="n">
        <v>21786.02</v>
      </c>
      <c r="P19" t="n">
        <v>73.28</v>
      </c>
      <c r="Q19" t="n">
        <v>189.97</v>
      </c>
      <c r="R19" t="n">
        <v>27.91</v>
      </c>
      <c r="S19" t="n">
        <v>24.3</v>
      </c>
      <c r="T19" t="n">
        <v>1005.12</v>
      </c>
      <c r="U19" t="n">
        <v>0.87</v>
      </c>
      <c r="V19" t="n">
        <v>0.87</v>
      </c>
      <c r="W19" t="n">
        <v>2.95</v>
      </c>
      <c r="X19" t="n">
        <v>0.06</v>
      </c>
      <c r="Y19" t="n">
        <v>2</v>
      </c>
      <c r="Z19" t="n">
        <v>10</v>
      </c>
      <c r="AA19" t="n">
        <v>55.79189470226197</v>
      </c>
      <c r="AB19" t="n">
        <v>76.33693169628761</v>
      </c>
      <c r="AC19" t="n">
        <v>69.05144207476788</v>
      </c>
      <c r="AD19" t="n">
        <v>55791.89470226197</v>
      </c>
      <c r="AE19" t="n">
        <v>76336.9316962876</v>
      </c>
      <c r="AF19" t="n">
        <v>2.549393553052594e-06</v>
      </c>
      <c r="AG19" t="n">
        <v>0.09958333333333334</v>
      </c>
      <c r="AH19" t="n">
        <v>69051.44207476788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10.4596</v>
      </c>
      <c r="E20" t="n">
        <v>9.56</v>
      </c>
      <c r="F20" t="n">
        <v>7.16</v>
      </c>
      <c r="G20" t="n">
        <v>107.43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72.97</v>
      </c>
      <c r="Q20" t="n">
        <v>189.98</v>
      </c>
      <c r="R20" t="n">
        <v>27.86</v>
      </c>
      <c r="S20" t="n">
        <v>24.3</v>
      </c>
      <c r="T20" t="n">
        <v>983.73</v>
      </c>
      <c r="U20" t="n">
        <v>0.87</v>
      </c>
      <c r="V20" t="n">
        <v>0.87</v>
      </c>
      <c r="W20" t="n">
        <v>2.95</v>
      </c>
      <c r="X20" t="n">
        <v>0.05</v>
      </c>
      <c r="Y20" t="n">
        <v>2</v>
      </c>
      <c r="Z20" t="n">
        <v>10</v>
      </c>
      <c r="AA20" t="n">
        <v>55.62597104102247</v>
      </c>
      <c r="AB20" t="n">
        <v>76.1099076229445</v>
      </c>
      <c r="AC20" t="n">
        <v>68.84608486035428</v>
      </c>
      <c r="AD20" t="n">
        <v>55625.97104102247</v>
      </c>
      <c r="AE20" t="n">
        <v>76109.90762294451</v>
      </c>
      <c r="AF20" t="n">
        <v>2.549612935403914e-06</v>
      </c>
      <c r="AG20" t="n">
        <v>0.09958333333333334</v>
      </c>
      <c r="AH20" t="n">
        <v>68846.08486035428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10.4536</v>
      </c>
      <c r="E21" t="n">
        <v>9.57</v>
      </c>
      <c r="F21" t="n">
        <v>7.17</v>
      </c>
      <c r="G21" t="n">
        <v>107.51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73.16</v>
      </c>
      <c r="Q21" t="n">
        <v>189.96</v>
      </c>
      <c r="R21" t="n">
        <v>28.04</v>
      </c>
      <c r="S21" t="n">
        <v>24.3</v>
      </c>
      <c r="T21" t="n">
        <v>1070.24</v>
      </c>
      <c r="U21" t="n">
        <v>0.87</v>
      </c>
      <c r="V21" t="n">
        <v>0.87</v>
      </c>
      <c r="W21" t="n">
        <v>2.95</v>
      </c>
      <c r="X21" t="n">
        <v>0.06</v>
      </c>
      <c r="Y21" t="n">
        <v>2</v>
      </c>
      <c r="Z21" t="n">
        <v>10</v>
      </c>
      <c r="AA21" t="n">
        <v>55.77800785868835</v>
      </c>
      <c r="AB21" t="n">
        <v>76.31793110426591</v>
      </c>
      <c r="AC21" t="n">
        <v>69.03425487258122</v>
      </c>
      <c r="AD21" t="n">
        <v>55778.00785868835</v>
      </c>
      <c r="AE21" t="n">
        <v>76317.93110426591</v>
      </c>
      <c r="AF21" t="n">
        <v>2.548150386395116e-06</v>
      </c>
      <c r="AG21" t="n">
        <v>0.0996875</v>
      </c>
      <c r="AH21" t="n">
        <v>69034.25487258121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6.7985</v>
      </c>
      <c r="E2" t="n">
        <v>14.71</v>
      </c>
      <c r="F2" t="n">
        <v>8.93</v>
      </c>
      <c r="G2" t="n">
        <v>6.02</v>
      </c>
      <c r="H2" t="n">
        <v>0.1</v>
      </c>
      <c r="I2" t="n">
        <v>89</v>
      </c>
      <c r="J2" t="n">
        <v>185.69</v>
      </c>
      <c r="K2" t="n">
        <v>53.44</v>
      </c>
      <c r="L2" t="n">
        <v>1</v>
      </c>
      <c r="M2" t="n">
        <v>87</v>
      </c>
      <c r="N2" t="n">
        <v>36.26</v>
      </c>
      <c r="O2" t="n">
        <v>23136.14</v>
      </c>
      <c r="P2" t="n">
        <v>122.69</v>
      </c>
      <c r="Q2" t="n">
        <v>190.57</v>
      </c>
      <c r="R2" t="n">
        <v>82.51000000000001</v>
      </c>
      <c r="S2" t="n">
        <v>24.3</v>
      </c>
      <c r="T2" t="n">
        <v>27883.44</v>
      </c>
      <c r="U2" t="n">
        <v>0.29</v>
      </c>
      <c r="V2" t="n">
        <v>0.7</v>
      </c>
      <c r="W2" t="n">
        <v>3.09</v>
      </c>
      <c r="X2" t="n">
        <v>1.81</v>
      </c>
      <c r="Y2" t="n">
        <v>2</v>
      </c>
      <c r="Z2" t="n">
        <v>10</v>
      </c>
      <c r="AA2" t="n">
        <v>133.5290574159974</v>
      </c>
      <c r="AB2" t="n">
        <v>182.7003472427426</v>
      </c>
      <c r="AC2" t="n">
        <v>165.2636825234943</v>
      </c>
      <c r="AD2" t="n">
        <v>133529.0574159974</v>
      </c>
      <c r="AE2" t="n">
        <v>182700.3472427426</v>
      </c>
      <c r="AF2" t="n">
        <v>1.599557963909428e-06</v>
      </c>
      <c r="AG2" t="n">
        <v>0.1532291666666667</v>
      </c>
      <c r="AH2" t="n">
        <v>165263.6825234943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8.4175</v>
      </c>
      <c r="E3" t="n">
        <v>11.88</v>
      </c>
      <c r="F3" t="n">
        <v>7.92</v>
      </c>
      <c r="G3" t="n">
        <v>11.88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38</v>
      </c>
      <c r="N3" t="n">
        <v>36.77</v>
      </c>
      <c r="O3" t="n">
        <v>23322.88</v>
      </c>
      <c r="P3" t="n">
        <v>108.46</v>
      </c>
      <c r="Q3" t="n">
        <v>190.17</v>
      </c>
      <c r="R3" t="n">
        <v>51.22</v>
      </c>
      <c r="S3" t="n">
        <v>24.3</v>
      </c>
      <c r="T3" t="n">
        <v>12484.23</v>
      </c>
      <c r="U3" t="n">
        <v>0.47</v>
      </c>
      <c r="V3" t="n">
        <v>0.79</v>
      </c>
      <c r="W3" t="n">
        <v>3.01</v>
      </c>
      <c r="X3" t="n">
        <v>0.8100000000000001</v>
      </c>
      <c r="Y3" t="n">
        <v>2</v>
      </c>
      <c r="Z3" t="n">
        <v>10</v>
      </c>
      <c r="AA3" t="n">
        <v>95.92483665705963</v>
      </c>
      <c r="AB3" t="n">
        <v>131.2485934192548</v>
      </c>
      <c r="AC3" t="n">
        <v>118.7224118719138</v>
      </c>
      <c r="AD3" t="n">
        <v>95924.83665705963</v>
      </c>
      <c r="AE3" t="n">
        <v>131248.5934192548</v>
      </c>
      <c r="AF3" t="n">
        <v>1.980477923248894e-06</v>
      </c>
      <c r="AG3" t="n">
        <v>0.12375</v>
      </c>
      <c r="AH3" t="n">
        <v>118722.4118719138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9.0518</v>
      </c>
      <c r="E4" t="n">
        <v>11.05</v>
      </c>
      <c r="F4" t="n">
        <v>7.61</v>
      </c>
      <c r="G4" t="n">
        <v>17.56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24</v>
      </c>
      <c r="N4" t="n">
        <v>37.29</v>
      </c>
      <c r="O4" t="n">
        <v>23510.33</v>
      </c>
      <c r="P4" t="n">
        <v>103.7</v>
      </c>
      <c r="Q4" t="n">
        <v>190.06</v>
      </c>
      <c r="R4" t="n">
        <v>41.73</v>
      </c>
      <c r="S4" t="n">
        <v>24.3</v>
      </c>
      <c r="T4" t="n">
        <v>7806.97</v>
      </c>
      <c r="U4" t="n">
        <v>0.58</v>
      </c>
      <c r="V4" t="n">
        <v>0.82</v>
      </c>
      <c r="W4" t="n">
        <v>2.98</v>
      </c>
      <c r="X4" t="n">
        <v>0.5</v>
      </c>
      <c r="Y4" t="n">
        <v>2</v>
      </c>
      <c r="Z4" t="n">
        <v>10</v>
      </c>
      <c r="AA4" t="n">
        <v>85.58922996008144</v>
      </c>
      <c r="AB4" t="n">
        <v>117.10696036167</v>
      </c>
      <c r="AC4" t="n">
        <v>105.9304364254337</v>
      </c>
      <c r="AD4" t="n">
        <v>85589.22996008144</v>
      </c>
      <c r="AE4" t="n">
        <v>117106.96036167</v>
      </c>
      <c r="AF4" t="n">
        <v>2.129716669517593e-06</v>
      </c>
      <c r="AG4" t="n">
        <v>0.1151041666666667</v>
      </c>
      <c r="AH4" t="n">
        <v>105930.4364254337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9.341900000000001</v>
      </c>
      <c r="E5" t="n">
        <v>10.7</v>
      </c>
      <c r="F5" t="n">
        <v>7.49</v>
      </c>
      <c r="G5" t="n">
        <v>22.47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101.57</v>
      </c>
      <c r="Q5" t="n">
        <v>190.1</v>
      </c>
      <c r="R5" t="n">
        <v>38.02</v>
      </c>
      <c r="S5" t="n">
        <v>24.3</v>
      </c>
      <c r="T5" t="n">
        <v>5983.61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  <c r="AA5" t="n">
        <v>81.416069048978</v>
      </c>
      <c r="AB5" t="n">
        <v>111.3970574962353</v>
      </c>
      <c r="AC5" t="n">
        <v>100.7654786755753</v>
      </c>
      <c r="AD5" t="n">
        <v>81416.069048978</v>
      </c>
      <c r="AE5" t="n">
        <v>111397.0574962353</v>
      </c>
      <c r="AF5" t="n">
        <v>2.197971691262115e-06</v>
      </c>
      <c r="AG5" t="n">
        <v>0.1114583333333333</v>
      </c>
      <c r="AH5" t="n">
        <v>100765.4786755753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9.5397</v>
      </c>
      <c r="E6" t="n">
        <v>10.48</v>
      </c>
      <c r="F6" t="n">
        <v>7.42</v>
      </c>
      <c r="G6" t="n">
        <v>27.82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100.1</v>
      </c>
      <c r="Q6" t="n">
        <v>190.13</v>
      </c>
      <c r="R6" t="n">
        <v>35.98</v>
      </c>
      <c r="S6" t="n">
        <v>24.3</v>
      </c>
      <c r="T6" t="n">
        <v>4981.4</v>
      </c>
      <c r="U6" t="n">
        <v>0.68</v>
      </c>
      <c r="V6" t="n">
        <v>0.84</v>
      </c>
      <c r="W6" t="n">
        <v>2.96</v>
      </c>
      <c r="X6" t="n">
        <v>0.31</v>
      </c>
      <c r="Y6" t="n">
        <v>2</v>
      </c>
      <c r="Z6" t="n">
        <v>10</v>
      </c>
      <c r="AA6" t="n">
        <v>78.73764649073338</v>
      </c>
      <c r="AB6" t="n">
        <v>107.7323215883832</v>
      </c>
      <c r="AC6" t="n">
        <v>97.45050001927828</v>
      </c>
      <c r="AD6" t="n">
        <v>78737.64649073339</v>
      </c>
      <c r="AE6" t="n">
        <v>107732.3215883832</v>
      </c>
      <c r="AF6" t="n">
        <v>2.244510275547072e-06</v>
      </c>
      <c r="AG6" t="n">
        <v>0.1091666666666667</v>
      </c>
      <c r="AH6" t="n">
        <v>97450.50001927828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9.7004</v>
      </c>
      <c r="E7" t="n">
        <v>10.31</v>
      </c>
      <c r="F7" t="n">
        <v>7.36</v>
      </c>
      <c r="G7" t="n">
        <v>33.95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98.83</v>
      </c>
      <c r="Q7" t="n">
        <v>190.11</v>
      </c>
      <c r="R7" t="n">
        <v>33.88</v>
      </c>
      <c r="S7" t="n">
        <v>24.3</v>
      </c>
      <c r="T7" t="n">
        <v>3946.41</v>
      </c>
      <c r="U7" t="n">
        <v>0.72</v>
      </c>
      <c r="V7" t="n">
        <v>0.85</v>
      </c>
      <c r="W7" t="n">
        <v>2.96</v>
      </c>
      <c r="X7" t="n">
        <v>0.25</v>
      </c>
      <c r="Y7" t="n">
        <v>2</v>
      </c>
      <c r="Z7" t="n">
        <v>10</v>
      </c>
      <c r="AA7" t="n">
        <v>76.59144348316987</v>
      </c>
      <c r="AB7" t="n">
        <v>104.795791949642</v>
      </c>
      <c r="AC7" t="n">
        <v>94.79422864781239</v>
      </c>
      <c r="AD7" t="n">
        <v>76591.44348316987</v>
      </c>
      <c r="AE7" t="n">
        <v>104795.791949642</v>
      </c>
      <c r="AF7" t="n">
        <v>2.282319934265943e-06</v>
      </c>
      <c r="AG7" t="n">
        <v>0.1073958333333333</v>
      </c>
      <c r="AH7" t="n">
        <v>94794.22864781239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9.818099999999999</v>
      </c>
      <c r="E8" t="n">
        <v>10.19</v>
      </c>
      <c r="F8" t="n">
        <v>7.31</v>
      </c>
      <c r="G8" t="n">
        <v>39.86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97.45</v>
      </c>
      <c r="Q8" t="n">
        <v>190</v>
      </c>
      <c r="R8" t="n">
        <v>32.54</v>
      </c>
      <c r="S8" t="n">
        <v>24.3</v>
      </c>
      <c r="T8" t="n">
        <v>3285.1</v>
      </c>
      <c r="U8" t="n">
        <v>0.75</v>
      </c>
      <c r="V8" t="n">
        <v>0.86</v>
      </c>
      <c r="W8" t="n">
        <v>2.95</v>
      </c>
      <c r="X8" t="n">
        <v>0.2</v>
      </c>
      <c r="Y8" t="n">
        <v>2</v>
      </c>
      <c r="Z8" t="n">
        <v>10</v>
      </c>
      <c r="AA8" t="n">
        <v>74.79919171349422</v>
      </c>
      <c r="AB8" t="n">
        <v>102.3435540098053</v>
      </c>
      <c r="AC8" t="n">
        <v>92.57602885521537</v>
      </c>
      <c r="AD8" t="n">
        <v>74799.19171349422</v>
      </c>
      <c r="AE8" t="n">
        <v>102343.5540098053</v>
      </c>
      <c r="AF8" t="n">
        <v>2.310012509444606e-06</v>
      </c>
      <c r="AG8" t="n">
        <v>0.1061458333333333</v>
      </c>
      <c r="AH8" t="n">
        <v>92576.02885521537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9.8817</v>
      </c>
      <c r="E9" t="n">
        <v>10.12</v>
      </c>
      <c r="F9" t="n">
        <v>7.28</v>
      </c>
      <c r="G9" t="n">
        <v>43.67</v>
      </c>
      <c r="H9" t="n">
        <v>0.72</v>
      </c>
      <c r="I9" t="n">
        <v>10</v>
      </c>
      <c r="J9" t="n">
        <v>196.41</v>
      </c>
      <c r="K9" t="n">
        <v>53.44</v>
      </c>
      <c r="L9" t="n">
        <v>8</v>
      </c>
      <c r="M9" t="n">
        <v>8</v>
      </c>
      <c r="N9" t="n">
        <v>39.98</v>
      </c>
      <c r="O9" t="n">
        <v>24458.36</v>
      </c>
      <c r="P9" t="n">
        <v>96.73</v>
      </c>
      <c r="Q9" t="n">
        <v>189.99</v>
      </c>
      <c r="R9" t="n">
        <v>31.39</v>
      </c>
      <c r="S9" t="n">
        <v>24.3</v>
      </c>
      <c r="T9" t="n">
        <v>2717.9</v>
      </c>
      <c r="U9" t="n">
        <v>0.77</v>
      </c>
      <c r="V9" t="n">
        <v>0.86</v>
      </c>
      <c r="W9" t="n">
        <v>2.96</v>
      </c>
      <c r="X9" t="n">
        <v>0.17</v>
      </c>
      <c r="Y9" t="n">
        <v>2</v>
      </c>
      <c r="Z9" t="n">
        <v>10</v>
      </c>
      <c r="AA9" t="n">
        <v>73.85482241186722</v>
      </c>
      <c r="AB9" t="n">
        <v>101.0514262686867</v>
      </c>
      <c r="AC9" t="n">
        <v>91.40721997219602</v>
      </c>
      <c r="AD9" t="n">
        <v>73854.82241186722</v>
      </c>
      <c r="AE9" t="n">
        <v>101051.4262686867</v>
      </c>
      <c r="AF9" t="n">
        <v>2.324976381843611e-06</v>
      </c>
      <c r="AG9" t="n">
        <v>0.1054166666666667</v>
      </c>
      <c r="AH9" t="n">
        <v>91407.21997219602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9.9245</v>
      </c>
      <c r="E10" t="n">
        <v>10.08</v>
      </c>
      <c r="F10" t="n">
        <v>7.27</v>
      </c>
      <c r="G10" t="n">
        <v>48.48</v>
      </c>
      <c r="H10" t="n">
        <v>0.8100000000000001</v>
      </c>
      <c r="I10" t="n">
        <v>9</v>
      </c>
      <c r="J10" t="n">
        <v>197.97</v>
      </c>
      <c r="K10" t="n">
        <v>53.44</v>
      </c>
      <c r="L10" t="n">
        <v>9</v>
      </c>
      <c r="M10" t="n">
        <v>7</v>
      </c>
      <c r="N10" t="n">
        <v>40.53</v>
      </c>
      <c r="O10" t="n">
        <v>24650.18</v>
      </c>
      <c r="P10" t="n">
        <v>96.09</v>
      </c>
      <c r="Q10" t="n">
        <v>190.09</v>
      </c>
      <c r="R10" t="n">
        <v>31.28</v>
      </c>
      <c r="S10" t="n">
        <v>24.3</v>
      </c>
      <c r="T10" t="n">
        <v>2668.34</v>
      </c>
      <c r="U10" t="n">
        <v>0.78</v>
      </c>
      <c r="V10" t="n">
        <v>0.86</v>
      </c>
      <c r="W10" t="n">
        <v>2.96</v>
      </c>
      <c r="X10" t="n">
        <v>0.16</v>
      </c>
      <c r="Y10" t="n">
        <v>2</v>
      </c>
      <c r="Z10" t="n">
        <v>10</v>
      </c>
      <c r="AA10" t="n">
        <v>73.16704434519464</v>
      </c>
      <c r="AB10" t="n">
        <v>100.1103779752389</v>
      </c>
      <c r="AC10" t="n">
        <v>90.55598400710502</v>
      </c>
      <c r="AD10" t="n">
        <v>73167.04434519463</v>
      </c>
      <c r="AE10" t="n">
        <v>100110.3779752389</v>
      </c>
      <c r="AF10" t="n">
        <v>2.335046409181307e-06</v>
      </c>
      <c r="AG10" t="n">
        <v>0.105</v>
      </c>
      <c r="AH10" t="n">
        <v>90555.98400710503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9.994400000000001</v>
      </c>
      <c r="E11" t="n">
        <v>10.01</v>
      </c>
      <c r="F11" t="n">
        <v>7.24</v>
      </c>
      <c r="G11" t="n">
        <v>54.29</v>
      </c>
      <c r="H11" t="n">
        <v>0.89</v>
      </c>
      <c r="I11" t="n">
        <v>8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95.09999999999999</v>
      </c>
      <c r="Q11" t="n">
        <v>190.01</v>
      </c>
      <c r="R11" t="n">
        <v>30.3</v>
      </c>
      <c r="S11" t="n">
        <v>24.3</v>
      </c>
      <c r="T11" t="n">
        <v>2184.1</v>
      </c>
      <c r="U11" t="n">
        <v>0.8</v>
      </c>
      <c r="V11" t="n">
        <v>0.86</v>
      </c>
      <c r="W11" t="n">
        <v>2.95</v>
      </c>
      <c r="X11" t="n">
        <v>0.13</v>
      </c>
      <c r="Y11" t="n">
        <v>2</v>
      </c>
      <c r="Z11" t="n">
        <v>10</v>
      </c>
      <c r="AA11" t="n">
        <v>72.05175324686113</v>
      </c>
      <c r="AB11" t="n">
        <v>98.58438749132912</v>
      </c>
      <c r="AC11" t="n">
        <v>89.17563191323801</v>
      </c>
      <c r="AD11" t="n">
        <v>72051.75324686113</v>
      </c>
      <c r="AE11" t="n">
        <v>98584.38749132912</v>
      </c>
      <c r="AF11" t="n">
        <v>2.35149255195946e-06</v>
      </c>
      <c r="AG11" t="n">
        <v>0.1042708333333333</v>
      </c>
      <c r="AH11" t="n">
        <v>89175.631913238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9.9908</v>
      </c>
      <c r="E12" t="n">
        <v>10.01</v>
      </c>
      <c r="F12" t="n">
        <v>7.24</v>
      </c>
      <c r="G12" t="n">
        <v>54.32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94.56999999999999</v>
      </c>
      <c r="Q12" t="n">
        <v>190.05</v>
      </c>
      <c r="R12" t="n">
        <v>30.3</v>
      </c>
      <c r="S12" t="n">
        <v>24.3</v>
      </c>
      <c r="T12" t="n">
        <v>2179.82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  <c r="AA12" t="n">
        <v>71.78832682841512</v>
      </c>
      <c r="AB12" t="n">
        <v>98.22395584405807</v>
      </c>
      <c r="AC12" t="n">
        <v>88.84959935651338</v>
      </c>
      <c r="AD12" t="n">
        <v>71788.32682841513</v>
      </c>
      <c r="AE12" t="n">
        <v>98223.95584405807</v>
      </c>
      <c r="AF12" t="n">
        <v>2.350645540314233e-06</v>
      </c>
      <c r="AG12" t="n">
        <v>0.1042708333333333</v>
      </c>
      <c r="AH12" t="n">
        <v>88849.59935651338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10.0424</v>
      </c>
      <c r="E13" t="n">
        <v>9.960000000000001</v>
      </c>
      <c r="F13" t="n">
        <v>7.23</v>
      </c>
      <c r="G13" t="n">
        <v>61.96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94.26000000000001</v>
      </c>
      <c r="Q13" t="n">
        <v>190</v>
      </c>
      <c r="R13" t="n">
        <v>29.94</v>
      </c>
      <c r="S13" t="n">
        <v>24.3</v>
      </c>
      <c r="T13" t="n">
        <v>2007.23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71.23471410862462</v>
      </c>
      <c r="AB13" t="n">
        <v>97.46647849717161</v>
      </c>
      <c r="AC13" t="n">
        <v>88.16441458448742</v>
      </c>
      <c r="AD13" t="n">
        <v>71234.71410862461</v>
      </c>
      <c r="AE13" t="n">
        <v>97466.47849717161</v>
      </c>
      <c r="AF13" t="n">
        <v>2.362786040562483e-06</v>
      </c>
      <c r="AG13" t="n">
        <v>0.10375</v>
      </c>
      <c r="AH13" t="n">
        <v>88164.41458448741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10.0385</v>
      </c>
      <c r="E14" t="n">
        <v>9.960000000000001</v>
      </c>
      <c r="F14" t="n">
        <v>7.23</v>
      </c>
      <c r="G14" t="n">
        <v>61.99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93.34</v>
      </c>
      <c r="Q14" t="n">
        <v>189.99</v>
      </c>
      <c r="R14" t="n">
        <v>30.11</v>
      </c>
      <c r="S14" t="n">
        <v>24.3</v>
      </c>
      <c r="T14" t="n">
        <v>2089.95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  <c r="AA14" t="n">
        <v>70.76289542761164</v>
      </c>
      <c r="AB14" t="n">
        <v>96.82091536263883</v>
      </c>
      <c r="AC14" t="n">
        <v>87.58046308946068</v>
      </c>
      <c r="AD14" t="n">
        <v>70762.89542761164</v>
      </c>
      <c r="AE14" t="n">
        <v>96820.91536263883</v>
      </c>
      <c r="AF14" t="n">
        <v>2.361868444613487e-06</v>
      </c>
      <c r="AG14" t="n">
        <v>0.10375</v>
      </c>
      <c r="AH14" t="n">
        <v>87580.46308946068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10.1064</v>
      </c>
      <c r="E15" t="n">
        <v>9.890000000000001</v>
      </c>
      <c r="F15" t="n">
        <v>7.2</v>
      </c>
      <c r="G15" t="n">
        <v>72.03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92.76000000000001</v>
      </c>
      <c r="Q15" t="n">
        <v>189.98</v>
      </c>
      <c r="R15" t="n">
        <v>29.22</v>
      </c>
      <c r="S15" t="n">
        <v>24.3</v>
      </c>
      <c r="T15" t="n">
        <v>1652.84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69.91093365805399</v>
      </c>
      <c r="AB15" t="n">
        <v>95.65522368363006</v>
      </c>
      <c r="AC15" t="n">
        <v>86.5260233882376</v>
      </c>
      <c r="AD15" t="n">
        <v>69910.933658054</v>
      </c>
      <c r="AE15" t="n">
        <v>95655.22368363006</v>
      </c>
      <c r="AF15" t="n">
        <v>2.377844025366514e-06</v>
      </c>
      <c r="AG15" t="n">
        <v>0.1030208333333333</v>
      </c>
      <c r="AH15" t="n">
        <v>86526.02338823761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10.1019</v>
      </c>
      <c r="E16" t="n">
        <v>9.9</v>
      </c>
      <c r="F16" t="n">
        <v>7.21</v>
      </c>
      <c r="G16" t="n">
        <v>72.06999999999999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92.51000000000001</v>
      </c>
      <c r="Q16" t="n">
        <v>190.06</v>
      </c>
      <c r="R16" t="n">
        <v>29.32</v>
      </c>
      <c r="S16" t="n">
        <v>24.3</v>
      </c>
      <c r="T16" t="n">
        <v>1702.35</v>
      </c>
      <c r="U16" t="n">
        <v>0.83</v>
      </c>
      <c r="V16" t="n">
        <v>0.87</v>
      </c>
      <c r="W16" t="n">
        <v>2.95</v>
      </c>
      <c r="X16" t="n">
        <v>0.1</v>
      </c>
      <c r="Y16" t="n">
        <v>2</v>
      </c>
      <c r="Z16" t="n">
        <v>10</v>
      </c>
      <c r="AA16" t="n">
        <v>69.83189073788272</v>
      </c>
      <c r="AB16" t="n">
        <v>95.54707367312423</v>
      </c>
      <c r="AC16" t="n">
        <v>86.42819506294494</v>
      </c>
      <c r="AD16" t="n">
        <v>69831.89073788271</v>
      </c>
      <c r="AE16" t="n">
        <v>95547.07367312424</v>
      </c>
      <c r="AF16" t="n">
        <v>2.37678526080998e-06</v>
      </c>
      <c r="AG16" t="n">
        <v>0.103125</v>
      </c>
      <c r="AH16" t="n">
        <v>86428.19506294494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10.1055</v>
      </c>
      <c r="E17" t="n">
        <v>9.9</v>
      </c>
      <c r="F17" t="n">
        <v>7.2</v>
      </c>
      <c r="G17" t="n">
        <v>72.04000000000001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91.31999999999999</v>
      </c>
      <c r="Q17" t="n">
        <v>190.01</v>
      </c>
      <c r="R17" t="n">
        <v>29.2</v>
      </c>
      <c r="S17" t="n">
        <v>24.3</v>
      </c>
      <c r="T17" t="n">
        <v>1644.44</v>
      </c>
      <c r="U17" t="n">
        <v>0.83</v>
      </c>
      <c r="V17" t="n">
        <v>0.87</v>
      </c>
      <c r="W17" t="n">
        <v>2.95</v>
      </c>
      <c r="X17" t="n">
        <v>0.1</v>
      </c>
      <c r="Y17" t="n">
        <v>2</v>
      </c>
      <c r="Z17" t="n">
        <v>10</v>
      </c>
      <c r="AA17" t="n">
        <v>69.14183471479093</v>
      </c>
      <c r="AB17" t="n">
        <v>94.60290857920739</v>
      </c>
      <c r="AC17" t="n">
        <v>85.57413976044717</v>
      </c>
      <c r="AD17" t="n">
        <v>69141.83471479094</v>
      </c>
      <c r="AE17" t="n">
        <v>94602.90857920739</v>
      </c>
      <c r="AF17" t="n">
        <v>2.377632272455207e-06</v>
      </c>
      <c r="AG17" t="n">
        <v>0.103125</v>
      </c>
      <c r="AH17" t="n">
        <v>85574.13976044717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10.1574</v>
      </c>
      <c r="E18" t="n">
        <v>9.85</v>
      </c>
      <c r="F18" t="n">
        <v>7.19</v>
      </c>
      <c r="G18" t="n">
        <v>86.28</v>
      </c>
      <c r="H18" t="n">
        <v>1.43</v>
      </c>
      <c r="I18" t="n">
        <v>5</v>
      </c>
      <c r="J18" t="n">
        <v>210.64</v>
      </c>
      <c r="K18" t="n">
        <v>53.44</v>
      </c>
      <c r="L18" t="n">
        <v>17</v>
      </c>
      <c r="M18" t="n">
        <v>3</v>
      </c>
      <c r="N18" t="n">
        <v>45.21</v>
      </c>
      <c r="O18" t="n">
        <v>26213.09</v>
      </c>
      <c r="P18" t="n">
        <v>91.03</v>
      </c>
      <c r="Q18" t="n">
        <v>190</v>
      </c>
      <c r="R18" t="n">
        <v>28.79</v>
      </c>
      <c r="S18" t="n">
        <v>24.3</v>
      </c>
      <c r="T18" t="n">
        <v>1442.94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68.61662988118768</v>
      </c>
      <c r="AB18" t="n">
        <v>93.8843001554698</v>
      </c>
      <c r="AC18" t="n">
        <v>84.9241143160976</v>
      </c>
      <c r="AD18" t="n">
        <v>68616.62988118768</v>
      </c>
      <c r="AE18" t="n">
        <v>93884.3001554698</v>
      </c>
      <c r="AF18" t="n">
        <v>2.389843357007226e-06</v>
      </c>
      <c r="AG18" t="n">
        <v>0.1026041666666667</v>
      </c>
      <c r="AH18" t="n">
        <v>84924.11431609761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10.1609</v>
      </c>
      <c r="E19" t="n">
        <v>9.84</v>
      </c>
      <c r="F19" t="n">
        <v>7.19</v>
      </c>
      <c r="G19" t="n">
        <v>86.23999999999999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90.84</v>
      </c>
      <c r="Q19" t="n">
        <v>190.01</v>
      </c>
      <c r="R19" t="n">
        <v>28.78</v>
      </c>
      <c r="S19" t="n">
        <v>24.3</v>
      </c>
      <c r="T19" t="n">
        <v>1436.73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68.49159323041029</v>
      </c>
      <c r="AB19" t="n">
        <v>93.71321949364857</v>
      </c>
      <c r="AC19" t="n">
        <v>84.76936135252731</v>
      </c>
      <c r="AD19" t="n">
        <v>68491.59323041029</v>
      </c>
      <c r="AE19" t="n">
        <v>93713.21949364856</v>
      </c>
      <c r="AF19" t="n">
        <v>2.390666840551196e-06</v>
      </c>
      <c r="AG19" t="n">
        <v>0.1025</v>
      </c>
      <c r="AH19" t="n">
        <v>84769.36135252731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10.1689</v>
      </c>
      <c r="E20" t="n">
        <v>9.83</v>
      </c>
      <c r="F20" t="n">
        <v>7.18</v>
      </c>
      <c r="G20" t="n">
        <v>86.15000000000001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90.17</v>
      </c>
      <c r="Q20" t="n">
        <v>189.96</v>
      </c>
      <c r="R20" t="n">
        <v>28.45</v>
      </c>
      <c r="S20" t="n">
        <v>24.3</v>
      </c>
      <c r="T20" t="n">
        <v>1271.44</v>
      </c>
      <c r="U20" t="n">
        <v>0.85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68.05548874669141</v>
      </c>
      <c r="AB20" t="n">
        <v>93.11652209945271</v>
      </c>
      <c r="AC20" t="n">
        <v>84.22961192016326</v>
      </c>
      <c r="AD20" t="n">
        <v>68055.48874669141</v>
      </c>
      <c r="AE20" t="n">
        <v>93116.5220994527</v>
      </c>
      <c r="AF20" t="n">
        <v>2.3925490886517e-06</v>
      </c>
      <c r="AG20" t="n">
        <v>0.1023958333333333</v>
      </c>
      <c r="AH20" t="n">
        <v>84229.61192016327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10.1669</v>
      </c>
      <c r="E21" t="n">
        <v>9.84</v>
      </c>
      <c r="F21" t="n">
        <v>7.18</v>
      </c>
      <c r="G21" t="n">
        <v>86.17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89.06</v>
      </c>
      <c r="Q21" t="n">
        <v>189.97</v>
      </c>
      <c r="R21" t="n">
        <v>28.57</v>
      </c>
      <c r="S21" t="n">
        <v>24.3</v>
      </c>
      <c r="T21" t="n">
        <v>1331.85</v>
      </c>
      <c r="U21" t="n">
        <v>0.85</v>
      </c>
      <c r="V21" t="n">
        <v>0.87</v>
      </c>
      <c r="W21" t="n">
        <v>2.94</v>
      </c>
      <c r="X21" t="n">
        <v>0.07000000000000001</v>
      </c>
      <c r="Y21" t="n">
        <v>2</v>
      </c>
      <c r="Z21" t="n">
        <v>10</v>
      </c>
      <c r="AA21" t="n">
        <v>67.47466266209234</v>
      </c>
      <c r="AB21" t="n">
        <v>92.32181022626627</v>
      </c>
      <c r="AC21" t="n">
        <v>83.51074623276837</v>
      </c>
      <c r="AD21" t="n">
        <v>67474.66266209235</v>
      </c>
      <c r="AE21" t="n">
        <v>92321.81022626627</v>
      </c>
      <c r="AF21" t="n">
        <v>2.392078526626574e-06</v>
      </c>
      <c r="AG21" t="n">
        <v>0.1025</v>
      </c>
      <c r="AH21" t="n">
        <v>83510.74623276838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10.2264</v>
      </c>
      <c r="E22" t="n">
        <v>9.779999999999999</v>
      </c>
      <c r="F22" t="n">
        <v>7.16</v>
      </c>
      <c r="G22" t="n">
        <v>107.42</v>
      </c>
      <c r="H22" t="n">
        <v>1.72</v>
      </c>
      <c r="I22" t="n">
        <v>4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87.73</v>
      </c>
      <c r="Q22" t="n">
        <v>190.04</v>
      </c>
      <c r="R22" t="n">
        <v>27.89</v>
      </c>
      <c r="S22" t="n">
        <v>24.3</v>
      </c>
      <c r="T22" t="n">
        <v>997.72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66.33425292805036</v>
      </c>
      <c r="AB22" t="n">
        <v>90.76145131682418</v>
      </c>
      <c r="AC22" t="n">
        <v>82.09930578766544</v>
      </c>
      <c r="AD22" t="n">
        <v>66334.25292805037</v>
      </c>
      <c r="AE22" t="n">
        <v>90761.45131682418</v>
      </c>
      <c r="AF22" t="n">
        <v>2.406077746874071e-06</v>
      </c>
      <c r="AG22" t="n">
        <v>0.101875</v>
      </c>
      <c r="AH22" t="n">
        <v>82099.30578766545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10.2264</v>
      </c>
      <c r="E23" t="n">
        <v>9.779999999999999</v>
      </c>
      <c r="F23" t="n">
        <v>7.16</v>
      </c>
      <c r="G23" t="n">
        <v>107.42</v>
      </c>
      <c r="H23" t="n">
        <v>1.79</v>
      </c>
      <c r="I23" t="n">
        <v>4</v>
      </c>
      <c r="J23" t="n">
        <v>218.78</v>
      </c>
      <c r="K23" t="n">
        <v>53.44</v>
      </c>
      <c r="L23" t="n">
        <v>22</v>
      </c>
      <c r="M23" t="n">
        <v>2</v>
      </c>
      <c r="N23" t="n">
        <v>48.34</v>
      </c>
      <c r="O23" t="n">
        <v>27216.79</v>
      </c>
      <c r="P23" t="n">
        <v>88.19</v>
      </c>
      <c r="Q23" t="n">
        <v>189.96</v>
      </c>
      <c r="R23" t="n">
        <v>27.86</v>
      </c>
      <c r="S23" t="n">
        <v>24.3</v>
      </c>
      <c r="T23" t="n">
        <v>981.86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66.57904101973473</v>
      </c>
      <c r="AB23" t="n">
        <v>91.09638118315497</v>
      </c>
      <c r="AC23" t="n">
        <v>82.40227041763076</v>
      </c>
      <c r="AD23" t="n">
        <v>66579.04101973474</v>
      </c>
      <c r="AE23" t="n">
        <v>91096.38118315497</v>
      </c>
      <c r="AF23" t="n">
        <v>2.406077746874071e-06</v>
      </c>
      <c r="AG23" t="n">
        <v>0.101875</v>
      </c>
      <c r="AH23" t="n">
        <v>82402.27041763076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10.2252</v>
      </c>
      <c r="E24" t="n">
        <v>9.779999999999999</v>
      </c>
      <c r="F24" t="n">
        <v>7.16</v>
      </c>
      <c r="G24" t="n">
        <v>107.43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87.95999999999999</v>
      </c>
      <c r="Q24" t="n">
        <v>189.97</v>
      </c>
      <c r="R24" t="n">
        <v>27.89</v>
      </c>
      <c r="S24" t="n">
        <v>24.3</v>
      </c>
      <c r="T24" t="n">
        <v>995.85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  <c r="AA24" t="n">
        <v>66.46421913286144</v>
      </c>
      <c r="AB24" t="n">
        <v>90.93927681195088</v>
      </c>
      <c r="AC24" t="n">
        <v>82.26015986711697</v>
      </c>
      <c r="AD24" t="n">
        <v>66464.21913286144</v>
      </c>
      <c r="AE24" t="n">
        <v>90939.27681195087</v>
      </c>
      <c r="AF24" t="n">
        <v>2.405795409658996e-06</v>
      </c>
      <c r="AG24" t="n">
        <v>0.101875</v>
      </c>
      <c r="AH24" t="n">
        <v>82260.15986711696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10.2261</v>
      </c>
      <c r="E25" t="n">
        <v>9.779999999999999</v>
      </c>
      <c r="F25" t="n">
        <v>7.16</v>
      </c>
      <c r="G25" t="n">
        <v>107.42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87.67</v>
      </c>
      <c r="Q25" t="n">
        <v>189.96</v>
      </c>
      <c r="R25" t="n">
        <v>27.93</v>
      </c>
      <c r="S25" t="n">
        <v>24.3</v>
      </c>
      <c r="T25" t="n">
        <v>1018.14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66.30421239233695</v>
      </c>
      <c r="AB25" t="n">
        <v>90.72034853056617</v>
      </c>
      <c r="AC25" t="n">
        <v>82.06212579363979</v>
      </c>
      <c r="AD25" t="n">
        <v>66304.21239233695</v>
      </c>
      <c r="AE25" t="n">
        <v>90720.34853056617</v>
      </c>
      <c r="AF25" t="n">
        <v>2.406007162570302e-06</v>
      </c>
      <c r="AG25" t="n">
        <v>0.101875</v>
      </c>
      <c r="AH25" t="n">
        <v>82062.12579363979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10.2264</v>
      </c>
      <c r="E26" t="n">
        <v>9.779999999999999</v>
      </c>
      <c r="F26" t="n">
        <v>7.16</v>
      </c>
      <c r="G26" t="n">
        <v>107.42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87.06</v>
      </c>
      <c r="Q26" t="n">
        <v>189.99</v>
      </c>
      <c r="R26" t="n">
        <v>27.89</v>
      </c>
      <c r="S26" t="n">
        <v>24.3</v>
      </c>
      <c r="T26" t="n">
        <v>999.48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  <c r="AA26" t="n">
        <v>65.97771375103187</v>
      </c>
      <c r="AB26" t="n">
        <v>90.27361868542931</v>
      </c>
      <c r="AC26" t="n">
        <v>81.65803121793336</v>
      </c>
      <c r="AD26" t="n">
        <v>65977.71375103187</v>
      </c>
      <c r="AE26" t="n">
        <v>90273.61868542932</v>
      </c>
      <c r="AF26" t="n">
        <v>2.406077746874071e-06</v>
      </c>
      <c r="AG26" t="n">
        <v>0.101875</v>
      </c>
      <c r="AH26" t="n">
        <v>81658.03121793336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10.2328</v>
      </c>
      <c r="E27" t="n">
        <v>9.77</v>
      </c>
      <c r="F27" t="n">
        <v>7.16</v>
      </c>
      <c r="G27" t="n">
        <v>107.33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86.14</v>
      </c>
      <c r="Q27" t="n">
        <v>190</v>
      </c>
      <c r="R27" t="n">
        <v>27.66</v>
      </c>
      <c r="S27" t="n">
        <v>24.3</v>
      </c>
      <c r="T27" t="n">
        <v>880.67</v>
      </c>
      <c r="U27" t="n">
        <v>0.88</v>
      </c>
      <c r="V27" t="n">
        <v>0.87</v>
      </c>
      <c r="W27" t="n">
        <v>2.95</v>
      </c>
      <c r="X27" t="n">
        <v>0.05</v>
      </c>
      <c r="Y27" t="n">
        <v>2</v>
      </c>
      <c r="Z27" t="n">
        <v>10</v>
      </c>
      <c r="AA27" t="n">
        <v>65.44808020748481</v>
      </c>
      <c r="AB27" t="n">
        <v>89.54895070536574</v>
      </c>
      <c r="AC27" t="n">
        <v>81.00252453280893</v>
      </c>
      <c r="AD27" t="n">
        <v>65448.0802074848</v>
      </c>
      <c r="AE27" t="n">
        <v>89548.95070536574</v>
      </c>
      <c r="AF27" t="n">
        <v>2.407583545354474e-06</v>
      </c>
      <c r="AG27" t="n">
        <v>0.1017708333333333</v>
      </c>
      <c r="AH27" t="n">
        <v>81002.52453280894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10.2308</v>
      </c>
      <c r="E28" t="n">
        <v>9.77</v>
      </c>
      <c r="F28" t="n">
        <v>7.16</v>
      </c>
      <c r="G28" t="n">
        <v>107.35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85.12</v>
      </c>
      <c r="Q28" t="n">
        <v>189.96</v>
      </c>
      <c r="R28" t="n">
        <v>27.76</v>
      </c>
      <c r="S28" t="n">
        <v>24.3</v>
      </c>
      <c r="T28" t="n">
        <v>931.34</v>
      </c>
      <c r="U28" t="n">
        <v>0.88</v>
      </c>
      <c r="V28" t="n">
        <v>0.87</v>
      </c>
      <c r="W28" t="n">
        <v>2.94</v>
      </c>
      <c r="X28" t="n">
        <v>0.05</v>
      </c>
      <c r="Y28" t="n">
        <v>2</v>
      </c>
      <c r="Z28" t="n">
        <v>10</v>
      </c>
      <c r="AA28" t="n">
        <v>64.91793891626796</v>
      </c>
      <c r="AB28" t="n">
        <v>88.82358800254009</v>
      </c>
      <c r="AC28" t="n">
        <v>80.34638942828779</v>
      </c>
      <c r="AD28" t="n">
        <v>64917.93891626796</v>
      </c>
      <c r="AE28" t="n">
        <v>88823.5880025401</v>
      </c>
      <c r="AF28" t="n">
        <v>2.407112983329348e-06</v>
      </c>
      <c r="AG28" t="n">
        <v>0.1017708333333333</v>
      </c>
      <c r="AH28" t="n">
        <v>80346.38942828779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10.2366</v>
      </c>
      <c r="E29" t="n">
        <v>9.77</v>
      </c>
      <c r="F29" t="n">
        <v>7.15</v>
      </c>
      <c r="G29" t="n">
        <v>107.27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83.73</v>
      </c>
      <c r="Q29" t="n">
        <v>189.98</v>
      </c>
      <c r="R29" t="n">
        <v>27.54</v>
      </c>
      <c r="S29" t="n">
        <v>24.3</v>
      </c>
      <c r="T29" t="n">
        <v>824.49</v>
      </c>
      <c r="U29" t="n">
        <v>0.88</v>
      </c>
      <c r="V29" t="n">
        <v>0.88</v>
      </c>
      <c r="W29" t="n">
        <v>2.94</v>
      </c>
      <c r="X29" t="n">
        <v>0.04</v>
      </c>
      <c r="Y29" t="n">
        <v>2</v>
      </c>
      <c r="Z29" t="n">
        <v>10</v>
      </c>
      <c r="AA29" t="n">
        <v>64.11858739513639</v>
      </c>
      <c r="AB29" t="n">
        <v>87.72987998642819</v>
      </c>
      <c r="AC29" t="n">
        <v>79.35706337020441</v>
      </c>
      <c r="AD29" t="n">
        <v>64118.58739513639</v>
      </c>
      <c r="AE29" t="n">
        <v>87729.87998642819</v>
      </c>
      <c r="AF29" t="n">
        <v>2.408477613202213e-06</v>
      </c>
      <c r="AG29" t="n">
        <v>0.1017708333333333</v>
      </c>
      <c r="AH29" t="n">
        <v>79357.06337020441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10.2337</v>
      </c>
      <c r="E30" t="n">
        <v>9.77</v>
      </c>
      <c r="F30" t="n">
        <v>7.15</v>
      </c>
      <c r="G30" t="n">
        <v>107.31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1</v>
      </c>
      <c r="N30" t="n">
        <v>53.05</v>
      </c>
      <c r="O30" t="n">
        <v>28660.06</v>
      </c>
      <c r="P30" t="n">
        <v>82.2</v>
      </c>
      <c r="Q30" t="n">
        <v>189.96</v>
      </c>
      <c r="R30" t="n">
        <v>27.6</v>
      </c>
      <c r="S30" t="n">
        <v>24.3</v>
      </c>
      <c r="T30" t="n">
        <v>852.5599999999999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  <c r="AA30" t="n">
        <v>63.32260341835053</v>
      </c>
      <c r="AB30" t="n">
        <v>86.64077959305565</v>
      </c>
      <c r="AC30" t="n">
        <v>78.37190518981301</v>
      </c>
      <c r="AD30" t="n">
        <v>63322.60341835053</v>
      </c>
      <c r="AE30" t="n">
        <v>86640.77959305566</v>
      </c>
      <c r="AF30" t="n">
        <v>2.407795298265781e-06</v>
      </c>
      <c r="AG30" t="n">
        <v>0.1017708333333333</v>
      </c>
      <c r="AH30" t="n">
        <v>78371.90518981301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10.2945</v>
      </c>
      <c r="E31" t="n">
        <v>9.710000000000001</v>
      </c>
      <c r="F31" t="n">
        <v>7.13</v>
      </c>
      <c r="G31" t="n">
        <v>142.67</v>
      </c>
      <c r="H31" t="n">
        <v>2.3</v>
      </c>
      <c r="I31" t="n">
        <v>3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81.86</v>
      </c>
      <c r="Q31" t="n">
        <v>189.96</v>
      </c>
      <c r="R31" t="n">
        <v>26.98</v>
      </c>
      <c r="S31" t="n">
        <v>24.3</v>
      </c>
      <c r="T31" t="n">
        <v>546.95</v>
      </c>
      <c r="U31" t="n">
        <v>0.9</v>
      </c>
      <c r="V31" t="n">
        <v>0.88</v>
      </c>
      <c r="W31" t="n">
        <v>2.94</v>
      </c>
      <c r="X31" t="n">
        <v>0.03</v>
      </c>
      <c r="Y31" t="n">
        <v>2</v>
      </c>
      <c r="Z31" t="n">
        <v>10</v>
      </c>
      <c r="AA31" t="n">
        <v>62.72930028013629</v>
      </c>
      <c r="AB31" t="n">
        <v>85.82899606466421</v>
      </c>
      <c r="AC31" t="n">
        <v>77.63759714202564</v>
      </c>
      <c r="AD31" t="n">
        <v>62729.3002801363</v>
      </c>
      <c r="AE31" t="n">
        <v>85828.99606466421</v>
      </c>
      <c r="AF31" t="n">
        <v>2.42210038382961e-06</v>
      </c>
      <c r="AG31" t="n">
        <v>0.1011458333333333</v>
      </c>
      <c r="AH31" t="n">
        <v>77637.59714202564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8.3871</v>
      </c>
      <c r="E2" t="n">
        <v>11.92</v>
      </c>
      <c r="F2" t="n">
        <v>8.359999999999999</v>
      </c>
      <c r="G2" t="n">
        <v>8.09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84.5</v>
      </c>
      <c r="Q2" t="n">
        <v>190.53</v>
      </c>
      <c r="R2" t="n">
        <v>64.88</v>
      </c>
      <c r="S2" t="n">
        <v>24.3</v>
      </c>
      <c r="T2" t="n">
        <v>19204.58</v>
      </c>
      <c r="U2" t="n">
        <v>0.37</v>
      </c>
      <c r="V2" t="n">
        <v>0.75</v>
      </c>
      <c r="W2" t="n">
        <v>3.04</v>
      </c>
      <c r="X2" t="n">
        <v>1.24</v>
      </c>
      <c r="Y2" t="n">
        <v>2</v>
      </c>
      <c r="Z2" t="n">
        <v>10</v>
      </c>
      <c r="AA2" t="n">
        <v>77.02761144747591</v>
      </c>
      <c r="AB2" t="n">
        <v>105.3925762007777</v>
      </c>
      <c r="AC2" t="n">
        <v>95.33405664761189</v>
      </c>
      <c r="AD2" t="n">
        <v>77027.61144747591</v>
      </c>
      <c r="AE2" t="n">
        <v>105392.5762007777</v>
      </c>
      <c r="AF2" t="n">
        <v>2.134836207814287e-06</v>
      </c>
      <c r="AG2" t="n">
        <v>0.1241666666666667</v>
      </c>
      <c r="AH2" t="n">
        <v>95334.05664761188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9.5458</v>
      </c>
      <c r="E3" t="n">
        <v>10.48</v>
      </c>
      <c r="F3" t="n">
        <v>7.7</v>
      </c>
      <c r="G3" t="n">
        <v>15.93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76.91</v>
      </c>
      <c r="Q3" t="n">
        <v>190.27</v>
      </c>
      <c r="R3" t="n">
        <v>44.48</v>
      </c>
      <c r="S3" t="n">
        <v>24.3</v>
      </c>
      <c r="T3" t="n">
        <v>9166.290000000001</v>
      </c>
      <c r="U3" t="n">
        <v>0.55</v>
      </c>
      <c r="V3" t="n">
        <v>0.8100000000000001</v>
      </c>
      <c r="W3" t="n">
        <v>2.99</v>
      </c>
      <c r="X3" t="n">
        <v>0.59</v>
      </c>
      <c r="Y3" t="n">
        <v>2</v>
      </c>
      <c r="Z3" t="n">
        <v>10</v>
      </c>
      <c r="AA3" t="n">
        <v>62.14593210580552</v>
      </c>
      <c r="AB3" t="n">
        <v>85.03080599215777</v>
      </c>
      <c r="AC3" t="n">
        <v>76.91558520977216</v>
      </c>
      <c r="AD3" t="n">
        <v>62145.93210580552</v>
      </c>
      <c r="AE3" t="n">
        <v>85030.80599215777</v>
      </c>
      <c r="AF3" t="n">
        <v>2.429769464123907e-06</v>
      </c>
      <c r="AG3" t="n">
        <v>0.1091666666666667</v>
      </c>
      <c r="AH3" t="n">
        <v>76915.58520977217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9.984500000000001</v>
      </c>
      <c r="E4" t="n">
        <v>10.02</v>
      </c>
      <c r="F4" t="n">
        <v>7.48</v>
      </c>
      <c r="G4" t="n">
        <v>23.61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17</v>
      </c>
      <c r="N4" t="n">
        <v>17.23</v>
      </c>
      <c r="O4" t="n">
        <v>14865.24</v>
      </c>
      <c r="P4" t="n">
        <v>73.75</v>
      </c>
      <c r="Q4" t="n">
        <v>190.16</v>
      </c>
      <c r="R4" t="n">
        <v>37.62</v>
      </c>
      <c r="S4" t="n">
        <v>24.3</v>
      </c>
      <c r="T4" t="n">
        <v>5784.81</v>
      </c>
      <c r="U4" t="n">
        <v>0.65</v>
      </c>
      <c r="V4" t="n">
        <v>0.84</v>
      </c>
      <c r="W4" t="n">
        <v>2.97</v>
      </c>
      <c r="X4" t="n">
        <v>0.37</v>
      </c>
      <c r="Y4" t="n">
        <v>2</v>
      </c>
      <c r="Z4" t="n">
        <v>10</v>
      </c>
      <c r="AA4" t="n">
        <v>57.31759282578361</v>
      </c>
      <c r="AB4" t="n">
        <v>78.42445917793964</v>
      </c>
      <c r="AC4" t="n">
        <v>70.93973886343494</v>
      </c>
      <c r="AD4" t="n">
        <v>57317.59282578361</v>
      </c>
      <c r="AE4" t="n">
        <v>78424.45917793964</v>
      </c>
      <c r="AF4" t="n">
        <v>2.541435313388626e-06</v>
      </c>
      <c r="AG4" t="n">
        <v>0.104375</v>
      </c>
      <c r="AH4" t="n">
        <v>70939.73886343493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10.2194</v>
      </c>
      <c r="E5" t="n">
        <v>9.789999999999999</v>
      </c>
      <c r="F5" t="n">
        <v>7.37</v>
      </c>
      <c r="G5" t="n">
        <v>31.57</v>
      </c>
      <c r="H5" t="n">
        <v>0.59</v>
      </c>
      <c r="I5" t="n">
        <v>14</v>
      </c>
      <c r="J5" t="n">
        <v>119.93</v>
      </c>
      <c r="K5" t="n">
        <v>43.4</v>
      </c>
      <c r="L5" t="n">
        <v>4</v>
      </c>
      <c r="M5" t="n">
        <v>12</v>
      </c>
      <c r="N5" t="n">
        <v>17.53</v>
      </c>
      <c r="O5" t="n">
        <v>15025.44</v>
      </c>
      <c r="P5" t="n">
        <v>71.56</v>
      </c>
      <c r="Q5" t="n">
        <v>189.99</v>
      </c>
      <c r="R5" t="n">
        <v>34.15</v>
      </c>
      <c r="S5" t="n">
        <v>24.3</v>
      </c>
      <c r="T5" t="n">
        <v>4075.29</v>
      </c>
      <c r="U5" t="n">
        <v>0.71</v>
      </c>
      <c r="V5" t="n">
        <v>0.85</v>
      </c>
      <c r="W5" t="n">
        <v>2.96</v>
      </c>
      <c r="X5" t="n">
        <v>0.26</v>
      </c>
      <c r="Y5" t="n">
        <v>2</v>
      </c>
      <c r="Z5" t="n">
        <v>10</v>
      </c>
      <c r="AA5" t="n">
        <v>54.65298936087628</v>
      </c>
      <c r="AB5" t="n">
        <v>74.77863116324693</v>
      </c>
      <c r="AC5" t="n">
        <v>67.64186355751156</v>
      </c>
      <c r="AD5" t="n">
        <v>54652.98936087628</v>
      </c>
      <c r="AE5" t="n">
        <v>74778.63116324693</v>
      </c>
      <c r="AF5" t="n">
        <v>2.601226304937025e-06</v>
      </c>
      <c r="AG5" t="n">
        <v>0.1019791666666667</v>
      </c>
      <c r="AH5" t="n">
        <v>67641.86355751156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10.3579</v>
      </c>
      <c r="E6" t="n">
        <v>9.65</v>
      </c>
      <c r="F6" t="n">
        <v>7.31</v>
      </c>
      <c r="G6" t="n">
        <v>39.86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9</v>
      </c>
      <c r="N6" t="n">
        <v>17.83</v>
      </c>
      <c r="O6" t="n">
        <v>15186.08</v>
      </c>
      <c r="P6" t="n">
        <v>69.78</v>
      </c>
      <c r="Q6" t="n">
        <v>190.2</v>
      </c>
      <c r="R6" t="n">
        <v>32.56</v>
      </c>
      <c r="S6" t="n">
        <v>24.3</v>
      </c>
      <c r="T6" t="n">
        <v>3299.14</v>
      </c>
      <c r="U6" t="n">
        <v>0.75</v>
      </c>
      <c r="V6" t="n">
        <v>0.86</v>
      </c>
      <c r="W6" t="n">
        <v>2.95</v>
      </c>
      <c r="X6" t="n">
        <v>0.2</v>
      </c>
      <c r="Y6" t="n">
        <v>2</v>
      </c>
      <c r="Z6" t="n">
        <v>10</v>
      </c>
      <c r="AA6" t="n">
        <v>52.89101339971428</v>
      </c>
      <c r="AB6" t="n">
        <v>72.36781792029302</v>
      </c>
      <c r="AC6" t="n">
        <v>65.46113494686676</v>
      </c>
      <c r="AD6" t="n">
        <v>52891.01339971428</v>
      </c>
      <c r="AE6" t="n">
        <v>72367.81792029302</v>
      </c>
      <c r="AF6" t="n">
        <v>2.636479826986635e-06</v>
      </c>
      <c r="AG6" t="n">
        <v>0.1005208333333333</v>
      </c>
      <c r="AH6" t="n">
        <v>65461.13494686676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10.4049</v>
      </c>
      <c r="E7" t="n">
        <v>9.609999999999999</v>
      </c>
      <c r="F7" t="n">
        <v>7.29</v>
      </c>
      <c r="G7" t="n">
        <v>43.73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68.56999999999999</v>
      </c>
      <c r="Q7" t="n">
        <v>190</v>
      </c>
      <c r="R7" t="n">
        <v>31.91</v>
      </c>
      <c r="S7" t="n">
        <v>24.3</v>
      </c>
      <c r="T7" t="n">
        <v>2978.27</v>
      </c>
      <c r="U7" t="n">
        <v>0.76</v>
      </c>
      <c r="V7" t="n">
        <v>0.86</v>
      </c>
      <c r="W7" t="n">
        <v>2.95</v>
      </c>
      <c r="X7" t="n">
        <v>0.18</v>
      </c>
      <c r="Y7" t="n">
        <v>2</v>
      </c>
      <c r="Z7" t="n">
        <v>10</v>
      </c>
      <c r="AA7" t="n">
        <v>51.98771237476394</v>
      </c>
      <c r="AB7" t="n">
        <v>71.13188160712788</v>
      </c>
      <c r="AC7" t="n">
        <v>64.34315466078222</v>
      </c>
      <c r="AD7" t="n">
        <v>51987.71237476394</v>
      </c>
      <c r="AE7" t="n">
        <v>71131.88160712789</v>
      </c>
      <c r="AF7" t="n">
        <v>2.648443116057621e-06</v>
      </c>
      <c r="AG7" t="n">
        <v>0.1001041666666667</v>
      </c>
      <c r="AH7" t="n">
        <v>64343.15466078222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10.5079</v>
      </c>
      <c r="E8" t="n">
        <v>9.52</v>
      </c>
      <c r="F8" t="n">
        <v>7.24</v>
      </c>
      <c r="G8" t="n">
        <v>54.31</v>
      </c>
      <c r="H8" t="n">
        <v>1</v>
      </c>
      <c r="I8" t="n">
        <v>8</v>
      </c>
      <c r="J8" t="n">
        <v>123.85</v>
      </c>
      <c r="K8" t="n">
        <v>43.4</v>
      </c>
      <c r="L8" t="n">
        <v>7</v>
      </c>
      <c r="M8" t="n">
        <v>6</v>
      </c>
      <c r="N8" t="n">
        <v>18.45</v>
      </c>
      <c r="O8" t="n">
        <v>15508.69</v>
      </c>
      <c r="P8" t="n">
        <v>67.05</v>
      </c>
      <c r="Q8" t="n">
        <v>190.08</v>
      </c>
      <c r="R8" t="n">
        <v>30.3</v>
      </c>
      <c r="S8" t="n">
        <v>24.3</v>
      </c>
      <c r="T8" t="n">
        <v>2181.72</v>
      </c>
      <c r="U8" t="n">
        <v>0.8</v>
      </c>
      <c r="V8" t="n">
        <v>0.86</v>
      </c>
      <c r="W8" t="n">
        <v>2.95</v>
      </c>
      <c r="X8" t="n">
        <v>0.13</v>
      </c>
      <c r="Y8" t="n">
        <v>2</v>
      </c>
      <c r="Z8" t="n">
        <v>10</v>
      </c>
      <c r="AA8" t="n">
        <v>50.61047673491934</v>
      </c>
      <c r="AB8" t="n">
        <v>69.24748704534521</v>
      </c>
      <c r="AC8" t="n">
        <v>62.6386040712111</v>
      </c>
      <c r="AD8" t="n">
        <v>50610.47673491934</v>
      </c>
      <c r="AE8" t="n">
        <v>69247.48704534522</v>
      </c>
      <c r="AF8" t="n">
        <v>2.674660536787655e-06</v>
      </c>
      <c r="AG8" t="n">
        <v>0.09916666666666667</v>
      </c>
      <c r="AH8" t="n">
        <v>62638.6040712111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10.5532</v>
      </c>
      <c r="E9" t="n">
        <v>9.48</v>
      </c>
      <c r="F9" t="n">
        <v>7.22</v>
      </c>
      <c r="G9" t="n">
        <v>61.92</v>
      </c>
      <c r="H9" t="n">
        <v>1.13</v>
      </c>
      <c r="I9" t="n">
        <v>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65.98</v>
      </c>
      <c r="Q9" t="n">
        <v>190.05</v>
      </c>
      <c r="R9" t="n">
        <v>29.91</v>
      </c>
      <c r="S9" t="n">
        <v>24.3</v>
      </c>
      <c r="T9" t="n">
        <v>1993.78</v>
      </c>
      <c r="U9" t="n">
        <v>0.8100000000000001</v>
      </c>
      <c r="V9" t="n">
        <v>0.87</v>
      </c>
      <c r="W9" t="n">
        <v>2.95</v>
      </c>
      <c r="X9" t="n">
        <v>0.12</v>
      </c>
      <c r="Y9" t="n">
        <v>2</v>
      </c>
      <c r="Z9" t="n">
        <v>10</v>
      </c>
      <c r="AA9" t="n">
        <v>49.81003383847963</v>
      </c>
      <c r="AB9" t="n">
        <v>68.15228576138861</v>
      </c>
      <c r="AC9" t="n">
        <v>61.64792726067032</v>
      </c>
      <c r="AD9" t="n">
        <v>49810.03383847963</v>
      </c>
      <c r="AE9" t="n">
        <v>68152.28576138862</v>
      </c>
      <c r="AF9" t="n">
        <v>2.686191111147564e-06</v>
      </c>
      <c r="AG9" t="n">
        <v>0.09875</v>
      </c>
      <c r="AH9" t="n">
        <v>61647.92726067032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10.5417</v>
      </c>
      <c r="E10" t="n">
        <v>9.49</v>
      </c>
      <c r="F10" t="n">
        <v>7.23</v>
      </c>
      <c r="G10" t="n">
        <v>62.01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64.55</v>
      </c>
      <c r="Q10" t="n">
        <v>190.03</v>
      </c>
      <c r="R10" t="n">
        <v>30.1</v>
      </c>
      <c r="S10" t="n">
        <v>24.3</v>
      </c>
      <c r="T10" t="n">
        <v>2089.12</v>
      </c>
      <c r="U10" t="n">
        <v>0.8100000000000001</v>
      </c>
      <c r="V10" t="n">
        <v>0.87</v>
      </c>
      <c r="W10" t="n">
        <v>2.95</v>
      </c>
      <c r="X10" t="n">
        <v>0.13</v>
      </c>
      <c r="Y10" t="n">
        <v>2</v>
      </c>
      <c r="Z10" t="n">
        <v>10</v>
      </c>
      <c r="AA10" t="n">
        <v>49.14362230401863</v>
      </c>
      <c r="AB10" t="n">
        <v>67.24047209993758</v>
      </c>
      <c r="AC10" t="n">
        <v>60.82313581532937</v>
      </c>
      <c r="AD10" t="n">
        <v>49143.62230401864</v>
      </c>
      <c r="AE10" t="n">
        <v>67240.47209993757</v>
      </c>
      <c r="AF10" t="n">
        <v>2.683263923396153e-06</v>
      </c>
      <c r="AG10" t="n">
        <v>0.09885416666666667</v>
      </c>
      <c r="AH10" t="n">
        <v>60823.13581532936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10.6029</v>
      </c>
      <c r="E11" t="n">
        <v>9.43</v>
      </c>
      <c r="F11" t="n">
        <v>7.2</v>
      </c>
      <c r="G11" t="n">
        <v>72.04000000000001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63.64</v>
      </c>
      <c r="Q11" t="n">
        <v>189.98</v>
      </c>
      <c r="R11" t="n">
        <v>29.22</v>
      </c>
      <c r="S11" t="n">
        <v>24.3</v>
      </c>
      <c r="T11" t="n">
        <v>1654.52</v>
      </c>
      <c r="U11" t="n">
        <v>0.83</v>
      </c>
      <c r="V11" t="n">
        <v>0.87</v>
      </c>
      <c r="W11" t="n">
        <v>2.95</v>
      </c>
      <c r="X11" t="n">
        <v>0.1</v>
      </c>
      <c r="Y11" t="n">
        <v>2</v>
      </c>
      <c r="Z11" t="n">
        <v>10</v>
      </c>
      <c r="AA11" t="n">
        <v>48.34475846127432</v>
      </c>
      <c r="AB11" t="n">
        <v>66.14743134690998</v>
      </c>
      <c r="AC11" t="n">
        <v>59.83441333767804</v>
      </c>
      <c r="AD11" t="n">
        <v>48344.75846127432</v>
      </c>
      <c r="AE11" t="n">
        <v>66147.43134690999</v>
      </c>
      <c r="AF11" t="n">
        <v>2.698841652994969e-06</v>
      </c>
      <c r="AG11" t="n">
        <v>0.09822916666666666</v>
      </c>
      <c r="AH11" t="n">
        <v>59834.41333767804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10.6449</v>
      </c>
      <c r="E12" t="n">
        <v>9.390000000000001</v>
      </c>
      <c r="F12" t="n">
        <v>7.19</v>
      </c>
      <c r="G12" t="n">
        <v>86.29000000000001</v>
      </c>
      <c r="H12" t="n">
        <v>1.5</v>
      </c>
      <c r="I12" t="n">
        <v>5</v>
      </c>
      <c r="J12" t="n">
        <v>129.13</v>
      </c>
      <c r="K12" t="n">
        <v>43.4</v>
      </c>
      <c r="L12" t="n">
        <v>11</v>
      </c>
      <c r="M12" t="n">
        <v>3</v>
      </c>
      <c r="N12" t="n">
        <v>19.73</v>
      </c>
      <c r="O12" t="n">
        <v>16159.39</v>
      </c>
      <c r="P12" t="n">
        <v>61.46</v>
      </c>
      <c r="Q12" t="n">
        <v>190.07</v>
      </c>
      <c r="R12" t="n">
        <v>28.86</v>
      </c>
      <c r="S12" t="n">
        <v>24.3</v>
      </c>
      <c r="T12" t="n">
        <v>1476.98</v>
      </c>
      <c r="U12" t="n">
        <v>0.84</v>
      </c>
      <c r="V12" t="n">
        <v>0.87</v>
      </c>
      <c r="W12" t="n">
        <v>2.95</v>
      </c>
      <c r="X12" t="n">
        <v>0.08</v>
      </c>
      <c r="Y12" t="n">
        <v>2</v>
      </c>
      <c r="Z12" t="n">
        <v>10</v>
      </c>
      <c r="AA12" t="n">
        <v>47.02683467254914</v>
      </c>
      <c r="AB12" t="n">
        <v>64.34418987648306</v>
      </c>
      <c r="AC12" t="n">
        <v>58.20327070232279</v>
      </c>
      <c r="AD12" t="n">
        <v>47026.83467254914</v>
      </c>
      <c r="AE12" t="n">
        <v>64344.18987648305</v>
      </c>
      <c r="AF12" t="n">
        <v>2.709532251739255e-06</v>
      </c>
      <c r="AG12" t="n">
        <v>0.09781250000000001</v>
      </c>
      <c r="AH12" t="n">
        <v>58203.27070232279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10.6449</v>
      </c>
      <c r="E13" t="n">
        <v>9.390000000000001</v>
      </c>
      <c r="F13" t="n">
        <v>7.19</v>
      </c>
      <c r="G13" t="n">
        <v>86.29000000000001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61.34</v>
      </c>
      <c r="Q13" t="n">
        <v>189.98</v>
      </c>
      <c r="R13" t="n">
        <v>28.72</v>
      </c>
      <c r="S13" t="n">
        <v>24.3</v>
      </c>
      <c r="T13" t="n">
        <v>1409.51</v>
      </c>
      <c r="U13" t="n">
        <v>0.85</v>
      </c>
      <c r="V13" t="n">
        <v>0.87</v>
      </c>
      <c r="W13" t="n">
        <v>2.95</v>
      </c>
      <c r="X13" t="n">
        <v>0.08</v>
      </c>
      <c r="Y13" t="n">
        <v>2</v>
      </c>
      <c r="Z13" t="n">
        <v>10</v>
      </c>
      <c r="AA13" t="n">
        <v>46.96548745199893</v>
      </c>
      <c r="AB13" t="n">
        <v>64.26025190287793</v>
      </c>
      <c r="AC13" t="n">
        <v>58.12734365111082</v>
      </c>
      <c r="AD13" t="n">
        <v>46965.48745199893</v>
      </c>
      <c r="AE13" t="n">
        <v>64260.25190287792</v>
      </c>
      <c r="AF13" t="n">
        <v>2.709532251739255e-06</v>
      </c>
      <c r="AG13" t="n">
        <v>0.09781250000000001</v>
      </c>
      <c r="AH13" t="n">
        <v>58127.34365111082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10.6377</v>
      </c>
      <c r="E14" t="n">
        <v>9.4</v>
      </c>
      <c r="F14" t="n">
        <v>7.2</v>
      </c>
      <c r="G14" t="n">
        <v>86.36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61.63</v>
      </c>
      <c r="Q14" t="n">
        <v>189.97</v>
      </c>
      <c r="R14" t="n">
        <v>28.83</v>
      </c>
      <c r="S14" t="n">
        <v>24.3</v>
      </c>
      <c r="T14" t="n">
        <v>1464.25</v>
      </c>
      <c r="U14" t="n">
        <v>0.84</v>
      </c>
      <c r="V14" t="n">
        <v>0.87</v>
      </c>
      <c r="W14" t="n">
        <v>2.95</v>
      </c>
      <c r="X14" t="n">
        <v>0.09</v>
      </c>
      <c r="Y14" t="n">
        <v>2</v>
      </c>
      <c r="Z14" t="n">
        <v>10</v>
      </c>
      <c r="AA14" t="n">
        <v>47.16370833581622</v>
      </c>
      <c r="AB14" t="n">
        <v>64.53146646100481</v>
      </c>
      <c r="AC14" t="n">
        <v>58.37267387246219</v>
      </c>
      <c r="AD14" t="n">
        <v>47163.70833581622</v>
      </c>
      <c r="AE14" t="n">
        <v>64531.46646100481</v>
      </c>
      <c r="AF14" t="n">
        <v>2.707699577668806e-06</v>
      </c>
      <c r="AG14" t="n">
        <v>0.09791666666666667</v>
      </c>
      <c r="AH14" t="n">
        <v>58372.67387246219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9.073499999999999</v>
      </c>
      <c r="E2" t="n">
        <v>11.02</v>
      </c>
      <c r="F2" t="n">
        <v>8.119999999999999</v>
      </c>
      <c r="G2" t="n">
        <v>9.550000000000001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68.81</v>
      </c>
      <c r="Q2" t="n">
        <v>190.45</v>
      </c>
      <c r="R2" t="n">
        <v>57.69</v>
      </c>
      <c r="S2" t="n">
        <v>24.3</v>
      </c>
      <c r="T2" t="n">
        <v>15664.14</v>
      </c>
      <c r="U2" t="n">
        <v>0.42</v>
      </c>
      <c r="V2" t="n">
        <v>0.77</v>
      </c>
      <c r="W2" t="n">
        <v>3.01</v>
      </c>
      <c r="X2" t="n">
        <v>1</v>
      </c>
      <c r="Y2" t="n">
        <v>2</v>
      </c>
      <c r="Z2" t="n">
        <v>10</v>
      </c>
      <c r="AA2" t="n">
        <v>59.17393214135759</v>
      </c>
      <c r="AB2" t="n">
        <v>80.96438452541736</v>
      </c>
      <c r="AC2" t="n">
        <v>73.23725730055779</v>
      </c>
      <c r="AD2" t="n">
        <v>59173.93214135759</v>
      </c>
      <c r="AE2" t="n">
        <v>80964.38452541736</v>
      </c>
      <c r="AF2" t="n">
        <v>2.405786696692435e-06</v>
      </c>
      <c r="AG2" t="n">
        <v>0.1147916666666667</v>
      </c>
      <c r="AH2" t="n">
        <v>73237.25730055779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10.0242</v>
      </c>
      <c r="E3" t="n">
        <v>9.98</v>
      </c>
      <c r="F3" t="n">
        <v>7.58</v>
      </c>
      <c r="G3" t="n">
        <v>18.96</v>
      </c>
      <c r="H3" t="n">
        <v>0.39</v>
      </c>
      <c r="I3" t="n">
        <v>24</v>
      </c>
      <c r="J3" t="n">
        <v>91.09999999999999</v>
      </c>
      <c r="K3" t="n">
        <v>37.55</v>
      </c>
      <c r="L3" t="n">
        <v>2</v>
      </c>
      <c r="M3" t="n">
        <v>22</v>
      </c>
      <c r="N3" t="n">
        <v>11.54</v>
      </c>
      <c r="O3" t="n">
        <v>11468.97</v>
      </c>
      <c r="P3" t="n">
        <v>62.97</v>
      </c>
      <c r="Q3" t="n">
        <v>190.17</v>
      </c>
      <c r="R3" t="n">
        <v>40.91</v>
      </c>
      <c r="S3" t="n">
        <v>24.3</v>
      </c>
      <c r="T3" t="n">
        <v>7409.31</v>
      </c>
      <c r="U3" t="n">
        <v>0.59</v>
      </c>
      <c r="V3" t="n">
        <v>0.83</v>
      </c>
      <c r="W3" t="n">
        <v>2.98</v>
      </c>
      <c r="X3" t="n">
        <v>0.47</v>
      </c>
      <c r="Y3" t="n">
        <v>2</v>
      </c>
      <c r="Z3" t="n">
        <v>10</v>
      </c>
      <c r="AA3" t="n">
        <v>49.58489914907697</v>
      </c>
      <c r="AB3" t="n">
        <v>67.84424654710655</v>
      </c>
      <c r="AC3" t="n">
        <v>61.36928687666348</v>
      </c>
      <c r="AD3" t="n">
        <v>49584.89914907698</v>
      </c>
      <c r="AE3" t="n">
        <v>67844.24654710655</v>
      </c>
      <c r="AF3" t="n">
        <v>2.657859371244207e-06</v>
      </c>
      <c r="AG3" t="n">
        <v>0.1039583333333333</v>
      </c>
      <c r="AH3" t="n">
        <v>61369.28687666348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10.3496</v>
      </c>
      <c r="E4" t="n">
        <v>9.66</v>
      </c>
      <c r="F4" t="n">
        <v>7.42</v>
      </c>
      <c r="G4" t="n">
        <v>27.82</v>
      </c>
      <c r="H4" t="n">
        <v>0.57</v>
      </c>
      <c r="I4" t="n">
        <v>16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60.21</v>
      </c>
      <c r="Q4" t="n">
        <v>190.07</v>
      </c>
      <c r="R4" t="n">
        <v>35.89</v>
      </c>
      <c r="S4" t="n">
        <v>24.3</v>
      </c>
      <c r="T4" t="n">
        <v>4938.58</v>
      </c>
      <c r="U4" t="n">
        <v>0.68</v>
      </c>
      <c r="V4" t="n">
        <v>0.84</v>
      </c>
      <c r="W4" t="n">
        <v>2.97</v>
      </c>
      <c r="X4" t="n">
        <v>0.31</v>
      </c>
      <c r="Y4" t="n">
        <v>2</v>
      </c>
      <c r="Z4" t="n">
        <v>10</v>
      </c>
      <c r="AA4" t="n">
        <v>46.34989699046358</v>
      </c>
      <c r="AB4" t="n">
        <v>63.41797387547123</v>
      </c>
      <c r="AC4" t="n">
        <v>57.36545145649491</v>
      </c>
      <c r="AD4" t="n">
        <v>46349.89699046358</v>
      </c>
      <c r="AE4" t="n">
        <v>63417.97387547123</v>
      </c>
      <c r="AF4" t="n">
        <v>2.744137322542352e-06</v>
      </c>
      <c r="AG4" t="n">
        <v>0.100625</v>
      </c>
      <c r="AH4" t="n">
        <v>57365.45145649491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10.5322</v>
      </c>
      <c r="E5" t="n">
        <v>9.49</v>
      </c>
      <c r="F5" t="n">
        <v>7.33</v>
      </c>
      <c r="G5" t="n">
        <v>36.64</v>
      </c>
      <c r="H5" t="n">
        <v>0.75</v>
      </c>
      <c r="I5" t="n">
        <v>12</v>
      </c>
      <c r="J5" t="n">
        <v>93.55</v>
      </c>
      <c r="K5" t="n">
        <v>37.55</v>
      </c>
      <c r="L5" t="n">
        <v>4</v>
      </c>
      <c r="M5" t="n">
        <v>10</v>
      </c>
      <c r="N5" t="n">
        <v>12</v>
      </c>
      <c r="O5" t="n">
        <v>11772.07</v>
      </c>
      <c r="P5" t="n">
        <v>57.89</v>
      </c>
      <c r="Q5" t="n">
        <v>190</v>
      </c>
      <c r="R5" t="n">
        <v>33.15</v>
      </c>
      <c r="S5" t="n">
        <v>24.3</v>
      </c>
      <c r="T5" t="n">
        <v>3585.5</v>
      </c>
      <c r="U5" t="n">
        <v>0.73</v>
      </c>
      <c r="V5" t="n">
        <v>0.85</v>
      </c>
      <c r="W5" t="n">
        <v>2.96</v>
      </c>
      <c r="X5" t="n">
        <v>0.22</v>
      </c>
      <c r="Y5" t="n">
        <v>2</v>
      </c>
      <c r="Z5" t="n">
        <v>10</v>
      </c>
      <c r="AA5" t="n">
        <v>44.2232945859195</v>
      </c>
      <c r="AB5" t="n">
        <v>60.50826264649882</v>
      </c>
      <c r="AC5" t="n">
        <v>54.73343898340934</v>
      </c>
      <c r="AD5" t="n">
        <v>44223.2945859195</v>
      </c>
      <c r="AE5" t="n">
        <v>60508.26264649882</v>
      </c>
      <c r="AF5" t="n">
        <v>2.792552669521582e-06</v>
      </c>
      <c r="AG5" t="n">
        <v>0.09885416666666667</v>
      </c>
      <c r="AH5" t="n">
        <v>54733.43898340935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10.6645</v>
      </c>
      <c r="E6" t="n">
        <v>9.380000000000001</v>
      </c>
      <c r="F6" t="n">
        <v>7.27</v>
      </c>
      <c r="G6" t="n">
        <v>48.45</v>
      </c>
      <c r="H6" t="n">
        <v>0.93</v>
      </c>
      <c r="I6" t="n">
        <v>9</v>
      </c>
      <c r="J6" t="n">
        <v>94.79000000000001</v>
      </c>
      <c r="K6" t="n">
        <v>37.55</v>
      </c>
      <c r="L6" t="n">
        <v>5</v>
      </c>
      <c r="M6" t="n">
        <v>7</v>
      </c>
      <c r="N6" t="n">
        <v>12.23</v>
      </c>
      <c r="O6" t="n">
        <v>11924.18</v>
      </c>
      <c r="P6" t="n">
        <v>55.7</v>
      </c>
      <c r="Q6" t="n">
        <v>190.03</v>
      </c>
      <c r="R6" t="n">
        <v>31.12</v>
      </c>
      <c r="S6" t="n">
        <v>24.3</v>
      </c>
      <c r="T6" t="n">
        <v>2586.31</v>
      </c>
      <c r="U6" t="n">
        <v>0.78</v>
      </c>
      <c r="V6" t="n">
        <v>0.86</v>
      </c>
      <c r="W6" t="n">
        <v>2.96</v>
      </c>
      <c r="X6" t="n">
        <v>0.16</v>
      </c>
      <c r="Y6" t="n">
        <v>2</v>
      </c>
      <c r="Z6" t="n">
        <v>10</v>
      </c>
      <c r="AA6" t="n">
        <v>42.47719181116469</v>
      </c>
      <c r="AB6" t="n">
        <v>58.11916779746274</v>
      </c>
      <c r="AC6" t="n">
        <v>52.57235599364883</v>
      </c>
      <c r="AD6" t="n">
        <v>42477.1918111647</v>
      </c>
      <c r="AE6" t="n">
        <v>58119.16779746274</v>
      </c>
      <c r="AF6" t="n">
        <v>2.827631258817047e-06</v>
      </c>
      <c r="AG6" t="n">
        <v>0.09770833333333334</v>
      </c>
      <c r="AH6" t="n">
        <v>52572.35599364883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10.7223</v>
      </c>
      <c r="E7" t="n">
        <v>9.33</v>
      </c>
      <c r="F7" t="n">
        <v>7.24</v>
      </c>
      <c r="G7" t="n">
        <v>54.26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54.15</v>
      </c>
      <c r="Q7" t="n">
        <v>190.04</v>
      </c>
      <c r="R7" t="n">
        <v>30.19</v>
      </c>
      <c r="S7" t="n">
        <v>24.3</v>
      </c>
      <c r="T7" t="n">
        <v>2128.66</v>
      </c>
      <c r="U7" t="n">
        <v>0.8</v>
      </c>
      <c r="V7" t="n">
        <v>0.87</v>
      </c>
      <c r="W7" t="n">
        <v>2.95</v>
      </c>
      <c r="X7" t="n">
        <v>0.13</v>
      </c>
      <c r="Y7" t="n">
        <v>2</v>
      </c>
      <c r="Z7" t="n">
        <v>10</v>
      </c>
      <c r="AA7" t="n">
        <v>41.42040885938914</v>
      </c>
      <c r="AB7" t="n">
        <v>56.67323074071053</v>
      </c>
      <c r="AC7" t="n">
        <v>51.26441714030764</v>
      </c>
      <c r="AD7" t="n">
        <v>41420.40885938914</v>
      </c>
      <c r="AE7" t="n">
        <v>56673.23074071053</v>
      </c>
      <c r="AF7" t="n">
        <v>2.842956598660418e-06</v>
      </c>
      <c r="AG7" t="n">
        <v>0.0971875</v>
      </c>
      <c r="AH7" t="n">
        <v>51264.41714030763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10.7565</v>
      </c>
      <c r="E8" t="n">
        <v>9.300000000000001</v>
      </c>
      <c r="F8" t="n">
        <v>7.22</v>
      </c>
      <c r="G8" t="n">
        <v>61.92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5</v>
      </c>
      <c r="N8" t="n">
        <v>12.71</v>
      </c>
      <c r="O8" t="n">
        <v>12229.54</v>
      </c>
      <c r="P8" t="n">
        <v>52.48</v>
      </c>
      <c r="Q8" t="n">
        <v>189.96</v>
      </c>
      <c r="R8" t="n">
        <v>29.89</v>
      </c>
      <c r="S8" t="n">
        <v>24.3</v>
      </c>
      <c r="T8" t="n">
        <v>1983.17</v>
      </c>
      <c r="U8" t="n">
        <v>0.8100000000000001</v>
      </c>
      <c r="V8" t="n">
        <v>0.87</v>
      </c>
      <c r="W8" t="n">
        <v>2.95</v>
      </c>
      <c r="X8" t="n">
        <v>0.12</v>
      </c>
      <c r="Y8" t="n">
        <v>2</v>
      </c>
      <c r="Z8" t="n">
        <v>10</v>
      </c>
      <c r="AA8" t="n">
        <v>40.41581796358634</v>
      </c>
      <c r="AB8" t="n">
        <v>55.29870515765737</v>
      </c>
      <c r="AC8" t="n">
        <v>50.02107434973821</v>
      </c>
      <c r="AD8" t="n">
        <v>40415.81796358634</v>
      </c>
      <c r="AE8" t="n">
        <v>55298.70515765737</v>
      </c>
      <c r="AF8" t="n">
        <v>2.852024533308225e-06</v>
      </c>
      <c r="AG8" t="n">
        <v>0.096875</v>
      </c>
      <c r="AH8" t="n">
        <v>50021.07434973821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10.7949</v>
      </c>
      <c r="E9" t="n">
        <v>9.26</v>
      </c>
      <c r="F9" t="n">
        <v>7.21</v>
      </c>
      <c r="G9" t="n">
        <v>72.09999999999999</v>
      </c>
      <c r="H9" t="n">
        <v>1.43</v>
      </c>
      <c r="I9" t="n">
        <v>6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51.41</v>
      </c>
      <c r="Q9" t="n">
        <v>190.08</v>
      </c>
      <c r="R9" t="n">
        <v>29.17</v>
      </c>
      <c r="S9" t="n">
        <v>24.3</v>
      </c>
      <c r="T9" t="n">
        <v>1629.65</v>
      </c>
      <c r="U9" t="n">
        <v>0.83</v>
      </c>
      <c r="V9" t="n">
        <v>0.87</v>
      </c>
      <c r="W9" t="n">
        <v>2.96</v>
      </c>
      <c r="X9" t="n">
        <v>0.1</v>
      </c>
      <c r="Y9" t="n">
        <v>2</v>
      </c>
      <c r="Z9" t="n">
        <v>10</v>
      </c>
      <c r="AA9" t="n">
        <v>39.72172423878234</v>
      </c>
      <c r="AB9" t="n">
        <v>54.34901550213113</v>
      </c>
      <c r="AC9" t="n">
        <v>49.16202174203475</v>
      </c>
      <c r="AD9" t="n">
        <v>39721.72423878234</v>
      </c>
      <c r="AE9" t="n">
        <v>54349.01550213113</v>
      </c>
      <c r="AF9" t="n">
        <v>2.862206073965413e-06</v>
      </c>
      <c r="AG9" t="n">
        <v>0.09645833333333333</v>
      </c>
      <c r="AH9" t="n">
        <v>49162.02174203475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6.6047</v>
      </c>
      <c r="E2" t="n">
        <v>15.14</v>
      </c>
      <c r="F2" t="n">
        <v>9.01</v>
      </c>
      <c r="G2" t="n">
        <v>5.81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127.57</v>
      </c>
      <c r="Q2" t="n">
        <v>190.67</v>
      </c>
      <c r="R2" t="n">
        <v>85.51000000000001</v>
      </c>
      <c r="S2" t="n">
        <v>24.3</v>
      </c>
      <c r="T2" t="n">
        <v>29360.64</v>
      </c>
      <c r="U2" t="n">
        <v>0.28</v>
      </c>
      <c r="V2" t="n">
        <v>0.7</v>
      </c>
      <c r="W2" t="n">
        <v>3.08</v>
      </c>
      <c r="X2" t="n">
        <v>1.89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8.268599999999999</v>
      </c>
      <c r="E3" t="n">
        <v>12.09</v>
      </c>
      <c r="F3" t="n">
        <v>7.94</v>
      </c>
      <c r="G3" t="n">
        <v>11.35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112.18</v>
      </c>
      <c r="Q3" t="n">
        <v>190.4</v>
      </c>
      <c r="R3" t="n">
        <v>52.07</v>
      </c>
      <c r="S3" t="n">
        <v>24.3</v>
      </c>
      <c r="T3" t="n">
        <v>12899.67</v>
      </c>
      <c r="U3" t="n">
        <v>0.47</v>
      </c>
      <c r="V3" t="n">
        <v>0.79</v>
      </c>
      <c r="W3" t="n">
        <v>3.01</v>
      </c>
      <c r="X3" t="n">
        <v>0.83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8.914199999999999</v>
      </c>
      <c r="E4" t="n">
        <v>11.22</v>
      </c>
      <c r="F4" t="n">
        <v>7.65</v>
      </c>
      <c r="G4" t="n">
        <v>17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107.59</v>
      </c>
      <c r="Q4" t="n">
        <v>190.1</v>
      </c>
      <c r="R4" t="n">
        <v>42.86</v>
      </c>
      <c r="S4" t="n">
        <v>24.3</v>
      </c>
      <c r="T4" t="n">
        <v>8366.049999999999</v>
      </c>
      <c r="U4" t="n">
        <v>0.57</v>
      </c>
      <c r="V4" t="n">
        <v>0.82</v>
      </c>
      <c r="W4" t="n">
        <v>2.99</v>
      </c>
      <c r="X4" t="n">
        <v>0.54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9.2752</v>
      </c>
      <c r="E5" t="n">
        <v>10.78</v>
      </c>
      <c r="F5" t="n">
        <v>7.49</v>
      </c>
      <c r="G5" t="n">
        <v>22.46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104.86</v>
      </c>
      <c r="Q5" t="n">
        <v>190.15</v>
      </c>
      <c r="R5" t="n">
        <v>38.07</v>
      </c>
      <c r="S5" t="n">
        <v>24.3</v>
      </c>
      <c r="T5" t="n">
        <v>6008.53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9.485900000000001</v>
      </c>
      <c r="E6" t="n">
        <v>10.54</v>
      </c>
      <c r="F6" t="n">
        <v>7.4</v>
      </c>
      <c r="G6" t="n">
        <v>27.76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103.14</v>
      </c>
      <c r="Q6" t="n">
        <v>190.13</v>
      </c>
      <c r="R6" t="n">
        <v>35.35</v>
      </c>
      <c r="S6" t="n">
        <v>24.3</v>
      </c>
      <c r="T6" t="n">
        <v>4667.76</v>
      </c>
      <c r="U6" t="n">
        <v>0.6899999999999999</v>
      </c>
      <c r="V6" t="n">
        <v>0.85</v>
      </c>
      <c r="W6" t="n">
        <v>2.96</v>
      </c>
      <c r="X6" t="n">
        <v>0.29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9.579800000000001</v>
      </c>
      <c r="E7" t="n">
        <v>10.44</v>
      </c>
      <c r="F7" t="n">
        <v>7.38</v>
      </c>
      <c r="G7" t="n">
        <v>31.62</v>
      </c>
      <c r="H7" t="n">
        <v>0.53</v>
      </c>
      <c r="I7" t="n">
        <v>14</v>
      </c>
      <c r="J7" t="n">
        <v>202.58</v>
      </c>
      <c r="K7" t="n">
        <v>54.38</v>
      </c>
      <c r="L7" t="n">
        <v>6</v>
      </c>
      <c r="M7" t="n">
        <v>12</v>
      </c>
      <c r="N7" t="n">
        <v>42.2</v>
      </c>
      <c r="O7" t="n">
        <v>25218.93</v>
      </c>
      <c r="P7" t="n">
        <v>102.28</v>
      </c>
      <c r="Q7" t="n">
        <v>190.02</v>
      </c>
      <c r="R7" t="n">
        <v>34.63</v>
      </c>
      <c r="S7" t="n">
        <v>24.3</v>
      </c>
      <c r="T7" t="n">
        <v>4315.77</v>
      </c>
      <c r="U7" t="n">
        <v>0.7</v>
      </c>
      <c r="V7" t="n">
        <v>0.85</v>
      </c>
      <c r="W7" t="n">
        <v>2.96</v>
      </c>
      <c r="X7" t="n">
        <v>0.27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9.691700000000001</v>
      </c>
      <c r="E8" t="n">
        <v>10.32</v>
      </c>
      <c r="F8" t="n">
        <v>7.33</v>
      </c>
      <c r="G8" t="n">
        <v>36.67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10</v>
      </c>
      <c r="N8" t="n">
        <v>42.78</v>
      </c>
      <c r="O8" t="n">
        <v>25413.94</v>
      </c>
      <c r="P8" t="n">
        <v>101.27</v>
      </c>
      <c r="Q8" t="n">
        <v>190.11</v>
      </c>
      <c r="R8" t="n">
        <v>33.26</v>
      </c>
      <c r="S8" t="n">
        <v>24.3</v>
      </c>
      <c r="T8" t="n">
        <v>3643.54</v>
      </c>
      <c r="U8" t="n">
        <v>0.73</v>
      </c>
      <c r="V8" t="n">
        <v>0.85</v>
      </c>
      <c r="W8" t="n">
        <v>2.96</v>
      </c>
      <c r="X8" t="n">
        <v>0.23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9.814299999999999</v>
      </c>
      <c r="E9" t="n">
        <v>10.19</v>
      </c>
      <c r="F9" t="n">
        <v>7.28</v>
      </c>
      <c r="G9" t="n">
        <v>43.7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100.05</v>
      </c>
      <c r="Q9" t="n">
        <v>189.99</v>
      </c>
      <c r="R9" t="n">
        <v>31.69</v>
      </c>
      <c r="S9" t="n">
        <v>24.3</v>
      </c>
      <c r="T9" t="n">
        <v>2866.1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9.8622</v>
      </c>
      <c r="E10" t="n">
        <v>10.14</v>
      </c>
      <c r="F10" t="n">
        <v>7.27</v>
      </c>
      <c r="G10" t="n">
        <v>48.49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99.41</v>
      </c>
      <c r="Q10" t="n">
        <v>189.97</v>
      </c>
      <c r="R10" t="n">
        <v>31.22</v>
      </c>
      <c r="S10" t="n">
        <v>24.3</v>
      </c>
      <c r="T10" t="n">
        <v>2637.95</v>
      </c>
      <c r="U10" t="n">
        <v>0.78</v>
      </c>
      <c r="V10" t="n">
        <v>0.86</v>
      </c>
      <c r="W10" t="n">
        <v>2.96</v>
      </c>
      <c r="X10" t="n">
        <v>0.17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9.8714</v>
      </c>
      <c r="E11" t="n">
        <v>10.13</v>
      </c>
      <c r="F11" t="n">
        <v>7.26</v>
      </c>
      <c r="G11" t="n">
        <v>48.42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98.84</v>
      </c>
      <c r="Q11" t="n">
        <v>189.98</v>
      </c>
      <c r="R11" t="n">
        <v>31.01</v>
      </c>
      <c r="S11" t="n">
        <v>24.3</v>
      </c>
      <c r="T11" t="n">
        <v>2529.9</v>
      </c>
      <c r="U11" t="n">
        <v>0.78</v>
      </c>
      <c r="V11" t="n">
        <v>0.86</v>
      </c>
      <c r="W11" t="n">
        <v>2.95</v>
      </c>
      <c r="X11" t="n">
        <v>0.15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9.9343</v>
      </c>
      <c r="E12" t="n">
        <v>10.07</v>
      </c>
      <c r="F12" t="n">
        <v>7.24</v>
      </c>
      <c r="G12" t="n">
        <v>54.29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98.17</v>
      </c>
      <c r="Q12" t="n">
        <v>189.96</v>
      </c>
      <c r="R12" t="n">
        <v>30.29</v>
      </c>
      <c r="S12" t="n">
        <v>24.3</v>
      </c>
      <c r="T12" t="n">
        <v>2177.34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9.979799999999999</v>
      </c>
      <c r="E13" t="n">
        <v>10.02</v>
      </c>
      <c r="F13" t="n">
        <v>7.23</v>
      </c>
      <c r="G13" t="n">
        <v>61.98</v>
      </c>
      <c r="H13" t="n">
        <v>1</v>
      </c>
      <c r="I13" t="n">
        <v>7</v>
      </c>
      <c r="J13" t="n">
        <v>212.16</v>
      </c>
      <c r="K13" t="n">
        <v>54.38</v>
      </c>
      <c r="L13" t="n">
        <v>12</v>
      </c>
      <c r="M13" t="n">
        <v>5</v>
      </c>
      <c r="N13" t="n">
        <v>45.78</v>
      </c>
      <c r="O13" t="n">
        <v>26400.51</v>
      </c>
      <c r="P13" t="n">
        <v>97.73999999999999</v>
      </c>
      <c r="Q13" t="n">
        <v>190.01</v>
      </c>
      <c r="R13" t="n">
        <v>30.12</v>
      </c>
      <c r="S13" t="n">
        <v>24.3</v>
      </c>
      <c r="T13" t="n">
        <v>2098.12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9.9825</v>
      </c>
      <c r="E14" t="n">
        <v>10.02</v>
      </c>
      <c r="F14" t="n">
        <v>7.23</v>
      </c>
      <c r="G14" t="n">
        <v>61.96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97.17</v>
      </c>
      <c r="Q14" t="n">
        <v>189.97</v>
      </c>
      <c r="R14" t="n">
        <v>30.03</v>
      </c>
      <c r="S14" t="n">
        <v>24.3</v>
      </c>
      <c r="T14" t="n">
        <v>2053.78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10.0494</v>
      </c>
      <c r="E15" t="n">
        <v>9.949999999999999</v>
      </c>
      <c r="F15" t="n">
        <v>7.2</v>
      </c>
      <c r="G15" t="n">
        <v>72.01000000000001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95.95</v>
      </c>
      <c r="Q15" t="n">
        <v>190.01</v>
      </c>
      <c r="R15" t="n">
        <v>29.09</v>
      </c>
      <c r="S15" t="n">
        <v>24.3</v>
      </c>
      <c r="T15" t="n">
        <v>1585.53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10.0497</v>
      </c>
      <c r="E16" t="n">
        <v>9.949999999999999</v>
      </c>
      <c r="F16" t="n">
        <v>7.2</v>
      </c>
      <c r="G16" t="n">
        <v>72.01000000000001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96.06999999999999</v>
      </c>
      <c r="Q16" t="n">
        <v>190</v>
      </c>
      <c r="R16" t="n">
        <v>29.03</v>
      </c>
      <c r="S16" t="n">
        <v>24.3</v>
      </c>
      <c r="T16" t="n">
        <v>1558.75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10.0491</v>
      </c>
      <c r="E17" t="n">
        <v>9.949999999999999</v>
      </c>
      <c r="F17" t="n">
        <v>7.2</v>
      </c>
      <c r="G17" t="n">
        <v>72.01000000000001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95.47</v>
      </c>
      <c r="Q17" t="n">
        <v>189.98</v>
      </c>
      <c r="R17" t="n">
        <v>29.12</v>
      </c>
      <c r="S17" t="n">
        <v>24.3</v>
      </c>
      <c r="T17" t="n">
        <v>1602.65</v>
      </c>
      <c r="U17" t="n">
        <v>0.83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10.1002</v>
      </c>
      <c r="E18" t="n">
        <v>9.9</v>
      </c>
      <c r="F18" t="n">
        <v>7.19</v>
      </c>
      <c r="G18" t="n">
        <v>86.28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94.42</v>
      </c>
      <c r="Q18" t="n">
        <v>190.03</v>
      </c>
      <c r="R18" t="n">
        <v>28.83</v>
      </c>
      <c r="S18" t="n">
        <v>24.3</v>
      </c>
      <c r="T18" t="n">
        <v>1460.19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10.0985</v>
      </c>
      <c r="E19" t="n">
        <v>9.9</v>
      </c>
      <c r="F19" t="n">
        <v>7.19</v>
      </c>
      <c r="G19" t="n">
        <v>86.3</v>
      </c>
      <c r="H19" t="n">
        <v>1.44</v>
      </c>
      <c r="I19" t="n">
        <v>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94.59999999999999</v>
      </c>
      <c r="Q19" t="n">
        <v>189.97</v>
      </c>
      <c r="R19" t="n">
        <v>28.81</v>
      </c>
      <c r="S19" t="n">
        <v>24.3</v>
      </c>
      <c r="T19" t="n">
        <v>1452.8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10.103</v>
      </c>
      <c r="E20" t="n">
        <v>9.9</v>
      </c>
      <c r="F20" t="n">
        <v>7.19</v>
      </c>
      <c r="G20" t="n">
        <v>86.23999999999999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94.29000000000001</v>
      </c>
      <c r="Q20" t="n">
        <v>189.96</v>
      </c>
      <c r="R20" t="n">
        <v>28.67</v>
      </c>
      <c r="S20" t="n">
        <v>24.3</v>
      </c>
      <c r="T20" t="n">
        <v>1382.42</v>
      </c>
      <c r="U20" t="n">
        <v>0.85</v>
      </c>
      <c r="V20" t="n">
        <v>0.87</v>
      </c>
      <c r="W20" t="n">
        <v>2.95</v>
      </c>
      <c r="X20" t="n">
        <v>0.08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10.109</v>
      </c>
      <c r="E21" t="n">
        <v>9.890000000000001</v>
      </c>
      <c r="F21" t="n">
        <v>7.18</v>
      </c>
      <c r="G21" t="n">
        <v>86.17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93.65000000000001</v>
      </c>
      <c r="Q21" t="n">
        <v>189.96</v>
      </c>
      <c r="R21" t="n">
        <v>28.53</v>
      </c>
      <c r="S21" t="n">
        <v>24.3</v>
      </c>
      <c r="T21" t="n">
        <v>1310.37</v>
      </c>
      <c r="U21" t="n">
        <v>0.85</v>
      </c>
      <c r="V21" t="n">
        <v>0.87</v>
      </c>
      <c r="W21" t="n">
        <v>2.95</v>
      </c>
      <c r="X21" t="n">
        <v>0.07000000000000001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10.1021</v>
      </c>
      <c r="E22" t="n">
        <v>9.9</v>
      </c>
      <c r="F22" t="n">
        <v>7.19</v>
      </c>
      <c r="G22" t="n">
        <v>86.25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92.66</v>
      </c>
      <c r="Q22" t="n">
        <v>189.96</v>
      </c>
      <c r="R22" t="n">
        <v>28.71</v>
      </c>
      <c r="S22" t="n">
        <v>24.3</v>
      </c>
      <c r="T22" t="n">
        <v>1403.23</v>
      </c>
      <c r="U22" t="n">
        <v>0.85</v>
      </c>
      <c r="V22" t="n">
        <v>0.87</v>
      </c>
      <c r="W22" t="n">
        <v>2.95</v>
      </c>
      <c r="X22" t="n">
        <v>0.08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10.1695</v>
      </c>
      <c r="E23" t="n">
        <v>9.83</v>
      </c>
      <c r="F23" t="n">
        <v>7.16</v>
      </c>
      <c r="G23" t="n">
        <v>107.42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91.45</v>
      </c>
      <c r="Q23" t="n">
        <v>189.96</v>
      </c>
      <c r="R23" t="n">
        <v>27.83</v>
      </c>
      <c r="S23" t="n">
        <v>24.3</v>
      </c>
      <c r="T23" t="n">
        <v>969.78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10.1698</v>
      </c>
      <c r="E24" t="n">
        <v>9.83</v>
      </c>
      <c r="F24" t="n">
        <v>7.16</v>
      </c>
      <c r="G24" t="n">
        <v>107.41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91.84999999999999</v>
      </c>
      <c r="Q24" t="n">
        <v>189.96</v>
      </c>
      <c r="R24" t="n">
        <v>27.83</v>
      </c>
      <c r="S24" t="n">
        <v>24.3</v>
      </c>
      <c r="T24" t="n">
        <v>966.9400000000001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10.1701</v>
      </c>
      <c r="E25" t="n">
        <v>9.83</v>
      </c>
      <c r="F25" t="n">
        <v>7.16</v>
      </c>
      <c r="G25" t="n">
        <v>107.41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91.67</v>
      </c>
      <c r="Q25" t="n">
        <v>189.97</v>
      </c>
      <c r="R25" t="n">
        <v>27.87</v>
      </c>
      <c r="S25" t="n">
        <v>24.3</v>
      </c>
      <c r="T25" t="n">
        <v>985.4400000000001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10.1692</v>
      </c>
      <c r="E26" t="n">
        <v>9.83</v>
      </c>
      <c r="F26" t="n">
        <v>7.16</v>
      </c>
      <c r="G26" t="n">
        <v>107.42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91.45</v>
      </c>
      <c r="Q26" t="n">
        <v>190.03</v>
      </c>
      <c r="R26" t="n">
        <v>27.9</v>
      </c>
      <c r="S26" t="n">
        <v>24.3</v>
      </c>
      <c r="T26" t="n">
        <v>1000.74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10.1681</v>
      </c>
      <c r="E27" t="n">
        <v>9.83</v>
      </c>
      <c r="F27" t="n">
        <v>7.16</v>
      </c>
      <c r="G27" t="n">
        <v>107.44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90.88</v>
      </c>
      <c r="Q27" t="n">
        <v>189.99</v>
      </c>
      <c r="R27" t="n">
        <v>27.83</v>
      </c>
      <c r="S27" t="n">
        <v>24.3</v>
      </c>
      <c r="T27" t="n">
        <v>967.2</v>
      </c>
      <c r="U27" t="n">
        <v>0.87</v>
      </c>
      <c r="V27" t="n">
        <v>0.87</v>
      </c>
      <c r="W27" t="n">
        <v>2.95</v>
      </c>
      <c r="X27" t="n">
        <v>0.06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10.1669</v>
      </c>
      <c r="E28" t="n">
        <v>9.84</v>
      </c>
      <c r="F28" t="n">
        <v>7.16</v>
      </c>
      <c r="G28" t="n">
        <v>107.45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90.43000000000001</v>
      </c>
      <c r="Q28" t="n">
        <v>189.98</v>
      </c>
      <c r="R28" t="n">
        <v>27.99</v>
      </c>
      <c r="S28" t="n">
        <v>24.3</v>
      </c>
      <c r="T28" t="n">
        <v>1045.42</v>
      </c>
      <c r="U28" t="n">
        <v>0.87</v>
      </c>
      <c r="V28" t="n">
        <v>0.87</v>
      </c>
      <c r="W28" t="n">
        <v>2.94</v>
      </c>
      <c r="X28" t="n">
        <v>0.06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10.177</v>
      </c>
      <c r="E29" t="n">
        <v>9.83</v>
      </c>
      <c r="F29" t="n">
        <v>7.15</v>
      </c>
      <c r="G29" t="n">
        <v>107.31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89.34</v>
      </c>
      <c r="Q29" t="n">
        <v>189.97</v>
      </c>
      <c r="R29" t="n">
        <v>27.62</v>
      </c>
      <c r="S29" t="n">
        <v>24.3</v>
      </c>
      <c r="T29" t="n">
        <v>863.7</v>
      </c>
      <c r="U29" t="n">
        <v>0.88</v>
      </c>
      <c r="V29" t="n">
        <v>0.88</v>
      </c>
      <c r="W29" t="n">
        <v>2.94</v>
      </c>
      <c r="X29" t="n">
        <v>0.05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10.1752</v>
      </c>
      <c r="E30" t="n">
        <v>9.83</v>
      </c>
      <c r="F30" t="n">
        <v>7.16</v>
      </c>
      <c r="G30" t="n">
        <v>107.33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88.09</v>
      </c>
      <c r="Q30" t="n">
        <v>189.96</v>
      </c>
      <c r="R30" t="n">
        <v>27.63</v>
      </c>
      <c r="S30" t="n">
        <v>24.3</v>
      </c>
      <c r="T30" t="n">
        <v>866.47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10.1813</v>
      </c>
      <c r="E31" t="n">
        <v>9.82</v>
      </c>
      <c r="F31" t="n">
        <v>7.15</v>
      </c>
      <c r="G31" t="n">
        <v>107.25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86.66</v>
      </c>
      <c r="Q31" t="n">
        <v>189.98</v>
      </c>
      <c r="R31" t="n">
        <v>27.53</v>
      </c>
      <c r="S31" t="n">
        <v>24.3</v>
      </c>
      <c r="T31" t="n">
        <v>815.37</v>
      </c>
      <c r="U31" t="n">
        <v>0.88</v>
      </c>
      <c r="V31" t="n">
        <v>0.88</v>
      </c>
      <c r="W31" t="n">
        <v>2.94</v>
      </c>
      <c r="X31" t="n">
        <v>0.04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10.2366</v>
      </c>
      <c r="E32" t="n">
        <v>9.77</v>
      </c>
      <c r="F32" t="n">
        <v>7.14</v>
      </c>
      <c r="G32" t="n">
        <v>142.71</v>
      </c>
      <c r="H32" t="n">
        <v>2.26</v>
      </c>
      <c r="I32" t="n">
        <v>3</v>
      </c>
      <c r="J32" t="n">
        <v>244.23</v>
      </c>
      <c r="K32" t="n">
        <v>54.38</v>
      </c>
      <c r="L32" t="n">
        <v>31</v>
      </c>
      <c r="M32" t="n">
        <v>1</v>
      </c>
      <c r="N32" t="n">
        <v>58.86</v>
      </c>
      <c r="O32" t="n">
        <v>30356.28</v>
      </c>
      <c r="P32" t="n">
        <v>85.8</v>
      </c>
      <c r="Q32" t="n">
        <v>189.96</v>
      </c>
      <c r="R32" t="n">
        <v>27.1</v>
      </c>
      <c r="S32" t="n">
        <v>24.3</v>
      </c>
      <c r="T32" t="n">
        <v>609.4400000000001</v>
      </c>
      <c r="U32" t="n">
        <v>0.9</v>
      </c>
      <c r="V32" t="n">
        <v>0.88</v>
      </c>
      <c r="W32" t="n">
        <v>2.94</v>
      </c>
      <c r="X32" t="n">
        <v>0.03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10.2316</v>
      </c>
      <c r="E33" t="n">
        <v>9.77</v>
      </c>
      <c r="F33" t="n">
        <v>7.14</v>
      </c>
      <c r="G33" t="n">
        <v>142.81</v>
      </c>
      <c r="H33" t="n">
        <v>2.31</v>
      </c>
      <c r="I33" t="n">
        <v>3</v>
      </c>
      <c r="J33" t="n">
        <v>246</v>
      </c>
      <c r="K33" t="n">
        <v>54.38</v>
      </c>
      <c r="L33" t="n">
        <v>32</v>
      </c>
      <c r="M33" t="n">
        <v>0</v>
      </c>
      <c r="N33" t="n">
        <v>59.63</v>
      </c>
      <c r="O33" t="n">
        <v>30574.64</v>
      </c>
      <c r="P33" t="n">
        <v>86.34</v>
      </c>
      <c r="Q33" t="n">
        <v>189.96</v>
      </c>
      <c r="R33" t="n">
        <v>27.15</v>
      </c>
      <c r="S33" t="n">
        <v>24.3</v>
      </c>
      <c r="T33" t="n">
        <v>633.9400000000001</v>
      </c>
      <c r="U33" t="n">
        <v>0.89</v>
      </c>
      <c r="V33" t="n">
        <v>0.88</v>
      </c>
      <c r="W33" t="n">
        <v>2.95</v>
      </c>
      <c r="X33" t="n">
        <v>0.03</v>
      </c>
      <c r="Y33" t="n">
        <v>2</v>
      </c>
      <c r="Z33" t="n">
        <v>10</v>
      </c>
    </row>
    <row r="34">
      <c r="A34" t="n">
        <v>0</v>
      </c>
      <c r="B34" t="n">
        <v>40</v>
      </c>
      <c r="C34" t="inlineStr">
        <is>
          <t xml:space="preserve">CONCLUIDO	</t>
        </is>
      </c>
      <c r="D34" t="n">
        <v>9.073499999999999</v>
      </c>
      <c r="E34" t="n">
        <v>11.02</v>
      </c>
      <c r="F34" t="n">
        <v>8.119999999999999</v>
      </c>
      <c r="G34" t="n">
        <v>9.550000000000001</v>
      </c>
      <c r="H34" t="n">
        <v>0.2</v>
      </c>
      <c r="I34" t="n">
        <v>51</v>
      </c>
      <c r="J34" t="n">
        <v>89.87</v>
      </c>
      <c r="K34" t="n">
        <v>37.55</v>
      </c>
      <c r="L34" t="n">
        <v>1</v>
      </c>
      <c r="M34" t="n">
        <v>49</v>
      </c>
      <c r="N34" t="n">
        <v>11.32</v>
      </c>
      <c r="O34" t="n">
        <v>11317.98</v>
      </c>
      <c r="P34" t="n">
        <v>68.81</v>
      </c>
      <c r="Q34" t="n">
        <v>190.45</v>
      </c>
      <c r="R34" t="n">
        <v>57.69</v>
      </c>
      <c r="S34" t="n">
        <v>24.3</v>
      </c>
      <c r="T34" t="n">
        <v>15664.14</v>
      </c>
      <c r="U34" t="n">
        <v>0.42</v>
      </c>
      <c r="V34" t="n">
        <v>0.77</v>
      </c>
      <c r="W34" t="n">
        <v>3.01</v>
      </c>
      <c r="X34" t="n">
        <v>1</v>
      </c>
      <c r="Y34" t="n">
        <v>2</v>
      </c>
      <c r="Z34" t="n">
        <v>10</v>
      </c>
    </row>
    <row r="35">
      <c r="A35" t="n">
        <v>1</v>
      </c>
      <c r="B35" t="n">
        <v>40</v>
      </c>
      <c r="C35" t="inlineStr">
        <is>
          <t xml:space="preserve">CONCLUIDO	</t>
        </is>
      </c>
      <c r="D35" t="n">
        <v>10.0242</v>
      </c>
      <c r="E35" t="n">
        <v>9.98</v>
      </c>
      <c r="F35" t="n">
        <v>7.58</v>
      </c>
      <c r="G35" t="n">
        <v>18.96</v>
      </c>
      <c r="H35" t="n">
        <v>0.39</v>
      </c>
      <c r="I35" t="n">
        <v>24</v>
      </c>
      <c r="J35" t="n">
        <v>91.09999999999999</v>
      </c>
      <c r="K35" t="n">
        <v>37.55</v>
      </c>
      <c r="L35" t="n">
        <v>2</v>
      </c>
      <c r="M35" t="n">
        <v>22</v>
      </c>
      <c r="N35" t="n">
        <v>11.54</v>
      </c>
      <c r="O35" t="n">
        <v>11468.97</v>
      </c>
      <c r="P35" t="n">
        <v>62.97</v>
      </c>
      <c r="Q35" t="n">
        <v>190.17</v>
      </c>
      <c r="R35" t="n">
        <v>40.91</v>
      </c>
      <c r="S35" t="n">
        <v>24.3</v>
      </c>
      <c r="T35" t="n">
        <v>7409.31</v>
      </c>
      <c r="U35" t="n">
        <v>0.59</v>
      </c>
      <c r="V35" t="n">
        <v>0.83</v>
      </c>
      <c r="W35" t="n">
        <v>2.98</v>
      </c>
      <c r="X35" t="n">
        <v>0.47</v>
      </c>
      <c r="Y35" t="n">
        <v>2</v>
      </c>
      <c r="Z35" t="n">
        <v>10</v>
      </c>
    </row>
    <row r="36">
      <c r="A36" t="n">
        <v>2</v>
      </c>
      <c r="B36" t="n">
        <v>40</v>
      </c>
      <c r="C36" t="inlineStr">
        <is>
          <t xml:space="preserve">CONCLUIDO	</t>
        </is>
      </c>
      <c r="D36" t="n">
        <v>10.3496</v>
      </c>
      <c r="E36" t="n">
        <v>9.66</v>
      </c>
      <c r="F36" t="n">
        <v>7.42</v>
      </c>
      <c r="G36" t="n">
        <v>27.82</v>
      </c>
      <c r="H36" t="n">
        <v>0.57</v>
      </c>
      <c r="I36" t="n">
        <v>16</v>
      </c>
      <c r="J36" t="n">
        <v>92.31999999999999</v>
      </c>
      <c r="K36" t="n">
        <v>37.55</v>
      </c>
      <c r="L36" t="n">
        <v>3</v>
      </c>
      <c r="M36" t="n">
        <v>14</v>
      </c>
      <c r="N36" t="n">
        <v>11.77</v>
      </c>
      <c r="O36" t="n">
        <v>11620.34</v>
      </c>
      <c r="P36" t="n">
        <v>60.21</v>
      </c>
      <c r="Q36" t="n">
        <v>190.07</v>
      </c>
      <c r="R36" t="n">
        <v>35.89</v>
      </c>
      <c r="S36" t="n">
        <v>24.3</v>
      </c>
      <c r="T36" t="n">
        <v>4938.58</v>
      </c>
      <c r="U36" t="n">
        <v>0.68</v>
      </c>
      <c r="V36" t="n">
        <v>0.84</v>
      </c>
      <c r="W36" t="n">
        <v>2.97</v>
      </c>
      <c r="X36" t="n">
        <v>0.31</v>
      </c>
      <c r="Y36" t="n">
        <v>2</v>
      </c>
      <c r="Z36" t="n">
        <v>10</v>
      </c>
    </row>
    <row r="37">
      <c r="A37" t="n">
        <v>3</v>
      </c>
      <c r="B37" t="n">
        <v>40</v>
      </c>
      <c r="C37" t="inlineStr">
        <is>
          <t xml:space="preserve">CONCLUIDO	</t>
        </is>
      </c>
      <c r="D37" t="n">
        <v>10.5322</v>
      </c>
      <c r="E37" t="n">
        <v>9.49</v>
      </c>
      <c r="F37" t="n">
        <v>7.33</v>
      </c>
      <c r="G37" t="n">
        <v>36.64</v>
      </c>
      <c r="H37" t="n">
        <v>0.75</v>
      </c>
      <c r="I37" t="n">
        <v>12</v>
      </c>
      <c r="J37" t="n">
        <v>93.55</v>
      </c>
      <c r="K37" t="n">
        <v>37.55</v>
      </c>
      <c r="L37" t="n">
        <v>4</v>
      </c>
      <c r="M37" t="n">
        <v>10</v>
      </c>
      <c r="N37" t="n">
        <v>12</v>
      </c>
      <c r="O37" t="n">
        <v>11772.07</v>
      </c>
      <c r="P37" t="n">
        <v>57.89</v>
      </c>
      <c r="Q37" t="n">
        <v>190</v>
      </c>
      <c r="R37" t="n">
        <v>33.15</v>
      </c>
      <c r="S37" t="n">
        <v>24.3</v>
      </c>
      <c r="T37" t="n">
        <v>3585.5</v>
      </c>
      <c r="U37" t="n">
        <v>0.73</v>
      </c>
      <c r="V37" t="n">
        <v>0.85</v>
      </c>
      <c r="W37" t="n">
        <v>2.96</v>
      </c>
      <c r="X37" t="n">
        <v>0.22</v>
      </c>
      <c r="Y37" t="n">
        <v>2</v>
      </c>
      <c r="Z37" t="n">
        <v>10</v>
      </c>
    </row>
    <row r="38">
      <c r="A38" t="n">
        <v>4</v>
      </c>
      <c r="B38" t="n">
        <v>40</v>
      </c>
      <c r="C38" t="inlineStr">
        <is>
          <t xml:space="preserve">CONCLUIDO	</t>
        </is>
      </c>
      <c r="D38" t="n">
        <v>10.6645</v>
      </c>
      <c r="E38" t="n">
        <v>9.380000000000001</v>
      </c>
      <c r="F38" t="n">
        <v>7.27</v>
      </c>
      <c r="G38" t="n">
        <v>48.45</v>
      </c>
      <c r="H38" t="n">
        <v>0.93</v>
      </c>
      <c r="I38" t="n">
        <v>9</v>
      </c>
      <c r="J38" t="n">
        <v>94.79000000000001</v>
      </c>
      <c r="K38" t="n">
        <v>37.55</v>
      </c>
      <c r="L38" t="n">
        <v>5</v>
      </c>
      <c r="M38" t="n">
        <v>7</v>
      </c>
      <c r="N38" t="n">
        <v>12.23</v>
      </c>
      <c r="O38" t="n">
        <v>11924.18</v>
      </c>
      <c r="P38" t="n">
        <v>55.7</v>
      </c>
      <c r="Q38" t="n">
        <v>190.03</v>
      </c>
      <c r="R38" t="n">
        <v>31.12</v>
      </c>
      <c r="S38" t="n">
        <v>24.3</v>
      </c>
      <c r="T38" t="n">
        <v>2586.31</v>
      </c>
      <c r="U38" t="n">
        <v>0.78</v>
      </c>
      <c r="V38" t="n">
        <v>0.86</v>
      </c>
      <c r="W38" t="n">
        <v>2.96</v>
      </c>
      <c r="X38" t="n">
        <v>0.16</v>
      </c>
      <c r="Y38" t="n">
        <v>2</v>
      </c>
      <c r="Z38" t="n">
        <v>10</v>
      </c>
    </row>
    <row r="39">
      <c r="A39" t="n">
        <v>5</v>
      </c>
      <c r="B39" t="n">
        <v>40</v>
      </c>
      <c r="C39" t="inlineStr">
        <is>
          <t xml:space="preserve">CONCLUIDO	</t>
        </is>
      </c>
      <c r="D39" t="n">
        <v>10.7223</v>
      </c>
      <c r="E39" t="n">
        <v>9.33</v>
      </c>
      <c r="F39" t="n">
        <v>7.24</v>
      </c>
      <c r="G39" t="n">
        <v>54.26</v>
      </c>
      <c r="H39" t="n">
        <v>1.1</v>
      </c>
      <c r="I39" t="n">
        <v>8</v>
      </c>
      <c r="J39" t="n">
        <v>96.02</v>
      </c>
      <c r="K39" t="n">
        <v>37.55</v>
      </c>
      <c r="L39" t="n">
        <v>6</v>
      </c>
      <c r="M39" t="n">
        <v>6</v>
      </c>
      <c r="N39" t="n">
        <v>12.47</v>
      </c>
      <c r="O39" t="n">
        <v>12076.67</v>
      </c>
      <c r="P39" t="n">
        <v>54.15</v>
      </c>
      <c r="Q39" t="n">
        <v>190.04</v>
      </c>
      <c r="R39" t="n">
        <v>30.19</v>
      </c>
      <c r="S39" t="n">
        <v>24.3</v>
      </c>
      <c r="T39" t="n">
        <v>2128.66</v>
      </c>
      <c r="U39" t="n">
        <v>0.8</v>
      </c>
      <c r="V39" t="n">
        <v>0.87</v>
      </c>
      <c r="W39" t="n">
        <v>2.95</v>
      </c>
      <c r="X39" t="n">
        <v>0.13</v>
      </c>
      <c r="Y39" t="n">
        <v>2</v>
      </c>
      <c r="Z39" t="n">
        <v>10</v>
      </c>
    </row>
    <row r="40">
      <c r="A40" t="n">
        <v>6</v>
      </c>
      <c r="B40" t="n">
        <v>40</v>
      </c>
      <c r="C40" t="inlineStr">
        <is>
          <t xml:space="preserve">CONCLUIDO	</t>
        </is>
      </c>
      <c r="D40" t="n">
        <v>10.7565</v>
      </c>
      <c r="E40" t="n">
        <v>9.300000000000001</v>
      </c>
      <c r="F40" t="n">
        <v>7.22</v>
      </c>
      <c r="G40" t="n">
        <v>61.92</v>
      </c>
      <c r="H40" t="n">
        <v>1.27</v>
      </c>
      <c r="I40" t="n">
        <v>7</v>
      </c>
      <c r="J40" t="n">
        <v>97.26000000000001</v>
      </c>
      <c r="K40" t="n">
        <v>37.55</v>
      </c>
      <c r="L40" t="n">
        <v>7</v>
      </c>
      <c r="M40" t="n">
        <v>5</v>
      </c>
      <c r="N40" t="n">
        <v>12.71</v>
      </c>
      <c r="O40" t="n">
        <v>12229.54</v>
      </c>
      <c r="P40" t="n">
        <v>52.48</v>
      </c>
      <c r="Q40" t="n">
        <v>189.96</v>
      </c>
      <c r="R40" t="n">
        <v>29.89</v>
      </c>
      <c r="S40" t="n">
        <v>24.3</v>
      </c>
      <c r="T40" t="n">
        <v>1983.17</v>
      </c>
      <c r="U40" t="n">
        <v>0.8100000000000001</v>
      </c>
      <c r="V40" t="n">
        <v>0.87</v>
      </c>
      <c r="W40" t="n">
        <v>2.95</v>
      </c>
      <c r="X40" t="n">
        <v>0.12</v>
      </c>
      <c r="Y40" t="n">
        <v>2</v>
      </c>
      <c r="Z40" t="n">
        <v>10</v>
      </c>
    </row>
    <row r="41">
      <c r="A41" t="n">
        <v>7</v>
      </c>
      <c r="B41" t="n">
        <v>40</v>
      </c>
      <c r="C41" t="inlineStr">
        <is>
          <t xml:space="preserve">CONCLUIDO	</t>
        </is>
      </c>
      <c r="D41" t="n">
        <v>10.7949</v>
      </c>
      <c r="E41" t="n">
        <v>9.26</v>
      </c>
      <c r="F41" t="n">
        <v>7.21</v>
      </c>
      <c r="G41" t="n">
        <v>72.09999999999999</v>
      </c>
      <c r="H41" t="n">
        <v>1.43</v>
      </c>
      <c r="I41" t="n">
        <v>6</v>
      </c>
      <c r="J41" t="n">
        <v>98.5</v>
      </c>
      <c r="K41" t="n">
        <v>37.55</v>
      </c>
      <c r="L41" t="n">
        <v>8</v>
      </c>
      <c r="M41" t="n">
        <v>0</v>
      </c>
      <c r="N41" t="n">
        <v>12.95</v>
      </c>
      <c r="O41" t="n">
        <v>12382.79</v>
      </c>
      <c r="P41" t="n">
        <v>51.41</v>
      </c>
      <c r="Q41" t="n">
        <v>190.08</v>
      </c>
      <c r="R41" t="n">
        <v>29.17</v>
      </c>
      <c r="S41" t="n">
        <v>24.3</v>
      </c>
      <c r="T41" t="n">
        <v>1629.65</v>
      </c>
      <c r="U41" t="n">
        <v>0.83</v>
      </c>
      <c r="V41" t="n">
        <v>0.87</v>
      </c>
      <c r="W41" t="n">
        <v>2.96</v>
      </c>
      <c r="X41" t="n">
        <v>0.1</v>
      </c>
      <c r="Y41" t="n">
        <v>2</v>
      </c>
      <c r="Z41" t="n">
        <v>10</v>
      </c>
    </row>
    <row r="42">
      <c r="A42" t="n">
        <v>0</v>
      </c>
      <c r="B42" t="n">
        <v>30</v>
      </c>
      <c r="C42" t="inlineStr">
        <is>
          <t xml:space="preserve">CONCLUIDO	</t>
        </is>
      </c>
      <c r="D42" t="n">
        <v>9.582599999999999</v>
      </c>
      <c r="E42" t="n">
        <v>10.44</v>
      </c>
      <c r="F42" t="n">
        <v>7.94</v>
      </c>
      <c r="G42" t="n">
        <v>11.34</v>
      </c>
      <c r="H42" t="n">
        <v>0.24</v>
      </c>
      <c r="I42" t="n">
        <v>42</v>
      </c>
      <c r="J42" t="n">
        <v>71.52</v>
      </c>
      <c r="K42" t="n">
        <v>32.27</v>
      </c>
      <c r="L42" t="n">
        <v>1</v>
      </c>
      <c r="M42" t="n">
        <v>40</v>
      </c>
      <c r="N42" t="n">
        <v>8.25</v>
      </c>
      <c r="O42" t="n">
        <v>9054.6</v>
      </c>
      <c r="P42" t="n">
        <v>57.03</v>
      </c>
      <c r="Q42" t="n">
        <v>190.33</v>
      </c>
      <c r="R42" t="n">
        <v>51.85</v>
      </c>
      <c r="S42" t="n">
        <v>24.3</v>
      </c>
      <c r="T42" t="n">
        <v>12789.18</v>
      </c>
      <c r="U42" t="n">
        <v>0.47</v>
      </c>
      <c r="V42" t="n">
        <v>0.79</v>
      </c>
      <c r="W42" t="n">
        <v>3.01</v>
      </c>
      <c r="X42" t="n">
        <v>0.83</v>
      </c>
      <c r="Y42" t="n">
        <v>2</v>
      </c>
      <c r="Z42" t="n">
        <v>10</v>
      </c>
    </row>
    <row r="43">
      <c r="A43" t="n">
        <v>1</v>
      </c>
      <c r="B43" t="n">
        <v>30</v>
      </c>
      <c r="C43" t="inlineStr">
        <is>
          <t xml:space="preserve">CONCLUIDO	</t>
        </is>
      </c>
      <c r="D43" t="n">
        <v>10.3758</v>
      </c>
      <c r="E43" t="n">
        <v>9.640000000000001</v>
      </c>
      <c r="F43" t="n">
        <v>7.48</v>
      </c>
      <c r="G43" t="n">
        <v>22.45</v>
      </c>
      <c r="H43" t="n">
        <v>0.48</v>
      </c>
      <c r="I43" t="n">
        <v>20</v>
      </c>
      <c r="J43" t="n">
        <v>72.7</v>
      </c>
      <c r="K43" t="n">
        <v>32.27</v>
      </c>
      <c r="L43" t="n">
        <v>2</v>
      </c>
      <c r="M43" t="n">
        <v>18</v>
      </c>
      <c r="N43" t="n">
        <v>8.43</v>
      </c>
      <c r="O43" t="n">
        <v>9200.25</v>
      </c>
      <c r="P43" t="n">
        <v>52.03</v>
      </c>
      <c r="Q43" t="n">
        <v>190.13</v>
      </c>
      <c r="R43" t="n">
        <v>37.93</v>
      </c>
      <c r="S43" t="n">
        <v>24.3</v>
      </c>
      <c r="T43" t="n">
        <v>5934.96</v>
      </c>
      <c r="U43" t="n">
        <v>0.64</v>
      </c>
      <c r="V43" t="n">
        <v>0.84</v>
      </c>
      <c r="W43" t="n">
        <v>2.97</v>
      </c>
      <c r="X43" t="n">
        <v>0.37</v>
      </c>
      <c r="Y43" t="n">
        <v>2</v>
      </c>
      <c r="Z43" t="n">
        <v>10</v>
      </c>
    </row>
    <row r="44">
      <c r="A44" t="n">
        <v>2</v>
      </c>
      <c r="B44" t="n">
        <v>30</v>
      </c>
      <c r="C44" t="inlineStr">
        <is>
          <t xml:space="preserve">CONCLUIDO	</t>
        </is>
      </c>
      <c r="D44" t="n">
        <v>10.6367</v>
      </c>
      <c r="E44" t="n">
        <v>9.4</v>
      </c>
      <c r="F44" t="n">
        <v>7.36</v>
      </c>
      <c r="G44" t="n">
        <v>33.95</v>
      </c>
      <c r="H44" t="n">
        <v>0.71</v>
      </c>
      <c r="I44" t="n">
        <v>13</v>
      </c>
      <c r="J44" t="n">
        <v>73.88</v>
      </c>
      <c r="K44" t="n">
        <v>32.27</v>
      </c>
      <c r="L44" t="n">
        <v>3</v>
      </c>
      <c r="M44" t="n">
        <v>11</v>
      </c>
      <c r="N44" t="n">
        <v>8.609999999999999</v>
      </c>
      <c r="O44" t="n">
        <v>9346.23</v>
      </c>
      <c r="P44" t="n">
        <v>49.31</v>
      </c>
      <c r="Q44" t="n">
        <v>190.03</v>
      </c>
      <c r="R44" t="n">
        <v>34.03</v>
      </c>
      <c r="S44" t="n">
        <v>24.3</v>
      </c>
      <c r="T44" t="n">
        <v>4022.29</v>
      </c>
      <c r="U44" t="n">
        <v>0.71</v>
      </c>
      <c r="V44" t="n">
        <v>0.85</v>
      </c>
      <c r="W44" t="n">
        <v>2.96</v>
      </c>
      <c r="X44" t="n">
        <v>0.25</v>
      </c>
      <c r="Y44" t="n">
        <v>2</v>
      </c>
      <c r="Z44" t="n">
        <v>10</v>
      </c>
    </row>
    <row r="45">
      <c r="A45" t="n">
        <v>3</v>
      </c>
      <c r="B45" t="n">
        <v>30</v>
      </c>
      <c r="C45" t="inlineStr">
        <is>
          <t xml:space="preserve">CONCLUIDO	</t>
        </is>
      </c>
      <c r="D45" t="n">
        <v>10.7688</v>
      </c>
      <c r="E45" t="n">
        <v>9.289999999999999</v>
      </c>
      <c r="F45" t="n">
        <v>7.29</v>
      </c>
      <c r="G45" t="n">
        <v>43.72</v>
      </c>
      <c r="H45" t="n">
        <v>0.93</v>
      </c>
      <c r="I45" t="n">
        <v>10</v>
      </c>
      <c r="J45" t="n">
        <v>75.06999999999999</v>
      </c>
      <c r="K45" t="n">
        <v>32.27</v>
      </c>
      <c r="L45" t="n">
        <v>4</v>
      </c>
      <c r="M45" t="n">
        <v>8</v>
      </c>
      <c r="N45" t="n">
        <v>8.800000000000001</v>
      </c>
      <c r="O45" t="n">
        <v>9492.549999999999</v>
      </c>
      <c r="P45" t="n">
        <v>46.66</v>
      </c>
      <c r="Q45" t="n">
        <v>190.05</v>
      </c>
      <c r="R45" t="n">
        <v>31.75</v>
      </c>
      <c r="S45" t="n">
        <v>24.3</v>
      </c>
      <c r="T45" t="n">
        <v>2899.64</v>
      </c>
      <c r="U45" t="n">
        <v>0.77</v>
      </c>
      <c r="V45" t="n">
        <v>0.86</v>
      </c>
      <c r="W45" t="n">
        <v>2.95</v>
      </c>
      <c r="X45" t="n">
        <v>0.18</v>
      </c>
      <c r="Y45" t="n">
        <v>2</v>
      </c>
      <c r="Z45" t="n">
        <v>10</v>
      </c>
    </row>
    <row r="46">
      <c r="A46" t="n">
        <v>4</v>
      </c>
      <c r="B46" t="n">
        <v>30</v>
      </c>
      <c r="C46" t="inlineStr">
        <is>
          <t xml:space="preserve">CONCLUIDO	</t>
        </is>
      </c>
      <c r="D46" t="n">
        <v>10.847</v>
      </c>
      <c r="E46" t="n">
        <v>9.220000000000001</v>
      </c>
      <c r="F46" t="n">
        <v>7.25</v>
      </c>
      <c r="G46" t="n">
        <v>54.38</v>
      </c>
      <c r="H46" t="n">
        <v>1.15</v>
      </c>
      <c r="I46" t="n">
        <v>8</v>
      </c>
      <c r="J46" t="n">
        <v>76.26000000000001</v>
      </c>
      <c r="K46" t="n">
        <v>32.27</v>
      </c>
      <c r="L46" t="n">
        <v>5</v>
      </c>
      <c r="M46" t="n">
        <v>2</v>
      </c>
      <c r="N46" t="n">
        <v>8.99</v>
      </c>
      <c r="O46" t="n">
        <v>9639.200000000001</v>
      </c>
      <c r="P46" t="n">
        <v>44.75</v>
      </c>
      <c r="Q46" t="n">
        <v>190.07</v>
      </c>
      <c r="R46" t="n">
        <v>30.41</v>
      </c>
      <c r="S46" t="n">
        <v>24.3</v>
      </c>
      <c r="T46" t="n">
        <v>2239.15</v>
      </c>
      <c r="U46" t="n">
        <v>0.8</v>
      </c>
      <c r="V46" t="n">
        <v>0.86</v>
      </c>
      <c r="W46" t="n">
        <v>2.96</v>
      </c>
      <c r="X46" t="n">
        <v>0.14</v>
      </c>
      <c r="Y46" t="n">
        <v>2</v>
      </c>
      <c r="Z46" t="n">
        <v>10</v>
      </c>
    </row>
    <row r="47">
      <c r="A47" t="n">
        <v>5</v>
      </c>
      <c r="B47" t="n">
        <v>30</v>
      </c>
      <c r="C47" t="inlineStr">
        <is>
          <t xml:space="preserve">CONCLUIDO	</t>
        </is>
      </c>
      <c r="D47" t="n">
        <v>10.8535</v>
      </c>
      <c r="E47" t="n">
        <v>9.210000000000001</v>
      </c>
      <c r="F47" t="n">
        <v>7.25</v>
      </c>
      <c r="G47" t="n">
        <v>54.34</v>
      </c>
      <c r="H47" t="n">
        <v>1.36</v>
      </c>
      <c r="I47" t="n">
        <v>8</v>
      </c>
      <c r="J47" t="n">
        <v>77.45</v>
      </c>
      <c r="K47" t="n">
        <v>32.27</v>
      </c>
      <c r="L47" t="n">
        <v>6</v>
      </c>
      <c r="M47" t="n">
        <v>0</v>
      </c>
      <c r="N47" t="n">
        <v>9.18</v>
      </c>
      <c r="O47" t="n">
        <v>9786.190000000001</v>
      </c>
      <c r="P47" t="n">
        <v>44.96</v>
      </c>
      <c r="Q47" t="n">
        <v>190.05</v>
      </c>
      <c r="R47" t="n">
        <v>30.23</v>
      </c>
      <c r="S47" t="n">
        <v>24.3</v>
      </c>
      <c r="T47" t="n">
        <v>2148.96</v>
      </c>
      <c r="U47" t="n">
        <v>0.8</v>
      </c>
      <c r="V47" t="n">
        <v>0.86</v>
      </c>
      <c r="W47" t="n">
        <v>2.96</v>
      </c>
      <c r="X47" t="n">
        <v>0.14</v>
      </c>
      <c r="Y47" t="n">
        <v>2</v>
      </c>
      <c r="Z47" t="n">
        <v>10</v>
      </c>
    </row>
    <row r="48">
      <c r="A48" t="n">
        <v>0</v>
      </c>
      <c r="B48" t="n">
        <v>15</v>
      </c>
      <c r="C48" t="inlineStr">
        <is>
          <t xml:space="preserve">CONCLUIDO	</t>
        </is>
      </c>
      <c r="D48" t="n">
        <v>10.4466</v>
      </c>
      <c r="E48" t="n">
        <v>9.57</v>
      </c>
      <c r="F48" t="n">
        <v>7.6</v>
      </c>
      <c r="G48" t="n">
        <v>18.23</v>
      </c>
      <c r="H48" t="n">
        <v>0.43</v>
      </c>
      <c r="I48" t="n">
        <v>25</v>
      </c>
      <c r="J48" t="n">
        <v>39.78</v>
      </c>
      <c r="K48" t="n">
        <v>19.54</v>
      </c>
      <c r="L48" t="n">
        <v>1</v>
      </c>
      <c r="M48" t="n">
        <v>23</v>
      </c>
      <c r="N48" t="n">
        <v>4.24</v>
      </c>
      <c r="O48" t="n">
        <v>5140</v>
      </c>
      <c r="P48" t="n">
        <v>33.44</v>
      </c>
      <c r="Q48" t="n">
        <v>190.11</v>
      </c>
      <c r="R48" t="n">
        <v>41.34</v>
      </c>
      <c r="S48" t="n">
        <v>24.3</v>
      </c>
      <c r="T48" t="n">
        <v>7615.66</v>
      </c>
      <c r="U48" t="n">
        <v>0.59</v>
      </c>
      <c r="V48" t="n">
        <v>0.82</v>
      </c>
      <c r="W48" t="n">
        <v>2.98</v>
      </c>
      <c r="X48" t="n">
        <v>0.49</v>
      </c>
      <c r="Y48" t="n">
        <v>2</v>
      </c>
      <c r="Z48" t="n">
        <v>10</v>
      </c>
    </row>
    <row r="49">
      <c r="A49" t="n">
        <v>1</v>
      </c>
      <c r="B49" t="n">
        <v>15</v>
      </c>
      <c r="C49" t="inlineStr">
        <is>
          <t xml:space="preserve">CONCLUIDO	</t>
        </is>
      </c>
      <c r="D49" t="n">
        <v>10.8398</v>
      </c>
      <c r="E49" t="n">
        <v>9.23</v>
      </c>
      <c r="F49" t="n">
        <v>7.37</v>
      </c>
      <c r="G49" t="n">
        <v>31.59</v>
      </c>
      <c r="H49" t="n">
        <v>0.84</v>
      </c>
      <c r="I49" t="n">
        <v>14</v>
      </c>
      <c r="J49" t="n">
        <v>40.89</v>
      </c>
      <c r="K49" t="n">
        <v>19.54</v>
      </c>
      <c r="L49" t="n">
        <v>2</v>
      </c>
      <c r="M49" t="n">
        <v>0</v>
      </c>
      <c r="N49" t="n">
        <v>4.35</v>
      </c>
      <c r="O49" t="n">
        <v>5277.26</v>
      </c>
      <c r="P49" t="n">
        <v>30.04</v>
      </c>
      <c r="Q49" t="n">
        <v>190.05</v>
      </c>
      <c r="R49" t="n">
        <v>33.81</v>
      </c>
      <c r="S49" t="n">
        <v>24.3</v>
      </c>
      <c r="T49" t="n">
        <v>3906.23</v>
      </c>
      <c r="U49" t="n">
        <v>0.72</v>
      </c>
      <c r="V49" t="n">
        <v>0.85</v>
      </c>
      <c r="W49" t="n">
        <v>2.98</v>
      </c>
      <c r="X49" t="n">
        <v>0.26</v>
      </c>
      <c r="Y49" t="n">
        <v>2</v>
      </c>
      <c r="Z49" t="n">
        <v>10</v>
      </c>
    </row>
    <row r="50">
      <c r="A50" t="n">
        <v>0</v>
      </c>
      <c r="B50" t="n">
        <v>70</v>
      </c>
      <c r="C50" t="inlineStr">
        <is>
          <t xml:space="preserve">CONCLUIDO	</t>
        </is>
      </c>
      <c r="D50" t="n">
        <v>7.7725</v>
      </c>
      <c r="E50" t="n">
        <v>12.87</v>
      </c>
      <c r="F50" t="n">
        <v>8.56</v>
      </c>
      <c r="G50" t="n">
        <v>7.13</v>
      </c>
      <c r="H50" t="n">
        <v>0.12</v>
      </c>
      <c r="I50" t="n">
        <v>72</v>
      </c>
      <c r="J50" t="n">
        <v>141.81</v>
      </c>
      <c r="K50" t="n">
        <v>47.83</v>
      </c>
      <c r="L50" t="n">
        <v>1</v>
      </c>
      <c r="M50" t="n">
        <v>70</v>
      </c>
      <c r="N50" t="n">
        <v>22.98</v>
      </c>
      <c r="O50" t="n">
        <v>17723.39</v>
      </c>
      <c r="P50" t="n">
        <v>98.81</v>
      </c>
      <c r="Q50" t="n">
        <v>190.73</v>
      </c>
      <c r="R50" t="n">
        <v>71.11</v>
      </c>
      <c r="S50" t="n">
        <v>24.3</v>
      </c>
      <c r="T50" t="n">
        <v>22265.84</v>
      </c>
      <c r="U50" t="n">
        <v>0.34</v>
      </c>
      <c r="V50" t="n">
        <v>0.73</v>
      </c>
      <c r="W50" t="n">
        <v>3.05</v>
      </c>
      <c r="X50" t="n">
        <v>1.44</v>
      </c>
      <c r="Y50" t="n">
        <v>2</v>
      </c>
      <c r="Z50" t="n">
        <v>10</v>
      </c>
    </row>
    <row r="51">
      <c r="A51" t="n">
        <v>1</v>
      </c>
      <c r="B51" t="n">
        <v>70</v>
      </c>
      <c r="C51" t="inlineStr">
        <is>
          <t xml:space="preserve">CONCLUIDO	</t>
        </is>
      </c>
      <c r="D51" t="n">
        <v>9.1389</v>
      </c>
      <c r="E51" t="n">
        <v>10.94</v>
      </c>
      <c r="F51" t="n">
        <v>7.76</v>
      </c>
      <c r="G51" t="n">
        <v>14.11</v>
      </c>
      <c r="H51" t="n">
        <v>0.25</v>
      </c>
      <c r="I51" t="n">
        <v>33</v>
      </c>
      <c r="J51" t="n">
        <v>143.17</v>
      </c>
      <c r="K51" t="n">
        <v>47.83</v>
      </c>
      <c r="L51" t="n">
        <v>2</v>
      </c>
      <c r="M51" t="n">
        <v>31</v>
      </c>
      <c r="N51" t="n">
        <v>23.34</v>
      </c>
      <c r="O51" t="n">
        <v>17891.86</v>
      </c>
      <c r="P51" t="n">
        <v>88.95999999999999</v>
      </c>
      <c r="Q51" t="n">
        <v>190.27</v>
      </c>
      <c r="R51" t="n">
        <v>46.21</v>
      </c>
      <c r="S51" t="n">
        <v>24.3</v>
      </c>
      <c r="T51" t="n">
        <v>10011.48</v>
      </c>
      <c r="U51" t="n">
        <v>0.53</v>
      </c>
      <c r="V51" t="n">
        <v>0.8100000000000001</v>
      </c>
      <c r="W51" t="n">
        <v>3</v>
      </c>
      <c r="X51" t="n">
        <v>0.65</v>
      </c>
      <c r="Y51" t="n">
        <v>2</v>
      </c>
      <c r="Z51" t="n">
        <v>10</v>
      </c>
    </row>
    <row r="52">
      <c r="A52" t="n">
        <v>2</v>
      </c>
      <c r="B52" t="n">
        <v>70</v>
      </c>
      <c r="C52" t="inlineStr">
        <is>
          <t xml:space="preserve">CONCLUIDO	</t>
        </is>
      </c>
      <c r="D52" t="n">
        <v>9.616400000000001</v>
      </c>
      <c r="E52" t="n">
        <v>10.4</v>
      </c>
      <c r="F52" t="n">
        <v>7.54</v>
      </c>
      <c r="G52" t="n">
        <v>20.55</v>
      </c>
      <c r="H52" t="n">
        <v>0.37</v>
      </c>
      <c r="I52" t="n">
        <v>22</v>
      </c>
      <c r="J52" t="n">
        <v>144.54</v>
      </c>
      <c r="K52" t="n">
        <v>47.83</v>
      </c>
      <c r="L52" t="n">
        <v>3</v>
      </c>
      <c r="M52" t="n">
        <v>20</v>
      </c>
      <c r="N52" t="n">
        <v>23.71</v>
      </c>
      <c r="O52" t="n">
        <v>18060.85</v>
      </c>
      <c r="P52" t="n">
        <v>85.61</v>
      </c>
      <c r="Q52" t="n">
        <v>190.11</v>
      </c>
      <c r="R52" t="n">
        <v>39.39</v>
      </c>
      <c r="S52" t="n">
        <v>24.3</v>
      </c>
      <c r="T52" t="n">
        <v>6657.43</v>
      </c>
      <c r="U52" t="n">
        <v>0.62</v>
      </c>
      <c r="V52" t="n">
        <v>0.83</v>
      </c>
      <c r="W52" t="n">
        <v>2.98</v>
      </c>
      <c r="X52" t="n">
        <v>0.43</v>
      </c>
      <c r="Y52" t="n">
        <v>2</v>
      </c>
      <c r="Z52" t="n">
        <v>10</v>
      </c>
    </row>
    <row r="53">
      <c r="A53" t="n">
        <v>3</v>
      </c>
      <c r="B53" t="n">
        <v>70</v>
      </c>
      <c r="C53" t="inlineStr">
        <is>
          <t xml:space="preserve">CONCLUIDO	</t>
        </is>
      </c>
      <c r="D53" t="n">
        <v>9.8947</v>
      </c>
      <c r="E53" t="n">
        <v>10.11</v>
      </c>
      <c r="F53" t="n">
        <v>7.42</v>
      </c>
      <c r="G53" t="n">
        <v>27.81</v>
      </c>
      <c r="H53" t="n">
        <v>0.49</v>
      </c>
      <c r="I53" t="n">
        <v>16</v>
      </c>
      <c r="J53" t="n">
        <v>145.92</v>
      </c>
      <c r="K53" t="n">
        <v>47.83</v>
      </c>
      <c r="L53" t="n">
        <v>4</v>
      </c>
      <c r="M53" t="n">
        <v>14</v>
      </c>
      <c r="N53" t="n">
        <v>24.09</v>
      </c>
      <c r="O53" t="n">
        <v>18230.35</v>
      </c>
      <c r="P53" t="n">
        <v>83.45999999999999</v>
      </c>
      <c r="Q53" t="n">
        <v>190.04</v>
      </c>
      <c r="R53" t="n">
        <v>35.63</v>
      </c>
      <c r="S53" t="n">
        <v>24.3</v>
      </c>
      <c r="T53" t="n">
        <v>4809.65</v>
      </c>
      <c r="U53" t="n">
        <v>0.68</v>
      </c>
      <c r="V53" t="n">
        <v>0.84</v>
      </c>
      <c r="W53" t="n">
        <v>2.97</v>
      </c>
      <c r="X53" t="n">
        <v>0.31</v>
      </c>
      <c r="Y53" t="n">
        <v>2</v>
      </c>
      <c r="Z53" t="n">
        <v>10</v>
      </c>
    </row>
    <row r="54">
      <c r="A54" t="n">
        <v>4</v>
      </c>
      <c r="B54" t="n">
        <v>70</v>
      </c>
      <c r="C54" t="inlineStr">
        <is>
          <t xml:space="preserve">CONCLUIDO	</t>
        </is>
      </c>
      <c r="D54" t="n">
        <v>10.0399</v>
      </c>
      <c r="E54" t="n">
        <v>9.960000000000001</v>
      </c>
      <c r="F54" t="n">
        <v>7.36</v>
      </c>
      <c r="G54" t="n">
        <v>33.95</v>
      </c>
      <c r="H54" t="n">
        <v>0.6</v>
      </c>
      <c r="I54" t="n">
        <v>13</v>
      </c>
      <c r="J54" t="n">
        <v>147.3</v>
      </c>
      <c r="K54" t="n">
        <v>47.83</v>
      </c>
      <c r="L54" t="n">
        <v>5</v>
      </c>
      <c r="M54" t="n">
        <v>11</v>
      </c>
      <c r="N54" t="n">
        <v>24.47</v>
      </c>
      <c r="O54" t="n">
        <v>18400.38</v>
      </c>
      <c r="P54" t="n">
        <v>82.13</v>
      </c>
      <c r="Q54" t="n">
        <v>190.09</v>
      </c>
      <c r="R54" t="n">
        <v>33.99</v>
      </c>
      <c r="S54" t="n">
        <v>24.3</v>
      </c>
      <c r="T54" t="n">
        <v>4000.29</v>
      </c>
      <c r="U54" t="n">
        <v>0.71</v>
      </c>
      <c r="V54" t="n">
        <v>0.85</v>
      </c>
      <c r="W54" t="n">
        <v>2.96</v>
      </c>
      <c r="X54" t="n">
        <v>0.25</v>
      </c>
      <c r="Y54" t="n">
        <v>2</v>
      </c>
      <c r="Z54" t="n">
        <v>10</v>
      </c>
    </row>
    <row r="55">
      <c r="A55" t="n">
        <v>5</v>
      </c>
      <c r="B55" t="n">
        <v>70</v>
      </c>
      <c r="C55" t="inlineStr">
        <is>
          <t xml:space="preserve">CONCLUIDO	</t>
        </is>
      </c>
      <c r="D55" t="n">
        <v>10.1514</v>
      </c>
      <c r="E55" t="n">
        <v>9.85</v>
      </c>
      <c r="F55" t="n">
        <v>7.3</v>
      </c>
      <c r="G55" t="n">
        <v>39.84</v>
      </c>
      <c r="H55" t="n">
        <v>0.71</v>
      </c>
      <c r="I55" t="n">
        <v>11</v>
      </c>
      <c r="J55" t="n">
        <v>148.68</v>
      </c>
      <c r="K55" t="n">
        <v>47.83</v>
      </c>
      <c r="L55" t="n">
        <v>6</v>
      </c>
      <c r="M55" t="n">
        <v>9</v>
      </c>
      <c r="N55" t="n">
        <v>24.85</v>
      </c>
      <c r="O55" t="n">
        <v>18570.94</v>
      </c>
      <c r="P55" t="n">
        <v>80.53</v>
      </c>
      <c r="Q55" t="n">
        <v>190.03</v>
      </c>
      <c r="R55" t="n">
        <v>32.32</v>
      </c>
      <c r="S55" t="n">
        <v>24.3</v>
      </c>
      <c r="T55" t="n">
        <v>3175.58</v>
      </c>
      <c r="U55" t="n">
        <v>0.75</v>
      </c>
      <c r="V55" t="n">
        <v>0.86</v>
      </c>
      <c r="W55" t="n">
        <v>2.96</v>
      </c>
      <c r="X55" t="n">
        <v>0.2</v>
      </c>
      <c r="Y55" t="n">
        <v>2</v>
      </c>
      <c r="Z55" t="n">
        <v>10</v>
      </c>
    </row>
    <row r="56">
      <c r="A56" t="n">
        <v>6</v>
      </c>
      <c r="B56" t="n">
        <v>70</v>
      </c>
      <c r="C56" t="inlineStr">
        <is>
          <t xml:space="preserve">CONCLUIDO	</t>
        </is>
      </c>
      <c r="D56" t="n">
        <v>10.2009</v>
      </c>
      <c r="E56" t="n">
        <v>9.800000000000001</v>
      </c>
      <c r="F56" t="n">
        <v>7.29</v>
      </c>
      <c r="G56" t="n">
        <v>43.72</v>
      </c>
      <c r="H56" t="n">
        <v>0.83</v>
      </c>
      <c r="I56" t="n">
        <v>10</v>
      </c>
      <c r="J56" t="n">
        <v>150.07</v>
      </c>
      <c r="K56" t="n">
        <v>47.83</v>
      </c>
      <c r="L56" t="n">
        <v>7</v>
      </c>
      <c r="M56" t="n">
        <v>8</v>
      </c>
      <c r="N56" t="n">
        <v>25.24</v>
      </c>
      <c r="O56" t="n">
        <v>18742.03</v>
      </c>
      <c r="P56" t="n">
        <v>79.45999999999999</v>
      </c>
      <c r="Q56" t="n">
        <v>190.06</v>
      </c>
      <c r="R56" t="n">
        <v>31.77</v>
      </c>
      <c r="S56" t="n">
        <v>24.3</v>
      </c>
      <c r="T56" t="n">
        <v>2905.19</v>
      </c>
      <c r="U56" t="n">
        <v>0.76</v>
      </c>
      <c r="V56" t="n">
        <v>0.86</v>
      </c>
      <c r="W56" t="n">
        <v>2.95</v>
      </c>
      <c r="X56" t="n">
        <v>0.18</v>
      </c>
      <c r="Y56" t="n">
        <v>2</v>
      </c>
      <c r="Z56" t="n">
        <v>10</v>
      </c>
    </row>
    <row r="57">
      <c r="A57" t="n">
        <v>7</v>
      </c>
      <c r="B57" t="n">
        <v>70</v>
      </c>
      <c r="C57" t="inlineStr">
        <is>
          <t xml:space="preserve">CONCLUIDO	</t>
        </is>
      </c>
      <c r="D57" t="n">
        <v>10.301</v>
      </c>
      <c r="E57" t="n">
        <v>9.710000000000001</v>
      </c>
      <c r="F57" t="n">
        <v>7.25</v>
      </c>
      <c r="G57" t="n">
        <v>54.36</v>
      </c>
      <c r="H57" t="n">
        <v>0.9399999999999999</v>
      </c>
      <c r="I57" t="n">
        <v>8</v>
      </c>
      <c r="J57" t="n">
        <v>151.46</v>
      </c>
      <c r="K57" t="n">
        <v>47.83</v>
      </c>
      <c r="L57" t="n">
        <v>8</v>
      </c>
      <c r="M57" t="n">
        <v>6</v>
      </c>
      <c r="N57" t="n">
        <v>25.63</v>
      </c>
      <c r="O57" t="n">
        <v>18913.66</v>
      </c>
      <c r="P57" t="n">
        <v>78.20999999999999</v>
      </c>
      <c r="Q57" t="n">
        <v>190.03</v>
      </c>
      <c r="R57" t="n">
        <v>30.52</v>
      </c>
      <c r="S57" t="n">
        <v>24.3</v>
      </c>
      <c r="T57" t="n">
        <v>2293.89</v>
      </c>
      <c r="U57" t="n">
        <v>0.8</v>
      </c>
      <c r="V57" t="n">
        <v>0.86</v>
      </c>
      <c r="W57" t="n">
        <v>2.95</v>
      </c>
      <c r="X57" t="n">
        <v>0.14</v>
      </c>
      <c r="Y57" t="n">
        <v>2</v>
      </c>
      <c r="Z57" t="n">
        <v>10</v>
      </c>
    </row>
    <row r="58">
      <c r="A58" t="n">
        <v>8</v>
      </c>
      <c r="B58" t="n">
        <v>70</v>
      </c>
      <c r="C58" t="inlineStr">
        <is>
          <t xml:space="preserve">CONCLUIDO	</t>
        </is>
      </c>
      <c r="D58" t="n">
        <v>10.3078</v>
      </c>
      <c r="E58" t="n">
        <v>9.699999999999999</v>
      </c>
      <c r="F58" t="n">
        <v>7.24</v>
      </c>
      <c r="G58" t="n">
        <v>54.31</v>
      </c>
      <c r="H58" t="n">
        <v>1.04</v>
      </c>
      <c r="I58" t="n">
        <v>8</v>
      </c>
      <c r="J58" t="n">
        <v>152.85</v>
      </c>
      <c r="K58" t="n">
        <v>47.83</v>
      </c>
      <c r="L58" t="n">
        <v>9</v>
      </c>
      <c r="M58" t="n">
        <v>6</v>
      </c>
      <c r="N58" t="n">
        <v>26.03</v>
      </c>
      <c r="O58" t="n">
        <v>19085.83</v>
      </c>
      <c r="P58" t="n">
        <v>77.41</v>
      </c>
      <c r="Q58" t="n">
        <v>190.02</v>
      </c>
      <c r="R58" t="n">
        <v>30.32</v>
      </c>
      <c r="S58" t="n">
        <v>24.3</v>
      </c>
      <c r="T58" t="n">
        <v>2192.77</v>
      </c>
      <c r="U58" t="n">
        <v>0.8</v>
      </c>
      <c r="V58" t="n">
        <v>0.86</v>
      </c>
      <c r="W58" t="n">
        <v>2.95</v>
      </c>
      <c r="X58" t="n">
        <v>0.13</v>
      </c>
      <c r="Y58" t="n">
        <v>2</v>
      </c>
      <c r="Z58" t="n">
        <v>10</v>
      </c>
    </row>
    <row r="59">
      <c r="A59" t="n">
        <v>9</v>
      </c>
      <c r="B59" t="n">
        <v>70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7.23</v>
      </c>
      <c r="G59" t="n">
        <v>61.96</v>
      </c>
      <c r="H59" t="n">
        <v>1.15</v>
      </c>
      <c r="I59" t="n">
        <v>7</v>
      </c>
      <c r="J59" t="n">
        <v>154.25</v>
      </c>
      <c r="K59" t="n">
        <v>47.83</v>
      </c>
      <c r="L59" t="n">
        <v>10</v>
      </c>
      <c r="M59" t="n">
        <v>5</v>
      </c>
      <c r="N59" t="n">
        <v>26.43</v>
      </c>
      <c r="O59" t="n">
        <v>19258.55</v>
      </c>
      <c r="P59" t="n">
        <v>76.81</v>
      </c>
      <c r="Q59" t="n">
        <v>190</v>
      </c>
      <c r="R59" t="n">
        <v>29.99</v>
      </c>
      <c r="S59" t="n">
        <v>24.3</v>
      </c>
      <c r="T59" t="n">
        <v>2034.17</v>
      </c>
      <c r="U59" t="n">
        <v>0.8100000000000001</v>
      </c>
      <c r="V59" t="n">
        <v>0.87</v>
      </c>
      <c r="W59" t="n">
        <v>2.95</v>
      </c>
      <c r="X59" t="n">
        <v>0.12</v>
      </c>
      <c r="Y59" t="n">
        <v>2</v>
      </c>
      <c r="Z59" t="n">
        <v>10</v>
      </c>
    </row>
    <row r="60">
      <c r="A60" t="n">
        <v>10</v>
      </c>
      <c r="B60" t="n">
        <v>70</v>
      </c>
      <c r="C60" t="inlineStr">
        <is>
          <t xml:space="preserve">CONCLUIDO	</t>
        </is>
      </c>
      <c r="D60" t="n">
        <v>10.4179</v>
      </c>
      <c r="E60" t="n">
        <v>9.6</v>
      </c>
      <c r="F60" t="n">
        <v>7.2</v>
      </c>
      <c r="G60" t="n">
        <v>71.97</v>
      </c>
      <c r="H60" t="n">
        <v>1.25</v>
      </c>
      <c r="I60" t="n">
        <v>6</v>
      </c>
      <c r="J60" t="n">
        <v>155.66</v>
      </c>
      <c r="K60" t="n">
        <v>47.83</v>
      </c>
      <c r="L60" t="n">
        <v>11</v>
      </c>
      <c r="M60" t="n">
        <v>4</v>
      </c>
      <c r="N60" t="n">
        <v>26.83</v>
      </c>
      <c r="O60" t="n">
        <v>19431.82</v>
      </c>
      <c r="P60" t="n">
        <v>75.08</v>
      </c>
      <c r="Q60" t="n">
        <v>189.97</v>
      </c>
      <c r="R60" t="n">
        <v>29.02</v>
      </c>
      <c r="S60" t="n">
        <v>24.3</v>
      </c>
      <c r="T60" t="n">
        <v>1552.1</v>
      </c>
      <c r="U60" t="n">
        <v>0.84</v>
      </c>
      <c r="V60" t="n">
        <v>0.87</v>
      </c>
      <c r="W60" t="n">
        <v>2.95</v>
      </c>
      <c r="X60" t="n">
        <v>0.09</v>
      </c>
      <c r="Y60" t="n">
        <v>2</v>
      </c>
      <c r="Z60" t="n">
        <v>10</v>
      </c>
    </row>
    <row r="61">
      <c r="A61" t="n">
        <v>11</v>
      </c>
      <c r="B61" t="n">
        <v>70</v>
      </c>
      <c r="C61" t="inlineStr">
        <is>
          <t xml:space="preserve">CONCLUIDO	</t>
        </is>
      </c>
      <c r="D61" t="n">
        <v>10.4115</v>
      </c>
      <c r="E61" t="n">
        <v>9.6</v>
      </c>
      <c r="F61" t="n">
        <v>7.2</v>
      </c>
      <c r="G61" t="n">
        <v>72.03</v>
      </c>
      <c r="H61" t="n">
        <v>1.35</v>
      </c>
      <c r="I61" t="n">
        <v>6</v>
      </c>
      <c r="J61" t="n">
        <v>157.07</v>
      </c>
      <c r="K61" t="n">
        <v>47.83</v>
      </c>
      <c r="L61" t="n">
        <v>12</v>
      </c>
      <c r="M61" t="n">
        <v>4</v>
      </c>
      <c r="N61" t="n">
        <v>27.24</v>
      </c>
      <c r="O61" t="n">
        <v>19605.66</v>
      </c>
      <c r="P61" t="n">
        <v>74.89</v>
      </c>
      <c r="Q61" t="n">
        <v>190</v>
      </c>
      <c r="R61" t="n">
        <v>29.29</v>
      </c>
      <c r="S61" t="n">
        <v>24.3</v>
      </c>
      <c r="T61" t="n">
        <v>1687.39</v>
      </c>
      <c r="U61" t="n">
        <v>0.83</v>
      </c>
      <c r="V61" t="n">
        <v>0.87</v>
      </c>
      <c r="W61" t="n">
        <v>2.95</v>
      </c>
      <c r="X61" t="n">
        <v>0.1</v>
      </c>
      <c r="Y61" t="n">
        <v>2</v>
      </c>
      <c r="Z61" t="n">
        <v>10</v>
      </c>
    </row>
    <row r="62">
      <c r="A62" t="n">
        <v>12</v>
      </c>
      <c r="B62" t="n">
        <v>70</v>
      </c>
      <c r="C62" t="inlineStr">
        <is>
          <t xml:space="preserve">CONCLUIDO	</t>
        </is>
      </c>
      <c r="D62" t="n">
        <v>10.4016</v>
      </c>
      <c r="E62" t="n">
        <v>9.609999999999999</v>
      </c>
      <c r="F62" t="n">
        <v>7.21</v>
      </c>
      <c r="G62" t="n">
        <v>72.12</v>
      </c>
      <c r="H62" t="n">
        <v>1.45</v>
      </c>
      <c r="I62" t="n">
        <v>6</v>
      </c>
      <c r="J62" t="n">
        <v>158.48</v>
      </c>
      <c r="K62" t="n">
        <v>47.83</v>
      </c>
      <c r="L62" t="n">
        <v>13</v>
      </c>
      <c r="M62" t="n">
        <v>4</v>
      </c>
      <c r="N62" t="n">
        <v>27.65</v>
      </c>
      <c r="O62" t="n">
        <v>19780.06</v>
      </c>
      <c r="P62" t="n">
        <v>73.3</v>
      </c>
      <c r="Q62" t="n">
        <v>189.99</v>
      </c>
      <c r="R62" t="n">
        <v>29.47</v>
      </c>
      <c r="S62" t="n">
        <v>24.3</v>
      </c>
      <c r="T62" t="n">
        <v>1779.77</v>
      </c>
      <c r="U62" t="n">
        <v>0.82</v>
      </c>
      <c r="V62" t="n">
        <v>0.87</v>
      </c>
      <c r="W62" t="n">
        <v>2.95</v>
      </c>
      <c r="X62" t="n">
        <v>0.1</v>
      </c>
      <c r="Y62" t="n">
        <v>2</v>
      </c>
      <c r="Z62" t="n">
        <v>10</v>
      </c>
    </row>
    <row r="63">
      <c r="A63" t="n">
        <v>13</v>
      </c>
      <c r="B63" t="n">
        <v>70</v>
      </c>
      <c r="C63" t="inlineStr">
        <is>
          <t xml:space="preserve">CONCLUIDO	</t>
        </is>
      </c>
      <c r="D63" t="n">
        <v>10.463</v>
      </c>
      <c r="E63" t="n">
        <v>9.56</v>
      </c>
      <c r="F63" t="n">
        <v>7.18</v>
      </c>
      <c r="G63" t="n">
        <v>86.22</v>
      </c>
      <c r="H63" t="n">
        <v>1.55</v>
      </c>
      <c r="I63" t="n">
        <v>5</v>
      </c>
      <c r="J63" t="n">
        <v>159.9</v>
      </c>
      <c r="K63" t="n">
        <v>47.83</v>
      </c>
      <c r="L63" t="n">
        <v>14</v>
      </c>
      <c r="M63" t="n">
        <v>3</v>
      </c>
      <c r="N63" t="n">
        <v>28.07</v>
      </c>
      <c r="O63" t="n">
        <v>19955.16</v>
      </c>
      <c r="P63" t="n">
        <v>72.94</v>
      </c>
      <c r="Q63" t="n">
        <v>190.03</v>
      </c>
      <c r="R63" t="n">
        <v>28.63</v>
      </c>
      <c r="S63" t="n">
        <v>24.3</v>
      </c>
      <c r="T63" t="n">
        <v>1362.12</v>
      </c>
      <c r="U63" t="n">
        <v>0.85</v>
      </c>
      <c r="V63" t="n">
        <v>0.87</v>
      </c>
      <c r="W63" t="n">
        <v>2.95</v>
      </c>
      <c r="X63" t="n">
        <v>0.08</v>
      </c>
      <c r="Y63" t="n">
        <v>2</v>
      </c>
      <c r="Z63" t="n">
        <v>10</v>
      </c>
    </row>
    <row r="64">
      <c r="A64" t="n">
        <v>14</v>
      </c>
      <c r="B64" t="n">
        <v>70</v>
      </c>
      <c r="C64" t="inlineStr">
        <is>
          <t xml:space="preserve">CONCLUIDO	</t>
        </is>
      </c>
      <c r="D64" t="n">
        <v>10.4666</v>
      </c>
      <c r="E64" t="n">
        <v>9.550000000000001</v>
      </c>
      <c r="F64" t="n">
        <v>7.18</v>
      </c>
      <c r="G64" t="n">
        <v>86.18000000000001</v>
      </c>
      <c r="H64" t="n">
        <v>1.65</v>
      </c>
      <c r="I64" t="n">
        <v>5</v>
      </c>
      <c r="J64" t="n">
        <v>161.32</v>
      </c>
      <c r="K64" t="n">
        <v>47.83</v>
      </c>
      <c r="L64" t="n">
        <v>15</v>
      </c>
      <c r="M64" t="n">
        <v>3</v>
      </c>
      <c r="N64" t="n">
        <v>28.5</v>
      </c>
      <c r="O64" t="n">
        <v>20130.71</v>
      </c>
      <c r="P64" t="n">
        <v>72.12</v>
      </c>
      <c r="Q64" t="n">
        <v>189.99</v>
      </c>
      <c r="R64" t="n">
        <v>28.48</v>
      </c>
      <c r="S64" t="n">
        <v>24.3</v>
      </c>
      <c r="T64" t="n">
        <v>1289.39</v>
      </c>
      <c r="U64" t="n">
        <v>0.85</v>
      </c>
      <c r="V64" t="n">
        <v>0.87</v>
      </c>
      <c r="W64" t="n">
        <v>2.95</v>
      </c>
      <c r="X64" t="n">
        <v>0.07000000000000001</v>
      </c>
      <c r="Y64" t="n">
        <v>2</v>
      </c>
      <c r="Z64" t="n">
        <v>10</v>
      </c>
    </row>
    <row r="65">
      <c r="A65" t="n">
        <v>15</v>
      </c>
      <c r="B65" t="n">
        <v>70</v>
      </c>
      <c r="C65" t="inlineStr">
        <is>
          <t xml:space="preserve">CONCLUIDO	</t>
        </is>
      </c>
      <c r="D65" t="n">
        <v>10.4612</v>
      </c>
      <c r="E65" t="n">
        <v>9.56</v>
      </c>
      <c r="F65" t="n">
        <v>7.19</v>
      </c>
      <c r="G65" t="n">
        <v>86.23999999999999</v>
      </c>
      <c r="H65" t="n">
        <v>1.74</v>
      </c>
      <c r="I65" t="n">
        <v>5</v>
      </c>
      <c r="J65" t="n">
        <v>162.75</v>
      </c>
      <c r="K65" t="n">
        <v>47.83</v>
      </c>
      <c r="L65" t="n">
        <v>16</v>
      </c>
      <c r="M65" t="n">
        <v>3</v>
      </c>
      <c r="N65" t="n">
        <v>28.92</v>
      </c>
      <c r="O65" t="n">
        <v>20306.85</v>
      </c>
      <c r="P65" t="n">
        <v>70.48999999999999</v>
      </c>
      <c r="Q65" t="n">
        <v>189.98</v>
      </c>
      <c r="R65" t="n">
        <v>28.69</v>
      </c>
      <c r="S65" t="n">
        <v>24.3</v>
      </c>
      <c r="T65" t="n">
        <v>1391.63</v>
      </c>
      <c r="U65" t="n">
        <v>0.85</v>
      </c>
      <c r="V65" t="n">
        <v>0.87</v>
      </c>
      <c r="W65" t="n">
        <v>2.95</v>
      </c>
      <c r="X65" t="n">
        <v>0.08</v>
      </c>
      <c r="Y65" t="n">
        <v>2</v>
      </c>
      <c r="Z65" t="n">
        <v>10</v>
      </c>
    </row>
    <row r="66">
      <c r="A66" t="n">
        <v>16</v>
      </c>
      <c r="B66" t="n">
        <v>70</v>
      </c>
      <c r="C66" t="inlineStr">
        <is>
          <t xml:space="preserve">CONCLUIDO	</t>
        </is>
      </c>
      <c r="D66" t="n">
        <v>10.5217</v>
      </c>
      <c r="E66" t="n">
        <v>9.5</v>
      </c>
      <c r="F66" t="n">
        <v>7.16</v>
      </c>
      <c r="G66" t="n">
        <v>107.4</v>
      </c>
      <c r="H66" t="n">
        <v>1.83</v>
      </c>
      <c r="I66" t="n">
        <v>4</v>
      </c>
      <c r="J66" t="n">
        <v>164.19</v>
      </c>
      <c r="K66" t="n">
        <v>47.83</v>
      </c>
      <c r="L66" t="n">
        <v>17</v>
      </c>
      <c r="M66" t="n">
        <v>1</v>
      </c>
      <c r="N66" t="n">
        <v>29.36</v>
      </c>
      <c r="O66" t="n">
        <v>20483.57</v>
      </c>
      <c r="P66" t="n">
        <v>69.44</v>
      </c>
      <c r="Q66" t="n">
        <v>189.97</v>
      </c>
      <c r="R66" t="n">
        <v>27.84</v>
      </c>
      <c r="S66" t="n">
        <v>24.3</v>
      </c>
      <c r="T66" t="n">
        <v>970.6</v>
      </c>
      <c r="U66" t="n">
        <v>0.87</v>
      </c>
      <c r="V66" t="n">
        <v>0.87</v>
      </c>
      <c r="W66" t="n">
        <v>2.95</v>
      </c>
      <c r="X66" t="n">
        <v>0.05</v>
      </c>
      <c r="Y66" t="n">
        <v>2</v>
      </c>
      <c r="Z66" t="n">
        <v>10</v>
      </c>
    </row>
    <row r="67">
      <c r="A67" t="n">
        <v>17</v>
      </c>
      <c r="B67" t="n">
        <v>70</v>
      </c>
      <c r="C67" t="inlineStr">
        <is>
          <t xml:space="preserve">CONCLUIDO	</t>
        </is>
      </c>
      <c r="D67" t="n">
        <v>10.5137</v>
      </c>
      <c r="E67" t="n">
        <v>9.51</v>
      </c>
      <c r="F67" t="n">
        <v>7.17</v>
      </c>
      <c r="G67" t="n">
        <v>107.51</v>
      </c>
      <c r="H67" t="n">
        <v>1.93</v>
      </c>
      <c r="I67" t="n">
        <v>4</v>
      </c>
      <c r="J67" t="n">
        <v>165.62</v>
      </c>
      <c r="K67" t="n">
        <v>47.83</v>
      </c>
      <c r="L67" t="n">
        <v>18</v>
      </c>
      <c r="M67" t="n">
        <v>0</v>
      </c>
      <c r="N67" t="n">
        <v>29.8</v>
      </c>
      <c r="O67" t="n">
        <v>20660.89</v>
      </c>
      <c r="P67" t="n">
        <v>69.89</v>
      </c>
      <c r="Q67" t="n">
        <v>189.97</v>
      </c>
      <c r="R67" t="n">
        <v>28</v>
      </c>
      <c r="S67" t="n">
        <v>24.3</v>
      </c>
      <c r="T67" t="n">
        <v>1054.55</v>
      </c>
      <c r="U67" t="n">
        <v>0.87</v>
      </c>
      <c r="V67" t="n">
        <v>0.87</v>
      </c>
      <c r="W67" t="n">
        <v>2.95</v>
      </c>
      <c r="X67" t="n">
        <v>0.06</v>
      </c>
      <c r="Y67" t="n">
        <v>2</v>
      </c>
      <c r="Z67" t="n">
        <v>10</v>
      </c>
    </row>
    <row r="68">
      <c r="A68" t="n">
        <v>0</v>
      </c>
      <c r="B68" t="n">
        <v>90</v>
      </c>
      <c r="C68" t="inlineStr">
        <is>
          <t xml:space="preserve">CONCLUIDO	</t>
        </is>
      </c>
      <c r="D68" t="n">
        <v>6.9628</v>
      </c>
      <c r="E68" t="n">
        <v>14.36</v>
      </c>
      <c r="F68" t="n">
        <v>8.880000000000001</v>
      </c>
      <c r="G68" t="n">
        <v>6.2</v>
      </c>
      <c r="H68" t="n">
        <v>0.1</v>
      </c>
      <c r="I68" t="n">
        <v>86</v>
      </c>
      <c r="J68" t="n">
        <v>176.73</v>
      </c>
      <c r="K68" t="n">
        <v>52.44</v>
      </c>
      <c r="L68" t="n">
        <v>1</v>
      </c>
      <c r="M68" t="n">
        <v>84</v>
      </c>
      <c r="N68" t="n">
        <v>33.29</v>
      </c>
      <c r="O68" t="n">
        <v>22031.19</v>
      </c>
      <c r="P68" t="n">
        <v>118.29</v>
      </c>
      <c r="Q68" t="n">
        <v>190.62</v>
      </c>
      <c r="R68" t="n">
        <v>81.12</v>
      </c>
      <c r="S68" t="n">
        <v>24.3</v>
      </c>
      <c r="T68" t="n">
        <v>27202.1</v>
      </c>
      <c r="U68" t="n">
        <v>0.3</v>
      </c>
      <c r="V68" t="n">
        <v>0.71</v>
      </c>
      <c r="W68" t="n">
        <v>3.08</v>
      </c>
      <c r="X68" t="n">
        <v>1.77</v>
      </c>
      <c r="Y68" t="n">
        <v>2</v>
      </c>
      <c r="Z68" t="n">
        <v>10</v>
      </c>
    </row>
    <row r="69">
      <c r="A69" t="n">
        <v>1</v>
      </c>
      <c r="B69" t="n">
        <v>90</v>
      </c>
      <c r="C69" t="inlineStr">
        <is>
          <t xml:space="preserve">CONCLUIDO	</t>
        </is>
      </c>
      <c r="D69" t="n">
        <v>8.5557</v>
      </c>
      <c r="E69" t="n">
        <v>11.69</v>
      </c>
      <c r="F69" t="n">
        <v>7.88</v>
      </c>
      <c r="G69" t="n">
        <v>12.12</v>
      </c>
      <c r="H69" t="n">
        <v>0.2</v>
      </c>
      <c r="I69" t="n">
        <v>39</v>
      </c>
      <c r="J69" t="n">
        <v>178.21</v>
      </c>
      <c r="K69" t="n">
        <v>52.44</v>
      </c>
      <c r="L69" t="n">
        <v>2</v>
      </c>
      <c r="M69" t="n">
        <v>37</v>
      </c>
      <c r="N69" t="n">
        <v>33.77</v>
      </c>
      <c r="O69" t="n">
        <v>22213.89</v>
      </c>
      <c r="P69" t="n">
        <v>104.49</v>
      </c>
      <c r="Q69" t="n">
        <v>190.27</v>
      </c>
      <c r="R69" t="n">
        <v>50.12</v>
      </c>
      <c r="S69" t="n">
        <v>24.3</v>
      </c>
      <c r="T69" t="n">
        <v>11938.15</v>
      </c>
      <c r="U69" t="n">
        <v>0.48</v>
      </c>
      <c r="V69" t="n">
        <v>0.79</v>
      </c>
      <c r="W69" t="n">
        <v>3</v>
      </c>
      <c r="X69" t="n">
        <v>0.77</v>
      </c>
      <c r="Y69" t="n">
        <v>2</v>
      </c>
      <c r="Z69" t="n">
        <v>10</v>
      </c>
    </row>
    <row r="70">
      <c r="A70" t="n">
        <v>2</v>
      </c>
      <c r="B70" t="n">
        <v>90</v>
      </c>
      <c r="C70" t="inlineStr">
        <is>
          <t xml:space="preserve">CONCLUIDO	</t>
        </is>
      </c>
      <c r="D70" t="n">
        <v>9.1738</v>
      </c>
      <c r="E70" t="n">
        <v>10.9</v>
      </c>
      <c r="F70" t="n">
        <v>7.59</v>
      </c>
      <c r="G70" t="n">
        <v>18.22</v>
      </c>
      <c r="H70" t="n">
        <v>0.3</v>
      </c>
      <c r="I70" t="n">
        <v>25</v>
      </c>
      <c r="J70" t="n">
        <v>179.7</v>
      </c>
      <c r="K70" t="n">
        <v>52.44</v>
      </c>
      <c r="L70" t="n">
        <v>3</v>
      </c>
      <c r="M70" t="n">
        <v>23</v>
      </c>
      <c r="N70" t="n">
        <v>34.26</v>
      </c>
      <c r="O70" t="n">
        <v>22397.24</v>
      </c>
      <c r="P70" t="n">
        <v>100.1</v>
      </c>
      <c r="Q70" t="n">
        <v>190.04</v>
      </c>
      <c r="R70" t="n">
        <v>41.31</v>
      </c>
      <c r="S70" t="n">
        <v>24.3</v>
      </c>
      <c r="T70" t="n">
        <v>7600.06</v>
      </c>
      <c r="U70" t="n">
        <v>0.59</v>
      </c>
      <c r="V70" t="n">
        <v>0.82</v>
      </c>
      <c r="W70" t="n">
        <v>2.98</v>
      </c>
      <c r="X70" t="n">
        <v>0.48</v>
      </c>
      <c r="Y70" t="n">
        <v>2</v>
      </c>
      <c r="Z70" t="n">
        <v>10</v>
      </c>
    </row>
    <row r="71">
      <c r="A71" t="n">
        <v>3</v>
      </c>
      <c r="B71" t="n">
        <v>90</v>
      </c>
      <c r="C71" t="inlineStr">
        <is>
          <t xml:space="preserve">CONCLUIDO	</t>
        </is>
      </c>
      <c r="D71" t="n">
        <v>9.459</v>
      </c>
      <c r="E71" t="n">
        <v>10.57</v>
      </c>
      <c r="F71" t="n">
        <v>7.48</v>
      </c>
      <c r="G71" t="n">
        <v>23.61</v>
      </c>
      <c r="H71" t="n">
        <v>0.39</v>
      </c>
      <c r="I71" t="n">
        <v>19</v>
      </c>
      <c r="J71" t="n">
        <v>181.19</v>
      </c>
      <c r="K71" t="n">
        <v>52.44</v>
      </c>
      <c r="L71" t="n">
        <v>4</v>
      </c>
      <c r="M71" t="n">
        <v>17</v>
      </c>
      <c r="N71" t="n">
        <v>34.75</v>
      </c>
      <c r="O71" t="n">
        <v>22581.25</v>
      </c>
      <c r="P71" t="n">
        <v>98.09999999999999</v>
      </c>
      <c r="Q71" t="n">
        <v>190.13</v>
      </c>
      <c r="R71" t="n">
        <v>37.65</v>
      </c>
      <c r="S71" t="n">
        <v>24.3</v>
      </c>
      <c r="T71" t="n">
        <v>5802.42</v>
      </c>
      <c r="U71" t="n">
        <v>0.65</v>
      </c>
      <c r="V71" t="n">
        <v>0.84</v>
      </c>
      <c r="W71" t="n">
        <v>2.97</v>
      </c>
      <c r="X71" t="n">
        <v>0.37</v>
      </c>
      <c r="Y71" t="n">
        <v>2</v>
      </c>
      <c r="Z71" t="n">
        <v>10</v>
      </c>
    </row>
    <row r="72">
      <c r="A72" t="n">
        <v>4</v>
      </c>
      <c r="B72" t="n">
        <v>90</v>
      </c>
      <c r="C72" t="inlineStr">
        <is>
          <t xml:space="preserve">CONCLUIDO	</t>
        </is>
      </c>
      <c r="D72" t="n">
        <v>9.666499999999999</v>
      </c>
      <c r="E72" t="n">
        <v>10.34</v>
      </c>
      <c r="F72" t="n">
        <v>7.39</v>
      </c>
      <c r="G72" t="n">
        <v>29.56</v>
      </c>
      <c r="H72" t="n">
        <v>0.49</v>
      </c>
      <c r="I72" t="n">
        <v>15</v>
      </c>
      <c r="J72" t="n">
        <v>182.69</v>
      </c>
      <c r="K72" t="n">
        <v>52.44</v>
      </c>
      <c r="L72" t="n">
        <v>5</v>
      </c>
      <c r="M72" t="n">
        <v>13</v>
      </c>
      <c r="N72" t="n">
        <v>35.25</v>
      </c>
      <c r="O72" t="n">
        <v>22766.06</v>
      </c>
      <c r="P72" t="n">
        <v>96.42</v>
      </c>
      <c r="Q72" t="n">
        <v>190.05</v>
      </c>
      <c r="R72" t="n">
        <v>35.09</v>
      </c>
      <c r="S72" t="n">
        <v>24.3</v>
      </c>
      <c r="T72" t="n">
        <v>4543.99</v>
      </c>
      <c r="U72" t="n">
        <v>0.6899999999999999</v>
      </c>
      <c r="V72" t="n">
        <v>0.85</v>
      </c>
      <c r="W72" t="n">
        <v>2.96</v>
      </c>
      <c r="X72" t="n">
        <v>0.28</v>
      </c>
      <c r="Y72" t="n">
        <v>2</v>
      </c>
      <c r="Z72" t="n">
        <v>10</v>
      </c>
    </row>
    <row r="73">
      <c r="A73" t="n">
        <v>5</v>
      </c>
      <c r="B73" t="n">
        <v>90</v>
      </c>
      <c r="C73" t="inlineStr">
        <is>
          <t xml:space="preserve">CONCLUIDO	</t>
        </is>
      </c>
      <c r="D73" t="n">
        <v>9.786300000000001</v>
      </c>
      <c r="E73" t="n">
        <v>10.22</v>
      </c>
      <c r="F73" t="n">
        <v>7.34</v>
      </c>
      <c r="G73" t="n">
        <v>33.86</v>
      </c>
      <c r="H73" t="n">
        <v>0.58</v>
      </c>
      <c r="I73" t="n">
        <v>13</v>
      </c>
      <c r="J73" t="n">
        <v>184.19</v>
      </c>
      <c r="K73" t="n">
        <v>52.44</v>
      </c>
      <c r="L73" t="n">
        <v>6</v>
      </c>
      <c r="M73" t="n">
        <v>11</v>
      </c>
      <c r="N73" t="n">
        <v>35.75</v>
      </c>
      <c r="O73" t="n">
        <v>22951.43</v>
      </c>
      <c r="P73" t="n">
        <v>95.16</v>
      </c>
      <c r="Q73" t="n">
        <v>190</v>
      </c>
      <c r="R73" t="n">
        <v>33.38</v>
      </c>
      <c r="S73" t="n">
        <v>24.3</v>
      </c>
      <c r="T73" t="n">
        <v>3695.65</v>
      </c>
      <c r="U73" t="n">
        <v>0.73</v>
      </c>
      <c r="V73" t="n">
        <v>0.85</v>
      </c>
      <c r="W73" t="n">
        <v>2.96</v>
      </c>
      <c r="X73" t="n">
        <v>0.23</v>
      </c>
      <c r="Y73" t="n">
        <v>2</v>
      </c>
      <c r="Z73" t="n">
        <v>10</v>
      </c>
    </row>
    <row r="74">
      <c r="A74" t="n">
        <v>6</v>
      </c>
      <c r="B74" t="n">
        <v>90</v>
      </c>
      <c r="C74" t="inlineStr">
        <is>
          <t xml:space="preserve">CONCLUIDO	</t>
        </is>
      </c>
      <c r="D74" t="n">
        <v>9.882</v>
      </c>
      <c r="E74" t="n">
        <v>10.12</v>
      </c>
      <c r="F74" t="n">
        <v>7.31</v>
      </c>
      <c r="G74" t="n">
        <v>39.86</v>
      </c>
      <c r="H74" t="n">
        <v>0.67</v>
      </c>
      <c r="I74" t="n">
        <v>11</v>
      </c>
      <c r="J74" t="n">
        <v>185.7</v>
      </c>
      <c r="K74" t="n">
        <v>52.44</v>
      </c>
      <c r="L74" t="n">
        <v>7</v>
      </c>
      <c r="M74" t="n">
        <v>9</v>
      </c>
      <c r="N74" t="n">
        <v>36.26</v>
      </c>
      <c r="O74" t="n">
        <v>23137.49</v>
      </c>
      <c r="P74" t="n">
        <v>94.09</v>
      </c>
      <c r="Q74" t="n">
        <v>190.04</v>
      </c>
      <c r="R74" t="n">
        <v>32.32</v>
      </c>
      <c r="S74" t="n">
        <v>24.3</v>
      </c>
      <c r="T74" t="n">
        <v>3176.51</v>
      </c>
      <c r="U74" t="n">
        <v>0.75</v>
      </c>
      <c r="V74" t="n">
        <v>0.86</v>
      </c>
      <c r="W74" t="n">
        <v>2.96</v>
      </c>
      <c r="X74" t="n">
        <v>0.2</v>
      </c>
      <c r="Y74" t="n">
        <v>2</v>
      </c>
      <c r="Z74" t="n">
        <v>10</v>
      </c>
    </row>
    <row r="75">
      <c r="A75" t="n">
        <v>7</v>
      </c>
      <c r="B75" t="n">
        <v>90</v>
      </c>
      <c r="C75" t="inlineStr">
        <is>
          <t xml:space="preserve">CONCLUIDO	</t>
        </is>
      </c>
      <c r="D75" t="n">
        <v>9.9415</v>
      </c>
      <c r="E75" t="n">
        <v>10.06</v>
      </c>
      <c r="F75" t="n">
        <v>7.28</v>
      </c>
      <c r="G75" t="n">
        <v>43.7</v>
      </c>
      <c r="H75" t="n">
        <v>0.76</v>
      </c>
      <c r="I75" t="n">
        <v>10</v>
      </c>
      <c r="J75" t="n">
        <v>187.22</v>
      </c>
      <c r="K75" t="n">
        <v>52.44</v>
      </c>
      <c r="L75" t="n">
        <v>8</v>
      </c>
      <c r="M75" t="n">
        <v>8</v>
      </c>
      <c r="N75" t="n">
        <v>36.78</v>
      </c>
      <c r="O75" t="n">
        <v>23324.24</v>
      </c>
      <c r="P75" t="n">
        <v>93.33</v>
      </c>
      <c r="Q75" t="n">
        <v>189.96</v>
      </c>
      <c r="R75" t="n">
        <v>31.66</v>
      </c>
      <c r="S75" t="n">
        <v>24.3</v>
      </c>
      <c r="T75" t="n">
        <v>2853.04</v>
      </c>
      <c r="U75" t="n">
        <v>0.77</v>
      </c>
      <c r="V75" t="n">
        <v>0.86</v>
      </c>
      <c r="W75" t="n">
        <v>2.95</v>
      </c>
      <c r="X75" t="n">
        <v>0.17</v>
      </c>
      <c r="Y75" t="n">
        <v>2</v>
      </c>
      <c r="Z75" t="n">
        <v>10</v>
      </c>
    </row>
    <row r="76">
      <c r="A76" t="n">
        <v>8</v>
      </c>
      <c r="B76" t="n">
        <v>90</v>
      </c>
      <c r="C76" t="inlineStr">
        <is>
          <t xml:space="preserve">CONCLUIDO	</t>
        </is>
      </c>
      <c r="D76" t="n">
        <v>9.988300000000001</v>
      </c>
      <c r="E76" t="n">
        <v>10.01</v>
      </c>
      <c r="F76" t="n">
        <v>7.27</v>
      </c>
      <c r="G76" t="n">
        <v>48.47</v>
      </c>
      <c r="H76" t="n">
        <v>0.85</v>
      </c>
      <c r="I76" t="n">
        <v>9</v>
      </c>
      <c r="J76" t="n">
        <v>188.74</v>
      </c>
      <c r="K76" t="n">
        <v>52.44</v>
      </c>
      <c r="L76" t="n">
        <v>9</v>
      </c>
      <c r="M76" t="n">
        <v>7</v>
      </c>
      <c r="N76" t="n">
        <v>37.3</v>
      </c>
      <c r="O76" t="n">
        <v>23511.69</v>
      </c>
      <c r="P76" t="n">
        <v>92.56</v>
      </c>
      <c r="Q76" t="n">
        <v>189.99</v>
      </c>
      <c r="R76" t="n">
        <v>31.29</v>
      </c>
      <c r="S76" t="n">
        <v>24.3</v>
      </c>
      <c r="T76" t="n">
        <v>2671.35</v>
      </c>
      <c r="U76" t="n">
        <v>0.78</v>
      </c>
      <c r="V76" t="n">
        <v>0.86</v>
      </c>
      <c r="W76" t="n">
        <v>2.95</v>
      </c>
      <c r="X76" t="n">
        <v>0.16</v>
      </c>
      <c r="Y76" t="n">
        <v>2</v>
      </c>
      <c r="Z76" t="n">
        <v>10</v>
      </c>
    </row>
    <row r="77">
      <c r="A77" t="n">
        <v>9</v>
      </c>
      <c r="B77" t="n">
        <v>90</v>
      </c>
      <c r="C77" t="inlineStr">
        <is>
          <t xml:space="preserve">CONCLUIDO	</t>
        </is>
      </c>
      <c r="D77" t="n">
        <v>10.0503</v>
      </c>
      <c r="E77" t="n">
        <v>9.949999999999999</v>
      </c>
      <c r="F77" t="n">
        <v>7.25</v>
      </c>
      <c r="G77" t="n">
        <v>54.34</v>
      </c>
      <c r="H77" t="n">
        <v>0.93</v>
      </c>
      <c r="I77" t="n">
        <v>8</v>
      </c>
      <c r="J77" t="n">
        <v>190.26</v>
      </c>
      <c r="K77" t="n">
        <v>52.44</v>
      </c>
      <c r="L77" t="n">
        <v>10</v>
      </c>
      <c r="M77" t="n">
        <v>6</v>
      </c>
      <c r="N77" t="n">
        <v>37.82</v>
      </c>
      <c r="O77" t="n">
        <v>23699.85</v>
      </c>
      <c r="P77" t="n">
        <v>91.83</v>
      </c>
      <c r="Q77" t="n">
        <v>190.01</v>
      </c>
      <c r="R77" t="n">
        <v>30.41</v>
      </c>
      <c r="S77" t="n">
        <v>24.3</v>
      </c>
      <c r="T77" t="n">
        <v>2237.96</v>
      </c>
      <c r="U77" t="n">
        <v>0.8</v>
      </c>
      <c r="V77" t="n">
        <v>0.86</v>
      </c>
      <c r="W77" t="n">
        <v>2.95</v>
      </c>
      <c r="X77" t="n">
        <v>0.14</v>
      </c>
      <c r="Y77" t="n">
        <v>2</v>
      </c>
      <c r="Z77" t="n">
        <v>10</v>
      </c>
    </row>
    <row r="78">
      <c r="A78" t="n">
        <v>10</v>
      </c>
      <c r="B78" t="n">
        <v>90</v>
      </c>
      <c r="C78" t="inlineStr">
        <is>
          <t xml:space="preserve">CONCLUIDO	</t>
        </is>
      </c>
      <c r="D78" t="n">
        <v>10.1072</v>
      </c>
      <c r="E78" t="n">
        <v>9.890000000000001</v>
      </c>
      <c r="F78" t="n">
        <v>7.22</v>
      </c>
      <c r="G78" t="n">
        <v>61.92</v>
      </c>
      <c r="H78" t="n">
        <v>1.02</v>
      </c>
      <c r="I78" t="n">
        <v>7</v>
      </c>
      <c r="J78" t="n">
        <v>191.79</v>
      </c>
      <c r="K78" t="n">
        <v>52.44</v>
      </c>
      <c r="L78" t="n">
        <v>11</v>
      </c>
      <c r="M78" t="n">
        <v>5</v>
      </c>
      <c r="N78" t="n">
        <v>38.35</v>
      </c>
      <c r="O78" t="n">
        <v>23888.73</v>
      </c>
      <c r="P78" t="n">
        <v>90.89</v>
      </c>
      <c r="Q78" t="n">
        <v>190</v>
      </c>
      <c r="R78" t="n">
        <v>29.81</v>
      </c>
      <c r="S78" t="n">
        <v>24.3</v>
      </c>
      <c r="T78" t="n">
        <v>1940.7</v>
      </c>
      <c r="U78" t="n">
        <v>0.82</v>
      </c>
      <c r="V78" t="n">
        <v>0.87</v>
      </c>
      <c r="W78" t="n">
        <v>2.95</v>
      </c>
      <c r="X78" t="n">
        <v>0.12</v>
      </c>
      <c r="Y78" t="n">
        <v>2</v>
      </c>
      <c r="Z78" t="n">
        <v>10</v>
      </c>
    </row>
    <row r="79">
      <c r="A79" t="n">
        <v>11</v>
      </c>
      <c r="B79" t="n">
        <v>90</v>
      </c>
      <c r="C79" t="inlineStr">
        <is>
          <t xml:space="preserve">CONCLUIDO	</t>
        </is>
      </c>
      <c r="D79" t="n">
        <v>10.1053</v>
      </c>
      <c r="E79" t="n">
        <v>9.9</v>
      </c>
      <c r="F79" t="n">
        <v>7.23</v>
      </c>
      <c r="G79" t="n">
        <v>61.94</v>
      </c>
      <c r="H79" t="n">
        <v>1.1</v>
      </c>
      <c r="I79" t="n">
        <v>7</v>
      </c>
      <c r="J79" t="n">
        <v>193.33</v>
      </c>
      <c r="K79" t="n">
        <v>52.44</v>
      </c>
      <c r="L79" t="n">
        <v>12</v>
      </c>
      <c r="M79" t="n">
        <v>5</v>
      </c>
      <c r="N79" t="n">
        <v>38.89</v>
      </c>
      <c r="O79" t="n">
        <v>24078.33</v>
      </c>
      <c r="P79" t="n">
        <v>90.45</v>
      </c>
      <c r="Q79" t="n">
        <v>189.96</v>
      </c>
      <c r="R79" t="n">
        <v>29.92</v>
      </c>
      <c r="S79" t="n">
        <v>24.3</v>
      </c>
      <c r="T79" t="n">
        <v>1995.12</v>
      </c>
      <c r="U79" t="n">
        <v>0.8100000000000001</v>
      </c>
      <c r="V79" t="n">
        <v>0.87</v>
      </c>
      <c r="W79" t="n">
        <v>2.95</v>
      </c>
      <c r="X79" t="n">
        <v>0.12</v>
      </c>
      <c r="Y79" t="n">
        <v>2</v>
      </c>
      <c r="Z79" t="n">
        <v>10</v>
      </c>
    </row>
    <row r="80">
      <c r="A80" t="n">
        <v>12</v>
      </c>
      <c r="B80" t="n">
        <v>90</v>
      </c>
      <c r="C80" t="inlineStr">
        <is>
          <t xml:space="preserve">CONCLUIDO	</t>
        </is>
      </c>
      <c r="D80" t="n">
        <v>10.1678</v>
      </c>
      <c r="E80" t="n">
        <v>9.84</v>
      </c>
      <c r="F80" t="n">
        <v>7.2</v>
      </c>
      <c r="G80" t="n">
        <v>72.01000000000001</v>
      </c>
      <c r="H80" t="n">
        <v>1.18</v>
      </c>
      <c r="I80" t="n">
        <v>6</v>
      </c>
      <c r="J80" t="n">
        <v>194.88</v>
      </c>
      <c r="K80" t="n">
        <v>52.44</v>
      </c>
      <c r="L80" t="n">
        <v>13</v>
      </c>
      <c r="M80" t="n">
        <v>4</v>
      </c>
      <c r="N80" t="n">
        <v>39.43</v>
      </c>
      <c r="O80" t="n">
        <v>24268.67</v>
      </c>
      <c r="P80" t="n">
        <v>89.15000000000001</v>
      </c>
      <c r="Q80" t="n">
        <v>189.98</v>
      </c>
      <c r="R80" t="n">
        <v>29.1</v>
      </c>
      <c r="S80" t="n">
        <v>24.3</v>
      </c>
      <c r="T80" t="n">
        <v>1593.05</v>
      </c>
      <c r="U80" t="n">
        <v>0.83</v>
      </c>
      <c r="V80" t="n">
        <v>0.87</v>
      </c>
      <c r="W80" t="n">
        <v>2.95</v>
      </c>
      <c r="X80" t="n">
        <v>0.09</v>
      </c>
      <c r="Y80" t="n">
        <v>2</v>
      </c>
      <c r="Z80" t="n">
        <v>10</v>
      </c>
    </row>
    <row r="81">
      <c r="A81" t="n">
        <v>13</v>
      </c>
      <c r="B81" t="n">
        <v>90</v>
      </c>
      <c r="C81" t="inlineStr">
        <is>
          <t xml:space="preserve">CONCLUIDO	</t>
        </is>
      </c>
      <c r="D81" t="n">
        <v>10.1683</v>
      </c>
      <c r="E81" t="n">
        <v>9.83</v>
      </c>
      <c r="F81" t="n">
        <v>7.2</v>
      </c>
      <c r="G81" t="n">
        <v>72.01000000000001</v>
      </c>
      <c r="H81" t="n">
        <v>1.27</v>
      </c>
      <c r="I81" t="n">
        <v>6</v>
      </c>
      <c r="J81" t="n">
        <v>196.42</v>
      </c>
      <c r="K81" t="n">
        <v>52.44</v>
      </c>
      <c r="L81" t="n">
        <v>14</v>
      </c>
      <c r="M81" t="n">
        <v>4</v>
      </c>
      <c r="N81" t="n">
        <v>39.98</v>
      </c>
      <c r="O81" t="n">
        <v>24459.75</v>
      </c>
      <c r="P81" t="n">
        <v>89.22</v>
      </c>
      <c r="Q81" t="n">
        <v>190</v>
      </c>
      <c r="R81" t="n">
        <v>29.1</v>
      </c>
      <c r="S81" t="n">
        <v>24.3</v>
      </c>
      <c r="T81" t="n">
        <v>1590.43</v>
      </c>
      <c r="U81" t="n">
        <v>0.84</v>
      </c>
      <c r="V81" t="n">
        <v>0.87</v>
      </c>
      <c r="W81" t="n">
        <v>2.95</v>
      </c>
      <c r="X81" t="n">
        <v>0.09</v>
      </c>
      <c r="Y81" t="n">
        <v>2</v>
      </c>
      <c r="Z81" t="n">
        <v>10</v>
      </c>
    </row>
    <row r="82">
      <c r="A82" t="n">
        <v>14</v>
      </c>
      <c r="B82" t="n">
        <v>90</v>
      </c>
      <c r="C82" t="inlineStr">
        <is>
          <t xml:space="preserve">CONCLUIDO	</t>
        </is>
      </c>
      <c r="D82" t="n">
        <v>10.166</v>
      </c>
      <c r="E82" t="n">
        <v>9.84</v>
      </c>
      <c r="F82" t="n">
        <v>7.2</v>
      </c>
      <c r="G82" t="n">
        <v>72.03</v>
      </c>
      <c r="H82" t="n">
        <v>1.35</v>
      </c>
      <c r="I82" t="n">
        <v>6</v>
      </c>
      <c r="J82" t="n">
        <v>197.98</v>
      </c>
      <c r="K82" t="n">
        <v>52.44</v>
      </c>
      <c r="L82" t="n">
        <v>15</v>
      </c>
      <c r="M82" t="n">
        <v>4</v>
      </c>
      <c r="N82" t="n">
        <v>40.54</v>
      </c>
      <c r="O82" t="n">
        <v>24651.58</v>
      </c>
      <c r="P82" t="n">
        <v>88.37</v>
      </c>
      <c r="Q82" t="n">
        <v>189.98</v>
      </c>
      <c r="R82" t="n">
        <v>29.22</v>
      </c>
      <c r="S82" t="n">
        <v>24.3</v>
      </c>
      <c r="T82" t="n">
        <v>1653.73</v>
      </c>
      <c r="U82" t="n">
        <v>0.83</v>
      </c>
      <c r="V82" t="n">
        <v>0.87</v>
      </c>
      <c r="W82" t="n">
        <v>2.95</v>
      </c>
      <c r="X82" t="n">
        <v>0.1</v>
      </c>
      <c r="Y82" t="n">
        <v>2</v>
      </c>
      <c r="Z82" t="n">
        <v>10</v>
      </c>
    </row>
    <row r="83">
      <c r="A83" t="n">
        <v>15</v>
      </c>
      <c r="B83" t="n">
        <v>90</v>
      </c>
      <c r="C83" t="inlineStr">
        <is>
          <t xml:space="preserve">CONCLUIDO	</t>
        </is>
      </c>
      <c r="D83" t="n">
        <v>10.2081</v>
      </c>
      <c r="E83" t="n">
        <v>9.800000000000001</v>
      </c>
      <c r="F83" t="n">
        <v>7.2</v>
      </c>
      <c r="G83" t="n">
        <v>86.37</v>
      </c>
      <c r="H83" t="n">
        <v>1.42</v>
      </c>
      <c r="I83" t="n">
        <v>5</v>
      </c>
      <c r="J83" t="n">
        <v>199.54</v>
      </c>
      <c r="K83" t="n">
        <v>52.44</v>
      </c>
      <c r="L83" t="n">
        <v>16</v>
      </c>
      <c r="M83" t="n">
        <v>3</v>
      </c>
      <c r="N83" t="n">
        <v>41.1</v>
      </c>
      <c r="O83" t="n">
        <v>24844.17</v>
      </c>
      <c r="P83" t="n">
        <v>87.63</v>
      </c>
      <c r="Q83" t="n">
        <v>189.96</v>
      </c>
      <c r="R83" t="n">
        <v>28.99</v>
      </c>
      <c r="S83" t="n">
        <v>24.3</v>
      </c>
      <c r="T83" t="n">
        <v>1543.59</v>
      </c>
      <c r="U83" t="n">
        <v>0.84</v>
      </c>
      <c r="V83" t="n">
        <v>0.87</v>
      </c>
      <c r="W83" t="n">
        <v>2.95</v>
      </c>
      <c r="X83" t="n">
        <v>0.09</v>
      </c>
      <c r="Y83" t="n">
        <v>2</v>
      </c>
      <c r="Z83" t="n">
        <v>10</v>
      </c>
    </row>
    <row r="84">
      <c r="A84" t="n">
        <v>16</v>
      </c>
      <c r="B84" t="n">
        <v>90</v>
      </c>
      <c r="C84" t="inlineStr">
        <is>
          <t xml:space="preserve">CONCLUIDO	</t>
        </is>
      </c>
      <c r="D84" t="n">
        <v>10.222</v>
      </c>
      <c r="E84" t="n">
        <v>9.779999999999999</v>
      </c>
      <c r="F84" t="n">
        <v>7.18</v>
      </c>
      <c r="G84" t="n">
        <v>86.20999999999999</v>
      </c>
      <c r="H84" t="n">
        <v>1.5</v>
      </c>
      <c r="I84" t="n">
        <v>5</v>
      </c>
      <c r="J84" t="n">
        <v>201.11</v>
      </c>
      <c r="K84" t="n">
        <v>52.44</v>
      </c>
      <c r="L84" t="n">
        <v>17</v>
      </c>
      <c r="M84" t="n">
        <v>3</v>
      </c>
      <c r="N84" t="n">
        <v>41.67</v>
      </c>
      <c r="O84" t="n">
        <v>25037.53</v>
      </c>
      <c r="P84" t="n">
        <v>87.39</v>
      </c>
      <c r="Q84" t="n">
        <v>189.96</v>
      </c>
      <c r="R84" t="n">
        <v>28.64</v>
      </c>
      <c r="S84" t="n">
        <v>24.3</v>
      </c>
      <c r="T84" t="n">
        <v>1368.11</v>
      </c>
      <c r="U84" t="n">
        <v>0.85</v>
      </c>
      <c r="V84" t="n">
        <v>0.87</v>
      </c>
      <c r="W84" t="n">
        <v>2.95</v>
      </c>
      <c r="X84" t="n">
        <v>0.08</v>
      </c>
      <c r="Y84" t="n">
        <v>2</v>
      </c>
      <c r="Z84" t="n">
        <v>10</v>
      </c>
    </row>
    <row r="85">
      <c r="A85" t="n">
        <v>17</v>
      </c>
      <c r="B85" t="n">
        <v>90</v>
      </c>
      <c r="C85" t="inlineStr">
        <is>
          <t xml:space="preserve">CONCLUIDO	</t>
        </is>
      </c>
      <c r="D85" t="n">
        <v>10.2218</v>
      </c>
      <c r="E85" t="n">
        <v>9.779999999999999</v>
      </c>
      <c r="F85" t="n">
        <v>7.18</v>
      </c>
      <c r="G85" t="n">
        <v>86.22</v>
      </c>
      <c r="H85" t="n">
        <v>1.58</v>
      </c>
      <c r="I85" t="n">
        <v>5</v>
      </c>
      <c r="J85" t="n">
        <v>202.68</v>
      </c>
      <c r="K85" t="n">
        <v>52.44</v>
      </c>
      <c r="L85" t="n">
        <v>18</v>
      </c>
      <c r="M85" t="n">
        <v>3</v>
      </c>
      <c r="N85" t="n">
        <v>42.24</v>
      </c>
      <c r="O85" t="n">
        <v>25231.66</v>
      </c>
      <c r="P85" t="n">
        <v>86.87</v>
      </c>
      <c r="Q85" t="n">
        <v>189.96</v>
      </c>
      <c r="R85" t="n">
        <v>28.65</v>
      </c>
      <c r="S85" t="n">
        <v>24.3</v>
      </c>
      <c r="T85" t="n">
        <v>1372.07</v>
      </c>
      <c r="U85" t="n">
        <v>0.85</v>
      </c>
      <c r="V85" t="n">
        <v>0.87</v>
      </c>
      <c r="W85" t="n">
        <v>2.95</v>
      </c>
      <c r="X85" t="n">
        <v>0.08</v>
      </c>
      <c r="Y85" t="n">
        <v>2</v>
      </c>
      <c r="Z85" t="n">
        <v>10</v>
      </c>
    </row>
    <row r="86">
      <c r="A86" t="n">
        <v>18</v>
      </c>
      <c r="B86" t="n">
        <v>90</v>
      </c>
      <c r="C86" t="inlineStr">
        <is>
          <t xml:space="preserve">CONCLUIDO	</t>
        </is>
      </c>
      <c r="D86" t="n">
        <v>10.2279</v>
      </c>
      <c r="E86" t="n">
        <v>9.779999999999999</v>
      </c>
      <c r="F86" t="n">
        <v>7.18</v>
      </c>
      <c r="G86" t="n">
        <v>86.15000000000001</v>
      </c>
      <c r="H86" t="n">
        <v>1.65</v>
      </c>
      <c r="I86" t="n">
        <v>5</v>
      </c>
      <c r="J86" t="n">
        <v>204.26</v>
      </c>
      <c r="K86" t="n">
        <v>52.44</v>
      </c>
      <c r="L86" t="n">
        <v>19</v>
      </c>
      <c r="M86" t="n">
        <v>3</v>
      </c>
      <c r="N86" t="n">
        <v>42.82</v>
      </c>
      <c r="O86" t="n">
        <v>25426.72</v>
      </c>
      <c r="P86" t="n">
        <v>85.55</v>
      </c>
      <c r="Q86" t="n">
        <v>189.96</v>
      </c>
      <c r="R86" t="n">
        <v>28.4</v>
      </c>
      <c r="S86" t="n">
        <v>24.3</v>
      </c>
      <c r="T86" t="n">
        <v>1249.42</v>
      </c>
      <c r="U86" t="n">
        <v>0.86</v>
      </c>
      <c r="V86" t="n">
        <v>0.87</v>
      </c>
      <c r="W86" t="n">
        <v>2.95</v>
      </c>
      <c r="X86" t="n">
        <v>0.07000000000000001</v>
      </c>
      <c r="Y86" t="n">
        <v>2</v>
      </c>
      <c r="Z86" t="n">
        <v>10</v>
      </c>
    </row>
    <row r="87">
      <c r="A87" t="n">
        <v>19</v>
      </c>
      <c r="B87" t="n">
        <v>90</v>
      </c>
      <c r="C87" t="inlineStr">
        <is>
          <t xml:space="preserve">CONCLUIDO	</t>
        </is>
      </c>
      <c r="D87" t="n">
        <v>10.2212</v>
      </c>
      <c r="E87" t="n">
        <v>9.779999999999999</v>
      </c>
      <c r="F87" t="n">
        <v>7.19</v>
      </c>
      <c r="G87" t="n">
        <v>86.22</v>
      </c>
      <c r="H87" t="n">
        <v>1.73</v>
      </c>
      <c r="I87" t="n">
        <v>5</v>
      </c>
      <c r="J87" t="n">
        <v>205.85</v>
      </c>
      <c r="K87" t="n">
        <v>52.44</v>
      </c>
      <c r="L87" t="n">
        <v>20</v>
      </c>
      <c r="M87" t="n">
        <v>3</v>
      </c>
      <c r="N87" t="n">
        <v>43.41</v>
      </c>
      <c r="O87" t="n">
        <v>25622.45</v>
      </c>
      <c r="P87" t="n">
        <v>84.45</v>
      </c>
      <c r="Q87" t="n">
        <v>189.98</v>
      </c>
      <c r="R87" t="n">
        <v>28.6</v>
      </c>
      <c r="S87" t="n">
        <v>24.3</v>
      </c>
      <c r="T87" t="n">
        <v>1348.57</v>
      </c>
      <c r="U87" t="n">
        <v>0.85</v>
      </c>
      <c r="V87" t="n">
        <v>0.87</v>
      </c>
      <c r="W87" t="n">
        <v>2.95</v>
      </c>
      <c r="X87" t="n">
        <v>0.08</v>
      </c>
      <c r="Y87" t="n">
        <v>2</v>
      </c>
      <c r="Z87" t="n">
        <v>10</v>
      </c>
    </row>
    <row r="88">
      <c r="A88" t="n">
        <v>20</v>
      </c>
      <c r="B88" t="n">
        <v>90</v>
      </c>
      <c r="C88" t="inlineStr">
        <is>
          <t xml:space="preserve">CONCLUIDO	</t>
        </is>
      </c>
      <c r="D88" t="n">
        <v>10.284</v>
      </c>
      <c r="E88" t="n">
        <v>9.720000000000001</v>
      </c>
      <c r="F88" t="n">
        <v>7.16</v>
      </c>
      <c r="G88" t="n">
        <v>107.42</v>
      </c>
      <c r="H88" t="n">
        <v>1.8</v>
      </c>
      <c r="I88" t="n">
        <v>4</v>
      </c>
      <c r="J88" t="n">
        <v>207.45</v>
      </c>
      <c r="K88" t="n">
        <v>52.44</v>
      </c>
      <c r="L88" t="n">
        <v>21</v>
      </c>
      <c r="M88" t="n">
        <v>2</v>
      </c>
      <c r="N88" t="n">
        <v>44</v>
      </c>
      <c r="O88" t="n">
        <v>25818.99</v>
      </c>
      <c r="P88" t="n">
        <v>84.5</v>
      </c>
      <c r="Q88" t="n">
        <v>189.96</v>
      </c>
      <c r="R88" t="n">
        <v>27.89</v>
      </c>
      <c r="S88" t="n">
        <v>24.3</v>
      </c>
      <c r="T88" t="n">
        <v>998.5700000000001</v>
      </c>
      <c r="U88" t="n">
        <v>0.87</v>
      </c>
      <c r="V88" t="n">
        <v>0.87</v>
      </c>
      <c r="W88" t="n">
        <v>2.94</v>
      </c>
      <c r="X88" t="n">
        <v>0.05</v>
      </c>
      <c r="Y88" t="n">
        <v>2</v>
      </c>
      <c r="Z88" t="n">
        <v>10</v>
      </c>
    </row>
    <row r="89">
      <c r="A89" t="n">
        <v>21</v>
      </c>
      <c r="B89" t="n">
        <v>90</v>
      </c>
      <c r="C89" t="inlineStr">
        <is>
          <t xml:space="preserve">CONCLUIDO	</t>
        </is>
      </c>
      <c r="D89" t="n">
        <v>10.2834</v>
      </c>
      <c r="E89" t="n">
        <v>9.720000000000001</v>
      </c>
      <c r="F89" t="n">
        <v>7.16</v>
      </c>
      <c r="G89" t="n">
        <v>107.42</v>
      </c>
      <c r="H89" t="n">
        <v>1.87</v>
      </c>
      <c r="I89" t="n">
        <v>4</v>
      </c>
      <c r="J89" t="n">
        <v>209.05</v>
      </c>
      <c r="K89" t="n">
        <v>52.44</v>
      </c>
      <c r="L89" t="n">
        <v>22</v>
      </c>
      <c r="M89" t="n">
        <v>2</v>
      </c>
      <c r="N89" t="n">
        <v>44.6</v>
      </c>
      <c r="O89" t="n">
        <v>26016.35</v>
      </c>
      <c r="P89" t="n">
        <v>84.23999999999999</v>
      </c>
      <c r="Q89" t="n">
        <v>189.97</v>
      </c>
      <c r="R89" t="n">
        <v>27.88</v>
      </c>
      <c r="S89" t="n">
        <v>24.3</v>
      </c>
      <c r="T89" t="n">
        <v>991.5</v>
      </c>
      <c r="U89" t="n">
        <v>0.87</v>
      </c>
      <c r="V89" t="n">
        <v>0.87</v>
      </c>
      <c r="W89" t="n">
        <v>2.95</v>
      </c>
      <c r="X89" t="n">
        <v>0.05</v>
      </c>
      <c r="Y89" t="n">
        <v>2</v>
      </c>
      <c r="Z89" t="n">
        <v>10</v>
      </c>
    </row>
    <row r="90">
      <c r="A90" t="n">
        <v>22</v>
      </c>
      <c r="B90" t="n">
        <v>90</v>
      </c>
      <c r="C90" t="inlineStr">
        <is>
          <t xml:space="preserve">CONCLUIDO	</t>
        </is>
      </c>
      <c r="D90" t="n">
        <v>10.2857</v>
      </c>
      <c r="E90" t="n">
        <v>9.720000000000001</v>
      </c>
      <c r="F90" t="n">
        <v>7.16</v>
      </c>
      <c r="G90" t="n">
        <v>107.39</v>
      </c>
      <c r="H90" t="n">
        <v>1.94</v>
      </c>
      <c r="I90" t="n">
        <v>4</v>
      </c>
      <c r="J90" t="n">
        <v>210.65</v>
      </c>
      <c r="K90" t="n">
        <v>52.44</v>
      </c>
      <c r="L90" t="n">
        <v>23</v>
      </c>
      <c r="M90" t="n">
        <v>2</v>
      </c>
      <c r="N90" t="n">
        <v>45.21</v>
      </c>
      <c r="O90" t="n">
        <v>26214.54</v>
      </c>
      <c r="P90" t="n">
        <v>83.84999999999999</v>
      </c>
      <c r="Q90" t="n">
        <v>189.96</v>
      </c>
      <c r="R90" t="n">
        <v>27.84</v>
      </c>
      <c r="S90" t="n">
        <v>24.3</v>
      </c>
      <c r="T90" t="n">
        <v>974.3</v>
      </c>
      <c r="U90" t="n">
        <v>0.87</v>
      </c>
      <c r="V90" t="n">
        <v>0.87</v>
      </c>
      <c r="W90" t="n">
        <v>2.94</v>
      </c>
      <c r="X90" t="n">
        <v>0.05</v>
      </c>
      <c r="Y90" t="n">
        <v>2</v>
      </c>
      <c r="Z90" t="n">
        <v>10</v>
      </c>
    </row>
    <row r="91">
      <c r="A91" t="n">
        <v>23</v>
      </c>
      <c r="B91" t="n">
        <v>90</v>
      </c>
      <c r="C91" t="inlineStr">
        <is>
          <t xml:space="preserve">CONCLUIDO	</t>
        </is>
      </c>
      <c r="D91" t="n">
        <v>10.2851</v>
      </c>
      <c r="E91" t="n">
        <v>9.720000000000001</v>
      </c>
      <c r="F91" t="n">
        <v>7.16</v>
      </c>
      <c r="G91" t="n">
        <v>107.4</v>
      </c>
      <c r="H91" t="n">
        <v>2.01</v>
      </c>
      <c r="I91" t="n">
        <v>4</v>
      </c>
      <c r="J91" t="n">
        <v>212.27</v>
      </c>
      <c r="K91" t="n">
        <v>52.44</v>
      </c>
      <c r="L91" t="n">
        <v>24</v>
      </c>
      <c r="M91" t="n">
        <v>2</v>
      </c>
      <c r="N91" t="n">
        <v>45.82</v>
      </c>
      <c r="O91" t="n">
        <v>26413.56</v>
      </c>
      <c r="P91" t="n">
        <v>83.14</v>
      </c>
      <c r="Q91" t="n">
        <v>189.96</v>
      </c>
      <c r="R91" t="n">
        <v>27.91</v>
      </c>
      <c r="S91" t="n">
        <v>24.3</v>
      </c>
      <c r="T91" t="n">
        <v>1007.37</v>
      </c>
      <c r="U91" t="n">
        <v>0.87</v>
      </c>
      <c r="V91" t="n">
        <v>0.87</v>
      </c>
      <c r="W91" t="n">
        <v>2.94</v>
      </c>
      <c r="X91" t="n">
        <v>0.05</v>
      </c>
      <c r="Y91" t="n">
        <v>2</v>
      </c>
      <c r="Z91" t="n">
        <v>10</v>
      </c>
    </row>
    <row r="92">
      <c r="A92" t="n">
        <v>24</v>
      </c>
      <c r="B92" t="n">
        <v>90</v>
      </c>
      <c r="C92" t="inlineStr">
        <is>
          <t xml:space="preserve">CONCLUIDO	</t>
        </is>
      </c>
      <c r="D92" t="n">
        <v>10.2945</v>
      </c>
      <c r="E92" t="n">
        <v>9.710000000000001</v>
      </c>
      <c r="F92" t="n">
        <v>7.15</v>
      </c>
      <c r="G92" t="n">
        <v>107.27</v>
      </c>
      <c r="H92" t="n">
        <v>2.08</v>
      </c>
      <c r="I92" t="n">
        <v>4</v>
      </c>
      <c r="J92" t="n">
        <v>213.89</v>
      </c>
      <c r="K92" t="n">
        <v>52.44</v>
      </c>
      <c r="L92" t="n">
        <v>25</v>
      </c>
      <c r="M92" t="n">
        <v>2</v>
      </c>
      <c r="N92" t="n">
        <v>46.44</v>
      </c>
      <c r="O92" t="n">
        <v>26613.43</v>
      </c>
      <c r="P92" t="n">
        <v>82.06</v>
      </c>
      <c r="Q92" t="n">
        <v>190</v>
      </c>
      <c r="R92" t="n">
        <v>27.51</v>
      </c>
      <c r="S92" t="n">
        <v>24.3</v>
      </c>
      <c r="T92" t="n">
        <v>805.3200000000001</v>
      </c>
      <c r="U92" t="n">
        <v>0.88</v>
      </c>
      <c r="V92" t="n">
        <v>0.88</v>
      </c>
      <c r="W92" t="n">
        <v>2.95</v>
      </c>
      <c r="X92" t="n">
        <v>0.04</v>
      </c>
      <c r="Y92" t="n">
        <v>2</v>
      </c>
      <c r="Z92" t="n">
        <v>10</v>
      </c>
    </row>
    <row r="93">
      <c r="A93" t="n">
        <v>25</v>
      </c>
      <c r="B93" t="n">
        <v>90</v>
      </c>
      <c r="C93" t="inlineStr">
        <is>
          <t xml:space="preserve">CONCLUIDO	</t>
        </is>
      </c>
      <c r="D93" t="n">
        <v>10.2889</v>
      </c>
      <c r="E93" t="n">
        <v>9.720000000000001</v>
      </c>
      <c r="F93" t="n">
        <v>7.16</v>
      </c>
      <c r="G93" t="n">
        <v>107.35</v>
      </c>
      <c r="H93" t="n">
        <v>2.14</v>
      </c>
      <c r="I93" t="n">
        <v>4</v>
      </c>
      <c r="J93" t="n">
        <v>215.51</v>
      </c>
      <c r="K93" t="n">
        <v>52.44</v>
      </c>
      <c r="L93" t="n">
        <v>26</v>
      </c>
      <c r="M93" t="n">
        <v>2</v>
      </c>
      <c r="N93" t="n">
        <v>47.07</v>
      </c>
      <c r="O93" t="n">
        <v>26814.17</v>
      </c>
      <c r="P93" t="n">
        <v>80.88</v>
      </c>
      <c r="Q93" t="n">
        <v>190.01</v>
      </c>
      <c r="R93" t="n">
        <v>27.71</v>
      </c>
      <c r="S93" t="n">
        <v>24.3</v>
      </c>
      <c r="T93" t="n">
        <v>907.66</v>
      </c>
      <c r="U93" t="n">
        <v>0.88</v>
      </c>
      <c r="V93" t="n">
        <v>0.87</v>
      </c>
      <c r="W93" t="n">
        <v>2.94</v>
      </c>
      <c r="X93" t="n">
        <v>0.05</v>
      </c>
      <c r="Y93" t="n">
        <v>2</v>
      </c>
      <c r="Z93" t="n">
        <v>10</v>
      </c>
    </row>
    <row r="94">
      <c r="A94" t="n">
        <v>26</v>
      </c>
      <c r="B94" t="n">
        <v>90</v>
      </c>
      <c r="C94" t="inlineStr">
        <is>
          <t xml:space="preserve">CONCLUIDO	</t>
        </is>
      </c>
      <c r="D94" t="n">
        <v>10.2904</v>
      </c>
      <c r="E94" t="n">
        <v>9.720000000000001</v>
      </c>
      <c r="F94" t="n">
        <v>7.16</v>
      </c>
      <c r="G94" t="n">
        <v>107.33</v>
      </c>
      <c r="H94" t="n">
        <v>2.21</v>
      </c>
      <c r="I94" t="n">
        <v>4</v>
      </c>
      <c r="J94" t="n">
        <v>217.15</v>
      </c>
      <c r="K94" t="n">
        <v>52.44</v>
      </c>
      <c r="L94" t="n">
        <v>27</v>
      </c>
      <c r="M94" t="n">
        <v>1</v>
      </c>
      <c r="N94" t="n">
        <v>47.71</v>
      </c>
      <c r="O94" t="n">
        <v>27015.77</v>
      </c>
      <c r="P94" t="n">
        <v>80.2</v>
      </c>
      <c r="Q94" t="n">
        <v>189.97</v>
      </c>
      <c r="R94" t="n">
        <v>27.58</v>
      </c>
      <c r="S94" t="n">
        <v>24.3</v>
      </c>
      <c r="T94" t="n">
        <v>840.87</v>
      </c>
      <c r="U94" t="n">
        <v>0.88</v>
      </c>
      <c r="V94" t="n">
        <v>0.87</v>
      </c>
      <c r="W94" t="n">
        <v>2.95</v>
      </c>
      <c r="X94" t="n">
        <v>0.05</v>
      </c>
      <c r="Y94" t="n">
        <v>2</v>
      </c>
      <c r="Z94" t="n">
        <v>10</v>
      </c>
    </row>
    <row r="95">
      <c r="A95" t="n">
        <v>27</v>
      </c>
      <c r="B95" t="n">
        <v>90</v>
      </c>
      <c r="C95" t="inlineStr">
        <is>
          <t xml:space="preserve">CONCLUIDO	</t>
        </is>
      </c>
      <c r="D95" t="n">
        <v>10.2907</v>
      </c>
      <c r="E95" t="n">
        <v>9.720000000000001</v>
      </c>
      <c r="F95" t="n">
        <v>7.15</v>
      </c>
      <c r="G95" t="n">
        <v>107.32</v>
      </c>
      <c r="H95" t="n">
        <v>2.27</v>
      </c>
      <c r="I95" t="n">
        <v>4</v>
      </c>
      <c r="J95" t="n">
        <v>218.79</v>
      </c>
      <c r="K95" t="n">
        <v>52.44</v>
      </c>
      <c r="L95" t="n">
        <v>28</v>
      </c>
      <c r="M95" t="n">
        <v>0</v>
      </c>
      <c r="N95" t="n">
        <v>48.35</v>
      </c>
      <c r="O95" t="n">
        <v>27218.26</v>
      </c>
      <c r="P95" t="n">
        <v>80.73</v>
      </c>
      <c r="Q95" t="n">
        <v>189.97</v>
      </c>
      <c r="R95" t="n">
        <v>27.57</v>
      </c>
      <c r="S95" t="n">
        <v>24.3</v>
      </c>
      <c r="T95" t="n">
        <v>837.52</v>
      </c>
      <c r="U95" t="n">
        <v>0.88</v>
      </c>
      <c r="V95" t="n">
        <v>0.87</v>
      </c>
      <c r="W95" t="n">
        <v>2.95</v>
      </c>
      <c r="X95" t="n">
        <v>0.05</v>
      </c>
      <c r="Y95" t="n">
        <v>2</v>
      </c>
      <c r="Z95" t="n">
        <v>10</v>
      </c>
    </row>
    <row r="96">
      <c r="A96" t="n">
        <v>0</v>
      </c>
      <c r="B96" t="n">
        <v>10</v>
      </c>
      <c r="C96" t="inlineStr">
        <is>
          <t xml:space="preserve">CONCLUIDO	</t>
        </is>
      </c>
      <c r="D96" t="n">
        <v>10.6173</v>
      </c>
      <c r="E96" t="n">
        <v>9.42</v>
      </c>
      <c r="F96" t="n">
        <v>7.54</v>
      </c>
      <c r="G96" t="n">
        <v>21.54</v>
      </c>
      <c r="H96" t="n">
        <v>0.64</v>
      </c>
      <c r="I96" t="n">
        <v>21</v>
      </c>
      <c r="J96" t="n">
        <v>26.11</v>
      </c>
      <c r="K96" t="n">
        <v>12.1</v>
      </c>
      <c r="L96" t="n">
        <v>1</v>
      </c>
      <c r="M96" t="n">
        <v>0</v>
      </c>
      <c r="N96" t="n">
        <v>3.01</v>
      </c>
      <c r="O96" t="n">
        <v>3454.41</v>
      </c>
      <c r="P96" t="n">
        <v>21.87</v>
      </c>
      <c r="Q96" t="n">
        <v>190.31</v>
      </c>
      <c r="R96" t="n">
        <v>38.61</v>
      </c>
      <c r="S96" t="n">
        <v>24.3</v>
      </c>
      <c r="T96" t="n">
        <v>6273.96</v>
      </c>
      <c r="U96" t="n">
        <v>0.63</v>
      </c>
      <c r="V96" t="n">
        <v>0.83</v>
      </c>
      <c r="W96" t="n">
        <v>3</v>
      </c>
      <c r="X96" t="n">
        <v>0.43</v>
      </c>
      <c r="Y96" t="n">
        <v>2</v>
      </c>
      <c r="Z96" t="n">
        <v>10</v>
      </c>
    </row>
    <row r="97">
      <c r="A97" t="n">
        <v>0</v>
      </c>
      <c r="B97" t="n">
        <v>45</v>
      </c>
      <c r="C97" t="inlineStr">
        <is>
          <t xml:space="preserve">CONCLUIDO	</t>
        </is>
      </c>
      <c r="D97" t="n">
        <v>8.8292</v>
      </c>
      <c r="E97" t="n">
        <v>11.33</v>
      </c>
      <c r="F97" t="n">
        <v>8.210000000000001</v>
      </c>
      <c r="G97" t="n">
        <v>8.949999999999999</v>
      </c>
      <c r="H97" t="n">
        <v>0.18</v>
      </c>
      <c r="I97" t="n">
        <v>55</v>
      </c>
      <c r="J97" t="n">
        <v>98.70999999999999</v>
      </c>
      <c r="K97" t="n">
        <v>39.72</v>
      </c>
      <c r="L97" t="n">
        <v>1</v>
      </c>
      <c r="M97" t="n">
        <v>53</v>
      </c>
      <c r="N97" t="n">
        <v>12.99</v>
      </c>
      <c r="O97" t="n">
        <v>12407.75</v>
      </c>
      <c r="P97" t="n">
        <v>74.31</v>
      </c>
      <c r="Q97" t="n">
        <v>190.3</v>
      </c>
      <c r="R97" t="n">
        <v>60.38</v>
      </c>
      <c r="S97" t="n">
        <v>24.3</v>
      </c>
      <c r="T97" t="n">
        <v>16985.83</v>
      </c>
      <c r="U97" t="n">
        <v>0.4</v>
      </c>
      <c r="V97" t="n">
        <v>0.76</v>
      </c>
      <c r="W97" t="n">
        <v>3.03</v>
      </c>
      <c r="X97" t="n">
        <v>1.09</v>
      </c>
      <c r="Y97" t="n">
        <v>2</v>
      </c>
      <c r="Z97" t="n">
        <v>10</v>
      </c>
    </row>
    <row r="98">
      <c r="A98" t="n">
        <v>1</v>
      </c>
      <c r="B98" t="n">
        <v>45</v>
      </c>
      <c r="C98" t="inlineStr">
        <is>
          <t xml:space="preserve">CONCLUIDO	</t>
        </is>
      </c>
      <c r="D98" t="n">
        <v>9.871700000000001</v>
      </c>
      <c r="E98" t="n">
        <v>10.13</v>
      </c>
      <c r="F98" t="n">
        <v>7.61</v>
      </c>
      <c r="G98" t="n">
        <v>17.56</v>
      </c>
      <c r="H98" t="n">
        <v>0.35</v>
      </c>
      <c r="I98" t="n">
        <v>26</v>
      </c>
      <c r="J98" t="n">
        <v>99.95</v>
      </c>
      <c r="K98" t="n">
        <v>39.72</v>
      </c>
      <c r="L98" t="n">
        <v>2</v>
      </c>
      <c r="M98" t="n">
        <v>24</v>
      </c>
      <c r="N98" t="n">
        <v>13.24</v>
      </c>
      <c r="O98" t="n">
        <v>12561.45</v>
      </c>
      <c r="P98" t="n">
        <v>67.68000000000001</v>
      </c>
      <c r="Q98" t="n">
        <v>190.1</v>
      </c>
      <c r="R98" t="n">
        <v>41.84</v>
      </c>
      <c r="S98" t="n">
        <v>24.3</v>
      </c>
      <c r="T98" t="n">
        <v>7863.73</v>
      </c>
      <c r="U98" t="n">
        <v>0.58</v>
      </c>
      <c r="V98" t="n">
        <v>0.82</v>
      </c>
      <c r="W98" t="n">
        <v>2.98</v>
      </c>
      <c r="X98" t="n">
        <v>0.5</v>
      </c>
      <c r="Y98" t="n">
        <v>2</v>
      </c>
      <c r="Z98" t="n">
        <v>10</v>
      </c>
    </row>
    <row r="99">
      <c r="A99" t="n">
        <v>2</v>
      </c>
      <c r="B99" t="n">
        <v>45</v>
      </c>
      <c r="C99" t="inlineStr">
        <is>
          <t xml:space="preserve">CONCLUIDO	</t>
        </is>
      </c>
      <c r="D99" t="n">
        <v>10.2203</v>
      </c>
      <c r="E99" t="n">
        <v>9.779999999999999</v>
      </c>
      <c r="F99" t="n">
        <v>7.45</v>
      </c>
      <c r="G99" t="n">
        <v>26.28</v>
      </c>
      <c r="H99" t="n">
        <v>0.52</v>
      </c>
      <c r="I99" t="n">
        <v>17</v>
      </c>
      <c r="J99" t="n">
        <v>101.2</v>
      </c>
      <c r="K99" t="n">
        <v>39.72</v>
      </c>
      <c r="L99" t="n">
        <v>3</v>
      </c>
      <c r="M99" t="n">
        <v>15</v>
      </c>
      <c r="N99" t="n">
        <v>13.49</v>
      </c>
      <c r="O99" t="n">
        <v>12715.54</v>
      </c>
      <c r="P99" t="n">
        <v>64.98</v>
      </c>
      <c r="Q99" t="n">
        <v>190.08</v>
      </c>
      <c r="R99" t="n">
        <v>36.82</v>
      </c>
      <c r="S99" t="n">
        <v>24.3</v>
      </c>
      <c r="T99" t="n">
        <v>5396.17</v>
      </c>
      <c r="U99" t="n">
        <v>0.66</v>
      </c>
      <c r="V99" t="n">
        <v>0.84</v>
      </c>
      <c r="W99" t="n">
        <v>2.97</v>
      </c>
      <c r="X99" t="n">
        <v>0.34</v>
      </c>
      <c r="Y99" t="n">
        <v>2</v>
      </c>
      <c r="Z99" t="n">
        <v>10</v>
      </c>
    </row>
    <row r="100">
      <c r="A100" t="n">
        <v>3</v>
      </c>
      <c r="B100" t="n">
        <v>45</v>
      </c>
      <c r="C100" t="inlineStr">
        <is>
          <t xml:space="preserve">CONCLUIDO	</t>
        </is>
      </c>
      <c r="D100" t="n">
        <v>10.4109</v>
      </c>
      <c r="E100" t="n">
        <v>9.609999999999999</v>
      </c>
      <c r="F100" t="n">
        <v>7.35</v>
      </c>
      <c r="G100" t="n">
        <v>33.92</v>
      </c>
      <c r="H100" t="n">
        <v>0.6899999999999999</v>
      </c>
      <c r="I100" t="n">
        <v>13</v>
      </c>
      <c r="J100" t="n">
        <v>102.45</v>
      </c>
      <c r="K100" t="n">
        <v>39.72</v>
      </c>
      <c r="L100" t="n">
        <v>4</v>
      </c>
      <c r="M100" t="n">
        <v>11</v>
      </c>
      <c r="N100" t="n">
        <v>13.74</v>
      </c>
      <c r="O100" t="n">
        <v>12870.03</v>
      </c>
      <c r="P100" t="n">
        <v>62.89</v>
      </c>
      <c r="Q100" t="n">
        <v>190.04</v>
      </c>
      <c r="R100" t="n">
        <v>33.74</v>
      </c>
      <c r="S100" t="n">
        <v>24.3</v>
      </c>
      <c r="T100" t="n">
        <v>3875.5</v>
      </c>
      <c r="U100" t="n">
        <v>0.72</v>
      </c>
      <c r="V100" t="n">
        <v>0.85</v>
      </c>
      <c r="W100" t="n">
        <v>2.96</v>
      </c>
      <c r="X100" t="n">
        <v>0.24</v>
      </c>
      <c r="Y100" t="n">
        <v>2</v>
      </c>
      <c r="Z100" t="n">
        <v>10</v>
      </c>
    </row>
    <row r="101">
      <c r="A101" t="n">
        <v>4</v>
      </c>
      <c r="B101" t="n">
        <v>45</v>
      </c>
      <c r="C101" t="inlineStr">
        <is>
          <t xml:space="preserve">CONCLUIDO	</t>
        </is>
      </c>
      <c r="D101" t="n">
        <v>10.5578</v>
      </c>
      <c r="E101" t="n">
        <v>9.470000000000001</v>
      </c>
      <c r="F101" t="n">
        <v>7.28</v>
      </c>
      <c r="G101" t="n">
        <v>43.67</v>
      </c>
      <c r="H101" t="n">
        <v>0.85</v>
      </c>
      <c r="I101" t="n">
        <v>10</v>
      </c>
      <c r="J101" t="n">
        <v>103.71</v>
      </c>
      <c r="K101" t="n">
        <v>39.72</v>
      </c>
      <c r="L101" t="n">
        <v>5</v>
      </c>
      <c r="M101" t="n">
        <v>8</v>
      </c>
      <c r="N101" t="n">
        <v>14</v>
      </c>
      <c r="O101" t="n">
        <v>13024.91</v>
      </c>
      <c r="P101" t="n">
        <v>61.02</v>
      </c>
      <c r="Q101" t="n">
        <v>190</v>
      </c>
      <c r="R101" t="n">
        <v>31.52</v>
      </c>
      <c r="S101" t="n">
        <v>24.3</v>
      </c>
      <c r="T101" t="n">
        <v>2780.4</v>
      </c>
      <c r="U101" t="n">
        <v>0.77</v>
      </c>
      <c r="V101" t="n">
        <v>0.86</v>
      </c>
      <c r="W101" t="n">
        <v>2.95</v>
      </c>
      <c r="X101" t="n">
        <v>0.17</v>
      </c>
      <c r="Y101" t="n">
        <v>2</v>
      </c>
      <c r="Z101" t="n">
        <v>10</v>
      </c>
    </row>
    <row r="102">
      <c r="A102" t="n">
        <v>5</v>
      </c>
      <c r="B102" t="n">
        <v>45</v>
      </c>
      <c r="C102" t="inlineStr">
        <is>
          <t xml:space="preserve">CONCLUIDO	</t>
        </is>
      </c>
      <c r="D102" t="n">
        <v>10.5951</v>
      </c>
      <c r="E102" t="n">
        <v>9.44</v>
      </c>
      <c r="F102" t="n">
        <v>7.27</v>
      </c>
      <c r="G102" t="n">
        <v>48.44</v>
      </c>
      <c r="H102" t="n">
        <v>1.01</v>
      </c>
      <c r="I102" t="n">
        <v>9</v>
      </c>
      <c r="J102" t="n">
        <v>104.97</v>
      </c>
      <c r="K102" t="n">
        <v>39.72</v>
      </c>
      <c r="L102" t="n">
        <v>6</v>
      </c>
      <c r="M102" t="n">
        <v>7</v>
      </c>
      <c r="N102" t="n">
        <v>14.25</v>
      </c>
      <c r="O102" t="n">
        <v>13180.19</v>
      </c>
      <c r="P102" t="n">
        <v>59.34</v>
      </c>
      <c r="Q102" t="n">
        <v>190.01</v>
      </c>
      <c r="R102" t="n">
        <v>31.04</v>
      </c>
      <c r="S102" t="n">
        <v>24.3</v>
      </c>
      <c r="T102" t="n">
        <v>2546.84</v>
      </c>
      <c r="U102" t="n">
        <v>0.78</v>
      </c>
      <c r="V102" t="n">
        <v>0.86</v>
      </c>
      <c r="W102" t="n">
        <v>2.95</v>
      </c>
      <c r="X102" t="n">
        <v>0.16</v>
      </c>
      <c r="Y102" t="n">
        <v>2</v>
      </c>
      <c r="Z102" t="n">
        <v>10</v>
      </c>
    </row>
    <row r="103">
      <c r="A103" t="n">
        <v>6</v>
      </c>
      <c r="B103" t="n">
        <v>45</v>
      </c>
      <c r="C103" t="inlineStr">
        <is>
          <t xml:space="preserve">CONCLUIDO	</t>
        </is>
      </c>
      <c r="D103" t="n">
        <v>10.6866</v>
      </c>
      <c r="E103" t="n">
        <v>9.359999999999999</v>
      </c>
      <c r="F103" t="n">
        <v>7.23</v>
      </c>
      <c r="G103" t="n">
        <v>61.93</v>
      </c>
      <c r="H103" t="n">
        <v>1.16</v>
      </c>
      <c r="I103" t="n">
        <v>7</v>
      </c>
      <c r="J103" t="n">
        <v>106.23</v>
      </c>
      <c r="K103" t="n">
        <v>39.72</v>
      </c>
      <c r="L103" t="n">
        <v>7</v>
      </c>
      <c r="M103" t="n">
        <v>5</v>
      </c>
      <c r="N103" t="n">
        <v>14.52</v>
      </c>
      <c r="O103" t="n">
        <v>13335.87</v>
      </c>
      <c r="P103" t="n">
        <v>57.81</v>
      </c>
      <c r="Q103" t="n">
        <v>189.97</v>
      </c>
      <c r="R103" t="n">
        <v>29.91</v>
      </c>
      <c r="S103" t="n">
        <v>24.3</v>
      </c>
      <c r="T103" t="n">
        <v>1990.19</v>
      </c>
      <c r="U103" t="n">
        <v>0.8100000000000001</v>
      </c>
      <c r="V103" t="n">
        <v>0.87</v>
      </c>
      <c r="W103" t="n">
        <v>2.95</v>
      </c>
      <c r="X103" t="n">
        <v>0.12</v>
      </c>
      <c r="Y103" t="n">
        <v>2</v>
      </c>
      <c r="Z103" t="n">
        <v>10</v>
      </c>
    </row>
    <row r="104">
      <c r="A104" t="n">
        <v>7</v>
      </c>
      <c r="B104" t="n">
        <v>45</v>
      </c>
      <c r="C104" t="inlineStr">
        <is>
          <t xml:space="preserve">CONCLUIDO	</t>
        </is>
      </c>
      <c r="D104" t="n">
        <v>10.7315</v>
      </c>
      <c r="E104" t="n">
        <v>9.32</v>
      </c>
      <c r="F104" t="n">
        <v>7.21</v>
      </c>
      <c r="G104" t="n">
        <v>72.06999999999999</v>
      </c>
      <c r="H104" t="n">
        <v>1.31</v>
      </c>
      <c r="I104" t="n">
        <v>6</v>
      </c>
      <c r="J104" t="n">
        <v>107.5</v>
      </c>
      <c r="K104" t="n">
        <v>39.72</v>
      </c>
      <c r="L104" t="n">
        <v>8</v>
      </c>
      <c r="M104" t="n">
        <v>4</v>
      </c>
      <c r="N104" t="n">
        <v>14.78</v>
      </c>
      <c r="O104" t="n">
        <v>13491.96</v>
      </c>
      <c r="P104" t="n">
        <v>55.63</v>
      </c>
      <c r="Q104" t="n">
        <v>189.96</v>
      </c>
      <c r="R104" t="n">
        <v>29.31</v>
      </c>
      <c r="S104" t="n">
        <v>24.3</v>
      </c>
      <c r="T104" t="n">
        <v>1696.66</v>
      </c>
      <c r="U104" t="n">
        <v>0.83</v>
      </c>
      <c r="V104" t="n">
        <v>0.87</v>
      </c>
      <c r="W104" t="n">
        <v>2.95</v>
      </c>
      <c r="X104" t="n">
        <v>0.1</v>
      </c>
      <c r="Y104" t="n">
        <v>2</v>
      </c>
      <c r="Z104" t="n">
        <v>10</v>
      </c>
    </row>
    <row r="105">
      <c r="A105" t="n">
        <v>8</v>
      </c>
      <c r="B105" t="n">
        <v>45</v>
      </c>
      <c r="C105" t="inlineStr">
        <is>
          <t xml:space="preserve">CONCLUIDO	</t>
        </is>
      </c>
      <c r="D105" t="n">
        <v>10.7379</v>
      </c>
      <c r="E105" t="n">
        <v>9.31</v>
      </c>
      <c r="F105" t="n">
        <v>7.2</v>
      </c>
      <c r="G105" t="n">
        <v>72.01000000000001</v>
      </c>
      <c r="H105" t="n">
        <v>1.46</v>
      </c>
      <c r="I105" t="n">
        <v>6</v>
      </c>
      <c r="J105" t="n">
        <v>108.77</v>
      </c>
      <c r="K105" t="n">
        <v>39.72</v>
      </c>
      <c r="L105" t="n">
        <v>9</v>
      </c>
      <c r="M105" t="n">
        <v>2</v>
      </c>
      <c r="N105" t="n">
        <v>15.05</v>
      </c>
      <c r="O105" t="n">
        <v>13648.58</v>
      </c>
      <c r="P105" t="n">
        <v>55.18</v>
      </c>
      <c r="Q105" t="n">
        <v>189.99</v>
      </c>
      <c r="R105" t="n">
        <v>29.08</v>
      </c>
      <c r="S105" t="n">
        <v>24.3</v>
      </c>
      <c r="T105" t="n">
        <v>1582.35</v>
      </c>
      <c r="U105" t="n">
        <v>0.84</v>
      </c>
      <c r="V105" t="n">
        <v>0.87</v>
      </c>
      <c r="W105" t="n">
        <v>2.95</v>
      </c>
      <c r="X105" t="n">
        <v>0.09</v>
      </c>
      <c r="Y105" t="n">
        <v>2</v>
      </c>
      <c r="Z105" t="n">
        <v>10</v>
      </c>
    </row>
    <row r="106">
      <c r="A106" t="n">
        <v>9</v>
      </c>
      <c r="B106" t="n">
        <v>45</v>
      </c>
      <c r="C106" t="inlineStr">
        <is>
          <t xml:space="preserve">CONCLUIDO	</t>
        </is>
      </c>
      <c r="D106" t="n">
        <v>10.7363</v>
      </c>
      <c r="E106" t="n">
        <v>9.31</v>
      </c>
      <c r="F106" t="n">
        <v>7.2</v>
      </c>
      <c r="G106" t="n">
        <v>72.03</v>
      </c>
      <c r="H106" t="n">
        <v>1.6</v>
      </c>
      <c r="I106" t="n">
        <v>6</v>
      </c>
      <c r="J106" t="n">
        <v>110.04</v>
      </c>
      <c r="K106" t="n">
        <v>39.72</v>
      </c>
      <c r="L106" t="n">
        <v>10</v>
      </c>
      <c r="M106" t="n">
        <v>0</v>
      </c>
      <c r="N106" t="n">
        <v>15.32</v>
      </c>
      <c r="O106" t="n">
        <v>13805.5</v>
      </c>
      <c r="P106" t="n">
        <v>54.93</v>
      </c>
      <c r="Q106" t="n">
        <v>190</v>
      </c>
      <c r="R106" t="n">
        <v>29.03</v>
      </c>
      <c r="S106" t="n">
        <v>24.3</v>
      </c>
      <c r="T106" t="n">
        <v>1558.66</v>
      </c>
      <c r="U106" t="n">
        <v>0.84</v>
      </c>
      <c r="V106" t="n">
        <v>0.87</v>
      </c>
      <c r="W106" t="n">
        <v>2.95</v>
      </c>
      <c r="X106" t="n">
        <v>0.09</v>
      </c>
      <c r="Y106" t="n">
        <v>2</v>
      </c>
      <c r="Z106" t="n">
        <v>10</v>
      </c>
    </row>
    <row r="107">
      <c r="A107" t="n">
        <v>0</v>
      </c>
      <c r="B107" t="n">
        <v>60</v>
      </c>
      <c r="C107" t="inlineStr">
        <is>
          <t xml:space="preserve">CONCLUIDO	</t>
        </is>
      </c>
      <c r="D107" t="n">
        <v>8.1396</v>
      </c>
      <c r="E107" t="n">
        <v>12.29</v>
      </c>
      <c r="F107" t="n">
        <v>8.470000000000001</v>
      </c>
      <c r="G107" t="n">
        <v>7.7</v>
      </c>
      <c r="H107" t="n">
        <v>0.14</v>
      </c>
      <c r="I107" t="n">
        <v>66</v>
      </c>
      <c r="J107" t="n">
        <v>124.63</v>
      </c>
      <c r="K107" t="n">
        <v>45</v>
      </c>
      <c r="L107" t="n">
        <v>1</v>
      </c>
      <c r="M107" t="n">
        <v>64</v>
      </c>
      <c r="N107" t="n">
        <v>18.64</v>
      </c>
      <c r="O107" t="n">
        <v>15605.44</v>
      </c>
      <c r="P107" t="n">
        <v>89.81</v>
      </c>
      <c r="Q107" t="n">
        <v>190.51</v>
      </c>
      <c r="R107" t="n">
        <v>68.20999999999999</v>
      </c>
      <c r="S107" t="n">
        <v>24.3</v>
      </c>
      <c r="T107" t="n">
        <v>20847.23</v>
      </c>
      <c r="U107" t="n">
        <v>0.36</v>
      </c>
      <c r="V107" t="n">
        <v>0.74</v>
      </c>
      <c r="W107" t="n">
        <v>3.05</v>
      </c>
      <c r="X107" t="n">
        <v>1.35</v>
      </c>
      <c r="Y107" t="n">
        <v>2</v>
      </c>
      <c r="Z107" t="n">
        <v>10</v>
      </c>
    </row>
    <row r="108">
      <c r="A108" t="n">
        <v>1</v>
      </c>
      <c r="B108" t="n">
        <v>60</v>
      </c>
      <c r="C108" t="inlineStr">
        <is>
          <t xml:space="preserve">CONCLUIDO	</t>
        </is>
      </c>
      <c r="D108" t="n">
        <v>9.430300000000001</v>
      </c>
      <c r="E108" t="n">
        <v>10.6</v>
      </c>
      <c r="F108" t="n">
        <v>7.71</v>
      </c>
      <c r="G108" t="n">
        <v>15.41</v>
      </c>
      <c r="H108" t="n">
        <v>0.28</v>
      </c>
      <c r="I108" t="n">
        <v>30</v>
      </c>
      <c r="J108" t="n">
        <v>125.95</v>
      </c>
      <c r="K108" t="n">
        <v>45</v>
      </c>
      <c r="L108" t="n">
        <v>2</v>
      </c>
      <c r="M108" t="n">
        <v>28</v>
      </c>
      <c r="N108" t="n">
        <v>18.95</v>
      </c>
      <c r="O108" t="n">
        <v>15767.7</v>
      </c>
      <c r="P108" t="n">
        <v>80.86</v>
      </c>
      <c r="Q108" t="n">
        <v>190.23</v>
      </c>
      <c r="R108" t="n">
        <v>44.83</v>
      </c>
      <c r="S108" t="n">
        <v>24.3</v>
      </c>
      <c r="T108" t="n">
        <v>9338.67</v>
      </c>
      <c r="U108" t="n">
        <v>0.54</v>
      </c>
      <c r="V108" t="n">
        <v>0.8100000000000001</v>
      </c>
      <c r="W108" t="n">
        <v>2.99</v>
      </c>
      <c r="X108" t="n">
        <v>0.59</v>
      </c>
      <c r="Y108" t="n">
        <v>2</v>
      </c>
      <c r="Z108" t="n">
        <v>10</v>
      </c>
    </row>
    <row r="109">
      <c r="A109" t="n">
        <v>2</v>
      </c>
      <c r="B109" t="n">
        <v>60</v>
      </c>
      <c r="C109" t="inlineStr">
        <is>
          <t xml:space="preserve">CONCLUIDO	</t>
        </is>
      </c>
      <c r="D109" t="n">
        <v>9.880100000000001</v>
      </c>
      <c r="E109" t="n">
        <v>10.12</v>
      </c>
      <c r="F109" t="n">
        <v>7.48</v>
      </c>
      <c r="G109" t="n">
        <v>22.43</v>
      </c>
      <c r="H109" t="n">
        <v>0.42</v>
      </c>
      <c r="I109" t="n">
        <v>20</v>
      </c>
      <c r="J109" t="n">
        <v>127.27</v>
      </c>
      <c r="K109" t="n">
        <v>45</v>
      </c>
      <c r="L109" t="n">
        <v>3</v>
      </c>
      <c r="M109" t="n">
        <v>18</v>
      </c>
      <c r="N109" t="n">
        <v>19.27</v>
      </c>
      <c r="O109" t="n">
        <v>15930.42</v>
      </c>
      <c r="P109" t="n">
        <v>77.59999999999999</v>
      </c>
      <c r="Q109" t="n">
        <v>190.05</v>
      </c>
      <c r="R109" t="n">
        <v>37.63</v>
      </c>
      <c r="S109" t="n">
        <v>24.3</v>
      </c>
      <c r="T109" t="n">
        <v>5787.61</v>
      </c>
      <c r="U109" t="n">
        <v>0.65</v>
      </c>
      <c r="V109" t="n">
        <v>0.84</v>
      </c>
      <c r="W109" t="n">
        <v>2.97</v>
      </c>
      <c r="X109" t="n">
        <v>0.37</v>
      </c>
      <c r="Y109" t="n">
        <v>2</v>
      </c>
      <c r="Z109" t="n">
        <v>10</v>
      </c>
    </row>
    <row r="110">
      <c r="A110" t="n">
        <v>3</v>
      </c>
      <c r="B110" t="n">
        <v>60</v>
      </c>
      <c r="C110" t="inlineStr">
        <is>
          <t xml:space="preserve">CONCLUIDO	</t>
        </is>
      </c>
      <c r="D110" t="n">
        <v>10.1004</v>
      </c>
      <c r="E110" t="n">
        <v>9.9</v>
      </c>
      <c r="F110" t="n">
        <v>7.38</v>
      </c>
      <c r="G110" t="n">
        <v>29.54</v>
      </c>
      <c r="H110" t="n">
        <v>0.55</v>
      </c>
      <c r="I110" t="n">
        <v>15</v>
      </c>
      <c r="J110" t="n">
        <v>128.59</v>
      </c>
      <c r="K110" t="n">
        <v>45</v>
      </c>
      <c r="L110" t="n">
        <v>4</v>
      </c>
      <c r="M110" t="n">
        <v>13</v>
      </c>
      <c r="N110" t="n">
        <v>19.59</v>
      </c>
      <c r="O110" t="n">
        <v>16093.6</v>
      </c>
      <c r="P110" t="n">
        <v>75.7</v>
      </c>
      <c r="Q110" t="n">
        <v>190.02</v>
      </c>
      <c r="R110" t="n">
        <v>34.82</v>
      </c>
      <c r="S110" t="n">
        <v>24.3</v>
      </c>
      <c r="T110" t="n">
        <v>4407.57</v>
      </c>
      <c r="U110" t="n">
        <v>0.7</v>
      </c>
      <c r="V110" t="n">
        <v>0.85</v>
      </c>
      <c r="W110" t="n">
        <v>2.96</v>
      </c>
      <c r="X110" t="n">
        <v>0.28</v>
      </c>
      <c r="Y110" t="n">
        <v>2</v>
      </c>
      <c r="Z110" t="n">
        <v>10</v>
      </c>
    </row>
    <row r="111">
      <c r="A111" t="n">
        <v>4</v>
      </c>
      <c r="B111" t="n">
        <v>60</v>
      </c>
      <c r="C111" t="inlineStr">
        <is>
          <t xml:space="preserve">CONCLUIDO	</t>
        </is>
      </c>
      <c r="D111" t="n">
        <v>10.2404</v>
      </c>
      <c r="E111" t="n">
        <v>9.77</v>
      </c>
      <c r="F111" t="n">
        <v>7.33</v>
      </c>
      <c r="G111" t="n">
        <v>36.63</v>
      </c>
      <c r="H111" t="n">
        <v>0.68</v>
      </c>
      <c r="I111" t="n">
        <v>12</v>
      </c>
      <c r="J111" t="n">
        <v>129.92</v>
      </c>
      <c r="K111" t="n">
        <v>45</v>
      </c>
      <c r="L111" t="n">
        <v>5</v>
      </c>
      <c r="M111" t="n">
        <v>10</v>
      </c>
      <c r="N111" t="n">
        <v>19.92</v>
      </c>
      <c r="O111" t="n">
        <v>16257.24</v>
      </c>
      <c r="P111" t="n">
        <v>74.16</v>
      </c>
      <c r="Q111" t="n">
        <v>190.02</v>
      </c>
      <c r="R111" t="n">
        <v>33</v>
      </c>
      <c r="S111" t="n">
        <v>24.3</v>
      </c>
      <c r="T111" t="n">
        <v>3509.84</v>
      </c>
      <c r="U111" t="n">
        <v>0.74</v>
      </c>
      <c r="V111" t="n">
        <v>0.85</v>
      </c>
      <c r="W111" t="n">
        <v>2.96</v>
      </c>
      <c r="X111" t="n">
        <v>0.22</v>
      </c>
      <c r="Y111" t="n">
        <v>2</v>
      </c>
      <c r="Z111" t="n">
        <v>10</v>
      </c>
    </row>
    <row r="112">
      <c r="A112" t="n">
        <v>5</v>
      </c>
      <c r="B112" t="n">
        <v>60</v>
      </c>
      <c r="C112" t="inlineStr">
        <is>
          <t xml:space="preserve">CONCLUIDO	</t>
        </is>
      </c>
      <c r="D112" t="n">
        <v>10.3451</v>
      </c>
      <c r="E112" t="n">
        <v>9.67</v>
      </c>
      <c r="F112" t="n">
        <v>7.28</v>
      </c>
      <c r="G112" t="n">
        <v>43.67</v>
      </c>
      <c r="H112" t="n">
        <v>0.8100000000000001</v>
      </c>
      <c r="I112" t="n">
        <v>10</v>
      </c>
      <c r="J112" t="n">
        <v>131.25</v>
      </c>
      <c r="K112" t="n">
        <v>45</v>
      </c>
      <c r="L112" t="n">
        <v>6</v>
      </c>
      <c r="M112" t="n">
        <v>8</v>
      </c>
      <c r="N112" t="n">
        <v>20.25</v>
      </c>
      <c r="O112" t="n">
        <v>16421.36</v>
      </c>
      <c r="P112" t="n">
        <v>72.73</v>
      </c>
      <c r="Q112" t="n">
        <v>190.02</v>
      </c>
      <c r="R112" t="n">
        <v>31.5</v>
      </c>
      <c r="S112" t="n">
        <v>24.3</v>
      </c>
      <c r="T112" t="n">
        <v>2771.23</v>
      </c>
      <c r="U112" t="n">
        <v>0.77</v>
      </c>
      <c r="V112" t="n">
        <v>0.86</v>
      </c>
      <c r="W112" t="n">
        <v>2.95</v>
      </c>
      <c r="X112" t="n">
        <v>0.17</v>
      </c>
      <c r="Y112" t="n">
        <v>2</v>
      </c>
      <c r="Z112" t="n">
        <v>10</v>
      </c>
    </row>
    <row r="113">
      <c r="A113" t="n">
        <v>6</v>
      </c>
      <c r="B113" t="n">
        <v>60</v>
      </c>
      <c r="C113" t="inlineStr">
        <is>
          <t xml:space="preserve">CONCLUIDO	</t>
        </is>
      </c>
      <c r="D113" t="n">
        <v>10.3863</v>
      </c>
      <c r="E113" t="n">
        <v>9.630000000000001</v>
      </c>
      <c r="F113" t="n">
        <v>7.27</v>
      </c>
      <c r="G113" t="n">
        <v>48.44</v>
      </c>
      <c r="H113" t="n">
        <v>0.93</v>
      </c>
      <c r="I113" t="n">
        <v>9</v>
      </c>
      <c r="J113" t="n">
        <v>132.58</v>
      </c>
      <c r="K113" t="n">
        <v>45</v>
      </c>
      <c r="L113" t="n">
        <v>7</v>
      </c>
      <c r="M113" t="n">
        <v>7</v>
      </c>
      <c r="N113" t="n">
        <v>20.59</v>
      </c>
      <c r="O113" t="n">
        <v>16585.95</v>
      </c>
      <c r="P113" t="n">
        <v>71.48</v>
      </c>
      <c r="Q113" t="n">
        <v>190.03</v>
      </c>
      <c r="R113" t="n">
        <v>31.21</v>
      </c>
      <c r="S113" t="n">
        <v>24.3</v>
      </c>
      <c r="T113" t="n">
        <v>2630.92</v>
      </c>
      <c r="U113" t="n">
        <v>0.78</v>
      </c>
      <c r="V113" t="n">
        <v>0.86</v>
      </c>
      <c r="W113" t="n">
        <v>2.95</v>
      </c>
      <c r="X113" t="n">
        <v>0.16</v>
      </c>
      <c r="Y113" t="n">
        <v>2</v>
      </c>
      <c r="Z113" t="n">
        <v>10</v>
      </c>
    </row>
    <row r="114">
      <c r="A114" t="n">
        <v>7</v>
      </c>
      <c r="B114" t="n">
        <v>60</v>
      </c>
      <c r="C114" t="inlineStr">
        <is>
          <t xml:space="preserve">CONCLUIDO	</t>
        </is>
      </c>
      <c r="D114" t="n">
        <v>10.4293</v>
      </c>
      <c r="E114" t="n">
        <v>9.59</v>
      </c>
      <c r="F114" t="n">
        <v>7.25</v>
      </c>
      <c r="G114" t="n">
        <v>54.39</v>
      </c>
      <c r="H114" t="n">
        <v>1.06</v>
      </c>
      <c r="I114" t="n">
        <v>8</v>
      </c>
      <c r="J114" t="n">
        <v>133.92</v>
      </c>
      <c r="K114" t="n">
        <v>45</v>
      </c>
      <c r="L114" t="n">
        <v>8</v>
      </c>
      <c r="M114" t="n">
        <v>6</v>
      </c>
      <c r="N114" t="n">
        <v>20.93</v>
      </c>
      <c r="O114" t="n">
        <v>16751.02</v>
      </c>
      <c r="P114" t="n">
        <v>70.53</v>
      </c>
      <c r="Q114" t="n">
        <v>190.03</v>
      </c>
      <c r="R114" t="n">
        <v>30.58</v>
      </c>
      <c r="S114" t="n">
        <v>24.3</v>
      </c>
      <c r="T114" t="n">
        <v>2320.68</v>
      </c>
      <c r="U114" t="n">
        <v>0.79</v>
      </c>
      <c r="V114" t="n">
        <v>0.86</v>
      </c>
      <c r="W114" t="n">
        <v>2.96</v>
      </c>
      <c r="X114" t="n">
        <v>0.14</v>
      </c>
      <c r="Y114" t="n">
        <v>2</v>
      </c>
      <c r="Z114" t="n">
        <v>10</v>
      </c>
    </row>
    <row r="115">
      <c r="A115" t="n">
        <v>8</v>
      </c>
      <c r="B115" t="n">
        <v>60</v>
      </c>
      <c r="C115" t="inlineStr">
        <is>
          <t xml:space="preserve">CONCLUIDO	</t>
        </is>
      </c>
      <c r="D115" t="n">
        <v>10.4807</v>
      </c>
      <c r="E115" t="n">
        <v>9.539999999999999</v>
      </c>
      <c r="F115" t="n">
        <v>7.23</v>
      </c>
      <c r="G115" t="n">
        <v>61.97</v>
      </c>
      <c r="H115" t="n">
        <v>1.18</v>
      </c>
      <c r="I115" t="n">
        <v>7</v>
      </c>
      <c r="J115" t="n">
        <v>135.27</v>
      </c>
      <c r="K115" t="n">
        <v>45</v>
      </c>
      <c r="L115" t="n">
        <v>9</v>
      </c>
      <c r="M115" t="n">
        <v>5</v>
      </c>
      <c r="N115" t="n">
        <v>21.27</v>
      </c>
      <c r="O115" t="n">
        <v>16916.71</v>
      </c>
      <c r="P115" t="n">
        <v>69.5</v>
      </c>
      <c r="Q115" t="n">
        <v>189.98</v>
      </c>
      <c r="R115" t="n">
        <v>30.16</v>
      </c>
      <c r="S115" t="n">
        <v>24.3</v>
      </c>
      <c r="T115" t="n">
        <v>2119</v>
      </c>
      <c r="U115" t="n">
        <v>0.8100000000000001</v>
      </c>
      <c r="V115" t="n">
        <v>0.87</v>
      </c>
      <c r="W115" t="n">
        <v>2.95</v>
      </c>
      <c r="X115" t="n">
        <v>0.12</v>
      </c>
      <c r="Y115" t="n">
        <v>2</v>
      </c>
      <c r="Z115" t="n">
        <v>10</v>
      </c>
    </row>
    <row r="116">
      <c r="A116" t="n">
        <v>9</v>
      </c>
      <c r="B116" t="n">
        <v>60</v>
      </c>
      <c r="C116" t="inlineStr">
        <is>
          <t xml:space="preserve">CONCLUIDO	</t>
        </is>
      </c>
      <c r="D116" t="n">
        <v>10.5399</v>
      </c>
      <c r="E116" t="n">
        <v>9.49</v>
      </c>
      <c r="F116" t="n">
        <v>7.2</v>
      </c>
      <c r="G116" t="n">
        <v>72.02</v>
      </c>
      <c r="H116" t="n">
        <v>1.29</v>
      </c>
      <c r="I116" t="n">
        <v>6</v>
      </c>
      <c r="J116" t="n">
        <v>136.61</v>
      </c>
      <c r="K116" t="n">
        <v>45</v>
      </c>
      <c r="L116" t="n">
        <v>10</v>
      </c>
      <c r="M116" t="n">
        <v>4</v>
      </c>
      <c r="N116" t="n">
        <v>21.61</v>
      </c>
      <c r="O116" t="n">
        <v>17082.76</v>
      </c>
      <c r="P116" t="n">
        <v>67.67</v>
      </c>
      <c r="Q116" t="n">
        <v>189.96</v>
      </c>
      <c r="R116" t="n">
        <v>29.19</v>
      </c>
      <c r="S116" t="n">
        <v>24.3</v>
      </c>
      <c r="T116" t="n">
        <v>1636.5</v>
      </c>
      <c r="U116" t="n">
        <v>0.83</v>
      </c>
      <c r="V116" t="n">
        <v>0.87</v>
      </c>
      <c r="W116" t="n">
        <v>2.95</v>
      </c>
      <c r="X116" t="n">
        <v>0.09</v>
      </c>
      <c r="Y116" t="n">
        <v>2</v>
      </c>
      <c r="Z116" t="n">
        <v>10</v>
      </c>
    </row>
    <row r="117">
      <c r="A117" t="n">
        <v>10</v>
      </c>
      <c r="B117" t="n">
        <v>60</v>
      </c>
      <c r="C117" t="inlineStr">
        <is>
          <t xml:space="preserve">CONCLUIDO	</t>
        </is>
      </c>
      <c r="D117" t="n">
        <v>10.5334</v>
      </c>
      <c r="E117" t="n">
        <v>9.49</v>
      </c>
      <c r="F117" t="n">
        <v>7.21</v>
      </c>
      <c r="G117" t="n">
        <v>72.08</v>
      </c>
      <c r="H117" t="n">
        <v>1.41</v>
      </c>
      <c r="I117" t="n">
        <v>6</v>
      </c>
      <c r="J117" t="n">
        <v>137.96</v>
      </c>
      <c r="K117" t="n">
        <v>45</v>
      </c>
      <c r="L117" t="n">
        <v>11</v>
      </c>
      <c r="M117" t="n">
        <v>4</v>
      </c>
      <c r="N117" t="n">
        <v>21.96</v>
      </c>
      <c r="O117" t="n">
        <v>17249.3</v>
      </c>
      <c r="P117" t="n">
        <v>67.18000000000001</v>
      </c>
      <c r="Q117" t="n">
        <v>189.97</v>
      </c>
      <c r="R117" t="n">
        <v>29.29</v>
      </c>
      <c r="S117" t="n">
        <v>24.3</v>
      </c>
      <c r="T117" t="n">
        <v>1688.88</v>
      </c>
      <c r="U117" t="n">
        <v>0.83</v>
      </c>
      <c r="V117" t="n">
        <v>0.87</v>
      </c>
      <c r="W117" t="n">
        <v>2.95</v>
      </c>
      <c r="X117" t="n">
        <v>0.1</v>
      </c>
      <c r="Y117" t="n">
        <v>2</v>
      </c>
      <c r="Z117" t="n">
        <v>10</v>
      </c>
    </row>
    <row r="118">
      <c r="A118" t="n">
        <v>11</v>
      </c>
      <c r="B118" t="n">
        <v>60</v>
      </c>
      <c r="C118" t="inlineStr">
        <is>
          <t xml:space="preserve">CONCLUIDO	</t>
        </is>
      </c>
      <c r="D118" t="n">
        <v>10.5755</v>
      </c>
      <c r="E118" t="n">
        <v>9.460000000000001</v>
      </c>
      <c r="F118" t="n">
        <v>7.2</v>
      </c>
      <c r="G118" t="n">
        <v>86.34999999999999</v>
      </c>
      <c r="H118" t="n">
        <v>1.52</v>
      </c>
      <c r="I118" t="n">
        <v>5</v>
      </c>
      <c r="J118" t="n">
        <v>139.32</v>
      </c>
      <c r="K118" t="n">
        <v>45</v>
      </c>
      <c r="L118" t="n">
        <v>12</v>
      </c>
      <c r="M118" t="n">
        <v>3</v>
      </c>
      <c r="N118" t="n">
        <v>22.32</v>
      </c>
      <c r="O118" t="n">
        <v>17416.34</v>
      </c>
      <c r="P118" t="n">
        <v>65.59</v>
      </c>
      <c r="Q118" t="n">
        <v>189.96</v>
      </c>
      <c r="R118" t="n">
        <v>29.03</v>
      </c>
      <c r="S118" t="n">
        <v>24.3</v>
      </c>
      <c r="T118" t="n">
        <v>1562.92</v>
      </c>
      <c r="U118" t="n">
        <v>0.84</v>
      </c>
      <c r="V118" t="n">
        <v>0.87</v>
      </c>
      <c r="W118" t="n">
        <v>2.95</v>
      </c>
      <c r="X118" t="n">
        <v>0.09</v>
      </c>
      <c r="Y118" t="n">
        <v>2</v>
      </c>
      <c r="Z118" t="n">
        <v>10</v>
      </c>
    </row>
    <row r="119">
      <c r="A119" t="n">
        <v>12</v>
      </c>
      <c r="B119" t="n">
        <v>60</v>
      </c>
      <c r="C119" t="inlineStr">
        <is>
          <t xml:space="preserve">CONCLUIDO	</t>
        </is>
      </c>
      <c r="D119" t="n">
        <v>10.5845</v>
      </c>
      <c r="E119" t="n">
        <v>9.449999999999999</v>
      </c>
      <c r="F119" t="n">
        <v>7.19</v>
      </c>
      <c r="G119" t="n">
        <v>86.25</v>
      </c>
      <c r="H119" t="n">
        <v>1.63</v>
      </c>
      <c r="I119" t="n">
        <v>5</v>
      </c>
      <c r="J119" t="n">
        <v>140.67</v>
      </c>
      <c r="K119" t="n">
        <v>45</v>
      </c>
      <c r="L119" t="n">
        <v>13</v>
      </c>
      <c r="M119" t="n">
        <v>3</v>
      </c>
      <c r="N119" t="n">
        <v>22.68</v>
      </c>
      <c r="O119" t="n">
        <v>17583.88</v>
      </c>
      <c r="P119" t="n">
        <v>65</v>
      </c>
      <c r="Q119" t="n">
        <v>189.96</v>
      </c>
      <c r="R119" t="n">
        <v>28.71</v>
      </c>
      <c r="S119" t="n">
        <v>24.3</v>
      </c>
      <c r="T119" t="n">
        <v>1401.06</v>
      </c>
      <c r="U119" t="n">
        <v>0.85</v>
      </c>
      <c r="V119" t="n">
        <v>0.87</v>
      </c>
      <c r="W119" t="n">
        <v>2.95</v>
      </c>
      <c r="X119" t="n">
        <v>0.08</v>
      </c>
      <c r="Y119" t="n">
        <v>2</v>
      </c>
      <c r="Z119" t="n">
        <v>10</v>
      </c>
    </row>
    <row r="120">
      <c r="A120" t="n">
        <v>13</v>
      </c>
      <c r="B120" t="n">
        <v>60</v>
      </c>
      <c r="C120" t="inlineStr">
        <is>
          <t xml:space="preserve">CONCLUIDO	</t>
        </is>
      </c>
      <c r="D120" t="n">
        <v>10.5942</v>
      </c>
      <c r="E120" t="n">
        <v>9.44</v>
      </c>
      <c r="F120" t="n">
        <v>7.18</v>
      </c>
      <c r="G120" t="n">
        <v>86.15000000000001</v>
      </c>
      <c r="H120" t="n">
        <v>1.74</v>
      </c>
      <c r="I120" t="n">
        <v>5</v>
      </c>
      <c r="J120" t="n">
        <v>142.04</v>
      </c>
      <c r="K120" t="n">
        <v>45</v>
      </c>
      <c r="L120" t="n">
        <v>14</v>
      </c>
      <c r="M120" t="n">
        <v>2</v>
      </c>
      <c r="N120" t="n">
        <v>23.04</v>
      </c>
      <c r="O120" t="n">
        <v>17751.93</v>
      </c>
      <c r="P120" t="n">
        <v>63.75</v>
      </c>
      <c r="Q120" t="n">
        <v>189.96</v>
      </c>
      <c r="R120" t="n">
        <v>28.38</v>
      </c>
      <c r="S120" t="n">
        <v>24.3</v>
      </c>
      <c r="T120" t="n">
        <v>1238.97</v>
      </c>
      <c r="U120" t="n">
        <v>0.86</v>
      </c>
      <c r="V120" t="n">
        <v>0.87</v>
      </c>
      <c r="W120" t="n">
        <v>2.95</v>
      </c>
      <c r="X120" t="n">
        <v>0.07000000000000001</v>
      </c>
      <c r="Y120" t="n">
        <v>2</v>
      </c>
      <c r="Z120" t="n">
        <v>10</v>
      </c>
    </row>
    <row r="121">
      <c r="A121" t="n">
        <v>14</v>
      </c>
      <c r="B121" t="n">
        <v>60</v>
      </c>
      <c r="C121" t="inlineStr">
        <is>
          <t xml:space="preserve">CONCLUIDO	</t>
        </is>
      </c>
      <c r="D121" t="n">
        <v>10.5942</v>
      </c>
      <c r="E121" t="n">
        <v>9.44</v>
      </c>
      <c r="F121" t="n">
        <v>7.18</v>
      </c>
      <c r="G121" t="n">
        <v>86.15000000000001</v>
      </c>
      <c r="H121" t="n">
        <v>1.85</v>
      </c>
      <c r="I121" t="n">
        <v>5</v>
      </c>
      <c r="J121" t="n">
        <v>143.4</v>
      </c>
      <c r="K121" t="n">
        <v>45</v>
      </c>
      <c r="L121" t="n">
        <v>15</v>
      </c>
      <c r="M121" t="n">
        <v>0</v>
      </c>
      <c r="N121" t="n">
        <v>23.41</v>
      </c>
      <c r="O121" t="n">
        <v>17920.49</v>
      </c>
      <c r="P121" t="n">
        <v>63.63</v>
      </c>
      <c r="Q121" t="n">
        <v>189.97</v>
      </c>
      <c r="R121" t="n">
        <v>28.29</v>
      </c>
      <c r="S121" t="n">
        <v>24.3</v>
      </c>
      <c r="T121" t="n">
        <v>1194.42</v>
      </c>
      <c r="U121" t="n">
        <v>0.86</v>
      </c>
      <c r="V121" t="n">
        <v>0.87</v>
      </c>
      <c r="W121" t="n">
        <v>2.95</v>
      </c>
      <c r="X121" t="n">
        <v>0.07000000000000001</v>
      </c>
      <c r="Y121" t="n">
        <v>2</v>
      </c>
      <c r="Z121" t="n">
        <v>10</v>
      </c>
    </row>
    <row r="122">
      <c r="A122" t="n">
        <v>0</v>
      </c>
      <c r="B122" t="n">
        <v>80</v>
      </c>
      <c r="C122" t="inlineStr">
        <is>
          <t xml:space="preserve">CONCLUIDO	</t>
        </is>
      </c>
      <c r="D122" t="n">
        <v>7.3654</v>
      </c>
      <c r="E122" t="n">
        <v>13.58</v>
      </c>
      <c r="F122" t="n">
        <v>8.710000000000001</v>
      </c>
      <c r="G122" t="n">
        <v>6.61</v>
      </c>
      <c r="H122" t="n">
        <v>0.11</v>
      </c>
      <c r="I122" t="n">
        <v>79</v>
      </c>
      <c r="J122" t="n">
        <v>159.12</v>
      </c>
      <c r="K122" t="n">
        <v>50.28</v>
      </c>
      <c r="L122" t="n">
        <v>1</v>
      </c>
      <c r="M122" t="n">
        <v>77</v>
      </c>
      <c r="N122" t="n">
        <v>27.84</v>
      </c>
      <c r="O122" t="n">
        <v>19859.16</v>
      </c>
      <c r="P122" t="n">
        <v>108.38</v>
      </c>
      <c r="Q122" t="n">
        <v>190.69</v>
      </c>
      <c r="R122" t="n">
        <v>75.81999999999999</v>
      </c>
      <c r="S122" t="n">
        <v>24.3</v>
      </c>
      <c r="T122" t="n">
        <v>24587.45</v>
      </c>
      <c r="U122" t="n">
        <v>0.32</v>
      </c>
      <c r="V122" t="n">
        <v>0.72</v>
      </c>
      <c r="W122" t="n">
        <v>3.07</v>
      </c>
      <c r="X122" t="n">
        <v>1.59</v>
      </c>
      <c r="Y122" t="n">
        <v>2</v>
      </c>
      <c r="Z122" t="n">
        <v>10</v>
      </c>
    </row>
    <row r="123">
      <c r="A123" t="n">
        <v>1</v>
      </c>
      <c r="B123" t="n">
        <v>80</v>
      </c>
      <c r="C123" t="inlineStr">
        <is>
          <t xml:space="preserve">CONCLUIDO	</t>
        </is>
      </c>
      <c r="D123" t="n">
        <v>8.8459</v>
      </c>
      <c r="E123" t="n">
        <v>11.3</v>
      </c>
      <c r="F123" t="n">
        <v>7.82</v>
      </c>
      <c r="G123" t="n">
        <v>13.03</v>
      </c>
      <c r="H123" t="n">
        <v>0.22</v>
      </c>
      <c r="I123" t="n">
        <v>36</v>
      </c>
      <c r="J123" t="n">
        <v>160.54</v>
      </c>
      <c r="K123" t="n">
        <v>50.28</v>
      </c>
      <c r="L123" t="n">
        <v>2</v>
      </c>
      <c r="M123" t="n">
        <v>34</v>
      </c>
      <c r="N123" t="n">
        <v>28.26</v>
      </c>
      <c r="O123" t="n">
        <v>20034.4</v>
      </c>
      <c r="P123" t="n">
        <v>96.77</v>
      </c>
      <c r="Q123" t="n">
        <v>190.25</v>
      </c>
      <c r="R123" t="n">
        <v>48.17</v>
      </c>
      <c r="S123" t="n">
        <v>24.3</v>
      </c>
      <c r="T123" t="n">
        <v>10976.96</v>
      </c>
      <c r="U123" t="n">
        <v>0.5</v>
      </c>
      <c r="V123" t="n">
        <v>0.8</v>
      </c>
      <c r="W123" t="n">
        <v>3</v>
      </c>
      <c r="X123" t="n">
        <v>0.71</v>
      </c>
      <c r="Y123" t="n">
        <v>2</v>
      </c>
      <c r="Z123" t="n">
        <v>10</v>
      </c>
    </row>
    <row r="124">
      <c r="A124" t="n">
        <v>2</v>
      </c>
      <c r="B124" t="n">
        <v>80</v>
      </c>
      <c r="C124" t="inlineStr">
        <is>
          <t xml:space="preserve">CONCLUIDO	</t>
        </is>
      </c>
      <c r="D124" t="n">
        <v>9.357900000000001</v>
      </c>
      <c r="E124" t="n">
        <v>10.69</v>
      </c>
      <c r="F124" t="n">
        <v>7.59</v>
      </c>
      <c r="G124" t="n">
        <v>18.97</v>
      </c>
      <c r="H124" t="n">
        <v>0.33</v>
      </c>
      <c r="I124" t="n">
        <v>24</v>
      </c>
      <c r="J124" t="n">
        <v>161.97</v>
      </c>
      <c r="K124" t="n">
        <v>50.28</v>
      </c>
      <c r="L124" t="n">
        <v>3</v>
      </c>
      <c r="M124" t="n">
        <v>22</v>
      </c>
      <c r="N124" t="n">
        <v>28.69</v>
      </c>
      <c r="O124" t="n">
        <v>20210.21</v>
      </c>
      <c r="P124" t="n">
        <v>93.20999999999999</v>
      </c>
      <c r="Q124" t="n">
        <v>190.08</v>
      </c>
      <c r="R124" t="n">
        <v>41.1</v>
      </c>
      <c r="S124" t="n">
        <v>24.3</v>
      </c>
      <c r="T124" t="n">
        <v>7501.32</v>
      </c>
      <c r="U124" t="n">
        <v>0.59</v>
      </c>
      <c r="V124" t="n">
        <v>0.83</v>
      </c>
      <c r="W124" t="n">
        <v>2.98</v>
      </c>
      <c r="X124" t="n">
        <v>0.48</v>
      </c>
      <c r="Y124" t="n">
        <v>2</v>
      </c>
      <c r="Z124" t="n">
        <v>10</v>
      </c>
    </row>
    <row r="125">
      <c r="A125" t="n">
        <v>3</v>
      </c>
      <c r="B125" t="n">
        <v>80</v>
      </c>
      <c r="C125" t="inlineStr">
        <is>
          <t xml:space="preserve">CONCLUIDO	</t>
        </is>
      </c>
      <c r="D125" t="n">
        <v>9.6556</v>
      </c>
      <c r="E125" t="n">
        <v>10.36</v>
      </c>
      <c r="F125" t="n">
        <v>7.45</v>
      </c>
      <c r="G125" t="n">
        <v>24.84</v>
      </c>
      <c r="H125" t="n">
        <v>0.43</v>
      </c>
      <c r="I125" t="n">
        <v>18</v>
      </c>
      <c r="J125" t="n">
        <v>163.4</v>
      </c>
      <c r="K125" t="n">
        <v>50.28</v>
      </c>
      <c r="L125" t="n">
        <v>4</v>
      </c>
      <c r="M125" t="n">
        <v>16</v>
      </c>
      <c r="N125" t="n">
        <v>29.12</v>
      </c>
      <c r="O125" t="n">
        <v>20386.62</v>
      </c>
      <c r="P125" t="n">
        <v>90.92</v>
      </c>
      <c r="Q125" t="n">
        <v>189.99</v>
      </c>
      <c r="R125" t="n">
        <v>37</v>
      </c>
      <c r="S125" t="n">
        <v>24.3</v>
      </c>
      <c r="T125" t="n">
        <v>5482.62</v>
      </c>
      <c r="U125" t="n">
        <v>0.66</v>
      </c>
      <c r="V125" t="n">
        <v>0.84</v>
      </c>
      <c r="W125" t="n">
        <v>2.97</v>
      </c>
      <c r="X125" t="n">
        <v>0.34</v>
      </c>
      <c r="Y125" t="n">
        <v>2</v>
      </c>
      <c r="Z125" t="n">
        <v>10</v>
      </c>
    </row>
    <row r="126">
      <c r="A126" t="n">
        <v>4</v>
      </c>
      <c r="B126" t="n">
        <v>80</v>
      </c>
      <c r="C126" t="inlineStr">
        <is>
          <t xml:space="preserve">CONCLUIDO	</t>
        </is>
      </c>
      <c r="D126" t="n">
        <v>9.8652</v>
      </c>
      <c r="E126" t="n">
        <v>10.14</v>
      </c>
      <c r="F126" t="n">
        <v>7.36</v>
      </c>
      <c r="G126" t="n">
        <v>31.55</v>
      </c>
      <c r="H126" t="n">
        <v>0.54</v>
      </c>
      <c r="I126" t="n">
        <v>14</v>
      </c>
      <c r="J126" t="n">
        <v>164.83</v>
      </c>
      <c r="K126" t="n">
        <v>50.28</v>
      </c>
      <c r="L126" t="n">
        <v>5</v>
      </c>
      <c r="M126" t="n">
        <v>12</v>
      </c>
      <c r="N126" t="n">
        <v>29.55</v>
      </c>
      <c r="O126" t="n">
        <v>20563.61</v>
      </c>
      <c r="P126" t="n">
        <v>89.18000000000001</v>
      </c>
      <c r="Q126" t="n">
        <v>190.03</v>
      </c>
      <c r="R126" t="n">
        <v>34.09</v>
      </c>
      <c r="S126" t="n">
        <v>24.3</v>
      </c>
      <c r="T126" t="n">
        <v>4048.04</v>
      </c>
      <c r="U126" t="n">
        <v>0.71</v>
      </c>
      <c r="V126" t="n">
        <v>0.85</v>
      </c>
      <c r="W126" t="n">
        <v>2.96</v>
      </c>
      <c r="X126" t="n">
        <v>0.25</v>
      </c>
      <c r="Y126" t="n">
        <v>2</v>
      </c>
      <c r="Z126" t="n">
        <v>10</v>
      </c>
    </row>
    <row r="127">
      <c r="A127" t="n">
        <v>5</v>
      </c>
      <c r="B127" t="n">
        <v>80</v>
      </c>
      <c r="C127" t="inlineStr">
        <is>
          <t xml:space="preserve">CONCLUIDO	</t>
        </is>
      </c>
      <c r="D127" t="n">
        <v>9.9541</v>
      </c>
      <c r="E127" t="n">
        <v>10.05</v>
      </c>
      <c r="F127" t="n">
        <v>7.33</v>
      </c>
      <c r="G127" t="n">
        <v>36.67</v>
      </c>
      <c r="H127" t="n">
        <v>0.64</v>
      </c>
      <c r="I127" t="n">
        <v>12</v>
      </c>
      <c r="J127" t="n">
        <v>166.27</v>
      </c>
      <c r="K127" t="n">
        <v>50.28</v>
      </c>
      <c r="L127" t="n">
        <v>6</v>
      </c>
      <c r="M127" t="n">
        <v>10</v>
      </c>
      <c r="N127" t="n">
        <v>29.99</v>
      </c>
      <c r="O127" t="n">
        <v>20741.2</v>
      </c>
      <c r="P127" t="n">
        <v>88.2</v>
      </c>
      <c r="Q127" t="n">
        <v>190.03</v>
      </c>
      <c r="R127" t="n">
        <v>33.17</v>
      </c>
      <c r="S127" t="n">
        <v>24.3</v>
      </c>
      <c r="T127" t="n">
        <v>3599.35</v>
      </c>
      <c r="U127" t="n">
        <v>0.73</v>
      </c>
      <c r="V127" t="n">
        <v>0.85</v>
      </c>
      <c r="W127" t="n">
        <v>2.96</v>
      </c>
      <c r="X127" t="n">
        <v>0.23</v>
      </c>
      <c r="Y127" t="n">
        <v>2</v>
      </c>
      <c r="Z127" t="n">
        <v>10</v>
      </c>
    </row>
    <row r="128">
      <c r="A128" t="n">
        <v>6</v>
      </c>
      <c r="B128" t="n">
        <v>80</v>
      </c>
      <c r="C128" t="inlineStr">
        <is>
          <t xml:space="preserve">CONCLUIDO	</t>
        </is>
      </c>
      <c r="D128" t="n">
        <v>10.0708</v>
      </c>
      <c r="E128" t="n">
        <v>9.93</v>
      </c>
      <c r="F128" t="n">
        <v>7.28</v>
      </c>
      <c r="G128" t="n">
        <v>43.7</v>
      </c>
      <c r="H128" t="n">
        <v>0.74</v>
      </c>
      <c r="I128" t="n">
        <v>10</v>
      </c>
      <c r="J128" t="n">
        <v>167.72</v>
      </c>
      <c r="K128" t="n">
        <v>50.28</v>
      </c>
      <c r="L128" t="n">
        <v>7</v>
      </c>
      <c r="M128" t="n">
        <v>8</v>
      </c>
      <c r="N128" t="n">
        <v>30.44</v>
      </c>
      <c r="O128" t="n">
        <v>20919.39</v>
      </c>
      <c r="P128" t="n">
        <v>86.86</v>
      </c>
      <c r="Q128" t="n">
        <v>190.02</v>
      </c>
      <c r="R128" t="n">
        <v>31.64</v>
      </c>
      <c r="S128" t="n">
        <v>24.3</v>
      </c>
      <c r="T128" t="n">
        <v>2842.7</v>
      </c>
      <c r="U128" t="n">
        <v>0.77</v>
      </c>
      <c r="V128" t="n">
        <v>0.86</v>
      </c>
      <c r="W128" t="n">
        <v>2.96</v>
      </c>
      <c r="X128" t="n">
        <v>0.17</v>
      </c>
      <c r="Y128" t="n">
        <v>2</v>
      </c>
      <c r="Z128" t="n">
        <v>10</v>
      </c>
    </row>
    <row r="129">
      <c r="A129" t="n">
        <v>7</v>
      </c>
      <c r="B129" t="n">
        <v>80</v>
      </c>
      <c r="C129" t="inlineStr">
        <is>
          <t xml:space="preserve">CONCLUIDO	</t>
        </is>
      </c>
      <c r="D129" t="n">
        <v>10.1118</v>
      </c>
      <c r="E129" t="n">
        <v>9.890000000000001</v>
      </c>
      <c r="F129" t="n">
        <v>7.28</v>
      </c>
      <c r="G129" t="n">
        <v>48.5</v>
      </c>
      <c r="H129" t="n">
        <v>0.84</v>
      </c>
      <c r="I129" t="n">
        <v>9</v>
      </c>
      <c r="J129" t="n">
        <v>169.17</v>
      </c>
      <c r="K129" t="n">
        <v>50.28</v>
      </c>
      <c r="L129" t="n">
        <v>8</v>
      </c>
      <c r="M129" t="n">
        <v>7</v>
      </c>
      <c r="N129" t="n">
        <v>30.89</v>
      </c>
      <c r="O129" t="n">
        <v>21098.19</v>
      </c>
      <c r="P129" t="n">
        <v>86.08</v>
      </c>
      <c r="Q129" t="n">
        <v>190.06</v>
      </c>
      <c r="R129" t="n">
        <v>31.36</v>
      </c>
      <c r="S129" t="n">
        <v>24.3</v>
      </c>
      <c r="T129" t="n">
        <v>2706.03</v>
      </c>
      <c r="U129" t="n">
        <v>0.77</v>
      </c>
      <c r="V129" t="n">
        <v>0.86</v>
      </c>
      <c r="W129" t="n">
        <v>2.96</v>
      </c>
      <c r="X129" t="n">
        <v>0.17</v>
      </c>
      <c r="Y129" t="n">
        <v>2</v>
      </c>
      <c r="Z129" t="n">
        <v>10</v>
      </c>
    </row>
    <row r="130">
      <c r="A130" t="n">
        <v>8</v>
      </c>
      <c r="B130" t="n">
        <v>80</v>
      </c>
      <c r="C130" t="inlineStr">
        <is>
          <t xml:space="preserve">CONCLUIDO	</t>
        </is>
      </c>
      <c r="D130" t="n">
        <v>10.1816</v>
      </c>
      <c r="E130" t="n">
        <v>9.82</v>
      </c>
      <c r="F130" t="n">
        <v>7.24</v>
      </c>
      <c r="G130" t="n">
        <v>54.3</v>
      </c>
      <c r="H130" t="n">
        <v>0.9399999999999999</v>
      </c>
      <c r="I130" t="n">
        <v>8</v>
      </c>
      <c r="J130" t="n">
        <v>170.62</v>
      </c>
      <c r="K130" t="n">
        <v>50.28</v>
      </c>
      <c r="L130" t="n">
        <v>9</v>
      </c>
      <c r="M130" t="n">
        <v>6</v>
      </c>
      <c r="N130" t="n">
        <v>31.34</v>
      </c>
      <c r="O130" t="n">
        <v>21277.6</v>
      </c>
      <c r="P130" t="n">
        <v>85.06999999999999</v>
      </c>
      <c r="Q130" t="n">
        <v>189.99</v>
      </c>
      <c r="R130" t="n">
        <v>30.27</v>
      </c>
      <c r="S130" t="n">
        <v>24.3</v>
      </c>
      <c r="T130" t="n">
        <v>2168.31</v>
      </c>
      <c r="U130" t="n">
        <v>0.8</v>
      </c>
      <c r="V130" t="n">
        <v>0.86</v>
      </c>
      <c r="W130" t="n">
        <v>2.95</v>
      </c>
      <c r="X130" t="n">
        <v>0.13</v>
      </c>
      <c r="Y130" t="n">
        <v>2</v>
      </c>
      <c r="Z130" t="n">
        <v>10</v>
      </c>
    </row>
    <row r="131">
      <c r="A131" t="n">
        <v>9</v>
      </c>
      <c r="B131" t="n">
        <v>80</v>
      </c>
      <c r="C131" t="inlineStr">
        <is>
          <t xml:space="preserve">CONCLUIDO	</t>
        </is>
      </c>
      <c r="D131" t="n">
        <v>10.1615</v>
      </c>
      <c r="E131" t="n">
        <v>9.84</v>
      </c>
      <c r="F131" t="n">
        <v>7.26</v>
      </c>
      <c r="G131" t="n">
        <v>54.44</v>
      </c>
      <c r="H131" t="n">
        <v>1.03</v>
      </c>
      <c r="I131" t="n">
        <v>8</v>
      </c>
      <c r="J131" t="n">
        <v>172.08</v>
      </c>
      <c r="K131" t="n">
        <v>50.28</v>
      </c>
      <c r="L131" t="n">
        <v>10</v>
      </c>
      <c r="M131" t="n">
        <v>6</v>
      </c>
      <c r="N131" t="n">
        <v>31.8</v>
      </c>
      <c r="O131" t="n">
        <v>21457.64</v>
      </c>
      <c r="P131" t="n">
        <v>84.37</v>
      </c>
      <c r="Q131" t="n">
        <v>190</v>
      </c>
      <c r="R131" t="n">
        <v>30.75</v>
      </c>
      <c r="S131" t="n">
        <v>24.3</v>
      </c>
      <c r="T131" t="n">
        <v>2409.47</v>
      </c>
      <c r="U131" t="n">
        <v>0.79</v>
      </c>
      <c r="V131" t="n">
        <v>0.86</v>
      </c>
      <c r="W131" t="n">
        <v>2.96</v>
      </c>
      <c r="X131" t="n">
        <v>0.15</v>
      </c>
      <c r="Y131" t="n">
        <v>2</v>
      </c>
      <c r="Z131" t="n">
        <v>10</v>
      </c>
    </row>
    <row r="132">
      <c r="A132" t="n">
        <v>10</v>
      </c>
      <c r="B132" t="n">
        <v>80</v>
      </c>
      <c r="C132" t="inlineStr">
        <is>
          <t xml:space="preserve">CONCLUIDO	</t>
        </is>
      </c>
      <c r="D132" t="n">
        <v>10.2334</v>
      </c>
      <c r="E132" t="n">
        <v>9.77</v>
      </c>
      <c r="F132" t="n">
        <v>7.22</v>
      </c>
      <c r="G132" t="n">
        <v>61.9</v>
      </c>
      <c r="H132" t="n">
        <v>1.12</v>
      </c>
      <c r="I132" t="n">
        <v>7</v>
      </c>
      <c r="J132" t="n">
        <v>173.55</v>
      </c>
      <c r="K132" t="n">
        <v>50.28</v>
      </c>
      <c r="L132" t="n">
        <v>11</v>
      </c>
      <c r="M132" t="n">
        <v>5</v>
      </c>
      <c r="N132" t="n">
        <v>32.27</v>
      </c>
      <c r="O132" t="n">
        <v>21638.31</v>
      </c>
      <c r="P132" t="n">
        <v>83.73</v>
      </c>
      <c r="Q132" t="n">
        <v>190.02</v>
      </c>
      <c r="R132" t="n">
        <v>29.83</v>
      </c>
      <c r="S132" t="n">
        <v>24.3</v>
      </c>
      <c r="T132" t="n">
        <v>1953.57</v>
      </c>
      <c r="U132" t="n">
        <v>0.8100000000000001</v>
      </c>
      <c r="V132" t="n">
        <v>0.87</v>
      </c>
      <c r="W132" t="n">
        <v>2.95</v>
      </c>
      <c r="X132" t="n">
        <v>0.11</v>
      </c>
      <c r="Y132" t="n">
        <v>2</v>
      </c>
      <c r="Z132" t="n">
        <v>10</v>
      </c>
    </row>
    <row r="133">
      <c r="A133" t="n">
        <v>11</v>
      </c>
      <c r="B133" t="n">
        <v>80</v>
      </c>
      <c r="C133" t="inlineStr">
        <is>
          <t xml:space="preserve">CONCLUIDO	</t>
        </is>
      </c>
      <c r="D133" t="n">
        <v>10.2898</v>
      </c>
      <c r="E133" t="n">
        <v>9.720000000000001</v>
      </c>
      <c r="F133" t="n">
        <v>7.2</v>
      </c>
      <c r="G133" t="n">
        <v>72.01000000000001</v>
      </c>
      <c r="H133" t="n">
        <v>1.22</v>
      </c>
      <c r="I133" t="n">
        <v>6</v>
      </c>
      <c r="J133" t="n">
        <v>175.02</v>
      </c>
      <c r="K133" t="n">
        <v>50.28</v>
      </c>
      <c r="L133" t="n">
        <v>12</v>
      </c>
      <c r="M133" t="n">
        <v>4</v>
      </c>
      <c r="N133" t="n">
        <v>32.74</v>
      </c>
      <c r="O133" t="n">
        <v>21819.6</v>
      </c>
      <c r="P133" t="n">
        <v>82.23999999999999</v>
      </c>
      <c r="Q133" t="n">
        <v>190.03</v>
      </c>
      <c r="R133" t="n">
        <v>29.09</v>
      </c>
      <c r="S133" t="n">
        <v>24.3</v>
      </c>
      <c r="T133" t="n">
        <v>1586.54</v>
      </c>
      <c r="U133" t="n">
        <v>0.84</v>
      </c>
      <c r="V133" t="n">
        <v>0.87</v>
      </c>
      <c r="W133" t="n">
        <v>2.95</v>
      </c>
      <c r="X133" t="n">
        <v>0.09</v>
      </c>
      <c r="Y133" t="n">
        <v>2</v>
      </c>
      <c r="Z133" t="n">
        <v>10</v>
      </c>
    </row>
    <row r="134">
      <c r="A134" t="n">
        <v>12</v>
      </c>
      <c r="B134" t="n">
        <v>80</v>
      </c>
      <c r="C134" t="inlineStr">
        <is>
          <t xml:space="preserve">CONCLUIDO	</t>
        </is>
      </c>
      <c r="D134" t="n">
        <v>10.2866</v>
      </c>
      <c r="E134" t="n">
        <v>9.720000000000001</v>
      </c>
      <c r="F134" t="n">
        <v>7.2</v>
      </c>
      <c r="G134" t="n">
        <v>72.04000000000001</v>
      </c>
      <c r="H134" t="n">
        <v>1.31</v>
      </c>
      <c r="I134" t="n">
        <v>6</v>
      </c>
      <c r="J134" t="n">
        <v>176.49</v>
      </c>
      <c r="K134" t="n">
        <v>50.28</v>
      </c>
      <c r="L134" t="n">
        <v>13</v>
      </c>
      <c r="M134" t="n">
        <v>4</v>
      </c>
      <c r="N134" t="n">
        <v>33.21</v>
      </c>
      <c r="O134" t="n">
        <v>22001.54</v>
      </c>
      <c r="P134" t="n">
        <v>82.2</v>
      </c>
      <c r="Q134" t="n">
        <v>189.98</v>
      </c>
      <c r="R134" t="n">
        <v>29.28</v>
      </c>
      <c r="S134" t="n">
        <v>24.3</v>
      </c>
      <c r="T134" t="n">
        <v>1680.12</v>
      </c>
      <c r="U134" t="n">
        <v>0.83</v>
      </c>
      <c r="V134" t="n">
        <v>0.87</v>
      </c>
      <c r="W134" t="n">
        <v>2.95</v>
      </c>
      <c r="X134" t="n">
        <v>0.1</v>
      </c>
      <c r="Y134" t="n">
        <v>2</v>
      </c>
      <c r="Z134" t="n">
        <v>10</v>
      </c>
    </row>
    <row r="135">
      <c r="A135" t="n">
        <v>13</v>
      </c>
      <c r="B135" t="n">
        <v>80</v>
      </c>
      <c r="C135" t="inlineStr">
        <is>
          <t xml:space="preserve">CONCLUIDO	</t>
        </is>
      </c>
      <c r="D135" t="n">
        <v>10.2851</v>
      </c>
      <c r="E135" t="n">
        <v>9.720000000000001</v>
      </c>
      <c r="F135" t="n">
        <v>7.21</v>
      </c>
      <c r="G135" t="n">
        <v>72.05</v>
      </c>
      <c r="H135" t="n">
        <v>1.4</v>
      </c>
      <c r="I135" t="n">
        <v>6</v>
      </c>
      <c r="J135" t="n">
        <v>177.97</v>
      </c>
      <c r="K135" t="n">
        <v>50.28</v>
      </c>
      <c r="L135" t="n">
        <v>14</v>
      </c>
      <c r="M135" t="n">
        <v>4</v>
      </c>
      <c r="N135" t="n">
        <v>33.69</v>
      </c>
      <c r="O135" t="n">
        <v>22184.13</v>
      </c>
      <c r="P135" t="n">
        <v>81.09999999999999</v>
      </c>
      <c r="Q135" t="n">
        <v>189.98</v>
      </c>
      <c r="R135" t="n">
        <v>29.25</v>
      </c>
      <c r="S135" t="n">
        <v>24.3</v>
      </c>
      <c r="T135" t="n">
        <v>1665.73</v>
      </c>
      <c r="U135" t="n">
        <v>0.83</v>
      </c>
      <c r="V135" t="n">
        <v>0.87</v>
      </c>
      <c r="W135" t="n">
        <v>2.95</v>
      </c>
      <c r="X135" t="n">
        <v>0.1</v>
      </c>
      <c r="Y135" t="n">
        <v>2</v>
      </c>
      <c r="Z135" t="n">
        <v>10</v>
      </c>
    </row>
    <row r="136">
      <c r="A136" t="n">
        <v>14</v>
      </c>
      <c r="B136" t="n">
        <v>80</v>
      </c>
      <c r="C136" t="inlineStr">
        <is>
          <t xml:space="preserve">CONCLUIDO	</t>
        </is>
      </c>
      <c r="D136" t="n">
        <v>10.3365</v>
      </c>
      <c r="E136" t="n">
        <v>9.67</v>
      </c>
      <c r="F136" t="n">
        <v>7.19</v>
      </c>
      <c r="G136" t="n">
        <v>86.27</v>
      </c>
      <c r="H136" t="n">
        <v>1.48</v>
      </c>
      <c r="I136" t="n">
        <v>5</v>
      </c>
      <c r="J136" t="n">
        <v>179.46</v>
      </c>
      <c r="K136" t="n">
        <v>50.28</v>
      </c>
      <c r="L136" t="n">
        <v>15</v>
      </c>
      <c r="M136" t="n">
        <v>3</v>
      </c>
      <c r="N136" t="n">
        <v>34.18</v>
      </c>
      <c r="O136" t="n">
        <v>22367.38</v>
      </c>
      <c r="P136" t="n">
        <v>80.38</v>
      </c>
      <c r="Q136" t="n">
        <v>189.96</v>
      </c>
      <c r="R136" t="n">
        <v>28.77</v>
      </c>
      <c r="S136" t="n">
        <v>24.3</v>
      </c>
      <c r="T136" t="n">
        <v>1433.03</v>
      </c>
      <c r="U136" t="n">
        <v>0.84</v>
      </c>
      <c r="V136" t="n">
        <v>0.87</v>
      </c>
      <c r="W136" t="n">
        <v>2.95</v>
      </c>
      <c r="X136" t="n">
        <v>0.08</v>
      </c>
      <c r="Y136" t="n">
        <v>2</v>
      </c>
      <c r="Z136" t="n">
        <v>10</v>
      </c>
    </row>
    <row r="137">
      <c r="A137" t="n">
        <v>15</v>
      </c>
      <c r="B137" t="n">
        <v>80</v>
      </c>
      <c r="C137" t="inlineStr">
        <is>
          <t xml:space="preserve">CONCLUIDO	</t>
        </is>
      </c>
      <c r="D137" t="n">
        <v>10.3392</v>
      </c>
      <c r="E137" t="n">
        <v>9.67</v>
      </c>
      <c r="F137" t="n">
        <v>7.19</v>
      </c>
      <c r="G137" t="n">
        <v>86.23999999999999</v>
      </c>
      <c r="H137" t="n">
        <v>1.57</v>
      </c>
      <c r="I137" t="n">
        <v>5</v>
      </c>
      <c r="J137" t="n">
        <v>180.95</v>
      </c>
      <c r="K137" t="n">
        <v>50.28</v>
      </c>
      <c r="L137" t="n">
        <v>16</v>
      </c>
      <c r="M137" t="n">
        <v>3</v>
      </c>
      <c r="N137" t="n">
        <v>34.67</v>
      </c>
      <c r="O137" t="n">
        <v>22551.28</v>
      </c>
      <c r="P137" t="n">
        <v>80.06</v>
      </c>
      <c r="Q137" t="n">
        <v>189.98</v>
      </c>
      <c r="R137" t="n">
        <v>28.69</v>
      </c>
      <c r="S137" t="n">
        <v>24.3</v>
      </c>
      <c r="T137" t="n">
        <v>1393.71</v>
      </c>
      <c r="U137" t="n">
        <v>0.85</v>
      </c>
      <c r="V137" t="n">
        <v>0.87</v>
      </c>
      <c r="W137" t="n">
        <v>2.95</v>
      </c>
      <c r="X137" t="n">
        <v>0.08</v>
      </c>
      <c r="Y137" t="n">
        <v>2</v>
      </c>
      <c r="Z137" t="n">
        <v>10</v>
      </c>
    </row>
    <row r="138">
      <c r="A138" t="n">
        <v>16</v>
      </c>
      <c r="B138" t="n">
        <v>80</v>
      </c>
      <c r="C138" t="inlineStr">
        <is>
          <t xml:space="preserve">CONCLUIDO	</t>
        </is>
      </c>
      <c r="D138" t="n">
        <v>10.3505</v>
      </c>
      <c r="E138" t="n">
        <v>9.66</v>
      </c>
      <c r="F138" t="n">
        <v>7.18</v>
      </c>
      <c r="G138" t="n">
        <v>86.11</v>
      </c>
      <c r="H138" t="n">
        <v>1.65</v>
      </c>
      <c r="I138" t="n">
        <v>5</v>
      </c>
      <c r="J138" t="n">
        <v>182.45</v>
      </c>
      <c r="K138" t="n">
        <v>50.28</v>
      </c>
      <c r="L138" t="n">
        <v>17</v>
      </c>
      <c r="M138" t="n">
        <v>3</v>
      </c>
      <c r="N138" t="n">
        <v>35.17</v>
      </c>
      <c r="O138" t="n">
        <v>22735.98</v>
      </c>
      <c r="P138" t="n">
        <v>78.94</v>
      </c>
      <c r="Q138" t="n">
        <v>189.99</v>
      </c>
      <c r="R138" t="n">
        <v>28.36</v>
      </c>
      <c r="S138" t="n">
        <v>24.3</v>
      </c>
      <c r="T138" t="n">
        <v>1224.96</v>
      </c>
      <c r="U138" t="n">
        <v>0.86</v>
      </c>
      <c r="V138" t="n">
        <v>0.87</v>
      </c>
      <c r="W138" t="n">
        <v>2.95</v>
      </c>
      <c r="X138" t="n">
        <v>0.07000000000000001</v>
      </c>
      <c r="Y138" t="n">
        <v>2</v>
      </c>
      <c r="Z138" t="n">
        <v>10</v>
      </c>
    </row>
    <row r="139">
      <c r="A139" t="n">
        <v>17</v>
      </c>
      <c r="B139" t="n">
        <v>80</v>
      </c>
      <c r="C139" t="inlineStr">
        <is>
          <t xml:space="preserve">CONCLUIDO	</t>
        </is>
      </c>
      <c r="D139" t="n">
        <v>10.3398</v>
      </c>
      <c r="E139" t="n">
        <v>9.67</v>
      </c>
      <c r="F139" t="n">
        <v>7.19</v>
      </c>
      <c r="G139" t="n">
        <v>86.23</v>
      </c>
      <c r="H139" t="n">
        <v>1.74</v>
      </c>
      <c r="I139" t="n">
        <v>5</v>
      </c>
      <c r="J139" t="n">
        <v>183.95</v>
      </c>
      <c r="K139" t="n">
        <v>50.28</v>
      </c>
      <c r="L139" t="n">
        <v>18</v>
      </c>
      <c r="M139" t="n">
        <v>3</v>
      </c>
      <c r="N139" t="n">
        <v>35.67</v>
      </c>
      <c r="O139" t="n">
        <v>22921.24</v>
      </c>
      <c r="P139" t="n">
        <v>77.48999999999999</v>
      </c>
      <c r="Q139" t="n">
        <v>189.96</v>
      </c>
      <c r="R139" t="n">
        <v>28.64</v>
      </c>
      <c r="S139" t="n">
        <v>24.3</v>
      </c>
      <c r="T139" t="n">
        <v>1366.8</v>
      </c>
      <c r="U139" t="n">
        <v>0.85</v>
      </c>
      <c r="V139" t="n">
        <v>0.87</v>
      </c>
      <c r="W139" t="n">
        <v>2.95</v>
      </c>
      <c r="X139" t="n">
        <v>0.08</v>
      </c>
      <c r="Y139" t="n">
        <v>2</v>
      </c>
      <c r="Z139" t="n">
        <v>10</v>
      </c>
    </row>
    <row r="140">
      <c r="A140" t="n">
        <v>18</v>
      </c>
      <c r="B140" t="n">
        <v>80</v>
      </c>
      <c r="C140" t="inlineStr">
        <is>
          <t xml:space="preserve">CONCLUIDO	</t>
        </is>
      </c>
      <c r="D140" t="n">
        <v>10.3998</v>
      </c>
      <c r="E140" t="n">
        <v>9.619999999999999</v>
      </c>
      <c r="F140" t="n">
        <v>7.16</v>
      </c>
      <c r="G140" t="n">
        <v>107.43</v>
      </c>
      <c r="H140" t="n">
        <v>1.82</v>
      </c>
      <c r="I140" t="n">
        <v>4</v>
      </c>
      <c r="J140" t="n">
        <v>185.46</v>
      </c>
      <c r="K140" t="n">
        <v>50.28</v>
      </c>
      <c r="L140" t="n">
        <v>19</v>
      </c>
      <c r="M140" t="n">
        <v>2</v>
      </c>
      <c r="N140" t="n">
        <v>36.18</v>
      </c>
      <c r="O140" t="n">
        <v>23107.19</v>
      </c>
      <c r="P140" t="n">
        <v>77.06</v>
      </c>
      <c r="Q140" t="n">
        <v>190.01</v>
      </c>
      <c r="R140" t="n">
        <v>27.95</v>
      </c>
      <c r="S140" t="n">
        <v>24.3</v>
      </c>
      <c r="T140" t="n">
        <v>1027.06</v>
      </c>
      <c r="U140" t="n">
        <v>0.87</v>
      </c>
      <c r="V140" t="n">
        <v>0.87</v>
      </c>
      <c r="W140" t="n">
        <v>2.94</v>
      </c>
      <c r="X140" t="n">
        <v>0.05</v>
      </c>
      <c r="Y140" t="n">
        <v>2</v>
      </c>
      <c r="Z140" t="n">
        <v>10</v>
      </c>
    </row>
    <row r="141">
      <c r="A141" t="n">
        <v>19</v>
      </c>
      <c r="B141" t="n">
        <v>80</v>
      </c>
      <c r="C141" t="inlineStr">
        <is>
          <t xml:space="preserve">CONCLUIDO	</t>
        </is>
      </c>
      <c r="D141" t="n">
        <v>10.4022</v>
      </c>
      <c r="E141" t="n">
        <v>9.609999999999999</v>
      </c>
      <c r="F141" t="n">
        <v>7.16</v>
      </c>
      <c r="G141" t="n">
        <v>107.4</v>
      </c>
      <c r="H141" t="n">
        <v>1.9</v>
      </c>
      <c r="I141" t="n">
        <v>4</v>
      </c>
      <c r="J141" t="n">
        <v>186.97</v>
      </c>
      <c r="K141" t="n">
        <v>50.28</v>
      </c>
      <c r="L141" t="n">
        <v>20</v>
      </c>
      <c r="M141" t="n">
        <v>2</v>
      </c>
      <c r="N141" t="n">
        <v>36.69</v>
      </c>
      <c r="O141" t="n">
        <v>23293.82</v>
      </c>
      <c r="P141" t="n">
        <v>76.73</v>
      </c>
      <c r="Q141" t="n">
        <v>189.96</v>
      </c>
      <c r="R141" t="n">
        <v>27.88</v>
      </c>
      <c r="S141" t="n">
        <v>24.3</v>
      </c>
      <c r="T141" t="n">
        <v>992.16</v>
      </c>
      <c r="U141" t="n">
        <v>0.87</v>
      </c>
      <c r="V141" t="n">
        <v>0.87</v>
      </c>
      <c r="W141" t="n">
        <v>2.94</v>
      </c>
      <c r="X141" t="n">
        <v>0.05</v>
      </c>
      <c r="Y141" t="n">
        <v>2</v>
      </c>
      <c r="Z141" t="n">
        <v>10</v>
      </c>
    </row>
    <row r="142">
      <c r="A142" t="n">
        <v>20</v>
      </c>
      <c r="B142" t="n">
        <v>80</v>
      </c>
      <c r="C142" t="inlineStr">
        <is>
          <t xml:space="preserve">CONCLUIDO	</t>
        </is>
      </c>
      <c r="D142" t="n">
        <v>10.4007</v>
      </c>
      <c r="E142" t="n">
        <v>9.609999999999999</v>
      </c>
      <c r="F142" t="n">
        <v>7.16</v>
      </c>
      <c r="G142" t="n">
        <v>107.42</v>
      </c>
      <c r="H142" t="n">
        <v>1.98</v>
      </c>
      <c r="I142" t="n">
        <v>4</v>
      </c>
      <c r="J142" t="n">
        <v>188.49</v>
      </c>
      <c r="K142" t="n">
        <v>50.28</v>
      </c>
      <c r="L142" t="n">
        <v>21</v>
      </c>
      <c r="M142" t="n">
        <v>2</v>
      </c>
      <c r="N142" t="n">
        <v>37.21</v>
      </c>
      <c r="O142" t="n">
        <v>23481.16</v>
      </c>
      <c r="P142" t="n">
        <v>76.23</v>
      </c>
      <c r="Q142" t="n">
        <v>189.97</v>
      </c>
      <c r="R142" t="n">
        <v>27.94</v>
      </c>
      <c r="S142" t="n">
        <v>24.3</v>
      </c>
      <c r="T142" t="n">
        <v>1023.99</v>
      </c>
      <c r="U142" t="n">
        <v>0.87</v>
      </c>
      <c r="V142" t="n">
        <v>0.87</v>
      </c>
      <c r="W142" t="n">
        <v>2.94</v>
      </c>
      <c r="X142" t="n">
        <v>0.05</v>
      </c>
      <c r="Y142" t="n">
        <v>2</v>
      </c>
      <c r="Z142" t="n">
        <v>10</v>
      </c>
    </row>
    <row r="143">
      <c r="A143" t="n">
        <v>21</v>
      </c>
      <c r="B143" t="n">
        <v>80</v>
      </c>
      <c r="C143" t="inlineStr">
        <is>
          <t xml:space="preserve">CONCLUIDO	</t>
        </is>
      </c>
      <c r="D143" t="n">
        <v>10.398</v>
      </c>
      <c r="E143" t="n">
        <v>9.619999999999999</v>
      </c>
      <c r="F143" t="n">
        <v>7.16</v>
      </c>
      <c r="G143" t="n">
        <v>107.46</v>
      </c>
      <c r="H143" t="n">
        <v>2.05</v>
      </c>
      <c r="I143" t="n">
        <v>4</v>
      </c>
      <c r="J143" t="n">
        <v>190.01</v>
      </c>
      <c r="K143" t="n">
        <v>50.28</v>
      </c>
      <c r="L143" t="n">
        <v>22</v>
      </c>
      <c r="M143" t="n">
        <v>0</v>
      </c>
      <c r="N143" t="n">
        <v>37.74</v>
      </c>
      <c r="O143" t="n">
        <v>23669.2</v>
      </c>
      <c r="P143" t="n">
        <v>75.89</v>
      </c>
      <c r="Q143" t="n">
        <v>190.05</v>
      </c>
      <c r="R143" t="n">
        <v>27.89</v>
      </c>
      <c r="S143" t="n">
        <v>24.3</v>
      </c>
      <c r="T143" t="n">
        <v>995.97</v>
      </c>
      <c r="U143" t="n">
        <v>0.87</v>
      </c>
      <c r="V143" t="n">
        <v>0.87</v>
      </c>
      <c r="W143" t="n">
        <v>2.95</v>
      </c>
      <c r="X143" t="n">
        <v>0.06</v>
      </c>
      <c r="Y143" t="n">
        <v>2</v>
      </c>
      <c r="Z143" t="n">
        <v>10</v>
      </c>
    </row>
    <row r="144">
      <c r="A144" t="n">
        <v>0</v>
      </c>
      <c r="B144" t="n">
        <v>35</v>
      </c>
      <c r="C144" t="inlineStr">
        <is>
          <t xml:space="preserve">CONCLUIDO	</t>
        </is>
      </c>
      <c r="D144" t="n">
        <v>9.2973</v>
      </c>
      <c r="E144" t="n">
        <v>10.76</v>
      </c>
      <c r="F144" t="n">
        <v>8.050000000000001</v>
      </c>
      <c r="G144" t="n">
        <v>10.28</v>
      </c>
      <c r="H144" t="n">
        <v>0.22</v>
      </c>
      <c r="I144" t="n">
        <v>47</v>
      </c>
      <c r="J144" t="n">
        <v>80.84</v>
      </c>
      <c r="K144" t="n">
        <v>35.1</v>
      </c>
      <c r="L144" t="n">
        <v>1</v>
      </c>
      <c r="M144" t="n">
        <v>45</v>
      </c>
      <c r="N144" t="n">
        <v>9.74</v>
      </c>
      <c r="O144" t="n">
        <v>10204.21</v>
      </c>
      <c r="P144" t="n">
        <v>63.31</v>
      </c>
      <c r="Q144" t="n">
        <v>190.29</v>
      </c>
      <c r="R144" t="n">
        <v>55.27</v>
      </c>
      <c r="S144" t="n">
        <v>24.3</v>
      </c>
      <c r="T144" t="n">
        <v>14474.54</v>
      </c>
      <c r="U144" t="n">
        <v>0.44</v>
      </c>
      <c r="V144" t="n">
        <v>0.78</v>
      </c>
      <c r="W144" t="n">
        <v>3.02</v>
      </c>
      <c r="X144" t="n">
        <v>0.9399999999999999</v>
      </c>
      <c r="Y144" t="n">
        <v>2</v>
      </c>
      <c r="Z144" t="n">
        <v>10</v>
      </c>
    </row>
    <row r="145">
      <c r="A145" t="n">
        <v>1</v>
      </c>
      <c r="B145" t="n">
        <v>35</v>
      </c>
      <c r="C145" t="inlineStr">
        <is>
          <t xml:space="preserve">CONCLUIDO	</t>
        </is>
      </c>
      <c r="D145" t="n">
        <v>10.2136</v>
      </c>
      <c r="E145" t="n">
        <v>9.789999999999999</v>
      </c>
      <c r="F145" t="n">
        <v>7.52</v>
      </c>
      <c r="G145" t="n">
        <v>20.51</v>
      </c>
      <c r="H145" t="n">
        <v>0.43</v>
      </c>
      <c r="I145" t="n">
        <v>22</v>
      </c>
      <c r="J145" t="n">
        <v>82.04000000000001</v>
      </c>
      <c r="K145" t="n">
        <v>35.1</v>
      </c>
      <c r="L145" t="n">
        <v>2</v>
      </c>
      <c r="M145" t="n">
        <v>20</v>
      </c>
      <c r="N145" t="n">
        <v>9.94</v>
      </c>
      <c r="O145" t="n">
        <v>10352.53</v>
      </c>
      <c r="P145" t="n">
        <v>57.61</v>
      </c>
      <c r="Q145" t="n">
        <v>190.07</v>
      </c>
      <c r="R145" t="n">
        <v>39.15</v>
      </c>
      <c r="S145" t="n">
        <v>24.3</v>
      </c>
      <c r="T145" t="n">
        <v>6535.28</v>
      </c>
      <c r="U145" t="n">
        <v>0.62</v>
      </c>
      <c r="V145" t="n">
        <v>0.83</v>
      </c>
      <c r="W145" t="n">
        <v>2.97</v>
      </c>
      <c r="X145" t="n">
        <v>0.41</v>
      </c>
      <c r="Y145" t="n">
        <v>2</v>
      </c>
      <c r="Z145" t="n">
        <v>10</v>
      </c>
    </row>
    <row r="146">
      <c r="A146" t="n">
        <v>2</v>
      </c>
      <c r="B146" t="n">
        <v>35</v>
      </c>
      <c r="C146" t="inlineStr">
        <is>
          <t xml:space="preserve">CONCLUIDO	</t>
        </is>
      </c>
      <c r="D146" t="n">
        <v>10.5014</v>
      </c>
      <c r="E146" t="n">
        <v>9.52</v>
      </c>
      <c r="F146" t="n">
        <v>7.37</v>
      </c>
      <c r="G146" t="n">
        <v>29.49</v>
      </c>
      <c r="H146" t="n">
        <v>0.63</v>
      </c>
      <c r="I146" t="n">
        <v>15</v>
      </c>
      <c r="J146" t="n">
        <v>83.25</v>
      </c>
      <c r="K146" t="n">
        <v>35.1</v>
      </c>
      <c r="L146" t="n">
        <v>3</v>
      </c>
      <c r="M146" t="n">
        <v>13</v>
      </c>
      <c r="N146" t="n">
        <v>10.15</v>
      </c>
      <c r="O146" t="n">
        <v>10501.19</v>
      </c>
      <c r="P146" t="n">
        <v>54.84</v>
      </c>
      <c r="Q146" t="n">
        <v>190.02</v>
      </c>
      <c r="R146" t="n">
        <v>34.58</v>
      </c>
      <c r="S146" t="n">
        <v>24.3</v>
      </c>
      <c r="T146" t="n">
        <v>4288.47</v>
      </c>
      <c r="U146" t="n">
        <v>0.7</v>
      </c>
      <c r="V146" t="n">
        <v>0.85</v>
      </c>
      <c r="W146" t="n">
        <v>2.96</v>
      </c>
      <c r="X146" t="n">
        <v>0.26</v>
      </c>
      <c r="Y146" t="n">
        <v>2</v>
      </c>
      <c r="Z146" t="n">
        <v>10</v>
      </c>
    </row>
    <row r="147">
      <c r="A147" t="n">
        <v>3</v>
      </c>
      <c r="B147" t="n">
        <v>35</v>
      </c>
      <c r="C147" t="inlineStr">
        <is>
          <t xml:space="preserve">CONCLUIDO	</t>
        </is>
      </c>
      <c r="D147" t="n">
        <v>10.6458</v>
      </c>
      <c r="E147" t="n">
        <v>9.390000000000001</v>
      </c>
      <c r="F147" t="n">
        <v>7.31</v>
      </c>
      <c r="G147" t="n">
        <v>39.88</v>
      </c>
      <c r="H147" t="n">
        <v>0.83</v>
      </c>
      <c r="I147" t="n">
        <v>11</v>
      </c>
      <c r="J147" t="n">
        <v>84.45999999999999</v>
      </c>
      <c r="K147" t="n">
        <v>35.1</v>
      </c>
      <c r="L147" t="n">
        <v>4</v>
      </c>
      <c r="M147" t="n">
        <v>9</v>
      </c>
      <c r="N147" t="n">
        <v>10.36</v>
      </c>
      <c r="O147" t="n">
        <v>10650.22</v>
      </c>
      <c r="P147" t="n">
        <v>52.74</v>
      </c>
      <c r="Q147" t="n">
        <v>190.02</v>
      </c>
      <c r="R147" t="n">
        <v>32.49</v>
      </c>
      <c r="S147" t="n">
        <v>24.3</v>
      </c>
      <c r="T147" t="n">
        <v>3262.55</v>
      </c>
      <c r="U147" t="n">
        <v>0.75</v>
      </c>
      <c r="V147" t="n">
        <v>0.86</v>
      </c>
      <c r="W147" t="n">
        <v>2.96</v>
      </c>
      <c r="X147" t="n">
        <v>0.2</v>
      </c>
      <c r="Y147" t="n">
        <v>2</v>
      </c>
      <c r="Z147" t="n">
        <v>10</v>
      </c>
    </row>
    <row r="148">
      <c r="A148" t="n">
        <v>4</v>
      </c>
      <c r="B148" t="n">
        <v>35</v>
      </c>
      <c r="C148" t="inlineStr">
        <is>
          <t xml:space="preserve">CONCLUIDO	</t>
        </is>
      </c>
      <c r="D148" t="n">
        <v>10.7344</v>
      </c>
      <c r="E148" t="n">
        <v>9.32</v>
      </c>
      <c r="F148" t="n">
        <v>7.27</v>
      </c>
      <c r="G148" t="n">
        <v>48.46</v>
      </c>
      <c r="H148" t="n">
        <v>1.02</v>
      </c>
      <c r="I148" t="n">
        <v>9</v>
      </c>
      <c r="J148" t="n">
        <v>85.67</v>
      </c>
      <c r="K148" t="n">
        <v>35.1</v>
      </c>
      <c r="L148" t="n">
        <v>5</v>
      </c>
      <c r="M148" t="n">
        <v>7</v>
      </c>
      <c r="N148" t="n">
        <v>10.57</v>
      </c>
      <c r="O148" t="n">
        <v>10799.59</v>
      </c>
      <c r="P148" t="n">
        <v>50.42</v>
      </c>
      <c r="Q148" t="n">
        <v>190.02</v>
      </c>
      <c r="R148" t="n">
        <v>31.41</v>
      </c>
      <c r="S148" t="n">
        <v>24.3</v>
      </c>
      <c r="T148" t="n">
        <v>2734.76</v>
      </c>
      <c r="U148" t="n">
        <v>0.77</v>
      </c>
      <c r="V148" t="n">
        <v>0.86</v>
      </c>
      <c r="W148" t="n">
        <v>2.95</v>
      </c>
      <c r="X148" t="n">
        <v>0.16</v>
      </c>
      <c r="Y148" t="n">
        <v>2</v>
      </c>
      <c r="Z148" t="n">
        <v>10</v>
      </c>
    </row>
    <row r="149">
      <c r="A149" t="n">
        <v>5</v>
      </c>
      <c r="B149" t="n">
        <v>35</v>
      </c>
      <c r="C149" t="inlineStr">
        <is>
          <t xml:space="preserve">CONCLUIDO	</t>
        </is>
      </c>
      <c r="D149" t="n">
        <v>10.8232</v>
      </c>
      <c r="E149" t="n">
        <v>9.24</v>
      </c>
      <c r="F149" t="n">
        <v>7.23</v>
      </c>
      <c r="G149" t="n">
        <v>61.95</v>
      </c>
      <c r="H149" t="n">
        <v>1.21</v>
      </c>
      <c r="I149" t="n">
        <v>7</v>
      </c>
      <c r="J149" t="n">
        <v>86.88</v>
      </c>
      <c r="K149" t="n">
        <v>35.1</v>
      </c>
      <c r="L149" t="n">
        <v>6</v>
      </c>
      <c r="M149" t="n">
        <v>4</v>
      </c>
      <c r="N149" t="n">
        <v>10.78</v>
      </c>
      <c r="O149" t="n">
        <v>10949.33</v>
      </c>
      <c r="P149" t="n">
        <v>48.65</v>
      </c>
      <c r="Q149" t="n">
        <v>189.96</v>
      </c>
      <c r="R149" t="n">
        <v>29.91</v>
      </c>
      <c r="S149" t="n">
        <v>24.3</v>
      </c>
      <c r="T149" t="n">
        <v>1994.13</v>
      </c>
      <c r="U149" t="n">
        <v>0.8100000000000001</v>
      </c>
      <c r="V149" t="n">
        <v>0.87</v>
      </c>
      <c r="W149" t="n">
        <v>2.95</v>
      </c>
      <c r="X149" t="n">
        <v>0.12</v>
      </c>
      <c r="Y149" t="n">
        <v>2</v>
      </c>
      <c r="Z149" t="n">
        <v>10</v>
      </c>
    </row>
    <row r="150">
      <c r="A150" t="n">
        <v>6</v>
      </c>
      <c r="B150" t="n">
        <v>35</v>
      </c>
      <c r="C150" t="inlineStr">
        <is>
          <t xml:space="preserve">CONCLUIDO	</t>
        </is>
      </c>
      <c r="D150" t="n">
        <v>10.816</v>
      </c>
      <c r="E150" t="n">
        <v>9.25</v>
      </c>
      <c r="F150" t="n">
        <v>7.23</v>
      </c>
      <c r="G150" t="n">
        <v>62</v>
      </c>
      <c r="H150" t="n">
        <v>1.39</v>
      </c>
      <c r="I150" t="n">
        <v>7</v>
      </c>
      <c r="J150" t="n">
        <v>88.09999999999999</v>
      </c>
      <c r="K150" t="n">
        <v>35.1</v>
      </c>
      <c r="L150" t="n">
        <v>7</v>
      </c>
      <c r="M150" t="n">
        <v>0</v>
      </c>
      <c r="N150" t="n">
        <v>11</v>
      </c>
      <c r="O150" t="n">
        <v>11099.43</v>
      </c>
      <c r="P150" t="n">
        <v>48.83</v>
      </c>
      <c r="Q150" t="n">
        <v>190.01</v>
      </c>
      <c r="R150" t="n">
        <v>29.77</v>
      </c>
      <c r="S150" t="n">
        <v>24.3</v>
      </c>
      <c r="T150" t="n">
        <v>1924.76</v>
      </c>
      <c r="U150" t="n">
        <v>0.82</v>
      </c>
      <c r="V150" t="n">
        <v>0.87</v>
      </c>
      <c r="W150" t="n">
        <v>2.96</v>
      </c>
      <c r="X150" t="n">
        <v>0.13</v>
      </c>
      <c r="Y150" t="n">
        <v>2</v>
      </c>
      <c r="Z150" t="n">
        <v>10</v>
      </c>
    </row>
    <row r="151">
      <c r="A151" t="n">
        <v>0</v>
      </c>
      <c r="B151" t="n">
        <v>50</v>
      </c>
      <c r="C151" t="inlineStr">
        <is>
          <t xml:space="preserve">CONCLUIDO	</t>
        </is>
      </c>
      <c r="D151" t="n">
        <v>8.6188</v>
      </c>
      <c r="E151" t="n">
        <v>11.6</v>
      </c>
      <c r="F151" t="n">
        <v>8.279999999999999</v>
      </c>
      <c r="G151" t="n">
        <v>8.56</v>
      </c>
      <c r="H151" t="n">
        <v>0.16</v>
      </c>
      <c r="I151" t="n">
        <v>58</v>
      </c>
      <c r="J151" t="n">
        <v>107.41</v>
      </c>
      <c r="K151" t="n">
        <v>41.65</v>
      </c>
      <c r="L151" t="n">
        <v>1</v>
      </c>
      <c r="M151" t="n">
        <v>56</v>
      </c>
      <c r="N151" t="n">
        <v>14.77</v>
      </c>
      <c r="O151" t="n">
        <v>13481.73</v>
      </c>
      <c r="P151" t="n">
        <v>79.43000000000001</v>
      </c>
      <c r="Q151" t="n">
        <v>190.61</v>
      </c>
      <c r="R151" t="n">
        <v>62.43</v>
      </c>
      <c r="S151" t="n">
        <v>24.3</v>
      </c>
      <c r="T151" t="n">
        <v>17999.24</v>
      </c>
      <c r="U151" t="n">
        <v>0.39</v>
      </c>
      <c r="V151" t="n">
        <v>0.76</v>
      </c>
      <c r="W151" t="n">
        <v>3.03</v>
      </c>
      <c r="X151" t="n">
        <v>1.16</v>
      </c>
      <c r="Y151" t="n">
        <v>2</v>
      </c>
      <c r="Z151" t="n">
        <v>10</v>
      </c>
    </row>
    <row r="152">
      <c r="A152" t="n">
        <v>1</v>
      </c>
      <c r="B152" t="n">
        <v>50</v>
      </c>
      <c r="C152" t="inlineStr">
        <is>
          <t xml:space="preserve">CONCLUIDO	</t>
        </is>
      </c>
      <c r="D152" t="n">
        <v>9.7239</v>
      </c>
      <c r="E152" t="n">
        <v>10.28</v>
      </c>
      <c r="F152" t="n">
        <v>7.65</v>
      </c>
      <c r="G152" t="n">
        <v>17</v>
      </c>
      <c r="H152" t="n">
        <v>0.32</v>
      </c>
      <c r="I152" t="n">
        <v>27</v>
      </c>
      <c r="J152" t="n">
        <v>108.68</v>
      </c>
      <c r="K152" t="n">
        <v>41.65</v>
      </c>
      <c r="L152" t="n">
        <v>2</v>
      </c>
      <c r="M152" t="n">
        <v>25</v>
      </c>
      <c r="N152" t="n">
        <v>15.03</v>
      </c>
      <c r="O152" t="n">
        <v>13638.32</v>
      </c>
      <c r="P152" t="n">
        <v>72.31</v>
      </c>
      <c r="Q152" t="n">
        <v>190.13</v>
      </c>
      <c r="R152" t="n">
        <v>42.81</v>
      </c>
      <c r="S152" t="n">
        <v>24.3</v>
      </c>
      <c r="T152" t="n">
        <v>8339.879999999999</v>
      </c>
      <c r="U152" t="n">
        <v>0.57</v>
      </c>
      <c r="V152" t="n">
        <v>0.82</v>
      </c>
      <c r="W152" t="n">
        <v>2.99</v>
      </c>
      <c r="X152" t="n">
        <v>0.54</v>
      </c>
      <c r="Y152" t="n">
        <v>2</v>
      </c>
      <c r="Z152" t="n">
        <v>10</v>
      </c>
    </row>
    <row r="153">
      <c r="A153" t="n">
        <v>2</v>
      </c>
      <c r="B153" t="n">
        <v>50</v>
      </c>
      <c r="C153" t="inlineStr">
        <is>
          <t xml:space="preserve">CONCLUIDO	</t>
        </is>
      </c>
      <c r="D153" t="n">
        <v>10.1226</v>
      </c>
      <c r="E153" t="n">
        <v>9.880000000000001</v>
      </c>
      <c r="F153" t="n">
        <v>7.44</v>
      </c>
      <c r="G153" t="n">
        <v>24.81</v>
      </c>
      <c r="H153" t="n">
        <v>0.48</v>
      </c>
      <c r="I153" t="n">
        <v>18</v>
      </c>
      <c r="J153" t="n">
        <v>109.96</v>
      </c>
      <c r="K153" t="n">
        <v>41.65</v>
      </c>
      <c r="L153" t="n">
        <v>3</v>
      </c>
      <c r="M153" t="n">
        <v>16</v>
      </c>
      <c r="N153" t="n">
        <v>15.31</v>
      </c>
      <c r="O153" t="n">
        <v>13795.21</v>
      </c>
      <c r="P153" t="n">
        <v>69.3</v>
      </c>
      <c r="Q153" t="n">
        <v>190.05</v>
      </c>
      <c r="R153" t="n">
        <v>36.62</v>
      </c>
      <c r="S153" t="n">
        <v>24.3</v>
      </c>
      <c r="T153" t="n">
        <v>5291.21</v>
      </c>
      <c r="U153" t="n">
        <v>0.66</v>
      </c>
      <c r="V153" t="n">
        <v>0.84</v>
      </c>
      <c r="W153" t="n">
        <v>2.97</v>
      </c>
      <c r="X153" t="n">
        <v>0.33</v>
      </c>
      <c r="Y153" t="n">
        <v>2</v>
      </c>
      <c r="Z153" t="n">
        <v>10</v>
      </c>
    </row>
    <row r="154">
      <c r="A154" t="n">
        <v>3</v>
      </c>
      <c r="B154" t="n">
        <v>50</v>
      </c>
      <c r="C154" t="inlineStr">
        <is>
          <t xml:space="preserve">CONCLUIDO	</t>
        </is>
      </c>
      <c r="D154" t="n">
        <v>10.2813</v>
      </c>
      <c r="E154" t="n">
        <v>9.73</v>
      </c>
      <c r="F154" t="n">
        <v>7.38</v>
      </c>
      <c r="G154" t="n">
        <v>31.62</v>
      </c>
      <c r="H154" t="n">
        <v>0.63</v>
      </c>
      <c r="I154" t="n">
        <v>14</v>
      </c>
      <c r="J154" t="n">
        <v>111.23</v>
      </c>
      <c r="K154" t="n">
        <v>41.65</v>
      </c>
      <c r="L154" t="n">
        <v>4</v>
      </c>
      <c r="M154" t="n">
        <v>12</v>
      </c>
      <c r="N154" t="n">
        <v>15.58</v>
      </c>
      <c r="O154" t="n">
        <v>13952.52</v>
      </c>
      <c r="P154" t="n">
        <v>67.45999999999999</v>
      </c>
      <c r="Q154" t="n">
        <v>190.06</v>
      </c>
      <c r="R154" t="n">
        <v>34.74</v>
      </c>
      <c r="S154" t="n">
        <v>24.3</v>
      </c>
      <c r="T154" t="n">
        <v>4372.19</v>
      </c>
      <c r="U154" t="n">
        <v>0.7</v>
      </c>
      <c r="V154" t="n">
        <v>0.85</v>
      </c>
      <c r="W154" t="n">
        <v>2.96</v>
      </c>
      <c r="X154" t="n">
        <v>0.27</v>
      </c>
      <c r="Y154" t="n">
        <v>2</v>
      </c>
      <c r="Z154" t="n">
        <v>10</v>
      </c>
    </row>
    <row r="155">
      <c r="A155" t="n">
        <v>4</v>
      </c>
      <c r="B155" t="n">
        <v>50</v>
      </c>
      <c r="C155" t="inlineStr">
        <is>
          <t xml:space="preserve">CONCLUIDO	</t>
        </is>
      </c>
      <c r="D155" t="n">
        <v>10.4293</v>
      </c>
      <c r="E155" t="n">
        <v>9.59</v>
      </c>
      <c r="F155" t="n">
        <v>7.31</v>
      </c>
      <c r="G155" t="n">
        <v>39.86</v>
      </c>
      <c r="H155" t="n">
        <v>0.78</v>
      </c>
      <c r="I155" t="n">
        <v>11</v>
      </c>
      <c r="J155" t="n">
        <v>112.51</v>
      </c>
      <c r="K155" t="n">
        <v>41.65</v>
      </c>
      <c r="L155" t="n">
        <v>5</v>
      </c>
      <c r="M155" t="n">
        <v>9</v>
      </c>
      <c r="N155" t="n">
        <v>15.86</v>
      </c>
      <c r="O155" t="n">
        <v>14110.24</v>
      </c>
      <c r="P155" t="n">
        <v>65.78</v>
      </c>
      <c r="Q155" t="n">
        <v>190.06</v>
      </c>
      <c r="R155" t="n">
        <v>32.42</v>
      </c>
      <c r="S155" t="n">
        <v>24.3</v>
      </c>
      <c r="T155" t="n">
        <v>3225</v>
      </c>
      <c r="U155" t="n">
        <v>0.75</v>
      </c>
      <c r="V155" t="n">
        <v>0.86</v>
      </c>
      <c r="W155" t="n">
        <v>2.96</v>
      </c>
      <c r="X155" t="n">
        <v>0.2</v>
      </c>
      <c r="Y155" t="n">
        <v>2</v>
      </c>
      <c r="Z155" t="n">
        <v>10</v>
      </c>
    </row>
    <row r="156">
      <c r="A156" t="n">
        <v>5</v>
      </c>
      <c r="B156" t="n">
        <v>50</v>
      </c>
      <c r="C156" t="inlineStr">
        <is>
          <t xml:space="preserve">CONCLUIDO	</t>
        </is>
      </c>
      <c r="D156" t="n">
        <v>10.5248</v>
      </c>
      <c r="E156" t="n">
        <v>9.5</v>
      </c>
      <c r="F156" t="n">
        <v>7.27</v>
      </c>
      <c r="G156" t="n">
        <v>48.44</v>
      </c>
      <c r="H156" t="n">
        <v>0.93</v>
      </c>
      <c r="I156" t="n">
        <v>9</v>
      </c>
      <c r="J156" t="n">
        <v>113.79</v>
      </c>
      <c r="K156" t="n">
        <v>41.65</v>
      </c>
      <c r="L156" t="n">
        <v>6</v>
      </c>
      <c r="M156" t="n">
        <v>7</v>
      </c>
      <c r="N156" t="n">
        <v>16.14</v>
      </c>
      <c r="O156" t="n">
        <v>14268.39</v>
      </c>
      <c r="P156" t="n">
        <v>64.08</v>
      </c>
      <c r="Q156" t="n">
        <v>190.14</v>
      </c>
      <c r="R156" t="n">
        <v>31.31</v>
      </c>
      <c r="S156" t="n">
        <v>24.3</v>
      </c>
      <c r="T156" t="n">
        <v>2680.72</v>
      </c>
      <c r="U156" t="n">
        <v>0.78</v>
      </c>
      <c r="V156" t="n">
        <v>0.86</v>
      </c>
      <c r="W156" t="n">
        <v>2.95</v>
      </c>
      <c r="X156" t="n">
        <v>0.16</v>
      </c>
      <c r="Y156" t="n">
        <v>2</v>
      </c>
      <c r="Z156" t="n">
        <v>10</v>
      </c>
    </row>
    <row r="157">
      <c r="A157" t="n">
        <v>6</v>
      </c>
      <c r="B157" t="n">
        <v>50</v>
      </c>
      <c r="C157" t="inlineStr">
        <is>
          <t xml:space="preserve">CONCLUIDO	</t>
        </is>
      </c>
      <c r="D157" t="n">
        <v>10.5817</v>
      </c>
      <c r="E157" t="n">
        <v>9.449999999999999</v>
      </c>
      <c r="F157" t="n">
        <v>7.24</v>
      </c>
      <c r="G157" t="n">
        <v>54.27</v>
      </c>
      <c r="H157" t="n">
        <v>1.07</v>
      </c>
      <c r="I157" t="n">
        <v>8</v>
      </c>
      <c r="J157" t="n">
        <v>115.08</v>
      </c>
      <c r="K157" t="n">
        <v>41.65</v>
      </c>
      <c r="L157" t="n">
        <v>7</v>
      </c>
      <c r="M157" t="n">
        <v>6</v>
      </c>
      <c r="N157" t="n">
        <v>16.43</v>
      </c>
      <c r="O157" t="n">
        <v>14426.96</v>
      </c>
      <c r="P157" t="n">
        <v>62.66</v>
      </c>
      <c r="Q157" t="n">
        <v>189.98</v>
      </c>
      <c r="R157" t="n">
        <v>30.28</v>
      </c>
      <c r="S157" t="n">
        <v>24.3</v>
      </c>
      <c r="T157" t="n">
        <v>2172.09</v>
      </c>
      <c r="U157" t="n">
        <v>0.8</v>
      </c>
      <c r="V157" t="n">
        <v>0.87</v>
      </c>
      <c r="W157" t="n">
        <v>2.95</v>
      </c>
      <c r="X157" t="n">
        <v>0.13</v>
      </c>
      <c r="Y157" t="n">
        <v>2</v>
      </c>
      <c r="Z157" t="n">
        <v>10</v>
      </c>
    </row>
    <row r="158">
      <c r="A158" t="n">
        <v>7</v>
      </c>
      <c r="B158" t="n">
        <v>50</v>
      </c>
      <c r="C158" t="inlineStr">
        <is>
          <t xml:space="preserve">CONCLUIDO	</t>
        </is>
      </c>
      <c r="D158" t="n">
        <v>10.622</v>
      </c>
      <c r="E158" t="n">
        <v>9.41</v>
      </c>
      <c r="F158" t="n">
        <v>7.22</v>
      </c>
      <c r="G158" t="n">
        <v>61.91</v>
      </c>
      <c r="H158" t="n">
        <v>1.21</v>
      </c>
      <c r="I158" t="n">
        <v>7</v>
      </c>
      <c r="J158" t="n">
        <v>116.37</v>
      </c>
      <c r="K158" t="n">
        <v>41.65</v>
      </c>
      <c r="L158" t="n">
        <v>8</v>
      </c>
      <c r="M158" t="n">
        <v>5</v>
      </c>
      <c r="N158" t="n">
        <v>16.72</v>
      </c>
      <c r="O158" t="n">
        <v>14585.96</v>
      </c>
      <c r="P158" t="n">
        <v>61.38</v>
      </c>
      <c r="Q158" t="n">
        <v>190</v>
      </c>
      <c r="R158" t="n">
        <v>29.82</v>
      </c>
      <c r="S158" t="n">
        <v>24.3</v>
      </c>
      <c r="T158" t="n">
        <v>1946.35</v>
      </c>
      <c r="U158" t="n">
        <v>0.8100000000000001</v>
      </c>
      <c r="V158" t="n">
        <v>0.87</v>
      </c>
      <c r="W158" t="n">
        <v>2.95</v>
      </c>
      <c r="X158" t="n">
        <v>0.11</v>
      </c>
      <c r="Y158" t="n">
        <v>2</v>
      </c>
      <c r="Z158" t="n">
        <v>10</v>
      </c>
    </row>
    <row r="159">
      <c r="A159" t="n">
        <v>8</v>
      </c>
      <c r="B159" t="n">
        <v>50</v>
      </c>
      <c r="C159" t="inlineStr">
        <is>
          <t xml:space="preserve">CONCLUIDO	</t>
        </is>
      </c>
      <c r="D159" t="n">
        <v>10.6679</v>
      </c>
      <c r="E159" t="n">
        <v>9.369999999999999</v>
      </c>
      <c r="F159" t="n">
        <v>7.2</v>
      </c>
      <c r="G159" t="n">
        <v>72.04000000000001</v>
      </c>
      <c r="H159" t="n">
        <v>1.35</v>
      </c>
      <c r="I159" t="n">
        <v>6</v>
      </c>
      <c r="J159" t="n">
        <v>117.66</v>
      </c>
      <c r="K159" t="n">
        <v>41.65</v>
      </c>
      <c r="L159" t="n">
        <v>9</v>
      </c>
      <c r="M159" t="n">
        <v>4</v>
      </c>
      <c r="N159" t="n">
        <v>17.01</v>
      </c>
      <c r="O159" t="n">
        <v>14745.39</v>
      </c>
      <c r="P159" t="n">
        <v>59.9</v>
      </c>
      <c r="Q159" t="n">
        <v>189.96</v>
      </c>
      <c r="R159" t="n">
        <v>29.2</v>
      </c>
      <c r="S159" t="n">
        <v>24.3</v>
      </c>
      <c r="T159" t="n">
        <v>1642.69</v>
      </c>
      <c r="U159" t="n">
        <v>0.83</v>
      </c>
      <c r="V159" t="n">
        <v>0.87</v>
      </c>
      <c r="W159" t="n">
        <v>2.95</v>
      </c>
      <c r="X159" t="n">
        <v>0.1</v>
      </c>
      <c r="Y159" t="n">
        <v>2</v>
      </c>
      <c r="Z159" t="n">
        <v>10</v>
      </c>
    </row>
    <row r="160">
      <c r="A160" t="n">
        <v>9</v>
      </c>
      <c r="B160" t="n">
        <v>50</v>
      </c>
      <c r="C160" t="inlineStr">
        <is>
          <t xml:space="preserve">CONCLUIDO	</t>
        </is>
      </c>
      <c r="D160" t="n">
        <v>10.667</v>
      </c>
      <c r="E160" t="n">
        <v>9.369999999999999</v>
      </c>
      <c r="F160" t="n">
        <v>7.21</v>
      </c>
      <c r="G160" t="n">
        <v>72.05</v>
      </c>
      <c r="H160" t="n">
        <v>1.48</v>
      </c>
      <c r="I160" t="n">
        <v>6</v>
      </c>
      <c r="J160" t="n">
        <v>118.96</v>
      </c>
      <c r="K160" t="n">
        <v>41.65</v>
      </c>
      <c r="L160" t="n">
        <v>10</v>
      </c>
      <c r="M160" t="n">
        <v>4</v>
      </c>
      <c r="N160" t="n">
        <v>17.31</v>
      </c>
      <c r="O160" t="n">
        <v>14905.25</v>
      </c>
      <c r="P160" t="n">
        <v>58.28</v>
      </c>
      <c r="Q160" t="n">
        <v>190</v>
      </c>
      <c r="R160" t="n">
        <v>29.3</v>
      </c>
      <c r="S160" t="n">
        <v>24.3</v>
      </c>
      <c r="T160" t="n">
        <v>1694.49</v>
      </c>
      <c r="U160" t="n">
        <v>0.83</v>
      </c>
      <c r="V160" t="n">
        <v>0.87</v>
      </c>
      <c r="W160" t="n">
        <v>2.95</v>
      </c>
      <c r="X160" t="n">
        <v>0.1</v>
      </c>
      <c r="Y160" t="n">
        <v>2</v>
      </c>
      <c r="Z160" t="n">
        <v>10</v>
      </c>
    </row>
    <row r="161">
      <c r="A161" t="n">
        <v>10</v>
      </c>
      <c r="B161" t="n">
        <v>50</v>
      </c>
      <c r="C161" t="inlineStr">
        <is>
          <t xml:space="preserve">CONCLUIDO	</t>
        </is>
      </c>
      <c r="D161" t="n">
        <v>10.7019</v>
      </c>
      <c r="E161" t="n">
        <v>9.34</v>
      </c>
      <c r="F161" t="n">
        <v>7.2</v>
      </c>
      <c r="G161" t="n">
        <v>86.36</v>
      </c>
      <c r="H161" t="n">
        <v>1.61</v>
      </c>
      <c r="I161" t="n">
        <v>5</v>
      </c>
      <c r="J161" t="n">
        <v>120.26</v>
      </c>
      <c r="K161" t="n">
        <v>41.65</v>
      </c>
      <c r="L161" t="n">
        <v>11</v>
      </c>
      <c r="M161" t="n">
        <v>0</v>
      </c>
      <c r="N161" t="n">
        <v>17.61</v>
      </c>
      <c r="O161" t="n">
        <v>15065.56</v>
      </c>
      <c r="P161" t="n">
        <v>57.79</v>
      </c>
      <c r="Q161" t="n">
        <v>190.04</v>
      </c>
      <c r="R161" t="n">
        <v>28.93</v>
      </c>
      <c r="S161" t="n">
        <v>24.3</v>
      </c>
      <c r="T161" t="n">
        <v>1510.51</v>
      </c>
      <c r="U161" t="n">
        <v>0.84</v>
      </c>
      <c r="V161" t="n">
        <v>0.87</v>
      </c>
      <c r="W161" t="n">
        <v>2.95</v>
      </c>
      <c r="X161" t="n">
        <v>0.09</v>
      </c>
      <c r="Y161" t="n">
        <v>2</v>
      </c>
      <c r="Z161" t="n">
        <v>10</v>
      </c>
    </row>
    <row r="162">
      <c r="A162" t="n">
        <v>0</v>
      </c>
      <c r="B162" t="n">
        <v>25</v>
      </c>
      <c r="C162" t="inlineStr">
        <is>
          <t xml:space="preserve">CONCLUIDO	</t>
        </is>
      </c>
      <c r="D162" t="n">
        <v>9.806900000000001</v>
      </c>
      <c r="E162" t="n">
        <v>10.2</v>
      </c>
      <c r="F162" t="n">
        <v>7.87</v>
      </c>
      <c r="G162" t="n">
        <v>12.43</v>
      </c>
      <c r="H162" t="n">
        <v>0.28</v>
      </c>
      <c r="I162" t="n">
        <v>38</v>
      </c>
      <c r="J162" t="n">
        <v>61.76</v>
      </c>
      <c r="K162" t="n">
        <v>28.92</v>
      </c>
      <c r="L162" t="n">
        <v>1</v>
      </c>
      <c r="M162" t="n">
        <v>36</v>
      </c>
      <c r="N162" t="n">
        <v>6.84</v>
      </c>
      <c r="O162" t="n">
        <v>7851.41</v>
      </c>
      <c r="P162" t="n">
        <v>50.63</v>
      </c>
      <c r="Q162" t="n">
        <v>190.29</v>
      </c>
      <c r="R162" t="n">
        <v>49.82</v>
      </c>
      <c r="S162" t="n">
        <v>24.3</v>
      </c>
      <c r="T162" t="n">
        <v>11790.14</v>
      </c>
      <c r="U162" t="n">
        <v>0.49</v>
      </c>
      <c r="V162" t="n">
        <v>0.8</v>
      </c>
      <c r="W162" t="n">
        <v>3.01</v>
      </c>
      <c r="X162" t="n">
        <v>0.76</v>
      </c>
      <c r="Y162" t="n">
        <v>2</v>
      </c>
      <c r="Z162" t="n">
        <v>10</v>
      </c>
    </row>
    <row r="163">
      <c r="A163" t="n">
        <v>1</v>
      </c>
      <c r="B163" t="n">
        <v>25</v>
      </c>
      <c r="C163" t="inlineStr">
        <is>
          <t xml:space="preserve">CONCLUIDO	</t>
        </is>
      </c>
      <c r="D163" t="n">
        <v>10.5208</v>
      </c>
      <c r="E163" t="n">
        <v>9.51</v>
      </c>
      <c r="F163" t="n">
        <v>7.46</v>
      </c>
      <c r="G163" t="n">
        <v>24.86</v>
      </c>
      <c r="H163" t="n">
        <v>0.55</v>
      </c>
      <c r="I163" t="n">
        <v>18</v>
      </c>
      <c r="J163" t="n">
        <v>62.92</v>
      </c>
      <c r="K163" t="n">
        <v>28.92</v>
      </c>
      <c r="L163" t="n">
        <v>2</v>
      </c>
      <c r="M163" t="n">
        <v>16</v>
      </c>
      <c r="N163" t="n">
        <v>7</v>
      </c>
      <c r="O163" t="n">
        <v>7994.37</v>
      </c>
      <c r="P163" t="n">
        <v>45.69</v>
      </c>
      <c r="Q163" t="n">
        <v>190.11</v>
      </c>
      <c r="R163" t="n">
        <v>37.08</v>
      </c>
      <c r="S163" t="n">
        <v>24.3</v>
      </c>
      <c r="T163" t="n">
        <v>5520.91</v>
      </c>
      <c r="U163" t="n">
        <v>0.66</v>
      </c>
      <c r="V163" t="n">
        <v>0.84</v>
      </c>
      <c r="W163" t="n">
        <v>2.97</v>
      </c>
      <c r="X163" t="n">
        <v>0.35</v>
      </c>
      <c r="Y163" t="n">
        <v>2</v>
      </c>
      <c r="Z163" t="n">
        <v>10</v>
      </c>
    </row>
    <row r="164">
      <c r="A164" t="n">
        <v>2</v>
      </c>
      <c r="B164" t="n">
        <v>25</v>
      </c>
      <c r="C164" t="inlineStr">
        <is>
          <t xml:space="preserve">CONCLUIDO	</t>
        </is>
      </c>
      <c r="D164" t="n">
        <v>10.7582</v>
      </c>
      <c r="E164" t="n">
        <v>9.300000000000001</v>
      </c>
      <c r="F164" t="n">
        <v>7.33</v>
      </c>
      <c r="G164" t="n">
        <v>36.66</v>
      </c>
      <c r="H164" t="n">
        <v>0.8100000000000001</v>
      </c>
      <c r="I164" t="n">
        <v>12</v>
      </c>
      <c r="J164" t="n">
        <v>64.08</v>
      </c>
      <c r="K164" t="n">
        <v>28.92</v>
      </c>
      <c r="L164" t="n">
        <v>3</v>
      </c>
      <c r="M164" t="n">
        <v>10</v>
      </c>
      <c r="N164" t="n">
        <v>7.16</v>
      </c>
      <c r="O164" t="n">
        <v>8137.65</v>
      </c>
      <c r="P164" t="n">
        <v>42.38</v>
      </c>
      <c r="Q164" t="n">
        <v>190</v>
      </c>
      <c r="R164" t="n">
        <v>33.16</v>
      </c>
      <c r="S164" t="n">
        <v>24.3</v>
      </c>
      <c r="T164" t="n">
        <v>3592.45</v>
      </c>
      <c r="U164" t="n">
        <v>0.73</v>
      </c>
      <c r="V164" t="n">
        <v>0.85</v>
      </c>
      <c r="W164" t="n">
        <v>2.96</v>
      </c>
      <c r="X164" t="n">
        <v>0.23</v>
      </c>
      <c r="Y164" t="n">
        <v>2</v>
      </c>
      <c r="Z164" t="n">
        <v>10</v>
      </c>
    </row>
    <row r="165">
      <c r="A165" t="n">
        <v>3</v>
      </c>
      <c r="B165" t="n">
        <v>25</v>
      </c>
      <c r="C165" t="inlineStr">
        <is>
          <t xml:space="preserve">CONCLUIDO	</t>
        </is>
      </c>
      <c r="D165" t="n">
        <v>10.865</v>
      </c>
      <c r="E165" t="n">
        <v>9.199999999999999</v>
      </c>
      <c r="F165" t="n">
        <v>7.28</v>
      </c>
      <c r="G165" t="n">
        <v>48.55</v>
      </c>
      <c r="H165" t="n">
        <v>1.07</v>
      </c>
      <c r="I165" t="n">
        <v>9</v>
      </c>
      <c r="J165" t="n">
        <v>65.25</v>
      </c>
      <c r="K165" t="n">
        <v>28.92</v>
      </c>
      <c r="L165" t="n">
        <v>4</v>
      </c>
      <c r="M165" t="n">
        <v>1</v>
      </c>
      <c r="N165" t="n">
        <v>7.33</v>
      </c>
      <c r="O165" t="n">
        <v>8281.25</v>
      </c>
      <c r="P165" t="n">
        <v>40.48</v>
      </c>
      <c r="Q165" t="n">
        <v>190.19</v>
      </c>
      <c r="R165" t="n">
        <v>31.45</v>
      </c>
      <c r="S165" t="n">
        <v>24.3</v>
      </c>
      <c r="T165" t="n">
        <v>2752.3</v>
      </c>
      <c r="U165" t="n">
        <v>0.77</v>
      </c>
      <c r="V165" t="n">
        <v>0.86</v>
      </c>
      <c r="W165" t="n">
        <v>2.96</v>
      </c>
      <c r="X165" t="n">
        <v>0.17</v>
      </c>
      <c r="Y165" t="n">
        <v>2</v>
      </c>
      <c r="Z165" t="n">
        <v>10</v>
      </c>
    </row>
    <row r="166">
      <c r="A166" t="n">
        <v>4</v>
      </c>
      <c r="B166" t="n">
        <v>25</v>
      </c>
      <c r="C166" t="inlineStr">
        <is>
          <t xml:space="preserve">CONCLUIDO	</t>
        </is>
      </c>
      <c r="D166" t="n">
        <v>10.8666</v>
      </c>
      <c r="E166" t="n">
        <v>9.199999999999999</v>
      </c>
      <c r="F166" t="n">
        <v>7.28</v>
      </c>
      <c r="G166" t="n">
        <v>48.54</v>
      </c>
      <c r="H166" t="n">
        <v>1.31</v>
      </c>
      <c r="I166" t="n">
        <v>9</v>
      </c>
      <c r="J166" t="n">
        <v>66.42</v>
      </c>
      <c r="K166" t="n">
        <v>28.92</v>
      </c>
      <c r="L166" t="n">
        <v>5</v>
      </c>
      <c r="M166" t="n">
        <v>0</v>
      </c>
      <c r="N166" t="n">
        <v>7.49</v>
      </c>
      <c r="O166" t="n">
        <v>8425.16</v>
      </c>
      <c r="P166" t="n">
        <v>41.11</v>
      </c>
      <c r="Q166" t="n">
        <v>190.22</v>
      </c>
      <c r="R166" t="n">
        <v>31.38</v>
      </c>
      <c r="S166" t="n">
        <v>24.3</v>
      </c>
      <c r="T166" t="n">
        <v>2719.78</v>
      </c>
      <c r="U166" t="n">
        <v>0.77</v>
      </c>
      <c r="V166" t="n">
        <v>0.86</v>
      </c>
      <c r="W166" t="n">
        <v>2.96</v>
      </c>
      <c r="X166" t="n">
        <v>0.17</v>
      </c>
      <c r="Y166" t="n">
        <v>2</v>
      </c>
      <c r="Z166" t="n">
        <v>10</v>
      </c>
    </row>
    <row r="167">
      <c r="A167" t="n">
        <v>0</v>
      </c>
      <c r="B167" t="n">
        <v>85</v>
      </c>
      <c r="C167" t="inlineStr">
        <is>
          <t xml:space="preserve">CONCLUIDO	</t>
        </is>
      </c>
      <c r="D167" t="n">
        <v>7.1743</v>
      </c>
      <c r="E167" t="n">
        <v>13.94</v>
      </c>
      <c r="F167" t="n">
        <v>8.789999999999999</v>
      </c>
      <c r="G167" t="n">
        <v>6.43</v>
      </c>
      <c r="H167" t="n">
        <v>0.11</v>
      </c>
      <c r="I167" t="n">
        <v>82</v>
      </c>
      <c r="J167" t="n">
        <v>167.88</v>
      </c>
      <c r="K167" t="n">
        <v>51.39</v>
      </c>
      <c r="L167" t="n">
        <v>1</v>
      </c>
      <c r="M167" t="n">
        <v>80</v>
      </c>
      <c r="N167" t="n">
        <v>30.49</v>
      </c>
      <c r="O167" t="n">
        <v>20939.59</v>
      </c>
      <c r="P167" t="n">
        <v>113.21</v>
      </c>
      <c r="Q167" t="n">
        <v>190.6</v>
      </c>
      <c r="R167" t="n">
        <v>78.23999999999999</v>
      </c>
      <c r="S167" t="n">
        <v>24.3</v>
      </c>
      <c r="T167" t="n">
        <v>25782.32</v>
      </c>
      <c r="U167" t="n">
        <v>0.31</v>
      </c>
      <c r="V167" t="n">
        <v>0.71</v>
      </c>
      <c r="W167" t="n">
        <v>3.08</v>
      </c>
      <c r="X167" t="n">
        <v>1.67</v>
      </c>
      <c r="Y167" t="n">
        <v>2</v>
      </c>
      <c r="Z167" t="n">
        <v>10</v>
      </c>
    </row>
    <row r="168">
      <c r="A168" t="n">
        <v>1</v>
      </c>
      <c r="B168" t="n">
        <v>85</v>
      </c>
      <c r="C168" t="inlineStr">
        <is>
          <t xml:space="preserve">CONCLUIDO	</t>
        </is>
      </c>
      <c r="D168" t="n">
        <v>8.7233</v>
      </c>
      <c r="E168" t="n">
        <v>11.46</v>
      </c>
      <c r="F168" t="n">
        <v>7.84</v>
      </c>
      <c r="G168" t="n">
        <v>12.71</v>
      </c>
      <c r="H168" t="n">
        <v>0.21</v>
      </c>
      <c r="I168" t="n">
        <v>37</v>
      </c>
      <c r="J168" t="n">
        <v>169.33</v>
      </c>
      <c r="K168" t="n">
        <v>51.39</v>
      </c>
      <c r="L168" t="n">
        <v>2</v>
      </c>
      <c r="M168" t="n">
        <v>35</v>
      </c>
      <c r="N168" t="n">
        <v>30.94</v>
      </c>
      <c r="O168" t="n">
        <v>21118.46</v>
      </c>
      <c r="P168" t="n">
        <v>100.5</v>
      </c>
      <c r="Q168" t="n">
        <v>190.13</v>
      </c>
      <c r="R168" t="n">
        <v>48.82</v>
      </c>
      <c r="S168" t="n">
        <v>24.3</v>
      </c>
      <c r="T168" t="n">
        <v>11296.46</v>
      </c>
      <c r="U168" t="n">
        <v>0.5</v>
      </c>
      <c r="V168" t="n">
        <v>0.8</v>
      </c>
      <c r="W168" t="n">
        <v>3</v>
      </c>
      <c r="X168" t="n">
        <v>0.73</v>
      </c>
      <c r="Y168" t="n">
        <v>2</v>
      </c>
      <c r="Z168" t="n">
        <v>10</v>
      </c>
    </row>
    <row r="169">
      <c r="A169" t="n">
        <v>2</v>
      </c>
      <c r="B169" t="n">
        <v>85</v>
      </c>
      <c r="C169" t="inlineStr">
        <is>
          <t xml:space="preserve">CONCLUIDO	</t>
        </is>
      </c>
      <c r="D169" t="n">
        <v>9.2994</v>
      </c>
      <c r="E169" t="n">
        <v>10.75</v>
      </c>
      <c r="F169" t="n">
        <v>7.57</v>
      </c>
      <c r="G169" t="n">
        <v>18.92</v>
      </c>
      <c r="H169" t="n">
        <v>0.31</v>
      </c>
      <c r="I169" t="n">
        <v>24</v>
      </c>
      <c r="J169" t="n">
        <v>170.79</v>
      </c>
      <c r="K169" t="n">
        <v>51.39</v>
      </c>
      <c r="L169" t="n">
        <v>3</v>
      </c>
      <c r="M169" t="n">
        <v>22</v>
      </c>
      <c r="N169" t="n">
        <v>31.4</v>
      </c>
      <c r="O169" t="n">
        <v>21297.94</v>
      </c>
      <c r="P169" t="n">
        <v>96.42</v>
      </c>
      <c r="Q169" t="n">
        <v>190.15</v>
      </c>
      <c r="R169" t="n">
        <v>40.23</v>
      </c>
      <c r="S169" t="n">
        <v>24.3</v>
      </c>
      <c r="T169" t="n">
        <v>7066.91</v>
      </c>
      <c r="U169" t="n">
        <v>0.6</v>
      </c>
      <c r="V169" t="n">
        <v>0.83</v>
      </c>
      <c r="W169" t="n">
        <v>2.98</v>
      </c>
      <c r="X169" t="n">
        <v>0.46</v>
      </c>
      <c r="Y169" t="n">
        <v>2</v>
      </c>
      <c r="Z169" t="n">
        <v>10</v>
      </c>
    </row>
    <row r="170">
      <c r="A170" t="n">
        <v>3</v>
      </c>
      <c r="B170" t="n">
        <v>85</v>
      </c>
      <c r="C170" t="inlineStr">
        <is>
          <t xml:space="preserve">CONCLUIDO	</t>
        </is>
      </c>
      <c r="D170" t="n">
        <v>9.590299999999999</v>
      </c>
      <c r="E170" t="n">
        <v>10.43</v>
      </c>
      <c r="F170" t="n">
        <v>7.44</v>
      </c>
      <c r="G170" t="n">
        <v>24.82</v>
      </c>
      <c r="H170" t="n">
        <v>0.41</v>
      </c>
      <c r="I170" t="n">
        <v>18</v>
      </c>
      <c r="J170" t="n">
        <v>172.25</v>
      </c>
      <c r="K170" t="n">
        <v>51.39</v>
      </c>
      <c r="L170" t="n">
        <v>4</v>
      </c>
      <c r="M170" t="n">
        <v>16</v>
      </c>
      <c r="N170" t="n">
        <v>31.86</v>
      </c>
      <c r="O170" t="n">
        <v>21478.05</v>
      </c>
      <c r="P170" t="n">
        <v>94.25</v>
      </c>
      <c r="Q170" t="n">
        <v>190.06</v>
      </c>
      <c r="R170" t="n">
        <v>36.68</v>
      </c>
      <c r="S170" t="n">
        <v>24.3</v>
      </c>
      <c r="T170" t="n">
        <v>5323.91</v>
      </c>
      <c r="U170" t="n">
        <v>0.66</v>
      </c>
      <c r="V170" t="n">
        <v>0.84</v>
      </c>
      <c r="W170" t="n">
        <v>2.97</v>
      </c>
      <c r="X170" t="n">
        <v>0.34</v>
      </c>
      <c r="Y170" t="n">
        <v>2</v>
      </c>
      <c r="Z170" t="n">
        <v>10</v>
      </c>
    </row>
    <row r="171">
      <c r="A171" t="n">
        <v>4</v>
      </c>
      <c r="B171" t="n">
        <v>85</v>
      </c>
      <c r="C171" t="inlineStr">
        <is>
          <t xml:space="preserve">CONCLUIDO	</t>
        </is>
      </c>
      <c r="D171" t="n">
        <v>9.7339</v>
      </c>
      <c r="E171" t="n">
        <v>10.27</v>
      </c>
      <c r="F171" t="n">
        <v>7.39</v>
      </c>
      <c r="G171" t="n">
        <v>29.57</v>
      </c>
      <c r="H171" t="n">
        <v>0.51</v>
      </c>
      <c r="I171" t="n">
        <v>15</v>
      </c>
      <c r="J171" t="n">
        <v>173.71</v>
      </c>
      <c r="K171" t="n">
        <v>51.39</v>
      </c>
      <c r="L171" t="n">
        <v>5</v>
      </c>
      <c r="M171" t="n">
        <v>13</v>
      </c>
      <c r="N171" t="n">
        <v>32.32</v>
      </c>
      <c r="O171" t="n">
        <v>21658.78</v>
      </c>
      <c r="P171" t="n">
        <v>93.03</v>
      </c>
      <c r="Q171" t="n">
        <v>190.15</v>
      </c>
      <c r="R171" t="n">
        <v>34.97</v>
      </c>
      <c r="S171" t="n">
        <v>24.3</v>
      </c>
      <c r="T171" t="n">
        <v>4484.15</v>
      </c>
      <c r="U171" t="n">
        <v>0.6899999999999999</v>
      </c>
      <c r="V171" t="n">
        <v>0.85</v>
      </c>
      <c r="W171" t="n">
        <v>2.97</v>
      </c>
      <c r="X171" t="n">
        <v>0.28</v>
      </c>
      <c r="Y171" t="n">
        <v>2</v>
      </c>
      <c r="Z171" t="n">
        <v>10</v>
      </c>
    </row>
    <row r="172">
      <c r="A172" t="n">
        <v>5</v>
      </c>
      <c r="B172" t="n">
        <v>85</v>
      </c>
      <c r="C172" t="inlineStr">
        <is>
          <t xml:space="preserve">CONCLUIDO	</t>
        </is>
      </c>
      <c r="D172" t="n">
        <v>9.8901</v>
      </c>
      <c r="E172" t="n">
        <v>10.11</v>
      </c>
      <c r="F172" t="n">
        <v>7.33</v>
      </c>
      <c r="G172" t="n">
        <v>36.66</v>
      </c>
      <c r="H172" t="n">
        <v>0.61</v>
      </c>
      <c r="I172" t="n">
        <v>12</v>
      </c>
      <c r="J172" t="n">
        <v>175.18</v>
      </c>
      <c r="K172" t="n">
        <v>51.39</v>
      </c>
      <c r="L172" t="n">
        <v>6</v>
      </c>
      <c r="M172" t="n">
        <v>10</v>
      </c>
      <c r="N172" t="n">
        <v>32.79</v>
      </c>
      <c r="O172" t="n">
        <v>21840.16</v>
      </c>
      <c r="P172" t="n">
        <v>91.56</v>
      </c>
      <c r="Q172" t="n">
        <v>190.04</v>
      </c>
      <c r="R172" t="n">
        <v>33.21</v>
      </c>
      <c r="S172" t="n">
        <v>24.3</v>
      </c>
      <c r="T172" t="n">
        <v>3616.62</v>
      </c>
      <c r="U172" t="n">
        <v>0.73</v>
      </c>
      <c r="V172" t="n">
        <v>0.85</v>
      </c>
      <c r="W172" t="n">
        <v>2.96</v>
      </c>
      <c r="X172" t="n">
        <v>0.22</v>
      </c>
      <c r="Y172" t="n">
        <v>2</v>
      </c>
      <c r="Z172" t="n">
        <v>10</v>
      </c>
    </row>
    <row r="173">
      <c r="A173" t="n">
        <v>6</v>
      </c>
      <c r="B173" t="n">
        <v>85</v>
      </c>
      <c r="C173" t="inlineStr">
        <is>
          <t xml:space="preserve">CONCLUIDO	</t>
        </is>
      </c>
      <c r="D173" t="n">
        <v>9.950200000000001</v>
      </c>
      <c r="E173" t="n">
        <v>10.05</v>
      </c>
      <c r="F173" t="n">
        <v>7.3</v>
      </c>
      <c r="G173" t="n">
        <v>39.84</v>
      </c>
      <c r="H173" t="n">
        <v>0.7</v>
      </c>
      <c r="I173" t="n">
        <v>11</v>
      </c>
      <c r="J173" t="n">
        <v>176.66</v>
      </c>
      <c r="K173" t="n">
        <v>51.39</v>
      </c>
      <c r="L173" t="n">
        <v>7</v>
      </c>
      <c r="M173" t="n">
        <v>9</v>
      </c>
      <c r="N173" t="n">
        <v>33.27</v>
      </c>
      <c r="O173" t="n">
        <v>22022.17</v>
      </c>
      <c r="P173" t="n">
        <v>90.77</v>
      </c>
      <c r="Q173" t="n">
        <v>189.98</v>
      </c>
      <c r="R173" t="n">
        <v>32.36</v>
      </c>
      <c r="S173" t="n">
        <v>24.3</v>
      </c>
      <c r="T173" t="n">
        <v>3195.16</v>
      </c>
      <c r="U173" t="n">
        <v>0.75</v>
      </c>
      <c r="V173" t="n">
        <v>0.86</v>
      </c>
      <c r="W173" t="n">
        <v>2.96</v>
      </c>
      <c r="X173" t="n">
        <v>0.2</v>
      </c>
      <c r="Y173" t="n">
        <v>2</v>
      </c>
      <c r="Z173" t="n">
        <v>10</v>
      </c>
    </row>
    <row r="174">
      <c r="A174" t="n">
        <v>7</v>
      </c>
      <c r="B174" t="n">
        <v>85</v>
      </c>
      <c r="C174" t="inlineStr">
        <is>
          <t xml:space="preserve">CONCLUIDO	</t>
        </is>
      </c>
      <c r="D174" t="n">
        <v>10.0643</v>
      </c>
      <c r="E174" t="n">
        <v>9.94</v>
      </c>
      <c r="F174" t="n">
        <v>7.26</v>
      </c>
      <c r="G174" t="n">
        <v>48.39</v>
      </c>
      <c r="H174" t="n">
        <v>0.8</v>
      </c>
      <c r="I174" t="n">
        <v>9</v>
      </c>
      <c r="J174" t="n">
        <v>178.14</v>
      </c>
      <c r="K174" t="n">
        <v>51.39</v>
      </c>
      <c r="L174" t="n">
        <v>8</v>
      </c>
      <c r="M174" t="n">
        <v>7</v>
      </c>
      <c r="N174" t="n">
        <v>33.75</v>
      </c>
      <c r="O174" t="n">
        <v>22204.83</v>
      </c>
      <c r="P174" t="n">
        <v>89.25</v>
      </c>
      <c r="Q174" t="n">
        <v>190.04</v>
      </c>
      <c r="R174" t="n">
        <v>30.94</v>
      </c>
      <c r="S174" t="n">
        <v>24.3</v>
      </c>
      <c r="T174" t="n">
        <v>2495.16</v>
      </c>
      <c r="U174" t="n">
        <v>0.79</v>
      </c>
      <c r="V174" t="n">
        <v>0.86</v>
      </c>
      <c r="W174" t="n">
        <v>2.95</v>
      </c>
      <c r="X174" t="n">
        <v>0.15</v>
      </c>
      <c r="Y174" t="n">
        <v>2</v>
      </c>
      <c r="Z174" t="n">
        <v>10</v>
      </c>
    </row>
    <row r="175">
      <c r="A175" t="n">
        <v>8</v>
      </c>
      <c r="B175" t="n">
        <v>85</v>
      </c>
      <c r="C175" t="inlineStr">
        <is>
          <t xml:space="preserve">CONCLUIDO	</t>
        </is>
      </c>
      <c r="D175" t="n">
        <v>10.0584</v>
      </c>
      <c r="E175" t="n">
        <v>9.94</v>
      </c>
      <c r="F175" t="n">
        <v>7.26</v>
      </c>
      <c r="G175" t="n">
        <v>48.43</v>
      </c>
      <c r="H175" t="n">
        <v>0.89</v>
      </c>
      <c r="I175" t="n">
        <v>9</v>
      </c>
      <c r="J175" t="n">
        <v>179.63</v>
      </c>
      <c r="K175" t="n">
        <v>51.39</v>
      </c>
      <c r="L175" t="n">
        <v>9</v>
      </c>
      <c r="M175" t="n">
        <v>7</v>
      </c>
      <c r="N175" t="n">
        <v>34.24</v>
      </c>
      <c r="O175" t="n">
        <v>22388.15</v>
      </c>
      <c r="P175" t="n">
        <v>88.84999999999999</v>
      </c>
      <c r="Q175" t="n">
        <v>190.02</v>
      </c>
      <c r="R175" t="n">
        <v>31.09</v>
      </c>
      <c r="S175" t="n">
        <v>24.3</v>
      </c>
      <c r="T175" t="n">
        <v>2570.31</v>
      </c>
      <c r="U175" t="n">
        <v>0.78</v>
      </c>
      <c r="V175" t="n">
        <v>0.86</v>
      </c>
      <c r="W175" t="n">
        <v>2.95</v>
      </c>
      <c r="X175" t="n">
        <v>0.16</v>
      </c>
      <c r="Y175" t="n">
        <v>2</v>
      </c>
      <c r="Z175" t="n">
        <v>10</v>
      </c>
    </row>
    <row r="176">
      <c r="A176" t="n">
        <v>9</v>
      </c>
      <c r="B176" t="n">
        <v>85</v>
      </c>
      <c r="C176" t="inlineStr">
        <is>
          <t xml:space="preserve">CONCLUIDO	</t>
        </is>
      </c>
      <c r="D176" t="n">
        <v>10.1126</v>
      </c>
      <c r="E176" t="n">
        <v>9.890000000000001</v>
      </c>
      <c r="F176" t="n">
        <v>7.25</v>
      </c>
      <c r="G176" t="n">
        <v>54.34</v>
      </c>
      <c r="H176" t="n">
        <v>0.98</v>
      </c>
      <c r="I176" t="n">
        <v>8</v>
      </c>
      <c r="J176" t="n">
        <v>181.12</v>
      </c>
      <c r="K176" t="n">
        <v>51.39</v>
      </c>
      <c r="L176" t="n">
        <v>10</v>
      </c>
      <c r="M176" t="n">
        <v>6</v>
      </c>
      <c r="N176" t="n">
        <v>34.73</v>
      </c>
      <c r="O176" t="n">
        <v>22572.13</v>
      </c>
      <c r="P176" t="n">
        <v>88.15000000000001</v>
      </c>
      <c r="Q176" t="n">
        <v>190</v>
      </c>
      <c r="R176" t="n">
        <v>30.46</v>
      </c>
      <c r="S176" t="n">
        <v>24.3</v>
      </c>
      <c r="T176" t="n">
        <v>2263.58</v>
      </c>
      <c r="U176" t="n">
        <v>0.8</v>
      </c>
      <c r="V176" t="n">
        <v>0.86</v>
      </c>
      <c r="W176" t="n">
        <v>2.95</v>
      </c>
      <c r="X176" t="n">
        <v>0.14</v>
      </c>
      <c r="Y176" t="n">
        <v>2</v>
      </c>
      <c r="Z176" t="n">
        <v>10</v>
      </c>
    </row>
    <row r="177">
      <c r="A177" t="n">
        <v>10</v>
      </c>
      <c r="B177" t="n">
        <v>85</v>
      </c>
      <c r="C177" t="inlineStr">
        <is>
          <t xml:space="preserve">CONCLUIDO	</t>
        </is>
      </c>
      <c r="D177" t="n">
        <v>10.177</v>
      </c>
      <c r="E177" t="n">
        <v>9.83</v>
      </c>
      <c r="F177" t="n">
        <v>7.22</v>
      </c>
      <c r="G177" t="n">
        <v>61.85</v>
      </c>
      <c r="H177" t="n">
        <v>1.07</v>
      </c>
      <c r="I177" t="n">
        <v>7</v>
      </c>
      <c r="J177" t="n">
        <v>182.62</v>
      </c>
      <c r="K177" t="n">
        <v>51.39</v>
      </c>
      <c r="L177" t="n">
        <v>11</v>
      </c>
      <c r="M177" t="n">
        <v>5</v>
      </c>
      <c r="N177" t="n">
        <v>35.22</v>
      </c>
      <c r="O177" t="n">
        <v>22756.91</v>
      </c>
      <c r="P177" t="n">
        <v>87.40000000000001</v>
      </c>
      <c r="Q177" t="n">
        <v>189.99</v>
      </c>
      <c r="R177" t="n">
        <v>29.64</v>
      </c>
      <c r="S177" t="n">
        <v>24.3</v>
      </c>
      <c r="T177" t="n">
        <v>1859.13</v>
      </c>
      <c r="U177" t="n">
        <v>0.82</v>
      </c>
      <c r="V177" t="n">
        <v>0.87</v>
      </c>
      <c r="W177" t="n">
        <v>2.95</v>
      </c>
      <c r="X177" t="n">
        <v>0.11</v>
      </c>
      <c r="Y177" t="n">
        <v>2</v>
      </c>
      <c r="Z177" t="n">
        <v>10</v>
      </c>
    </row>
    <row r="178">
      <c r="A178" t="n">
        <v>11</v>
      </c>
      <c r="B178" t="n">
        <v>85</v>
      </c>
      <c r="C178" t="inlineStr">
        <is>
          <t xml:space="preserve">CONCLUIDO	</t>
        </is>
      </c>
      <c r="D178" t="n">
        <v>10.1632</v>
      </c>
      <c r="E178" t="n">
        <v>9.84</v>
      </c>
      <c r="F178" t="n">
        <v>7.23</v>
      </c>
      <c r="G178" t="n">
        <v>61.97</v>
      </c>
      <c r="H178" t="n">
        <v>1.16</v>
      </c>
      <c r="I178" t="n">
        <v>7</v>
      </c>
      <c r="J178" t="n">
        <v>184.12</v>
      </c>
      <c r="K178" t="n">
        <v>51.39</v>
      </c>
      <c r="L178" t="n">
        <v>12</v>
      </c>
      <c r="M178" t="n">
        <v>5</v>
      </c>
      <c r="N178" t="n">
        <v>35.73</v>
      </c>
      <c r="O178" t="n">
        <v>22942.24</v>
      </c>
      <c r="P178" t="n">
        <v>86.51000000000001</v>
      </c>
      <c r="Q178" t="n">
        <v>190</v>
      </c>
      <c r="R178" t="n">
        <v>30.04</v>
      </c>
      <c r="S178" t="n">
        <v>24.3</v>
      </c>
      <c r="T178" t="n">
        <v>2058.69</v>
      </c>
      <c r="U178" t="n">
        <v>0.8100000000000001</v>
      </c>
      <c r="V178" t="n">
        <v>0.87</v>
      </c>
      <c r="W178" t="n">
        <v>2.95</v>
      </c>
      <c r="X178" t="n">
        <v>0.12</v>
      </c>
      <c r="Y178" t="n">
        <v>2</v>
      </c>
      <c r="Z178" t="n">
        <v>10</v>
      </c>
    </row>
    <row r="179">
      <c r="A179" t="n">
        <v>12</v>
      </c>
      <c r="B179" t="n">
        <v>85</v>
      </c>
      <c r="C179" t="inlineStr">
        <is>
          <t xml:space="preserve">CONCLUIDO	</t>
        </is>
      </c>
      <c r="D179" t="n">
        <v>10.2264</v>
      </c>
      <c r="E179" t="n">
        <v>9.779999999999999</v>
      </c>
      <c r="F179" t="n">
        <v>7.2</v>
      </c>
      <c r="G179" t="n">
        <v>72.03</v>
      </c>
      <c r="H179" t="n">
        <v>1.24</v>
      </c>
      <c r="I179" t="n">
        <v>6</v>
      </c>
      <c r="J179" t="n">
        <v>185.63</v>
      </c>
      <c r="K179" t="n">
        <v>51.39</v>
      </c>
      <c r="L179" t="n">
        <v>13</v>
      </c>
      <c r="M179" t="n">
        <v>4</v>
      </c>
      <c r="N179" t="n">
        <v>36.24</v>
      </c>
      <c r="O179" t="n">
        <v>23128.27</v>
      </c>
      <c r="P179" t="n">
        <v>85.90000000000001</v>
      </c>
      <c r="Q179" t="n">
        <v>190.01</v>
      </c>
      <c r="R179" t="n">
        <v>29.28</v>
      </c>
      <c r="S179" t="n">
        <v>24.3</v>
      </c>
      <c r="T179" t="n">
        <v>1681.61</v>
      </c>
      <c r="U179" t="n">
        <v>0.83</v>
      </c>
      <c r="V179" t="n">
        <v>0.87</v>
      </c>
      <c r="W179" t="n">
        <v>2.95</v>
      </c>
      <c r="X179" t="n">
        <v>0.1</v>
      </c>
      <c r="Y179" t="n">
        <v>2</v>
      </c>
      <c r="Z179" t="n">
        <v>10</v>
      </c>
    </row>
    <row r="180">
      <c r="A180" t="n">
        <v>13</v>
      </c>
      <c r="B180" t="n">
        <v>85</v>
      </c>
      <c r="C180" t="inlineStr">
        <is>
          <t xml:space="preserve">CONCLUIDO	</t>
        </is>
      </c>
      <c r="D180" t="n">
        <v>10.222</v>
      </c>
      <c r="E180" t="n">
        <v>9.779999999999999</v>
      </c>
      <c r="F180" t="n">
        <v>7.21</v>
      </c>
      <c r="G180" t="n">
        <v>72.06999999999999</v>
      </c>
      <c r="H180" t="n">
        <v>1.33</v>
      </c>
      <c r="I180" t="n">
        <v>6</v>
      </c>
      <c r="J180" t="n">
        <v>187.14</v>
      </c>
      <c r="K180" t="n">
        <v>51.39</v>
      </c>
      <c r="L180" t="n">
        <v>14</v>
      </c>
      <c r="M180" t="n">
        <v>4</v>
      </c>
      <c r="N180" t="n">
        <v>36.75</v>
      </c>
      <c r="O180" t="n">
        <v>23314.98</v>
      </c>
      <c r="P180" t="n">
        <v>85.44</v>
      </c>
      <c r="Q180" t="n">
        <v>189.99</v>
      </c>
      <c r="R180" t="n">
        <v>29.27</v>
      </c>
      <c r="S180" t="n">
        <v>24.3</v>
      </c>
      <c r="T180" t="n">
        <v>1679.45</v>
      </c>
      <c r="U180" t="n">
        <v>0.83</v>
      </c>
      <c r="V180" t="n">
        <v>0.87</v>
      </c>
      <c r="W180" t="n">
        <v>2.95</v>
      </c>
      <c r="X180" t="n">
        <v>0.1</v>
      </c>
      <c r="Y180" t="n">
        <v>2</v>
      </c>
      <c r="Z180" t="n">
        <v>10</v>
      </c>
    </row>
    <row r="181">
      <c r="A181" t="n">
        <v>14</v>
      </c>
      <c r="B181" t="n">
        <v>85</v>
      </c>
      <c r="C181" t="inlineStr">
        <is>
          <t xml:space="preserve">CONCLUIDO	</t>
        </is>
      </c>
      <c r="D181" t="n">
        <v>10.2719</v>
      </c>
      <c r="E181" t="n">
        <v>9.74</v>
      </c>
      <c r="F181" t="n">
        <v>7.19</v>
      </c>
      <c r="G181" t="n">
        <v>86.31999999999999</v>
      </c>
      <c r="H181" t="n">
        <v>1.41</v>
      </c>
      <c r="I181" t="n">
        <v>5</v>
      </c>
      <c r="J181" t="n">
        <v>188.66</v>
      </c>
      <c r="K181" t="n">
        <v>51.39</v>
      </c>
      <c r="L181" t="n">
        <v>15</v>
      </c>
      <c r="M181" t="n">
        <v>3</v>
      </c>
      <c r="N181" t="n">
        <v>37.27</v>
      </c>
      <c r="O181" t="n">
        <v>23502.4</v>
      </c>
      <c r="P181" t="n">
        <v>83.84</v>
      </c>
      <c r="Q181" t="n">
        <v>189.99</v>
      </c>
      <c r="R181" t="n">
        <v>28.84</v>
      </c>
      <c r="S181" t="n">
        <v>24.3</v>
      </c>
      <c r="T181" t="n">
        <v>1469.11</v>
      </c>
      <c r="U181" t="n">
        <v>0.84</v>
      </c>
      <c r="V181" t="n">
        <v>0.87</v>
      </c>
      <c r="W181" t="n">
        <v>2.95</v>
      </c>
      <c r="X181" t="n">
        <v>0.09</v>
      </c>
      <c r="Y181" t="n">
        <v>2</v>
      </c>
      <c r="Z181" t="n">
        <v>10</v>
      </c>
    </row>
    <row r="182">
      <c r="A182" t="n">
        <v>15</v>
      </c>
      <c r="B182" t="n">
        <v>85</v>
      </c>
      <c r="C182" t="inlineStr">
        <is>
          <t xml:space="preserve">CONCLUIDO	</t>
        </is>
      </c>
      <c r="D182" t="n">
        <v>10.2775</v>
      </c>
      <c r="E182" t="n">
        <v>9.73</v>
      </c>
      <c r="F182" t="n">
        <v>7.19</v>
      </c>
      <c r="G182" t="n">
        <v>86.26000000000001</v>
      </c>
      <c r="H182" t="n">
        <v>1.49</v>
      </c>
      <c r="I182" t="n">
        <v>5</v>
      </c>
      <c r="J182" t="n">
        <v>190.19</v>
      </c>
      <c r="K182" t="n">
        <v>51.39</v>
      </c>
      <c r="L182" t="n">
        <v>16</v>
      </c>
      <c r="M182" t="n">
        <v>3</v>
      </c>
      <c r="N182" t="n">
        <v>37.79</v>
      </c>
      <c r="O182" t="n">
        <v>23690.52</v>
      </c>
      <c r="P182" t="n">
        <v>83.98</v>
      </c>
      <c r="Q182" t="n">
        <v>189.96</v>
      </c>
      <c r="R182" t="n">
        <v>28.74</v>
      </c>
      <c r="S182" t="n">
        <v>24.3</v>
      </c>
      <c r="T182" t="n">
        <v>1416.58</v>
      </c>
      <c r="U182" t="n">
        <v>0.85</v>
      </c>
      <c r="V182" t="n">
        <v>0.87</v>
      </c>
      <c r="W182" t="n">
        <v>2.95</v>
      </c>
      <c r="X182" t="n">
        <v>0.08</v>
      </c>
      <c r="Y182" t="n">
        <v>2</v>
      </c>
      <c r="Z182" t="n">
        <v>10</v>
      </c>
    </row>
    <row r="183">
      <c r="A183" t="n">
        <v>16</v>
      </c>
      <c r="B183" t="n">
        <v>85</v>
      </c>
      <c r="C183" t="inlineStr">
        <is>
          <t xml:space="preserve">CONCLUIDO	</t>
        </is>
      </c>
      <c r="D183" t="n">
        <v>10.279</v>
      </c>
      <c r="E183" t="n">
        <v>9.73</v>
      </c>
      <c r="F183" t="n">
        <v>7.19</v>
      </c>
      <c r="G183" t="n">
        <v>86.23999999999999</v>
      </c>
      <c r="H183" t="n">
        <v>1.57</v>
      </c>
      <c r="I183" t="n">
        <v>5</v>
      </c>
      <c r="J183" t="n">
        <v>191.72</v>
      </c>
      <c r="K183" t="n">
        <v>51.39</v>
      </c>
      <c r="L183" t="n">
        <v>17</v>
      </c>
      <c r="M183" t="n">
        <v>3</v>
      </c>
      <c r="N183" t="n">
        <v>38.33</v>
      </c>
      <c r="O183" t="n">
        <v>23879.37</v>
      </c>
      <c r="P183" t="n">
        <v>83.51000000000001</v>
      </c>
      <c r="Q183" t="n">
        <v>189.98</v>
      </c>
      <c r="R183" t="n">
        <v>28.7</v>
      </c>
      <c r="S183" t="n">
        <v>24.3</v>
      </c>
      <c r="T183" t="n">
        <v>1396.16</v>
      </c>
      <c r="U183" t="n">
        <v>0.85</v>
      </c>
      <c r="V183" t="n">
        <v>0.87</v>
      </c>
      <c r="W183" t="n">
        <v>2.95</v>
      </c>
      <c r="X183" t="n">
        <v>0.08</v>
      </c>
      <c r="Y183" t="n">
        <v>2</v>
      </c>
      <c r="Z183" t="n">
        <v>10</v>
      </c>
    </row>
    <row r="184">
      <c r="A184" t="n">
        <v>17</v>
      </c>
      <c r="B184" t="n">
        <v>85</v>
      </c>
      <c r="C184" t="inlineStr">
        <is>
          <t xml:space="preserve">CONCLUIDO	</t>
        </is>
      </c>
      <c r="D184" t="n">
        <v>10.2889</v>
      </c>
      <c r="E184" t="n">
        <v>9.720000000000001</v>
      </c>
      <c r="F184" t="n">
        <v>7.18</v>
      </c>
      <c r="G184" t="n">
        <v>86.13</v>
      </c>
      <c r="H184" t="n">
        <v>1.65</v>
      </c>
      <c r="I184" t="n">
        <v>5</v>
      </c>
      <c r="J184" t="n">
        <v>193.26</v>
      </c>
      <c r="K184" t="n">
        <v>51.39</v>
      </c>
      <c r="L184" t="n">
        <v>18</v>
      </c>
      <c r="M184" t="n">
        <v>3</v>
      </c>
      <c r="N184" t="n">
        <v>38.86</v>
      </c>
      <c r="O184" t="n">
        <v>24068.93</v>
      </c>
      <c r="P184" t="n">
        <v>82.22</v>
      </c>
      <c r="Q184" t="n">
        <v>189.98</v>
      </c>
      <c r="R184" t="n">
        <v>28.39</v>
      </c>
      <c r="S184" t="n">
        <v>24.3</v>
      </c>
      <c r="T184" t="n">
        <v>1242.89</v>
      </c>
      <c r="U184" t="n">
        <v>0.86</v>
      </c>
      <c r="V184" t="n">
        <v>0.87</v>
      </c>
      <c r="W184" t="n">
        <v>2.95</v>
      </c>
      <c r="X184" t="n">
        <v>0.07000000000000001</v>
      </c>
      <c r="Y184" t="n">
        <v>2</v>
      </c>
      <c r="Z184" t="n">
        <v>10</v>
      </c>
    </row>
    <row r="185">
      <c r="A185" t="n">
        <v>18</v>
      </c>
      <c r="B185" t="n">
        <v>85</v>
      </c>
      <c r="C185" t="inlineStr">
        <is>
          <t xml:space="preserve">CONCLUIDO	</t>
        </is>
      </c>
      <c r="D185" t="n">
        <v>10.2837</v>
      </c>
      <c r="E185" t="n">
        <v>9.720000000000001</v>
      </c>
      <c r="F185" t="n">
        <v>7.18</v>
      </c>
      <c r="G185" t="n">
        <v>86.19</v>
      </c>
      <c r="H185" t="n">
        <v>1.73</v>
      </c>
      <c r="I185" t="n">
        <v>5</v>
      </c>
      <c r="J185" t="n">
        <v>194.8</v>
      </c>
      <c r="K185" t="n">
        <v>51.39</v>
      </c>
      <c r="L185" t="n">
        <v>19</v>
      </c>
      <c r="M185" t="n">
        <v>3</v>
      </c>
      <c r="N185" t="n">
        <v>39.41</v>
      </c>
      <c r="O185" t="n">
        <v>24259.23</v>
      </c>
      <c r="P185" t="n">
        <v>80.93000000000001</v>
      </c>
      <c r="Q185" t="n">
        <v>190.01</v>
      </c>
      <c r="R185" t="n">
        <v>28.57</v>
      </c>
      <c r="S185" t="n">
        <v>24.3</v>
      </c>
      <c r="T185" t="n">
        <v>1331.3</v>
      </c>
      <c r="U185" t="n">
        <v>0.85</v>
      </c>
      <c r="V185" t="n">
        <v>0.87</v>
      </c>
      <c r="W185" t="n">
        <v>2.95</v>
      </c>
      <c r="X185" t="n">
        <v>0.07000000000000001</v>
      </c>
      <c r="Y185" t="n">
        <v>2</v>
      </c>
      <c r="Z185" t="n">
        <v>10</v>
      </c>
    </row>
    <row r="186">
      <c r="A186" t="n">
        <v>19</v>
      </c>
      <c r="B186" t="n">
        <v>85</v>
      </c>
      <c r="C186" t="inlineStr">
        <is>
          <t xml:space="preserve">CONCLUIDO	</t>
        </is>
      </c>
      <c r="D186" t="n">
        <v>10.3442</v>
      </c>
      <c r="E186" t="n">
        <v>9.67</v>
      </c>
      <c r="F186" t="n">
        <v>7.16</v>
      </c>
      <c r="G186" t="n">
        <v>107.39</v>
      </c>
      <c r="H186" t="n">
        <v>1.81</v>
      </c>
      <c r="I186" t="n">
        <v>4</v>
      </c>
      <c r="J186" t="n">
        <v>196.35</v>
      </c>
      <c r="K186" t="n">
        <v>51.39</v>
      </c>
      <c r="L186" t="n">
        <v>20</v>
      </c>
      <c r="M186" t="n">
        <v>2</v>
      </c>
      <c r="N186" t="n">
        <v>39.96</v>
      </c>
      <c r="O186" t="n">
        <v>24450.27</v>
      </c>
      <c r="P186" t="n">
        <v>80.76000000000001</v>
      </c>
      <c r="Q186" t="n">
        <v>189.96</v>
      </c>
      <c r="R186" t="n">
        <v>27.89</v>
      </c>
      <c r="S186" t="n">
        <v>24.3</v>
      </c>
      <c r="T186" t="n">
        <v>997.99</v>
      </c>
      <c r="U186" t="n">
        <v>0.87</v>
      </c>
      <c r="V186" t="n">
        <v>0.87</v>
      </c>
      <c r="W186" t="n">
        <v>2.94</v>
      </c>
      <c r="X186" t="n">
        <v>0.05</v>
      </c>
      <c r="Y186" t="n">
        <v>2</v>
      </c>
      <c r="Z186" t="n">
        <v>10</v>
      </c>
    </row>
    <row r="187">
      <c r="A187" t="n">
        <v>20</v>
      </c>
      <c r="B187" t="n">
        <v>85</v>
      </c>
      <c r="C187" t="inlineStr">
        <is>
          <t xml:space="preserve">CONCLUIDO	</t>
        </is>
      </c>
      <c r="D187" t="n">
        <v>10.3445</v>
      </c>
      <c r="E187" t="n">
        <v>9.67</v>
      </c>
      <c r="F187" t="n">
        <v>7.16</v>
      </c>
      <c r="G187" t="n">
        <v>107.38</v>
      </c>
      <c r="H187" t="n">
        <v>1.88</v>
      </c>
      <c r="I187" t="n">
        <v>4</v>
      </c>
      <c r="J187" t="n">
        <v>197.9</v>
      </c>
      <c r="K187" t="n">
        <v>51.39</v>
      </c>
      <c r="L187" t="n">
        <v>21</v>
      </c>
      <c r="M187" t="n">
        <v>2</v>
      </c>
      <c r="N187" t="n">
        <v>40.51</v>
      </c>
      <c r="O187" t="n">
        <v>24642.07</v>
      </c>
      <c r="P187" t="n">
        <v>80.47</v>
      </c>
      <c r="Q187" t="n">
        <v>189.98</v>
      </c>
      <c r="R187" t="n">
        <v>27.89</v>
      </c>
      <c r="S187" t="n">
        <v>24.3</v>
      </c>
      <c r="T187" t="n">
        <v>995.63</v>
      </c>
      <c r="U187" t="n">
        <v>0.87</v>
      </c>
      <c r="V187" t="n">
        <v>0.87</v>
      </c>
      <c r="W187" t="n">
        <v>2.94</v>
      </c>
      <c r="X187" t="n">
        <v>0.05</v>
      </c>
      <c r="Y187" t="n">
        <v>2</v>
      </c>
      <c r="Z187" t="n">
        <v>10</v>
      </c>
    </row>
    <row r="188">
      <c r="A188" t="n">
        <v>21</v>
      </c>
      <c r="B188" t="n">
        <v>85</v>
      </c>
      <c r="C188" t="inlineStr">
        <is>
          <t xml:space="preserve">CONCLUIDO	</t>
        </is>
      </c>
      <c r="D188" t="n">
        <v>10.3427</v>
      </c>
      <c r="E188" t="n">
        <v>9.67</v>
      </c>
      <c r="F188" t="n">
        <v>7.16</v>
      </c>
      <c r="G188" t="n">
        <v>107.41</v>
      </c>
      <c r="H188" t="n">
        <v>1.96</v>
      </c>
      <c r="I188" t="n">
        <v>4</v>
      </c>
      <c r="J188" t="n">
        <v>199.46</v>
      </c>
      <c r="K188" t="n">
        <v>51.39</v>
      </c>
      <c r="L188" t="n">
        <v>22</v>
      </c>
      <c r="M188" t="n">
        <v>2</v>
      </c>
      <c r="N188" t="n">
        <v>41.07</v>
      </c>
      <c r="O188" t="n">
        <v>24834.62</v>
      </c>
      <c r="P188" t="n">
        <v>80.05</v>
      </c>
      <c r="Q188" t="n">
        <v>189.98</v>
      </c>
      <c r="R188" t="n">
        <v>27.88</v>
      </c>
      <c r="S188" t="n">
        <v>24.3</v>
      </c>
      <c r="T188" t="n">
        <v>990.71</v>
      </c>
      <c r="U188" t="n">
        <v>0.87</v>
      </c>
      <c r="V188" t="n">
        <v>0.87</v>
      </c>
      <c r="W188" t="n">
        <v>2.94</v>
      </c>
      <c r="X188" t="n">
        <v>0.05</v>
      </c>
      <c r="Y188" t="n">
        <v>2</v>
      </c>
      <c r="Z188" t="n">
        <v>10</v>
      </c>
    </row>
    <row r="189">
      <c r="A189" t="n">
        <v>22</v>
      </c>
      <c r="B189" t="n">
        <v>85</v>
      </c>
      <c r="C189" t="inlineStr">
        <is>
          <t xml:space="preserve">CONCLUIDO	</t>
        </is>
      </c>
      <c r="D189" t="n">
        <v>10.3442</v>
      </c>
      <c r="E189" t="n">
        <v>9.67</v>
      </c>
      <c r="F189" t="n">
        <v>7.16</v>
      </c>
      <c r="G189" t="n">
        <v>107.39</v>
      </c>
      <c r="H189" t="n">
        <v>2.03</v>
      </c>
      <c r="I189" t="n">
        <v>4</v>
      </c>
      <c r="J189" t="n">
        <v>201.03</v>
      </c>
      <c r="K189" t="n">
        <v>51.39</v>
      </c>
      <c r="L189" t="n">
        <v>23</v>
      </c>
      <c r="M189" t="n">
        <v>2</v>
      </c>
      <c r="N189" t="n">
        <v>41.64</v>
      </c>
      <c r="O189" t="n">
        <v>25027.94</v>
      </c>
      <c r="P189" t="n">
        <v>79.28</v>
      </c>
      <c r="Q189" t="n">
        <v>190.01</v>
      </c>
      <c r="R189" t="n">
        <v>27.89</v>
      </c>
      <c r="S189" t="n">
        <v>24.3</v>
      </c>
      <c r="T189" t="n">
        <v>998.89</v>
      </c>
      <c r="U189" t="n">
        <v>0.87</v>
      </c>
      <c r="V189" t="n">
        <v>0.87</v>
      </c>
      <c r="W189" t="n">
        <v>2.94</v>
      </c>
      <c r="X189" t="n">
        <v>0.05</v>
      </c>
      <c r="Y189" t="n">
        <v>2</v>
      </c>
      <c r="Z189" t="n">
        <v>10</v>
      </c>
    </row>
    <row r="190">
      <c r="A190" t="n">
        <v>23</v>
      </c>
      <c r="B190" t="n">
        <v>85</v>
      </c>
      <c r="C190" t="inlineStr">
        <is>
          <t xml:space="preserve">CONCLUIDO	</t>
        </is>
      </c>
      <c r="D190" t="n">
        <v>10.3526</v>
      </c>
      <c r="E190" t="n">
        <v>9.66</v>
      </c>
      <c r="F190" t="n">
        <v>7.15</v>
      </c>
      <c r="G190" t="n">
        <v>107.27</v>
      </c>
      <c r="H190" t="n">
        <v>2.1</v>
      </c>
      <c r="I190" t="n">
        <v>4</v>
      </c>
      <c r="J190" t="n">
        <v>202.61</v>
      </c>
      <c r="K190" t="n">
        <v>51.39</v>
      </c>
      <c r="L190" t="n">
        <v>24</v>
      </c>
      <c r="M190" t="n">
        <v>1</v>
      </c>
      <c r="N190" t="n">
        <v>42.21</v>
      </c>
      <c r="O190" t="n">
        <v>25222.04</v>
      </c>
      <c r="P190" t="n">
        <v>78.12</v>
      </c>
      <c r="Q190" t="n">
        <v>189.96</v>
      </c>
      <c r="R190" t="n">
        <v>27.52</v>
      </c>
      <c r="S190" t="n">
        <v>24.3</v>
      </c>
      <c r="T190" t="n">
        <v>812.4</v>
      </c>
      <c r="U190" t="n">
        <v>0.88</v>
      </c>
      <c r="V190" t="n">
        <v>0.88</v>
      </c>
      <c r="W190" t="n">
        <v>2.95</v>
      </c>
      <c r="X190" t="n">
        <v>0.04</v>
      </c>
      <c r="Y190" t="n">
        <v>2</v>
      </c>
      <c r="Z190" t="n">
        <v>10</v>
      </c>
    </row>
    <row r="191">
      <c r="A191" t="n">
        <v>24</v>
      </c>
      <c r="B191" t="n">
        <v>85</v>
      </c>
      <c r="C191" t="inlineStr">
        <is>
          <t xml:space="preserve">CONCLUIDO	</t>
        </is>
      </c>
      <c r="D191" t="n">
        <v>10.349</v>
      </c>
      <c r="E191" t="n">
        <v>9.66</v>
      </c>
      <c r="F191" t="n">
        <v>7.15</v>
      </c>
      <c r="G191" t="n">
        <v>107.32</v>
      </c>
      <c r="H191" t="n">
        <v>2.17</v>
      </c>
      <c r="I191" t="n">
        <v>4</v>
      </c>
      <c r="J191" t="n">
        <v>204.19</v>
      </c>
      <c r="K191" t="n">
        <v>51.39</v>
      </c>
      <c r="L191" t="n">
        <v>25</v>
      </c>
      <c r="M191" t="n">
        <v>0</v>
      </c>
      <c r="N191" t="n">
        <v>42.79</v>
      </c>
      <c r="O191" t="n">
        <v>25417.05</v>
      </c>
      <c r="P191" t="n">
        <v>78.61</v>
      </c>
      <c r="Q191" t="n">
        <v>189.96</v>
      </c>
      <c r="R191" t="n">
        <v>27.55</v>
      </c>
      <c r="S191" t="n">
        <v>24.3</v>
      </c>
      <c r="T191" t="n">
        <v>827.0700000000001</v>
      </c>
      <c r="U191" t="n">
        <v>0.88</v>
      </c>
      <c r="V191" t="n">
        <v>0.87</v>
      </c>
      <c r="W191" t="n">
        <v>2.95</v>
      </c>
      <c r="X191" t="n">
        <v>0.05</v>
      </c>
      <c r="Y191" t="n">
        <v>2</v>
      </c>
      <c r="Z191" t="n">
        <v>10</v>
      </c>
    </row>
    <row r="192">
      <c r="A192" t="n">
        <v>0</v>
      </c>
      <c r="B192" t="n">
        <v>20</v>
      </c>
      <c r="C192" t="inlineStr">
        <is>
          <t xml:space="preserve">CONCLUIDO	</t>
        </is>
      </c>
      <c r="D192" t="n">
        <v>10.1229</v>
      </c>
      <c r="E192" t="n">
        <v>9.880000000000001</v>
      </c>
      <c r="F192" t="n">
        <v>7.74</v>
      </c>
      <c r="G192" t="n">
        <v>14.51</v>
      </c>
      <c r="H192" t="n">
        <v>0.34</v>
      </c>
      <c r="I192" t="n">
        <v>32</v>
      </c>
      <c r="J192" t="n">
        <v>51.33</v>
      </c>
      <c r="K192" t="n">
        <v>24.83</v>
      </c>
      <c r="L192" t="n">
        <v>1</v>
      </c>
      <c r="M192" t="n">
        <v>30</v>
      </c>
      <c r="N192" t="n">
        <v>5.51</v>
      </c>
      <c r="O192" t="n">
        <v>6564.78</v>
      </c>
      <c r="P192" t="n">
        <v>42.82</v>
      </c>
      <c r="Q192" t="n">
        <v>190.31</v>
      </c>
      <c r="R192" t="n">
        <v>45.86</v>
      </c>
      <c r="S192" t="n">
        <v>24.3</v>
      </c>
      <c r="T192" t="n">
        <v>9842.07</v>
      </c>
      <c r="U192" t="n">
        <v>0.53</v>
      </c>
      <c r="V192" t="n">
        <v>0.8100000000000001</v>
      </c>
      <c r="W192" t="n">
        <v>2.99</v>
      </c>
      <c r="X192" t="n">
        <v>0.63</v>
      </c>
      <c r="Y192" t="n">
        <v>2</v>
      </c>
      <c r="Z192" t="n">
        <v>10</v>
      </c>
    </row>
    <row r="193">
      <c r="A193" t="n">
        <v>1</v>
      </c>
      <c r="B193" t="n">
        <v>20</v>
      </c>
      <c r="C193" t="inlineStr">
        <is>
          <t xml:space="preserve">CONCLUIDO	</t>
        </is>
      </c>
      <c r="D193" t="n">
        <v>10.7261</v>
      </c>
      <c r="E193" t="n">
        <v>9.32</v>
      </c>
      <c r="F193" t="n">
        <v>7.39</v>
      </c>
      <c r="G193" t="n">
        <v>29.57</v>
      </c>
      <c r="H193" t="n">
        <v>0.66</v>
      </c>
      <c r="I193" t="n">
        <v>15</v>
      </c>
      <c r="J193" t="n">
        <v>52.47</v>
      </c>
      <c r="K193" t="n">
        <v>24.83</v>
      </c>
      <c r="L193" t="n">
        <v>2</v>
      </c>
      <c r="M193" t="n">
        <v>13</v>
      </c>
      <c r="N193" t="n">
        <v>5.64</v>
      </c>
      <c r="O193" t="n">
        <v>6705.1</v>
      </c>
      <c r="P193" t="n">
        <v>38.03</v>
      </c>
      <c r="Q193" t="n">
        <v>190.08</v>
      </c>
      <c r="R193" t="n">
        <v>34.92</v>
      </c>
      <c r="S193" t="n">
        <v>24.3</v>
      </c>
      <c r="T193" t="n">
        <v>4456.68</v>
      </c>
      <c r="U193" t="n">
        <v>0.7</v>
      </c>
      <c r="V193" t="n">
        <v>0.85</v>
      </c>
      <c r="W193" t="n">
        <v>2.97</v>
      </c>
      <c r="X193" t="n">
        <v>0.28</v>
      </c>
      <c r="Y193" t="n">
        <v>2</v>
      </c>
      <c r="Z193" t="n">
        <v>10</v>
      </c>
    </row>
    <row r="194">
      <c r="A194" t="n">
        <v>2</v>
      </c>
      <c r="B194" t="n">
        <v>20</v>
      </c>
      <c r="C194" t="inlineStr">
        <is>
          <t xml:space="preserve">CONCLUIDO	</t>
        </is>
      </c>
      <c r="D194" t="n">
        <v>10.8705</v>
      </c>
      <c r="E194" t="n">
        <v>9.199999999999999</v>
      </c>
      <c r="F194" t="n">
        <v>7.32</v>
      </c>
      <c r="G194" t="n">
        <v>39.91</v>
      </c>
      <c r="H194" t="n">
        <v>0.97</v>
      </c>
      <c r="I194" t="n">
        <v>11</v>
      </c>
      <c r="J194" t="n">
        <v>53.61</v>
      </c>
      <c r="K194" t="n">
        <v>24.83</v>
      </c>
      <c r="L194" t="n">
        <v>3</v>
      </c>
      <c r="M194" t="n">
        <v>0</v>
      </c>
      <c r="N194" t="n">
        <v>5.78</v>
      </c>
      <c r="O194" t="n">
        <v>6845.59</v>
      </c>
      <c r="P194" t="n">
        <v>35.73</v>
      </c>
      <c r="Q194" t="n">
        <v>190.13</v>
      </c>
      <c r="R194" t="n">
        <v>32.23</v>
      </c>
      <c r="S194" t="n">
        <v>24.3</v>
      </c>
      <c r="T194" t="n">
        <v>3133.06</v>
      </c>
      <c r="U194" t="n">
        <v>0.75</v>
      </c>
      <c r="V194" t="n">
        <v>0.86</v>
      </c>
      <c r="W194" t="n">
        <v>2.97</v>
      </c>
      <c r="X194" t="n">
        <v>0.21</v>
      </c>
      <c r="Y194" t="n">
        <v>2</v>
      </c>
      <c r="Z194" t="n">
        <v>10</v>
      </c>
    </row>
    <row r="195">
      <c r="A195" t="n">
        <v>0</v>
      </c>
      <c r="B195" t="n">
        <v>65</v>
      </c>
      <c r="C195" t="inlineStr">
        <is>
          <t xml:space="preserve">CONCLUIDO	</t>
        </is>
      </c>
      <c r="D195" t="n">
        <v>7.9512</v>
      </c>
      <c r="E195" t="n">
        <v>12.58</v>
      </c>
      <c r="F195" t="n">
        <v>8.52</v>
      </c>
      <c r="G195" t="n">
        <v>7.41</v>
      </c>
      <c r="H195" t="n">
        <v>0.13</v>
      </c>
      <c r="I195" t="n">
        <v>69</v>
      </c>
      <c r="J195" t="n">
        <v>133.21</v>
      </c>
      <c r="K195" t="n">
        <v>46.47</v>
      </c>
      <c r="L195" t="n">
        <v>1</v>
      </c>
      <c r="M195" t="n">
        <v>67</v>
      </c>
      <c r="N195" t="n">
        <v>20.75</v>
      </c>
      <c r="O195" t="n">
        <v>16663.42</v>
      </c>
      <c r="P195" t="n">
        <v>94.44</v>
      </c>
      <c r="Q195" t="n">
        <v>190.52</v>
      </c>
      <c r="R195" t="n">
        <v>69.34999999999999</v>
      </c>
      <c r="S195" t="n">
        <v>24.3</v>
      </c>
      <c r="T195" t="n">
        <v>21401.79</v>
      </c>
      <c r="U195" t="n">
        <v>0.35</v>
      </c>
      <c r="V195" t="n">
        <v>0.74</v>
      </c>
      <c r="W195" t="n">
        <v>3.07</v>
      </c>
      <c r="X195" t="n">
        <v>1.4</v>
      </c>
      <c r="Y195" t="n">
        <v>2</v>
      </c>
      <c r="Z195" t="n">
        <v>10</v>
      </c>
    </row>
    <row r="196">
      <c r="A196" t="n">
        <v>1</v>
      </c>
      <c r="B196" t="n">
        <v>65</v>
      </c>
      <c r="C196" t="inlineStr">
        <is>
          <t xml:space="preserve">CONCLUIDO	</t>
        </is>
      </c>
      <c r="D196" t="n">
        <v>9.2578</v>
      </c>
      <c r="E196" t="n">
        <v>10.8</v>
      </c>
      <c r="F196" t="n">
        <v>7.75</v>
      </c>
      <c r="G196" t="n">
        <v>14.53</v>
      </c>
      <c r="H196" t="n">
        <v>0.26</v>
      </c>
      <c r="I196" t="n">
        <v>32</v>
      </c>
      <c r="J196" t="n">
        <v>134.55</v>
      </c>
      <c r="K196" t="n">
        <v>46.47</v>
      </c>
      <c r="L196" t="n">
        <v>2</v>
      </c>
      <c r="M196" t="n">
        <v>30</v>
      </c>
      <c r="N196" t="n">
        <v>21.09</v>
      </c>
      <c r="O196" t="n">
        <v>16828.84</v>
      </c>
      <c r="P196" t="n">
        <v>85.16</v>
      </c>
      <c r="Q196" t="n">
        <v>190.08</v>
      </c>
      <c r="R196" t="n">
        <v>45.92</v>
      </c>
      <c r="S196" t="n">
        <v>24.3</v>
      </c>
      <c r="T196" t="n">
        <v>9870.559999999999</v>
      </c>
      <c r="U196" t="n">
        <v>0.53</v>
      </c>
      <c r="V196" t="n">
        <v>0.8100000000000001</v>
      </c>
      <c r="W196" t="n">
        <v>3</v>
      </c>
      <c r="X196" t="n">
        <v>0.64</v>
      </c>
      <c r="Y196" t="n">
        <v>2</v>
      </c>
      <c r="Z196" t="n">
        <v>10</v>
      </c>
    </row>
    <row r="197">
      <c r="A197" t="n">
        <v>2</v>
      </c>
      <c r="B197" t="n">
        <v>65</v>
      </c>
      <c r="C197" t="inlineStr">
        <is>
          <t xml:space="preserve">CONCLUIDO	</t>
        </is>
      </c>
      <c r="D197" t="n">
        <v>9.7342</v>
      </c>
      <c r="E197" t="n">
        <v>10.27</v>
      </c>
      <c r="F197" t="n">
        <v>7.52</v>
      </c>
      <c r="G197" t="n">
        <v>21.49</v>
      </c>
      <c r="H197" t="n">
        <v>0.39</v>
      </c>
      <c r="I197" t="n">
        <v>21</v>
      </c>
      <c r="J197" t="n">
        <v>135.9</v>
      </c>
      <c r="K197" t="n">
        <v>46.47</v>
      </c>
      <c r="L197" t="n">
        <v>3</v>
      </c>
      <c r="M197" t="n">
        <v>19</v>
      </c>
      <c r="N197" t="n">
        <v>21.43</v>
      </c>
      <c r="O197" t="n">
        <v>16994.64</v>
      </c>
      <c r="P197" t="n">
        <v>81.81999999999999</v>
      </c>
      <c r="Q197" t="n">
        <v>190</v>
      </c>
      <c r="R197" t="n">
        <v>38.83</v>
      </c>
      <c r="S197" t="n">
        <v>24.3</v>
      </c>
      <c r="T197" t="n">
        <v>6384.26</v>
      </c>
      <c r="U197" t="n">
        <v>0.63</v>
      </c>
      <c r="V197" t="n">
        <v>0.83</v>
      </c>
      <c r="W197" t="n">
        <v>2.98</v>
      </c>
      <c r="X197" t="n">
        <v>0.41</v>
      </c>
      <c r="Y197" t="n">
        <v>2</v>
      </c>
      <c r="Z197" t="n">
        <v>10</v>
      </c>
    </row>
    <row r="198">
      <c r="A198" t="n">
        <v>3</v>
      </c>
      <c r="B198" t="n">
        <v>65</v>
      </c>
      <c r="C198" t="inlineStr">
        <is>
          <t xml:space="preserve">CONCLUIDO	</t>
        </is>
      </c>
      <c r="D198" t="n">
        <v>9.9679</v>
      </c>
      <c r="E198" t="n">
        <v>10.03</v>
      </c>
      <c r="F198" t="n">
        <v>7.42</v>
      </c>
      <c r="G198" t="n">
        <v>27.81</v>
      </c>
      <c r="H198" t="n">
        <v>0.52</v>
      </c>
      <c r="I198" t="n">
        <v>16</v>
      </c>
      <c r="J198" t="n">
        <v>137.25</v>
      </c>
      <c r="K198" t="n">
        <v>46.47</v>
      </c>
      <c r="L198" t="n">
        <v>4</v>
      </c>
      <c r="M198" t="n">
        <v>14</v>
      </c>
      <c r="N198" t="n">
        <v>21.78</v>
      </c>
      <c r="O198" t="n">
        <v>17160.92</v>
      </c>
      <c r="P198" t="n">
        <v>79.84999999999999</v>
      </c>
      <c r="Q198" t="n">
        <v>190.05</v>
      </c>
      <c r="R198" t="n">
        <v>35.92</v>
      </c>
      <c r="S198" t="n">
        <v>24.3</v>
      </c>
      <c r="T198" t="n">
        <v>4952.47</v>
      </c>
      <c r="U198" t="n">
        <v>0.68</v>
      </c>
      <c r="V198" t="n">
        <v>0.84</v>
      </c>
      <c r="W198" t="n">
        <v>2.96</v>
      </c>
      <c r="X198" t="n">
        <v>0.31</v>
      </c>
      <c r="Y198" t="n">
        <v>2</v>
      </c>
      <c r="Z198" t="n">
        <v>10</v>
      </c>
    </row>
    <row r="199">
      <c r="A199" t="n">
        <v>4</v>
      </c>
      <c r="B199" t="n">
        <v>65</v>
      </c>
      <c r="C199" t="inlineStr">
        <is>
          <t xml:space="preserve">CONCLUIDO	</t>
        </is>
      </c>
      <c r="D199" t="n">
        <v>10.1178</v>
      </c>
      <c r="E199" t="n">
        <v>9.880000000000001</v>
      </c>
      <c r="F199" t="n">
        <v>7.35</v>
      </c>
      <c r="G199" t="n">
        <v>33.92</v>
      </c>
      <c r="H199" t="n">
        <v>0.64</v>
      </c>
      <c r="I199" t="n">
        <v>13</v>
      </c>
      <c r="J199" t="n">
        <v>138.6</v>
      </c>
      <c r="K199" t="n">
        <v>46.47</v>
      </c>
      <c r="L199" t="n">
        <v>5</v>
      </c>
      <c r="M199" t="n">
        <v>11</v>
      </c>
      <c r="N199" t="n">
        <v>22.13</v>
      </c>
      <c r="O199" t="n">
        <v>17327.69</v>
      </c>
      <c r="P199" t="n">
        <v>78.20999999999999</v>
      </c>
      <c r="Q199" t="n">
        <v>190.1</v>
      </c>
      <c r="R199" t="n">
        <v>33.76</v>
      </c>
      <c r="S199" t="n">
        <v>24.3</v>
      </c>
      <c r="T199" t="n">
        <v>3887.29</v>
      </c>
      <c r="U199" t="n">
        <v>0.72</v>
      </c>
      <c r="V199" t="n">
        <v>0.85</v>
      </c>
      <c r="W199" t="n">
        <v>2.96</v>
      </c>
      <c r="X199" t="n">
        <v>0.24</v>
      </c>
      <c r="Y199" t="n">
        <v>2</v>
      </c>
      <c r="Z199" t="n">
        <v>10</v>
      </c>
    </row>
    <row r="200">
      <c r="A200" t="n">
        <v>5</v>
      </c>
      <c r="B200" t="n">
        <v>65</v>
      </c>
      <c r="C200" t="inlineStr">
        <is>
          <t xml:space="preserve">CONCLUIDO	</t>
        </is>
      </c>
      <c r="D200" t="n">
        <v>10.2252</v>
      </c>
      <c r="E200" t="n">
        <v>9.779999999999999</v>
      </c>
      <c r="F200" t="n">
        <v>7.3</v>
      </c>
      <c r="G200" t="n">
        <v>39.82</v>
      </c>
      <c r="H200" t="n">
        <v>0.76</v>
      </c>
      <c r="I200" t="n">
        <v>11</v>
      </c>
      <c r="J200" t="n">
        <v>139.95</v>
      </c>
      <c r="K200" t="n">
        <v>46.47</v>
      </c>
      <c r="L200" t="n">
        <v>6</v>
      </c>
      <c r="M200" t="n">
        <v>9</v>
      </c>
      <c r="N200" t="n">
        <v>22.49</v>
      </c>
      <c r="O200" t="n">
        <v>17494.97</v>
      </c>
      <c r="P200" t="n">
        <v>76.76000000000001</v>
      </c>
      <c r="Q200" t="n">
        <v>190.09</v>
      </c>
      <c r="R200" t="n">
        <v>32.12</v>
      </c>
      <c r="S200" t="n">
        <v>24.3</v>
      </c>
      <c r="T200" t="n">
        <v>3078.61</v>
      </c>
      <c r="U200" t="n">
        <v>0.76</v>
      </c>
      <c r="V200" t="n">
        <v>0.86</v>
      </c>
      <c r="W200" t="n">
        <v>2.96</v>
      </c>
      <c r="X200" t="n">
        <v>0.19</v>
      </c>
      <c r="Y200" t="n">
        <v>2</v>
      </c>
      <c r="Z200" t="n">
        <v>10</v>
      </c>
    </row>
    <row r="201">
      <c r="A201" t="n">
        <v>6</v>
      </c>
      <c r="B201" t="n">
        <v>65</v>
      </c>
      <c r="C201" t="inlineStr">
        <is>
          <t xml:space="preserve">CONCLUIDO	</t>
        </is>
      </c>
      <c r="D201" t="n">
        <v>10.3113</v>
      </c>
      <c r="E201" t="n">
        <v>9.699999999999999</v>
      </c>
      <c r="F201" t="n">
        <v>7.27</v>
      </c>
      <c r="G201" t="n">
        <v>48.49</v>
      </c>
      <c r="H201" t="n">
        <v>0.88</v>
      </c>
      <c r="I201" t="n">
        <v>9</v>
      </c>
      <c r="J201" t="n">
        <v>141.31</v>
      </c>
      <c r="K201" t="n">
        <v>46.47</v>
      </c>
      <c r="L201" t="n">
        <v>7</v>
      </c>
      <c r="M201" t="n">
        <v>7</v>
      </c>
      <c r="N201" t="n">
        <v>22.85</v>
      </c>
      <c r="O201" t="n">
        <v>17662.75</v>
      </c>
      <c r="P201" t="n">
        <v>75.56999999999999</v>
      </c>
      <c r="Q201" t="n">
        <v>190</v>
      </c>
      <c r="R201" t="n">
        <v>31.34</v>
      </c>
      <c r="S201" t="n">
        <v>24.3</v>
      </c>
      <c r="T201" t="n">
        <v>2699.16</v>
      </c>
      <c r="U201" t="n">
        <v>0.78</v>
      </c>
      <c r="V201" t="n">
        <v>0.86</v>
      </c>
      <c r="W201" t="n">
        <v>2.96</v>
      </c>
      <c r="X201" t="n">
        <v>0.17</v>
      </c>
      <c r="Y201" t="n">
        <v>2</v>
      </c>
      <c r="Z201" t="n">
        <v>10</v>
      </c>
    </row>
    <row r="202">
      <c r="A202" t="n">
        <v>7</v>
      </c>
      <c r="B202" t="n">
        <v>65</v>
      </c>
      <c r="C202" t="inlineStr">
        <is>
          <t xml:space="preserve">CONCLUIDO	</t>
        </is>
      </c>
      <c r="D202" t="n">
        <v>10.3672</v>
      </c>
      <c r="E202" t="n">
        <v>9.65</v>
      </c>
      <c r="F202" t="n">
        <v>7.25</v>
      </c>
      <c r="G202" t="n">
        <v>54.36</v>
      </c>
      <c r="H202" t="n">
        <v>0.99</v>
      </c>
      <c r="I202" t="n">
        <v>8</v>
      </c>
      <c r="J202" t="n">
        <v>142.68</v>
      </c>
      <c r="K202" t="n">
        <v>46.47</v>
      </c>
      <c r="L202" t="n">
        <v>8</v>
      </c>
      <c r="M202" t="n">
        <v>6</v>
      </c>
      <c r="N202" t="n">
        <v>23.21</v>
      </c>
      <c r="O202" t="n">
        <v>17831.04</v>
      </c>
      <c r="P202" t="n">
        <v>74.59999999999999</v>
      </c>
      <c r="Q202" t="n">
        <v>189.99</v>
      </c>
      <c r="R202" t="n">
        <v>30.56</v>
      </c>
      <c r="S202" t="n">
        <v>24.3</v>
      </c>
      <c r="T202" t="n">
        <v>2313.31</v>
      </c>
      <c r="U202" t="n">
        <v>0.8</v>
      </c>
      <c r="V202" t="n">
        <v>0.86</v>
      </c>
      <c r="W202" t="n">
        <v>2.95</v>
      </c>
      <c r="X202" t="n">
        <v>0.14</v>
      </c>
      <c r="Y202" t="n">
        <v>2</v>
      </c>
      <c r="Z202" t="n">
        <v>10</v>
      </c>
    </row>
    <row r="203">
      <c r="A203" t="n">
        <v>8</v>
      </c>
      <c r="B203" t="n">
        <v>65</v>
      </c>
      <c r="C203" t="inlineStr">
        <is>
          <t xml:space="preserve">CONCLUIDO	</t>
        </is>
      </c>
      <c r="D203" t="n">
        <v>10.4115</v>
      </c>
      <c r="E203" t="n">
        <v>9.6</v>
      </c>
      <c r="F203" t="n">
        <v>7.23</v>
      </c>
      <c r="G203" t="n">
        <v>62</v>
      </c>
      <c r="H203" t="n">
        <v>1.11</v>
      </c>
      <c r="I203" t="n">
        <v>7</v>
      </c>
      <c r="J203" t="n">
        <v>144.05</v>
      </c>
      <c r="K203" t="n">
        <v>46.47</v>
      </c>
      <c r="L203" t="n">
        <v>9</v>
      </c>
      <c r="M203" t="n">
        <v>5</v>
      </c>
      <c r="N203" t="n">
        <v>23.58</v>
      </c>
      <c r="O203" t="n">
        <v>17999.83</v>
      </c>
      <c r="P203" t="n">
        <v>73.63</v>
      </c>
      <c r="Q203" t="n">
        <v>190.05</v>
      </c>
      <c r="R203" t="n">
        <v>30.17</v>
      </c>
      <c r="S203" t="n">
        <v>24.3</v>
      </c>
      <c r="T203" t="n">
        <v>2123.33</v>
      </c>
      <c r="U203" t="n">
        <v>0.8100000000000001</v>
      </c>
      <c r="V203" t="n">
        <v>0.87</v>
      </c>
      <c r="W203" t="n">
        <v>2.95</v>
      </c>
      <c r="X203" t="n">
        <v>0.13</v>
      </c>
      <c r="Y203" t="n">
        <v>2</v>
      </c>
      <c r="Z203" t="n">
        <v>10</v>
      </c>
    </row>
    <row r="204">
      <c r="A204" t="n">
        <v>9</v>
      </c>
      <c r="B204" t="n">
        <v>65</v>
      </c>
      <c r="C204" t="inlineStr">
        <is>
          <t xml:space="preserve">CONCLUIDO	</t>
        </is>
      </c>
      <c r="D204" t="n">
        <v>10.417</v>
      </c>
      <c r="E204" t="n">
        <v>9.6</v>
      </c>
      <c r="F204" t="n">
        <v>7.23</v>
      </c>
      <c r="G204" t="n">
        <v>61.96</v>
      </c>
      <c r="H204" t="n">
        <v>1.22</v>
      </c>
      <c r="I204" t="n">
        <v>7</v>
      </c>
      <c r="J204" t="n">
        <v>145.42</v>
      </c>
      <c r="K204" t="n">
        <v>46.47</v>
      </c>
      <c r="L204" t="n">
        <v>10</v>
      </c>
      <c r="M204" t="n">
        <v>5</v>
      </c>
      <c r="N204" t="n">
        <v>23.95</v>
      </c>
      <c r="O204" t="n">
        <v>18169.15</v>
      </c>
      <c r="P204" t="n">
        <v>72.29000000000001</v>
      </c>
      <c r="Q204" t="n">
        <v>190</v>
      </c>
      <c r="R204" t="n">
        <v>30.06</v>
      </c>
      <c r="S204" t="n">
        <v>24.3</v>
      </c>
      <c r="T204" t="n">
        <v>2066.85</v>
      </c>
      <c r="U204" t="n">
        <v>0.8100000000000001</v>
      </c>
      <c r="V204" t="n">
        <v>0.87</v>
      </c>
      <c r="W204" t="n">
        <v>2.95</v>
      </c>
      <c r="X204" t="n">
        <v>0.12</v>
      </c>
      <c r="Y204" t="n">
        <v>2</v>
      </c>
      <c r="Z204" t="n">
        <v>10</v>
      </c>
    </row>
    <row r="205">
      <c r="A205" t="n">
        <v>10</v>
      </c>
      <c r="B205" t="n">
        <v>65</v>
      </c>
      <c r="C205" t="inlineStr">
        <is>
          <t xml:space="preserve">CONCLUIDO	</t>
        </is>
      </c>
      <c r="D205" t="n">
        <v>10.4736</v>
      </c>
      <c r="E205" t="n">
        <v>9.550000000000001</v>
      </c>
      <c r="F205" t="n">
        <v>7.2</v>
      </c>
      <c r="G205" t="n">
        <v>72.04000000000001</v>
      </c>
      <c r="H205" t="n">
        <v>1.33</v>
      </c>
      <c r="I205" t="n">
        <v>6</v>
      </c>
      <c r="J205" t="n">
        <v>146.8</v>
      </c>
      <c r="K205" t="n">
        <v>46.47</v>
      </c>
      <c r="L205" t="n">
        <v>11</v>
      </c>
      <c r="M205" t="n">
        <v>4</v>
      </c>
      <c r="N205" t="n">
        <v>24.33</v>
      </c>
      <c r="O205" t="n">
        <v>18338.99</v>
      </c>
      <c r="P205" t="n">
        <v>71.54000000000001</v>
      </c>
      <c r="Q205" t="n">
        <v>189.96</v>
      </c>
      <c r="R205" t="n">
        <v>29.22</v>
      </c>
      <c r="S205" t="n">
        <v>24.3</v>
      </c>
      <c r="T205" t="n">
        <v>1654.28</v>
      </c>
      <c r="U205" t="n">
        <v>0.83</v>
      </c>
      <c r="V205" t="n">
        <v>0.87</v>
      </c>
      <c r="W205" t="n">
        <v>2.95</v>
      </c>
      <c r="X205" t="n">
        <v>0.1</v>
      </c>
      <c r="Y205" t="n">
        <v>2</v>
      </c>
      <c r="Z205" t="n">
        <v>10</v>
      </c>
    </row>
    <row r="206">
      <c r="A206" t="n">
        <v>11</v>
      </c>
      <c r="B206" t="n">
        <v>65</v>
      </c>
      <c r="C206" t="inlineStr">
        <is>
          <t xml:space="preserve">CONCLUIDO	</t>
        </is>
      </c>
      <c r="D206" t="n">
        <v>10.4746</v>
      </c>
      <c r="E206" t="n">
        <v>9.550000000000001</v>
      </c>
      <c r="F206" t="n">
        <v>7.2</v>
      </c>
      <c r="G206" t="n">
        <v>72.03</v>
      </c>
      <c r="H206" t="n">
        <v>1.43</v>
      </c>
      <c r="I206" t="n">
        <v>6</v>
      </c>
      <c r="J206" t="n">
        <v>148.18</v>
      </c>
      <c r="K206" t="n">
        <v>46.47</v>
      </c>
      <c r="L206" t="n">
        <v>12</v>
      </c>
      <c r="M206" t="n">
        <v>4</v>
      </c>
      <c r="N206" t="n">
        <v>24.71</v>
      </c>
      <c r="O206" t="n">
        <v>18509.36</v>
      </c>
      <c r="P206" t="n">
        <v>70.26000000000001</v>
      </c>
      <c r="Q206" t="n">
        <v>190.03</v>
      </c>
      <c r="R206" t="n">
        <v>29.13</v>
      </c>
      <c r="S206" t="n">
        <v>24.3</v>
      </c>
      <c r="T206" t="n">
        <v>1606.68</v>
      </c>
      <c r="U206" t="n">
        <v>0.83</v>
      </c>
      <c r="V206" t="n">
        <v>0.87</v>
      </c>
      <c r="W206" t="n">
        <v>2.95</v>
      </c>
      <c r="X206" t="n">
        <v>0.1</v>
      </c>
      <c r="Y206" t="n">
        <v>2</v>
      </c>
      <c r="Z206" t="n">
        <v>10</v>
      </c>
    </row>
    <row r="207">
      <c r="A207" t="n">
        <v>12</v>
      </c>
      <c r="B207" t="n">
        <v>65</v>
      </c>
      <c r="C207" t="inlineStr">
        <is>
          <t xml:space="preserve">CONCLUIDO	</t>
        </is>
      </c>
      <c r="D207" t="n">
        <v>10.5211</v>
      </c>
      <c r="E207" t="n">
        <v>9.5</v>
      </c>
      <c r="F207" t="n">
        <v>7.19</v>
      </c>
      <c r="G207" t="n">
        <v>86.26000000000001</v>
      </c>
      <c r="H207" t="n">
        <v>1.54</v>
      </c>
      <c r="I207" t="n">
        <v>5</v>
      </c>
      <c r="J207" t="n">
        <v>149.56</v>
      </c>
      <c r="K207" t="n">
        <v>46.47</v>
      </c>
      <c r="L207" t="n">
        <v>13</v>
      </c>
      <c r="M207" t="n">
        <v>3</v>
      </c>
      <c r="N207" t="n">
        <v>25.1</v>
      </c>
      <c r="O207" t="n">
        <v>18680.25</v>
      </c>
      <c r="P207" t="n">
        <v>69.34999999999999</v>
      </c>
      <c r="Q207" t="n">
        <v>189.99</v>
      </c>
      <c r="R207" t="n">
        <v>28.76</v>
      </c>
      <c r="S207" t="n">
        <v>24.3</v>
      </c>
      <c r="T207" t="n">
        <v>1428.7</v>
      </c>
      <c r="U207" t="n">
        <v>0.84</v>
      </c>
      <c r="V207" t="n">
        <v>0.87</v>
      </c>
      <c r="W207" t="n">
        <v>2.95</v>
      </c>
      <c r="X207" t="n">
        <v>0.08</v>
      </c>
      <c r="Y207" t="n">
        <v>2</v>
      </c>
      <c r="Z207" t="n">
        <v>10</v>
      </c>
    </row>
    <row r="208">
      <c r="A208" t="n">
        <v>13</v>
      </c>
      <c r="B208" t="n">
        <v>65</v>
      </c>
      <c r="C208" t="inlineStr">
        <is>
          <t xml:space="preserve">CONCLUIDO	</t>
        </is>
      </c>
      <c r="D208" t="n">
        <v>10.5266</v>
      </c>
      <c r="E208" t="n">
        <v>9.5</v>
      </c>
      <c r="F208" t="n">
        <v>7.18</v>
      </c>
      <c r="G208" t="n">
        <v>86.2</v>
      </c>
      <c r="H208" t="n">
        <v>1.64</v>
      </c>
      <c r="I208" t="n">
        <v>5</v>
      </c>
      <c r="J208" t="n">
        <v>150.95</v>
      </c>
      <c r="K208" t="n">
        <v>46.47</v>
      </c>
      <c r="L208" t="n">
        <v>14</v>
      </c>
      <c r="M208" t="n">
        <v>3</v>
      </c>
      <c r="N208" t="n">
        <v>25.49</v>
      </c>
      <c r="O208" t="n">
        <v>18851.69</v>
      </c>
      <c r="P208" t="n">
        <v>68.61</v>
      </c>
      <c r="Q208" t="n">
        <v>189.97</v>
      </c>
      <c r="R208" t="n">
        <v>28.61</v>
      </c>
      <c r="S208" t="n">
        <v>24.3</v>
      </c>
      <c r="T208" t="n">
        <v>1350.45</v>
      </c>
      <c r="U208" t="n">
        <v>0.85</v>
      </c>
      <c r="V208" t="n">
        <v>0.87</v>
      </c>
      <c r="W208" t="n">
        <v>2.95</v>
      </c>
      <c r="X208" t="n">
        <v>0.08</v>
      </c>
      <c r="Y208" t="n">
        <v>2</v>
      </c>
      <c r="Z208" t="n">
        <v>10</v>
      </c>
    </row>
    <row r="209">
      <c r="A209" t="n">
        <v>14</v>
      </c>
      <c r="B209" t="n">
        <v>65</v>
      </c>
      <c r="C209" t="inlineStr">
        <is>
          <t xml:space="preserve">CONCLUIDO	</t>
        </is>
      </c>
      <c r="D209" t="n">
        <v>10.5229</v>
      </c>
      <c r="E209" t="n">
        <v>9.5</v>
      </c>
      <c r="F209" t="n">
        <v>7.19</v>
      </c>
      <c r="G209" t="n">
        <v>86.23999999999999</v>
      </c>
      <c r="H209" t="n">
        <v>1.74</v>
      </c>
      <c r="I209" t="n">
        <v>5</v>
      </c>
      <c r="J209" t="n">
        <v>152.35</v>
      </c>
      <c r="K209" t="n">
        <v>46.47</v>
      </c>
      <c r="L209" t="n">
        <v>15</v>
      </c>
      <c r="M209" t="n">
        <v>3</v>
      </c>
      <c r="N209" t="n">
        <v>25.88</v>
      </c>
      <c r="O209" t="n">
        <v>19023.66</v>
      </c>
      <c r="P209" t="n">
        <v>66.89</v>
      </c>
      <c r="Q209" t="n">
        <v>189.97</v>
      </c>
      <c r="R209" t="n">
        <v>28.69</v>
      </c>
      <c r="S209" t="n">
        <v>24.3</v>
      </c>
      <c r="T209" t="n">
        <v>1391.23</v>
      </c>
      <c r="U209" t="n">
        <v>0.85</v>
      </c>
      <c r="V209" t="n">
        <v>0.87</v>
      </c>
      <c r="W209" t="n">
        <v>2.95</v>
      </c>
      <c r="X209" t="n">
        <v>0.08</v>
      </c>
      <c r="Y209" t="n">
        <v>2</v>
      </c>
      <c r="Z209" t="n">
        <v>10</v>
      </c>
    </row>
    <row r="210">
      <c r="A210" t="n">
        <v>15</v>
      </c>
      <c r="B210" t="n">
        <v>65</v>
      </c>
      <c r="C210" t="inlineStr">
        <is>
          <t xml:space="preserve">CONCLUIDO	</t>
        </is>
      </c>
      <c r="D210" t="n">
        <v>10.5752</v>
      </c>
      <c r="E210" t="n">
        <v>9.460000000000001</v>
      </c>
      <c r="F210" t="n">
        <v>7.17</v>
      </c>
      <c r="G210" t="n">
        <v>107.5</v>
      </c>
      <c r="H210" t="n">
        <v>1.84</v>
      </c>
      <c r="I210" t="n">
        <v>4</v>
      </c>
      <c r="J210" t="n">
        <v>153.75</v>
      </c>
      <c r="K210" t="n">
        <v>46.47</v>
      </c>
      <c r="L210" t="n">
        <v>16</v>
      </c>
      <c r="M210" t="n">
        <v>0</v>
      </c>
      <c r="N210" t="n">
        <v>26.28</v>
      </c>
      <c r="O210" t="n">
        <v>19196.18</v>
      </c>
      <c r="P210" t="n">
        <v>65.55</v>
      </c>
      <c r="Q210" t="n">
        <v>189.97</v>
      </c>
      <c r="R210" t="n">
        <v>27.98</v>
      </c>
      <c r="S210" t="n">
        <v>24.3</v>
      </c>
      <c r="T210" t="n">
        <v>1042.34</v>
      </c>
      <c r="U210" t="n">
        <v>0.87</v>
      </c>
      <c r="V210" t="n">
        <v>0.87</v>
      </c>
      <c r="W210" t="n">
        <v>2.95</v>
      </c>
      <c r="X210" t="n">
        <v>0.06</v>
      </c>
      <c r="Y210" t="n">
        <v>2</v>
      </c>
      <c r="Z210" t="n">
        <v>10</v>
      </c>
    </row>
    <row r="211">
      <c r="A211" t="n">
        <v>0</v>
      </c>
      <c r="B211" t="n">
        <v>75</v>
      </c>
      <c r="C211" t="inlineStr">
        <is>
          <t xml:space="preserve">CONCLUIDO	</t>
        </is>
      </c>
      <c r="D211" t="n">
        <v>7.5348</v>
      </c>
      <c r="E211" t="n">
        <v>13.27</v>
      </c>
      <c r="F211" t="n">
        <v>8.67</v>
      </c>
      <c r="G211" t="n">
        <v>6.85</v>
      </c>
      <c r="H211" t="n">
        <v>0.12</v>
      </c>
      <c r="I211" t="n">
        <v>76</v>
      </c>
      <c r="J211" t="n">
        <v>150.44</v>
      </c>
      <c r="K211" t="n">
        <v>49.1</v>
      </c>
      <c r="L211" t="n">
        <v>1</v>
      </c>
      <c r="M211" t="n">
        <v>74</v>
      </c>
      <c r="N211" t="n">
        <v>25.34</v>
      </c>
      <c r="O211" t="n">
        <v>18787.76</v>
      </c>
      <c r="P211" t="n">
        <v>104.11</v>
      </c>
      <c r="Q211" t="n">
        <v>190.45</v>
      </c>
      <c r="R211" t="n">
        <v>74.39</v>
      </c>
      <c r="S211" t="n">
        <v>24.3</v>
      </c>
      <c r="T211" t="n">
        <v>23888.54</v>
      </c>
      <c r="U211" t="n">
        <v>0.33</v>
      </c>
      <c r="V211" t="n">
        <v>0.72</v>
      </c>
      <c r="W211" t="n">
        <v>3.08</v>
      </c>
      <c r="X211" t="n">
        <v>1.56</v>
      </c>
      <c r="Y211" t="n">
        <v>2</v>
      </c>
      <c r="Z211" t="n">
        <v>10</v>
      </c>
    </row>
    <row r="212">
      <c r="A212" t="n">
        <v>1</v>
      </c>
      <c r="B212" t="n">
        <v>75</v>
      </c>
      <c r="C212" t="inlineStr">
        <is>
          <t xml:space="preserve">CONCLUIDO	</t>
        </is>
      </c>
      <c r="D212" t="n">
        <v>8.980700000000001</v>
      </c>
      <c r="E212" t="n">
        <v>11.14</v>
      </c>
      <c r="F212" t="n">
        <v>7.79</v>
      </c>
      <c r="G212" t="n">
        <v>13.35</v>
      </c>
      <c r="H212" t="n">
        <v>0.23</v>
      </c>
      <c r="I212" t="n">
        <v>35</v>
      </c>
      <c r="J212" t="n">
        <v>151.83</v>
      </c>
      <c r="K212" t="n">
        <v>49.1</v>
      </c>
      <c r="L212" t="n">
        <v>2</v>
      </c>
      <c r="M212" t="n">
        <v>33</v>
      </c>
      <c r="N212" t="n">
        <v>25.73</v>
      </c>
      <c r="O212" t="n">
        <v>18959.54</v>
      </c>
      <c r="P212" t="n">
        <v>92.88</v>
      </c>
      <c r="Q212" t="n">
        <v>190.25</v>
      </c>
      <c r="R212" t="n">
        <v>47.2</v>
      </c>
      <c r="S212" t="n">
        <v>24.3</v>
      </c>
      <c r="T212" t="n">
        <v>10498.78</v>
      </c>
      <c r="U212" t="n">
        <v>0.51</v>
      </c>
      <c r="V212" t="n">
        <v>0.8</v>
      </c>
      <c r="W212" t="n">
        <v>3</v>
      </c>
      <c r="X212" t="n">
        <v>0.68</v>
      </c>
      <c r="Y212" t="n">
        <v>2</v>
      </c>
      <c r="Z212" t="n">
        <v>10</v>
      </c>
    </row>
    <row r="213">
      <c r="A213" t="n">
        <v>2</v>
      </c>
      <c r="B213" t="n">
        <v>75</v>
      </c>
      <c r="C213" t="inlineStr">
        <is>
          <t xml:space="preserve">CONCLUIDO	</t>
        </is>
      </c>
      <c r="D213" t="n">
        <v>9.4902</v>
      </c>
      <c r="E213" t="n">
        <v>10.54</v>
      </c>
      <c r="F213" t="n">
        <v>7.56</v>
      </c>
      <c r="G213" t="n">
        <v>19.72</v>
      </c>
      <c r="H213" t="n">
        <v>0.35</v>
      </c>
      <c r="I213" t="n">
        <v>23</v>
      </c>
      <c r="J213" t="n">
        <v>153.23</v>
      </c>
      <c r="K213" t="n">
        <v>49.1</v>
      </c>
      <c r="L213" t="n">
        <v>3</v>
      </c>
      <c r="M213" t="n">
        <v>21</v>
      </c>
      <c r="N213" t="n">
        <v>26.13</v>
      </c>
      <c r="O213" t="n">
        <v>19131.85</v>
      </c>
      <c r="P213" t="n">
        <v>89.43000000000001</v>
      </c>
      <c r="Q213" t="n">
        <v>190.16</v>
      </c>
      <c r="R213" t="n">
        <v>40.08</v>
      </c>
      <c r="S213" t="n">
        <v>24.3</v>
      </c>
      <c r="T213" t="n">
        <v>6994.94</v>
      </c>
      <c r="U213" t="n">
        <v>0.61</v>
      </c>
      <c r="V213" t="n">
        <v>0.83</v>
      </c>
      <c r="W213" t="n">
        <v>2.98</v>
      </c>
      <c r="X213" t="n">
        <v>0.45</v>
      </c>
      <c r="Y213" t="n">
        <v>2</v>
      </c>
      <c r="Z213" t="n">
        <v>10</v>
      </c>
    </row>
    <row r="214">
      <c r="A214" t="n">
        <v>3</v>
      </c>
      <c r="B214" t="n">
        <v>75</v>
      </c>
      <c r="C214" t="inlineStr">
        <is>
          <t xml:space="preserve">CONCLUIDO	</t>
        </is>
      </c>
      <c r="D214" t="n">
        <v>9.7699</v>
      </c>
      <c r="E214" t="n">
        <v>10.24</v>
      </c>
      <c r="F214" t="n">
        <v>7.44</v>
      </c>
      <c r="G214" t="n">
        <v>26.26</v>
      </c>
      <c r="H214" t="n">
        <v>0.46</v>
      </c>
      <c r="I214" t="n">
        <v>17</v>
      </c>
      <c r="J214" t="n">
        <v>154.63</v>
      </c>
      <c r="K214" t="n">
        <v>49.1</v>
      </c>
      <c r="L214" t="n">
        <v>4</v>
      </c>
      <c r="M214" t="n">
        <v>15</v>
      </c>
      <c r="N214" t="n">
        <v>26.53</v>
      </c>
      <c r="O214" t="n">
        <v>19304.72</v>
      </c>
      <c r="P214" t="n">
        <v>87.27</v>
      </c>
      <c r="Q214" t="n">
        <v>190.17</v>
      </c>
      <c r="R214" t="n">
        <v>36.55</v>
      </c>
      <c r="S214" t="n">
        <v>24.3</v>
      </c>
      <c r="T214" t="n">
        <v>5264.55</v>
      </c>
      <c r="U214" t="n">
        <v>0.66</v>
      </c>
      <c r="V214" t="n">
        <v>0.84</v>
      </c>
      <c r="W214" t="n">
        <v>2.97</v>
      </c>
      <c r="X214" t="n">
        <v>0.33</v>
      </c>
      <c r="Y214" t="n">
        <v>2</v>
      </c>
      <c r="Z214" t="n">
        <v>10</v>
      </c>
    </row>
    <row r="215">
      <c r="A215" t="n">
        <v>4</v>
      </c>
      <c r="B215" t="n">
        <v>75</v>
      </c>
      <c r="C215" t="inlineStr">
        <is>
          <t xml:space="preserve">CONCLUIDO	</t>
        </is>
      </c>
      <c r="D215" t="n">
        <v>9.922800000000001</v>
      </c>
      <c r="E215" t="n">
        <v>10.08</v>
      </c>
      <c r="F215" t="n">
        <v>7.37</v>
      </c>
      <c r="G215" t="n">
        <v>31.6</v>
      </c>
      <c r="H215" t="n">
        <v>0.57</v>
      </c>
      <c r="I215" t="n">
        <v>14</v>
      </c>
      <c r="J215" t="n">
        <v>156.03</v>
      </c>
      <c r="K215" t="n">
        <v>49.1</v>
      </c>
      <c r="L215" t="n">
        <v>5</v>
      </c>
      <c r="M215" t="n">
        <v>12</v>
      </c>
      <c r="N215" t="n">
        <v>26.94</v>
      </c>
      <c r="O215" t="n">
        <v>19478.15</v>
      </c>
      <c r="P215" t="n">
        <v>85.73</v>
      </c>
      <c r="Q215" t="n">
        <v>190.05</v>
      </c>
      <c r="R215" t="n">
        <v>34.35</v>
      </c>
      <c r="S215" t="n">
        <v>24.3</v>
      </c>
      <c r="T215" t="n">
        <v>4175.88</v>
      </c>
      <c r="U215" t="n">
        <v>0.71</v>
      </c>
      <c r="V215" t="n">
        <v>0.85</v>
      </c>
      <c r="W215" t="n">
        <v>2.96</v>
      </c>
      <c r="X215" t="n">
        <v>0.26</v>
      </c>
      <c r="Y215" t="n">
        <v>2</v>
      </c>
      <c r="Z215" t="n">
        <v>10</v>
      </c>
    </row>
    <row r="216">
      <c r="A216" t="n">
        <v>5</v>
      </c>
      <c r="B216" t="n">
        <v>75</v>
      </c>
      <c r="C216" t="inlineStr">
        <is>
          <t xml:space="preserve">CONCLUIDO	</t>
        </is>
      </c>
      <c r="D216" t="n">
        <v>10.0265</v>
      </c>
      <c r="E216" t="n">
        <v>9.970000000000001</v>
      </c>
      <c r="F216" t="n">
        <v>7.33</v>
      </c>
      <c r="G216" t="n">
        <v>36.65</v>
      </c>
      <c r="H216" t="n">
        <v>0.67</v>
      </c>
      <c r="I216" t="n">
        <v>12</v>
      </c>
      <c r="J216" t="n">
        <v>157.44</v>
      </c>
      <c r="K216" t="n">
        <v>49.1</v>
      </c>
      <c r="L216" t="n">
        <v>6</v>
      </c>
      <c r="M216" t="n">
        <v>10</v>
      </c>
      <c r="N216" t="n">
        <v>27.35</v>
      </c>
      <c r="O216" t="n">
        <v>19652.13</v>
      </c>
      <c r="P216" t="n">
        <v>84.43000000000001</v>
      </c>
      <c r="Q216" t="n">
        <v>190.12</v>
      </c>
      <c r="R216" t="n">
        <v>33.05</v>
      </c>
      <c r="S216" t="n">
        <v>24.3</v>
      </c>
      <c r="T216" t="n">
        <v>3537.35</v>
      </c>
      <c r="U216" t="n">
        <v>0.74</v>
      </c>
      <c r="V216" t="n">
        <v>0.85</v>
      </c>
      <c r="W216" t="n">
        <v>2.96</v>
      </c>
      <c r="X216" t="n">
        <v>0.22</v>
      </c>
      <c r="Y216" t="n">
        <v>2</v>
      </c>
      <c r="Z216" t="n">
        <v>10</v>
      </c>
    </row>
    <row r="217">
      <c r="A217" t="n">
        <v>6</v>
      </c>
      <c r="B217" t="n">
        <v>75</v>
      </c>
      <c r="C217" t="inlineStr">
        <is>
          <t xml:space="preserve">CONCLUIDO	</t>
        </is>
      </c>
      <c r="D217" t="n">
        <v>10.1434</v>
      </c>
      <c r="E217" t="n">
        <v>9.859999999999999</v>
      </c>
      <c r="F217" t="n">
        <v>7.28</v>
      </c>
      <c r="G217" t="n">
        <v>43.66</v>
      </c>
      <c r="H217" t="n">
        <v>0.78</v>
      </c>
      <c r="I217" t="n">
        <v>10</v>
      </c>
      <c r="J217" t="n">
        <v>158.86</v>
      </c>
      <c r="K217" t="n">
        <v>49.1</v>
      </c>
      <c r="L217" t="n">
        <v>7</v>
      </c>
      <c r="M217" t="n">
        <v>8</v>
      </c>
      <c r="N217" t="n">
        <v>27.77</v>
      </c>
      <c r="O217" t="n">
        <v>19826.68</v>
      </c>
      <c r="P217" t="n">
        <v>83.28</v>
      </c>
      <c r="Q217" t="n">
        <v>189.99</v>
      </c>
      <c r="R217" t="n">
        <v>31.43</v>
      </c>
      <c r="S217" t="n">
        <v>24.3</v>
      </c>
      <c r="T217" t="n">
        <v>2737.16</v>
      </c>
      <c r="U217" t="n">
        <v>0.77</v>
      </c>
      <c r="V217" t="n">
        <v>0.86</v>
      </c>
      <c r="W217" t="n">
        <v>2.96</v>
      </c>
      <c r="X217" t="n">
        <v>0.17</v>
      </c>
      <c r="Y217" t="n">
        <v>2</v>
      </c>
      <c r="Z217" t="n">
        <v>10</v>
      </c>
    </row>
    <row r="218">
      <c r="A218" t="n">
        <v>7</v>
      </c>
      <c r="B218" t="n">
        <v>75</v>
      </c>
      <c r="C218" t="inlineStr">
        <is>
          <t xml:space="preserve">CONCLUIDO	</t>
        </is>
      </c>
      <c r="D218" t="n">
        <v>10.1816</v>
      </c>
      <c r="E218" t="n">
        <v>9.82</v>
      </c>
      <c r="F218" t="n">
        <v>7.27</v>
      </c>
      <c r="G218" t="n">
        <v>48.47</v>
      </c>
      <c r="H218" t="n">
        <v>0.88</v>
      </c>
      <c r="I218" t="n">
        <v>9</v>
      </c>
      <c r="J218" t="n">
        <v>160.28</v>
      </c>
      <c r="K218" t="n">
        <v>49.1</v>
      </c>
      <c r="L218" t="n">
        <v>8</v>
      </c>
      <c r="M218" t="n">
        <v>7</v>
      </c>
      <c r="N218" t="n">
        <v>28.19</v>
      </c>
      <c r="O218" t="n">
        <v>20001.93</v>
      </c>
      <c r="P218" t="n">
        <v>82.40000000000001</v>
      </c>
      <c r="Q218" t="n">
        <v>190.02</v>
      </c>
      <c r="R218" t="n">
        <v>31.29</v>
      </c>
      <c r="S218" t="n">
        <v>24.3</v>
      </c>
      <c r="T218" t="n">
        <v>2673.87</v>
      </c>
      <c r="U218" t="n">
        <v>0.78</v>
      </c>
      <c r="V218" t="n">
        <v>0.86</v>
      </c>
      <c r="W218" t="n">
        <v>2.95</v>
      </c>
      <c r="X218" t="n">
        <v>0.16</v>
      </c>
      <c r="Y218" t="n">
        <v>2</v>
      </c>
      <c r="Z218" t="n">
        <v>10</v>
      </c>
    </row>
    <row r="219">
      <c r="A219" t="n">
        <v>8</v>
      </c>
      <c r="B219" t="n">
        <v>75</v>
      </c>
      <c r="C219" t="inlineStr">
        <is>
          <t xml:space="preserve">CONCLUIDO	</t>
        </is>
      </c>
      <c r="D219" t="n">
        <v>10.2468</v>
      </c>
      <c r="E219" t="n">
        <v>9.76</v>
      </c>
      <c r="F219" t="n">
        <v>7.24</v>
      </c>
      <c r="G219" t="n">
        <v>54.29</v>
      </c>
      <c r="H219" t="n">
        <v>0.99</v>
      </c>
      <c r="I219" t="n">
        <v>8</v>
      </c>
      <c r="J219" t="n">
        <v>161.71</v>
      </c>
      <c r="K219" t="n">
        <v>49.1</v>
      </c>
      <c r="L219" t="n">
        <v>9</v>
      </c>
      <c r="M219" t="n">
        <v>6</v>
      </c>
      <c r="N219" t="n">
        <v>28.61</v>
      </c>
      <c r="O219" t="n">
        <v>20177.64</v>
      </c>
      <c r="P219" t="n">
        <v>81.39</v>
      </c>
      <c r="Q219" t="n">
        <v>190.06</v>
      </c>
      <c r="R219" t="n">
        <v>30.3</v>
      </c>
      <c r="S219" t="n">
        <v>24.3</v>
      </c>
      <c r="T219" t="n">
        <v>2180.98</v>
      </c>
      <c r="U219" t="n">
        <v>0.8</v>
      </c>
      <c r="V219" t="n">
        <v>0.86</v>
      </c>
      <c r="W219" t="n">
        <v>2.95</v>
      </c>
      <c r="X219" t="n">
        <v>0.13</v>
      </c>
      <c r="Y219" t="n">
        <v>2</v>
      </c>
      <c r="Z219" t="n">
        <v>10</v>
      </c>
    </row>
    <row r="220">
      <c r="A220" t="n">
        <v>9</v>
      </c>
      <c r="B220" t="n">
        <v>75</v>
      </c>
      <c r="C220" t="inlineStr">
        <is>
          <t xml:space="preserve">CONCLUIDO	</t>
        </is>
      </c>
      <c r="D220" t="n">
        <v>10.2887</v>
      </c>
      <c r="E220" t="n">
        <v>9.720000000000001</v>
      </c>
      <c r="F220" t="n">
        <v>7.23</v>
      </c>
      <c r="G220" t="n">
        <v>61.96</v>
      </c>
      <c r="H220" t="n">
        <v>1.09</v>
      </c>
      <c r="I220" t="n">
        <v>7</v>
      </c>
      <c r="J220" t="n">
        <v>163.13</v>
      </c>
      <c r="K220" t="n">
        <v>49.1</v>
      </c>
      <c r="L220" t="n">
        <v>10</v>
      </c>
      <c r="M220" t="n">
        <v>5</v>
      </c>
      <c r="N220" t="n">
        <v>29.04</v>
      </c>
      <c r="O220" t="n">
        <v>20353.94</v>
      </c>
      <c r="P220" t="n">
        <v>80.73999999999999</v>
      </c>
      <c r="Q220" t="n">
        <v>190.01</v>
      </c>
      <c r="R220" t="n">
        <v>29.96</v>
      </c>
      <c r="S220" t="n">
        <v>24.3</v>
      </c>
      <c r="T220" t="n">
        <v>2019.06</v>
      </c>
      <c r="U220" t="n">
        <v>0.8100000000000001</v>
      </c>
      <c r="V220" t="n">
        <v>0.87</v>
      </c>
      <c r="W220" t="n">
        <v>2.95</v>
      </c>
      <c r="X220" t="n">
        <v>0.12</v>
      </c>
      <c r="Y220" t="n">
        <v>2</v>
      </c>
      <c r="Z220" t="n">
        <v>10</v>
      </c>
    </row>
    <row r="221">
      <c r="A221" t="n">
        <v>10</v>
      </c>
      <c r="B221" t="n">
        <v>75</v>
      </c>
      <c r="C221" t="inlineStr">
        <is>
          <t xml:space="preserve">CONCLUIDO	</t>
        </is>
      </c>
      <c r="D221" t="n">
        <v>10.2884</v>
      </c>
      <c r="E221" t="n">
        <v>9.720000000000001</v>
      </c>
      <c r="F221" t="n">
        <v>7.23</v>
      </c>
      <c r="G221" t="n">
        <v>61.97</v>
      </c>
      <c r="H221" t="n">
        <v>1.18</v>
      </c>
      <c r="I221" t="n">
        <v>7</v>
      </c>
      <c r="J221" t="n">
        <v>164.57</v>
      </c>
      <c r="K221" t="n">
        <v>49.1</v>
      </c>
      <c r="L221" t="n">
        <v>11</v>
      </c>
      <c r="M221" t="n">
        <v>5</v>
      </c>
      <c r="N221" t="n">
        <v>29.47</v>
      </c>
      <c r="O221" t="n">
        <v>20530.82</v>
      </c>
      <c r="P221" t="n">
        <v>79.59999999999999</v>
      </c>
      <c r="Q221" t="n">
        <v>190.06</v>
      </c>
      <c r="R221" t="n">
        <v>30.04</v>
      </c>
      <c r="S221" t="n">
        <v>24.3</v>
      </c>
      <c r="T221" t="n">
        <v>2057.21</v>
      </c>
      <c r="U221" t="n">
        <v>0.8100000000000001</v>
      </c>
      <c r="V221" t="n">
        <v>0.87</v>
      </c>
      <c r="W221" t="n">
        <v>2.95</v>
      </c>
      <c r="X221" t="n">
        <v>0.12</v>
      </c>
      <c r="Y221" t="n">
        <v>2</v>
      </c>
      <c r="Z221" t="n">
        <v>10</v>
      </c>
    </row>
    <row r="222">
      <c r="A222" t="n">
        <v>11</v>
      </c>
      <c r="B222" t="n">
        <v>75</v>
      </c>
      <c r="C222" t="inlineStr">
        <is>
          <t xml:space="preserve">CONCLUIDO	</t>
        </is>
      </c>
      <c r="D222" t="n">
        <v>10.3469</v>
      </c>
      <c r="E222" t="n">
        <v>9.66</v>
      </c>
      <c r="F222" t="n">
        <v>7.21</v>
      </c>
      <c r="G222" t="n">
        <v>72.05</v>
      </c>
      <c r="H222" t="n">
        <v>1.28</v>
      </c>
      <c r="I222" t="n">
        <v>6</v>
      </c>
      <c r="J222" t="n">
        <v>166.01</v>
      </c>
      <c r="K222" t="n">
        <v>49.1</v>
      </c>
      <c r="L222" t="n">
        <v>12</v>
      </c>
      <c r="M222" t="n">
        <v>4</v>
      </c>
      <c r="N222" t="n">
        <v>29.91</v>
      </c>
      <c r="O222" t="n">
        <v>20708.3</v>
      </c>
      <c r="P222" t="n">
        <v>78.97</v>
      </c>
      <c r="Q222" t="n">
        <v>190.06</v>
      </c>
      <c r="R222" t="n">
        <v>29.22</v>
      </c>
      <c r="S222" t="n">
        <v>24.3</v>
      </c>
      <c r="T222" t="n">
        <v>1650.53</v>
      </c>
      <c r="U222" t="n">
        <v>0.83</v>
      </c>
      <c r="V222" t="n">
        <v>0.87</v>
      </c>
      <c r="W222" t="n">
        <v>2.95</v>
      </c>
      <c r="X222" t="n">
        <v>0.1</v>
      </c>
      <c r="Y222" t="n">
        <v>2</v>
      </c>
      <c r="Z222" t="n">
        <v>10</v>
      </c>
    </row>
    <row r="223">
      <c r="A223" t="n">
        <v>12</v>
      </c>
      <c r="B223" t="n">
        <v>75</v>
      </c>
      <c r="C223" t="inlineStr">
        <is>
          <t xml:space="preserve">CONCLUIDO	</t>
        </is>
      </c>
      <c r="D223" t="n">
        <v>10.3448</v>
      </c>
      <c r="E223" t="n">
        <v>9.67</v>
      </c>
      <c r="F223" t="n">
        <v>7.21</v>
      </c>
      <c r="G223" t="n">
        <v>72.06999999999999</v>
      </c>
      <c r="H223" t="n">
        <v>1.38</v>
      </c>
      <c r="I223" t="n">
        <v>6</v>
      </c>
      <c r="J223" t="n">
        <v>167.45</v>
      </c>
      <c r="K223" t="n">
        <v>49.1</v>
      </c>
      <c r="L223" t="n">
        <v>13</v>
      </c>
      <c r="M223" t="n">
        <v>4</v>
      </c>
      <c r="N223" t="n">
        <v>30.36</v>
      </c>
      <c r="O223" t="n">
        <v>20886.38</v>
      </c>
      <c r="P223" t="n">
        <v>78.09999999999999</v>
      </c>
      <c r="Q223" t="n">
        <v>189.99</v>
      </c>
      <c r="R223" t="n">
        <v>29.28</v>
      </c>
      <c r="S223" t="n">
        <v>24.3</v>
      </c>
      <c r="T223" t="n">
        <v>1682.87</v>
      </c>
      <c r="U223" t="n">
        <v>0.83</v>
      </c>
      <c r="V223" t="n">
        <v>0.87</v>
      </c>
      <c r="W223" t="n">
        <v>2.95</v>
      </c>
      <c r="X223" t="n">
        <v>0.1</v>
      </c>
      <c r="Y223" t="n">
        <v>2</v>
      </c>
      <c r="Z223" t="n">
        <v>10</v>
      </c>
    </row>
    <row r="224">
      <c r="A224" t="n">
        <v>13</v>
      </c>
      <c r="B224" t="n">
        <v>75</v>
      </c>
      <c r="C224" t="inlineStr">
        <is>
          <t xml:space="preserve">CONCLUIDO	</t>
        </is>
      </c>
      <c r="D224" t="n">
        <v>10.3857</v>
      </c>
      <c r="E224" t="n">
        <v>9.630000000000001</v>
      </c>
      <c r="F224" t="n">
        <v>7.2</v>
      </c>
      <c r="G224" t="n">
        <v>86.39</v>
      </c>
      <c r="H224" t="n">
        <v>1.47</v>
      </c>
      <c r="I224" t="n">
        <v>5</v>
      </c>
      <c r="J224" t="n">
        <v>168.9</v>
      </c>
      <c r="K224" t="n">
        <v>49.1</v>
      </c>
      <c r="L224" t="n">
        <v>14</v>
      </c>
      <c r="M224" t="n">
        <v>3</v>
      </c>
      <c r="N224" t="n">
        <v>30.81</v>
      </c>
      <c r="O224" t="n">
        <v>21065.06</v>
      </c>
      <c r="P224" t="n">
        <v>76.93000000000001</v>
      </c>
      <c r="Q224" t="n">
        <v>190.01</v>
      </c>
      <c r="R224" t="n">
        <v>29.04</v>
      </c>
      <c r="S224" t="n">
        <v>24.3</v>
      </c>
      <c r="T224" t="n">
        <v>1568.93</v>
      </c>
      <c r="U224" t="n">
        <v>0.84</v>
      </c>
      <c r="V224" t="n">
        <v>0.87</v>
      </c>
      <c r="W224" t="n">
        <v>2.95</v>
      </c>
      <c r="X224" t="n">
        <v>0.09</v>
      </c>
      <c r="Y224" t="n">
        <v>2</v>
      </c>
      <c r="Z224" t="n">
        <v>10</v>
      </c>
    </row>
    <row r="225">
      <c r="A225" t="n">
        <v>14</v>
      </c>
      <c r="B225" t="n">
        <v>75</v>
      </c>
      <c r="C225" t="inlineStr">
        <is>
          <t xml:space="preserve">CONCLUIDO	</t>
        </is>
      </c>
      <c r="D225" t="n">
        <v>10.3998</v>
      </c>
      <c r="E225" t="n">
        <v>9.619999999999999</v>
      </c>
      <c r="F225" t="n">
        <v>7.19</v>
      </c>
      <c r="G225" t="n">
        <v>86.23999999999999</v>
      </c>
      <c r="H225" t="n">
        <v>1.56</v>
      </c>
      <c r="I225" t="n">
        <v>5</v>
      </c>
      <c r="J225" t="n">
        <v>170.35</v>
      </c>
      <c r="K225" t="n">
        <v>49.1</v>
      </c>
      <c r="L225" t="n">
        <v>15</v>
      </c>
      <c r="M225" t="n">
        <v>3</v>
      </c>
      <c r="N225" t="n">
        <v>31.26</v>
      </c>
      <c r="O225" t="n">
        <v>21244.37</v>
      </c>
      <c r="P225" t="n">
        <v>76.59</v>
      </c>
      <c r="Q225" t="n">
        <v>189.96</v>
      </c>
      <c r="R225" t="n">
        <v>28.75</v>
      </c>
      <c r="S225" t="n">
        <v>24.3</v>
      </c>
      <c r="T225" t="n">
        <v>1424.61</v>
      </c>
      <c r="U225" t="n">
        <v>0.85</v>
      </c>
      <c r="V225" t="n">
        <v>0.87</v>
      </c>
      <c r="W225" t="n">
        <v>2.95</v>
      </c>
      <c r="X225" t="n">
        <v>0.08</v>
      </c>
      <c r="Y225" t="n">
        <v>2</v>
      </c>
      <c r="Z225" t="n">
        <v>10</v>
      </c>
    </row>
    <row r="226">
      <c r="A226" t="n">
        <v>15</v>
      </c>
      <c r="B226" t="n">
        <v>75</v>
      </c>
      <c r="C226" t="inlineStr">
        <is>
          <t xml:space="preserve">CONCLUIDO	</t>
        </is>
      </c>
      <c r="D226" t="n">
        <v>10.4073</v>
      </c>
      <c r="E226" t="n">
        <v>9.609999999999999</v>
      </c>
      <c r="F226" t="n">
        <v>7.18</v>
      </c>
      <c r="G226" t="n">
        <v>86.15000000000001</v>
      </c>
      <c r="H226" t="n">
        <v>1.65</v>
      </c>
      <c r="I226" t="n">
        <v>5</v>
      </c>
      <c r="J226" t="n">
        <v>171.81</v>
      </c>
      <c r="K226" t="n">
        <v>49.1</v>
      </c>
      <c r="L226" t="n">
        <v>16</v>
      </c>
      <c r="M226" t="n">
        <v>3</v>
      </c>
      <c r="N226" t="n">
        <v>31.72</v>
      </c>
      <c r="O226" t="n">
        <v>21424.29</v>
      </c>
      <c r="P226" t="n">
        <v>75.59</v>
      </c>
      <c r="Q226" t="n">
        <v>189.97</v>
      </c>
      <c r="R226" t="n">
        <v>28.51</v>
      </c>
      <c r="S226" t="n">
        <v>24.3</v>
      </c>
      <c r="T226" t="n">
        <v>1302.32</v>
      </c>
      <c r="U226" t="n">
        <v>0.85</v>
      </c>
      <c r="V226" t="n">
        <v>0.87</v>
      </c>
      <c r="W226" t="n">
        <v>2.94</v>
      </c>
      <c r="X226" t="n">
        <v>0.07000000000000001</v>
      </c>
      <c r="Y226" t="n">
        <v>2</v>
      </c>
      <c r="Z226" t="n">
        <v>10</v>
      </c>
    </row>
    <row r="227">
      <c r="A227" t="n">
        <v>16</v>
      </c>
      <c r="B227" t="n">
        <v>75</v>
      </c>
      <c r="C227" t="inlineStr">
        <is>
          <t xml:space="preserve">CONCLUIDO	</t>
        </is>
      </c>
      <c r="D227" t="n">
        <v>10.4037</v>
      </c>
      <c r="E227" t="n">
        <v>9.609999999999999</v>
      </c>
      <c r="F227" t="n">
        <v>7.18</v>
      </c>
      <c r="G227" t="n">
        <v>86.19</v>
      </c>
      <c r="H227" t="n">
        <v>1.74</v>
      </c>
      <c r="I227" t="n">
        <v>5</v>
      </c>
      <c r="J227" t="n">
        <v>173.28</v>
      </c>
      <c r="K227" t="n">
        <v>49.1</v>
      </c>
      <c r="L227" t="n">
        <v>17</v>
      </c>
      <c r="M227" t="n">
        <v>3</v>
      </c>
      <c r="N227" t="n">
        <v>32.18</v>
      </c>
      <c r="O227" t="n">
        <v>21604.83</v>
      </c>
      <c r="P227" t="n">
        <v>74.01000000000001</v>
      </c>
      <c r="Q227" t="n">
        <v>189.97</v>
      </c>
      <c r="R227" t="n">
        <v>28.62</v>
      </c>
      <c r="S227" t="n">
        <v>24.3</v>
      </c>
      <c r="T227" t="n">
        <v>1358.65</v>
      </c>
      <c r="U227" t="n">
        <v>0.85</v>
      </c>
      <c r="V227" t="n">
        <v>0.87</v>
      </c>
      <c r="W227" t="n">
        <v>2.94</v>
      </c>
      <c r="X227" t="n">
        <v>0.08</v>
      </c>
      <c r="Y227" t="n">
        <v>2</v>
      </c>
      <c r="Z227" t="n">
        <v>10</v>
      </c>
    </row>
    <row r="228">
      <c r="A228" t="n">
        <v>17</v>
      </c>
      <c r="B228" t="n">
        <v>75</v>
      </c>
      <c r="C228" t="inlineStr">
        <is>
          <t xml:space="preserve">CONCLUIDO	</t>
        </is>
      </c>
      <c r="D228" t="n">
        <v>10.4587</v>
      </c>
      <c r="E228" t="n">
        <v>9.56</v>
      </c>
      <c r="F228" t="n">
        <v>7.16</v>
      </c>
      <c r="G228" t="n">
        <v>107.44</v>
      </c>
      <c r="H228" t="n">
        <v>1.83</v>
      </c>
      <c r="I228" t="n">
        <v>4</v>
      </c>
      <c r="J228" t="n">
        <v>174.75</v>
      </c>
      <c r="K228" t="n">
        <v>49.1</v>
      </c>
      <c r="L228" t="n">
        <v>18</v>
      </c>
      <c r="M228" t="n">
        <v>2</v>
      </c>
      <c r="N228" t="n">
        <v>32.65</v>
      </c>
      <c r="O228" t="n">
        <v>21786.02</v>
      </c>
      <c r="P228" t="n">
        <v>73.28</v>
      </c>
      <c r="Q228" t="n">
        <v>189.97</v>
      </c>
      <c r="R228" t="n">
        <v>27.91</v>
      </c>
      <c r="S228" t="n">
        <v>24.3</v>
      </c>
      <c r="T228" t="n">
        <v>1005.12</v>
      </c>
      <c r="U228" t="n">
        <v>0.87</v>
      </c>
      <c r="V228" t="n">
        <v>0.87</v>
      </c>
      <c r="W228" t="n">
        <v>2.95</v>
      </c>
      <c r="X228" t="n">
        <v>0.06</v>
      </c>
      <c r="Y228" t="n">
        <v>2</v>
      </c>
      <c r="Z228" t="n">
        <v>10</v>
      </c>
    </row>
    <row r="229">
      <c r="A229" t="n">
        <v>18</v>
      </c>
      <c r="B229" t="n">
        <v>75</v>
      </c>
      <c r="C229" t="inlineStr">
        <is>
          <t xml:space="preserve">CONCLUIDO	</t>
        </is>
      </c>
      <c r="D229" t="n">
        <v>10.4596</v>
      </c>
      <c r="E229" t="n">
        <v>9.56</v>
      </c>
      <c r="F229" t="n">
        <v>7.16</v>
      </c>
      <c r="G229" t="n">
        <v>107.43</v>
      </c>
      <c r="H229" t="n">
        <v>1.91</v>
      </c>
      <c r="I229" t="n">
        <v>4</v>
      </c>
      <c r="J229" t="n">
        <v>176.22</v>
      </c>
      <c r="K229" t="n">
        <v>49.1</v>
      </c>
      <c r="L229" t="n">
        <v>19</v>
      </c>
      <c r="M229" t="n">
        <v>2</v>
      </c>
      <c r="N229" t="n">
        <v>33.13</v>
      </c>
      <c r="O229" t="n">
        <v>21967.84</v>
      </c>
      <c r="P229" t="n">
        <v>72.97</v>
      </c>
      <c r="Q229" t="n">
        <v>189.98</v>
      </c>
      <c r="R229" t="n">
        <v>27.86</v>
      </c>
      <c r="S229" t="n">
        <v>24.3</v>
      </c>
      <c r="T229" t="n">
        <v>983.73</v>
      </c>
      <c r="U229" t="n">
        <v>0.87</v>
      </c>
      <c r="V229" t="n">
        <v>0.87</v>
      </c>
      <c r="W229" t="n">
        <v>2.95</v>
      </c>
      <c r="X229" t="n">
        <v>0.05</v>
      </c>
      <c r="Y229" t="n">
        <v>2</v>
      </c>
      <c r="Z229" t="n">
        <v>10</v>
      </c>
    </row>
    <row r="230">
      <c r="A230" t="n">
        <v>19</v>
      </c>
      <c r="B230" t="n">
        <v>75</v>
      </c>
      <c r="C230" t="inlineStr">
        <is>
          <t xml:space="preserve">CONCLUIDO	</t>
        </is>
      </c>
      <c r="D230" t="n">
        <v>10.4536</v>
      </c>
      <c r="E230" t="n">
        <v>9.57</v>
      </c>
      <c r="F230" t="n">
        <v>7.17</v>
      </c>
      <c r="G230" t="n">
        <v>107.51</v>
      </c>
      <c r="H230" t="n">
        <v>2</v>
      </c>
      <c r="I230" t="n">
        <v>4</v>
      </c>
      <c r="J230" t="n">
        <v>177.7</v>
      </c>
      <c r="K230" t="n">
        <v>49.1</v>
      </c>
      <c r="L230" t="n">
        <v>20</v>
      </c>
      <c r="M230" t="n">
        <v>0</v>
      </c>
      <c r="N230" t="n">
        <v>33.61</v>
      </c>
      <c r="O230" t="n">
        <v>22150.3</v>
      </c>
      <c r="P230" t="n">
        <v>73.16</v>
      </c>
      <c r="Q230" t="n">
        <v>189.96</v>
      </c>
      <c r="R230" t="n">
        <v>28.04</v>
      </c>
      <c r="S230" t="n">
        <v>24.3</v>
      </c>
      <c r="T230" t="n">
        <v>1070.24</v>
      </c>
      <c r="U230" t="n">
        <v>0.87</v>
      </c>
      <c r="V230" t="n">
        <v>0.87</v>
      </c>
      <c r="W230" t="n">
        <v>2.95</v>
      </c>
      <c r="X230" t="n">
        <v>0.06</v>
      </c>
      <c r="Y230" t="n">
        <v>2</v>
      </c>
      <c r="Z230" t="n">
        <v>10</v>
      </c>
    </row>
    <row r="231">
      <c r="A231" t="n">
        <v>0</v>
      </c>
      <c r="B231" t="n">
        <v>95</v>
      </c>
      <c r="C231" t="inlineStr">
        <is>
          <t xml:space="preserve">CONCLUIDO	</t>
        </is>
      </c>
      <c r="D231" t="n">
        <v>6.7985</v>
      </c>
      <c r="E231" t="n">
        <v>14.71</v>
      </c>
      <c r="F231" t="n">
        <v>8.93</v>
      </c>
      <c r="G231" t="n">
        <v>6.02</v>
      </c>
      <c r="H231" t="n">
        <v>0.1</v>
      </c>
      <c r="I231" t="n">
        <v>89</v>
      </c>
      <c r="J231" t="n">
        <v>185.69</v>
      </c>
      <c r="K231" t="n">
        <v>53.44</v>
      </c>
      <c r="L231" t="n">
        <v>1</v>
      </c>
      <c r="M231" t="n">
        <v>87</v>
      </c>
      <c r="N231" t="n">
        <v>36.26</v>
      </c>
      <c r="O231" t="n">
        <v>23136.14</v>
      </c>
      <c r="P231" t="n">
        <v>122.69</v>
      </c>
      <c r="Q231" t="n">
        <v>190.57</v>
      </c>
      <c r="R231" t="n">
        <v>82.51000000000001</v>
      </c>
      <c r="S231" t="n">
        <v>24.3</v>
      </c>
      <c r="T231" t="n">
        <v>27883.44</v>
      </c>
      <c r="U231" t="n">
        <v>0.29</v>
      </c>
      <c r="V231" t="n">
        <v>0.7</v>
      </c>
      <c r="W231" t="n">
        <v>3.09</v>
      </c>
      <c r="X231" t="n">
        <v>1.81</v>
      </c>
      <c r="Y231" t="n">
        <v>2</v>
      </c>
      <c r="Z231" t="n">
        <v>10</v>
      </c>
    </row>
    <row r="232">
      <c r="A232" t="n">
        <v>1</v>
      </c>
      <c r="B232" t="n">
        <v>95</v>
      </c>
      <c r="C232" t="inlineStr">
        <is>
          <t xml:space="preserve">CONCLUIDO	</t>
        </is>
      </c>
      <c r="D232" t="n">
        <v>8.4175</v>
      </c>
      <c r="E232" t="n">
        <v>11.88</v>
      </c>
      <c r="F232" t="n">
        <v>7.92</v>
      </c>
      <c r="G232" t="n">
        <v>11.88</v>
      </c>
      <c r="H232" t="n">
        <v>0.19</v>
      </c>
      <c r="I232" t="n">
        <v>40</v>
      </c>
      <c r="J232" t="n">
        <v>187.21</v>
      </c>
      <c r="K232" t="n">
        <v>53.44</v>
      </c>
      <c r="L232" t="n">
        <v>2</v>
      </c>
      <c r="M232" t="n">
        <v>38</v>
      </c>
      <c r="N232" t="n">
        <v>36.77</v>
      </c>
      <c r="O232" t="n">
        <v>23322.88</v>
      </c>
      <c r="P232" t="n">
        <v>108.46</v>
      </c>
      <c r="Q232" t="n">
        <v>190.17</v>
      </c>
      <c r="R232" t="n">
        <v>51.22</v>
      </c>
      <c r="S232" t="n">
        <v>24.3</v>
      </c>
      <c r="T232" t="n">
        <v>12484.23</v>
      </c>
      <c r="U232" t="n">
        <v>0.47</v>
      </c>
      <c r="V232" t="n">
        <v>0.79</v>
      </c>
      <c r="W232" t="n">
        <v>3.01</v>
      </c>
      <c r="X232" t="n">
        <v>0.8100000000000001</v>
      </c>
      <c r="Y232" t="n">
        <v>2</v>
      </c>
      <c r="Z232" t="n">
        <v>10</v>
      </c>
    </row>
    <row r="233">
      <c r="A233" t="n">
        <v>2</v>
      </c>
      <c r="B233" t="n">
        <v>95</v>
      </c>
      <c r="C233" t="inlineStr">
        <is>
          <t xml:space="preserve">CONCLUIDO	</t>
        </is>
      </c>
      <c r="D233" t="n">
        <v>9.0518</v>
      </c>
      <c r="E233" t="n">
        <v>11.05</v>
      </c>
      <c r="F233" t="n">
        <v>7.61</v>
      </c>
      <c r="G233" t="n">
        <v>17.56</v>
      </c>
      <c r="H233" t="n">
        <v>0.28</v>
      </c>
      <c r="I233" t="n">
        <v>26</v>
      </c>
      <c r="J233" t="n">
        <v>188.73</v>
      </c>
      <c r="K233" t="n">
        <v>53.44</v>
      </c>
      <c r="L233" t="n">
        <v>3</v>
      </c>
      <c r="M233" t="n">
        <v>24</v>
      </c>
      <c r="N233" t="n">
        <v>37.29</v>
      </c>
      <c r="O233" t="n">
        <v>23510.33</v>
      </c>
      <c r="P233" t="n">
        <v>103.7</v>
      </c>
      <c r="Q233" t="n">
        <v>190.06</v>
      </c>
      <c r="R233" t="n">
        <v>41.73</v>
      </c>
      <c r="S233" t="n">
        <v>24.3</v>
      </c>
      <c r="T233" t="n">
        <v>7806.97</v>
      </c>
      <c r="U233" t="n">
        <v>0.58</v>
      </c>
      <c r="V233" t="n">
        <v>0.82</v>
      </c>
      <c r="W233" t="n">
        <v>2.98</v>
      </c>
      <c r="X233" t="n">
        <v>0.5</v>
      </c>
      <c r="Y233" t="n">
        <v>2</v>
      </c>
      <c r="Z233" t="n">
        <v>10</v>
      </c>
    </row>
    <row r="234">
      <c r="A234" t="n">
        <v>3</v>
      </c>
      <c r="B234" t="n">
        <v>95</v>
      </c>
      <c r="C234" t="inlineStr">
        <is>
          <t xml:space="preserve">CONCLUIDO	</t>
        </is>
      </c>
      <c r="D234" t="n">
        <v>9.341900000000001</v>
      </c>
      <c r="E234" t="n">
        <v>10.7</v>
      </c>
      <c r="F234" t="n">
        <v>7.49</v>
      </c>
      <c r="G234" t="n">
        <v>22.47</v>
      </c>
      <c r="H234" t="n">
        <v>0.37</v>
      </c>
      <c r="I234" t="n">
        <v>20</v>
      </c>
      <c r="J234" t="n">
        <v>190.25</v>
      </c>
      <c r="K234" t="n">
        <v>53.44</v>
      </c>
      <c r="L234" t="n">
        <v>4</v>
      </c>
      <c r="M234" t="n">
        <v>18</v>
      </c>
      <c r="N234" t="n">
        <v>37.82</v>
      </c>
      <c r="O234" t="n">
        <v>23698.48</v>
      </c>
      <c r="P234" t="n">
        <v>101.57</v>
      </c>
      <c r="Q234" t="n">
        <v>190.1</v>
      </c>
      <c r="R234" t="n">
        <v>38.02</v>
      </c>
      <c r="S234" t="n">
        <v>24.3</v>
      </c>
      <c r="T234" t="n">
        <v>5983.61</v>
      </c>
      <c r="U234" t="n">
        <v>0.64</v>
      </c>
      <c r="V234" t="n">
        <v>0.84</v>
      </c>
      <c r="W234" t="n">
        <v>2.97</v>
      </c>
      <c r="X234" t="n">
        <v>0.38</v>
      </c>
      <c r="Y234" t="n">
        <v>2</v>
      </c>
      <c r="Z234" t="n">
        <v>10</v>
      </c>
    </row>
    <row r="235">
      <c r="A235" t="n">
        <v>4</v>
      </c>
      <c r="B235" t="n">
        <v>95</v>
      </c>
      <c r="C235" t="inlineStr">
        <is>
          <t xml:space="preserve">CONCLUIDO	</t>
        </is>
      </c>
      <c r="D235" t="n">
        <v>9.5397</v>
      </c>
      <c r="E235" t="n">
        <v>10.48</v>
      </c>
      <c r="F235" t="n">
        <v>7.42</v>
      </c>
      <c r="G235" t="n">
        <v>27.82</v>
      </c>
      <c r="H235" t="n">
        <v>0.46</v>
      </c>
      <c r="I235" t="n">
        <v>16</v>
      </c>
      <c r="J235" t="n">
        <v>191.78</v>
      </c>
      <c r="K235" t="n">
        <v>53.44</v>
      </c>
      <c r="L235" t="n">
        <v>5</v>
      </c>
      <c r="M235" t="n">
        <v>14</v>
      </c>
      <c r="N235" t="n">
        <v>38.35</v>
      </c>
      <c r="O235" t="n">
        <v>23887.36</v>
      </c>
      <c r="P235" t="n">
        <v>100.1</v>
      </c>
      <c r="Q235" t="n">
        <v>190.13</v>
      </c>
      <c r="R235" t="n">
        <v>35.98</v>
      </c>
      <c r="S235" t="n">
        <v>24.3</v>
      </c>
      <c r="T235" t="n">
        <v>4981.4</v>
      </c>
      <c r="U235" t="n">
        <v>0.68</v>
      </c>
      <c r="V235" t="n">
        <v>0.84</v>
      </c>
      <c r="W235" t="n">
        <v>2.96</v>
      </c>
      <c r="X235" t="n">
        <v>0.31</v>
      </c>
      <c r="Y235" t="n">
        <v>2</v>
      </c>
      <c r="Z235" t="n">
        <v>10</v>
      </c>
    </row>
    <row r="236">
      <c r="A236" t="n">
        <v>5</v>
      </c>
      <c r="B236" t="n">
        <v>95</v>
      </c>
      <c r="C236" t="inlineStr">
        <is>
          <t xml:space="preserve">CONCLUIDO	</t>
        </is>
      </c>
      <c r="D236" t="n">
        <v>9.7004</v>
      </c>
      <c r="E236" t="n">
        <v>10.31</v>
      </c>
      <c r="F236" t="n">
        <v>7.36</v>
      </c>
      <c r="G236" t="n">
        <v>33.95</v>
      </c>
      <c r="H236" t="n">
        <v>0.55</v>
      </c>
      <c r="I236" t="n">
        <v>13</v>
      </c>
      <c r="J236" t="n">
        <v>193.32</v>
      </c>
      <c r="K236" t="n">
        <v>53.44</v>
      </c>
      <c r="L236" t="n">
        <v>6</v>
      </c>
      <c r="M236" t="n">
        <v>11</v>
      </c>
      <c r="N236" t="n">
        <v>38.89</v>
      </c>
      <c r="O236" t="n">
        <v>24076.95</v>
      </c>
      <c r="P236" t="n">
        <v>98.83</v>
      </c>
      <c r="Q236" t="n">
        <v>190.11</v>
      </c>
      <c r="R236" t="n">
        <v>33.88</v>
      </c>
      <c r="S236" t="n">
        <v>24.3</v>
      </c>
      <c r="T236" t="n">
        <v>3946.41</v>
      </c>
      <c r="U236" t="n">
        <v>0.72</v>
      </c>
      <c r="V236" t="n">
        <v>0.85</v>
      </c>
      <c r="W236" t="n">
        <v>2.96</v>
      </c>
      <c r="X236" t="n">
        <v>0.25</v>
      </c>
      <c r="Y236" t="n">
        <v>2</v>
      </c>
      <c r="Z236" t="n">
        <v>10</v>
      </c>
    </row>
    <row r="237">
      <c r="A237" t="n">
        <v>6</v>
      </c>
      <c r="B237" t="n">
        <v>95</v>
      </c>
      <c r="C237" t="inlineStr">
        <is>
          <t xml:space="preserve">CONCLUIDO	</t>
        </is>
      </c>
      <c r="D237" t="n">
        <v>9.818099999999999</v>
      </c>
      <c r="E237" t="n">
        <v>10.19</v>
      </c>
      <c r="F237" t="n">
        <v>7.31</v>
      </c>
      <c r="G237" t="n">
        <v>39.86</v>
      </c>
      <c r="H237" t="n">
        <v>0.64</v>
      </c>
      <c r="I237" t="n">
        <v>11</v>
      </c>
      <c r="J237" t="n">
        <v>194.86</v>
      </c>
      <c r="K237" t="n">
        <v>53.44</v>
      </c>
      <c r="L237" t="n">
        <v>7</v>
      </c>
      <c r="M237" t="n">
        <v>9</v>
      </c>
      <c r="N237" t="n">
        <v>39.43</v>
      </c>
      <c r="O237" t="n">
        <v>24267.28</v>
      </c>
      <c r="P237" t="n">
        <v>97.45</v>
      </c>
      <c r="Q237" t="n">
        <v>190</v>
      </c>
      <c r="R237" t="n">
        <v>32.54</v>
      </c>
      <c r="S237" t="n">
        <v>24.3</v>
      </c>
      <c r="T237" t="n">
        <v>3285.1</v>
      </c>
      <c r="U237" t="n">
        <v>0.75</v>
      </c>
      <c r="V237" t="n">
        <v>0.86</v>
      </c>
      <c r="W237" t="n">
        <v>2.95</v>
      </c>
      <c r="X237" t="n">
        <v>0.2</v>
      </c>
      <c r="Y237" t="n">
        <v>2</v>
      </c>
      <c r="Z237" t="n">
        <v>10</v>
      </c>
    </row>
    <row r="238">
      <c r="A238" t="n">
        <v>7</v>
      </c>
      <c r="B238" t="n">
        <v>95</v>
      </c>
      <c r="C238" t="inlineStr">
        <is>
          <t xml:space="preserve">CONCLUIDO	</t>
        </is>
      </c>
      <c r="D238" t="n">
        <v>9.8817</v>
      </c>
      <c r="E238" t="n">
        <v>10.12</v>
      </c>
      <c r="F238" t="n">
        <v>7.28</v>
      </c>
      <c r="G238" t="n">
        <v>43.67</v>
      </c>
      <c r="H238" t="n">
        <v>0.72</v>
      </c>
      <c r="I238" t="n">
        <v>10</v>
      </c>
      <c r="J238" t="n">
        <v>196.41</v>
      </c>
      <c r="K238" t="n">
        <v>53.44</v>
      </c>
      <c r="L238" t="n">
        <v>8</v>
      </c>
      <c r="M238" t="n">
        <v>8</v>
      </c>
      <c r="N238" t="n">
        <v>39.98</v>
      </c>
      <c r="O238" t="n">
        <v>24458.36</v>
      </c>
      <c r="P238" t="n">
        <v>96.73</v>
      </c>
      <c r="Q238" t="n">
        <v>189.99</v>
      </c>
      <c r="R238" t="n">
        <v>31.39</v>
      </c>
      <c r="S238" t="n">
        <v>24.3</v>
      </c>
      <c r="T238" t="n">
        <v>2717.9</v>
      </c>
      <c r="U238" t="n">
        <v>0.77</v>
      </c>
      <c r="V238" t="n">
        <v>0.86</v>
      </c>
      <c r="W238" t="n">
        <v>2.96</v>
      </c>
      <c r="X238" t="n">
        <v>0.17</v>
      </c>
      <c r="Y238" t="n">
        <v>2</v>
      </c>
      <c r="Z238" t="n">
        <v>10</v>
      </c>
    </row>
    <row r="239">
      <c r="A239" t="n">
        <v>8</v>
      </c>
      <c r="B239" t="n">
        <v>95</v>
      </c>
      <c r="C239" t="inlineStr">
        <is>
          <t xml:space="preserve">CONCLUIDO	</t>
        </is>
      </c>
      <c r="D239" t="n">
        <v>9.9245</v>
      </c>
      <c r="E239" t="n">
        <v>10.08</v>
      </c>
      <c r="F239" t="n">
        <v>7.27</v>
      </c>
      <c r="G239" t="n">
        <v>48.48</v>
      </c>
      <c r="H239" t="n">
        <v>0.8100000000000001</v>
      </c>
      <c r="I239" t="n">
        <v>9</v>
      </c>
      <c r="J239" t="n">
        <v>197.97</v>
      </c>
      <c r="K239" t="n">
        <v>53.44</v>
      </c>
      <c r="L239" t="n">
        <v>9</v>
      </c>
      <c r="M239" t="n">
        <v>7</v>
      </c>
      <c r="N239" t="n">
        <v>40.53</v>
      </c>
      <c r="O239" t="n">
        <v>24650.18</v>
      </c>
      <c r="P239" t="n">
        <v>96.09</v>
      </c>
      <c r="Q239" t="n">
        <v>190.09</v>
      </c>
      <c r="R239" t="n">
        <v>31.28</v>
      </c>
      <c r="S239" t="n">
        <v>24.3</v>
      </c>
      <c r="T239" t="n">
        <v>2668.34</v>
      </c>
      <c r="U239" t="n">
        <v>0.78</v>
      </c>
      <c r="V239" t="n">
        <v>0.86</v>
      </c>
      <c r="W239" t="n">
        <v>2.96</v>
      </c>
      <c r="X239" t="n">
        <v>0.16</v>
      </c>
      <c r="Y239" t="n">
        <v>2</v>
      </c>
      <c r="Z239" t="n">
        <v>10</v>
      </c>
    </row>
    <row r="240">
      <c r="A240" t="n">
        <v>9</v>
      </c>
      <c r="B240" t="n">
        <v>95</v>
      </c>
      <c r="C240" t="inlineStr">
        <is>
          <t xml:space="preserve">CONCLUIDO	</t>
        </is>
      </c>
      <c r="D240" t="n">
        <v>9.994400000000001</v>
      </c>
      <c r="E240" t="n">
        <v>10.01</v>
      </c>
      <c r="F240" t="n">
        <v>7.24</v>
      </c>
      <c r="G240" t="n">
        <v>54.29</v>
      </c>
      <c r="H240" t="n">
        <v>0.89</v>
      </c>
      <c r="I240" t="n">
        <v>8</v>
      </c>
      <c r="J240" t="n">
        <v>199.53</v>
      </c>
      <c r="K240" t="n">
        <v>53.44</v>
      </c>
      <c r="L240" t="n">
        <v>10</v>
      </c>
      <c r="M240" t="n">
        <v>6</v>
      </c>
      <c r="N240" t="n">
        <v>41.1</v>
      </c>
      <c r="O240" t="n">
        <v>24842.77</v>
      </c>
      <c r="P240" t="n">
        <v>95.09999999999999</v>
      </c>
      <c r="Q240" t="n">
        <v>190.01</v>
      </c>
      <c r="R240" t="n">
        <v>30.3</v>
      </c>
      <c r="S240" t="n">
        <v>24.3</v>
      </c>
      <c r="T240" t="n">
        <v>2184.1</v>
      </c>
      <c r="U240" t="n">
        <v>0.8</v>
      </c>
      <c r="V240" t="n">
        <v>0.86</v>
      </c>
      <c r="W240" t="n">
        <v>2.95</v>
      </c>
      <c r="X240" t="n">
        <v>0.13</v>
      </c>
      <c r="Y240" t="n">
        <v>2</v>
      </c>
      <c r="Z240" t="n">
        <v>10</v>
      </c>
    </row>
    <row r="241">
      <c r="A241" t="n">
        <v>10</v>
      </c>
      <c r="B241" t="n">
        <v>95</v>
      </c>
      <c r="C241" t="inlineStr">
        <is>
          <t xml:space="preserve">CONCLUIDO	</t>
        </is>
      </c>
      <c r="D241" t="n">
        <v>9.9908</v>
      </c>
      <c r="E241" t="n">
        <v>10.01</v>
      </c>
      <c r="F241" t="n">
        <v>7.24</v>
      </c>
      <c r="G241" t="n">
        <v>54.32</v>
      </c>
      <c r="H241" t="n">
        <v>0.97</v>
      </c>
      <c r="I241" t="n">
        <v>8</v>
      </c>
      <c r="J241" t="n">
        <v>201.1</v>
      </c>
      <c r="K241" t="n">
        <v>53.44</v>
      </c>
      <c r="L241" t="n">
        <v>11</v>
      </c>
      <c r="M241" t="n">
        <v>6</v>
      </c>
      <c r="N241" t="n">
        <v>41.66</v>
      </c>
      <c r="O241" t="n">
        <v>25036.12</v>
      </c>
      <c r="P241" t="n">
        <v>94.56999999999999</v>
      </c>
      <c r="Q241" t="n">
        <v>190.05</v>
      </c>
      <c r="R241" t="n">
        <v>30.3</v>
      </c>
      <c r="S241" t="n">
        <v>24.3</v>
      </c>
      <c r="T241" t="n">
        <v>2179.82</v>
      </c>
      <c r="U241" t="n">
        <v>0.8</v>
      </c>
      <c r="V241" t="n">
        <v>0.86</v>
      </c>
      <c r="W241" t="n">
        <v>2.95</v>
      </c>
      <c r="X241" t="n">
        <v>0.13</v>
      </c>
      <c r="Y241" t="n">
        <v>2</v>
      </c>
      <c r="Z241" t="n">
        <v>10</v>
      </c>
    </row>
    <row r="242">
      <c r="A242" t="n">
        <v>11</v>
      </c>
      <c r="B242" t="n">
        <v>95</v>
      </c>
      <c r="C242" t="inlineStr">
        <is>
          <t xml:space="preserve">CONCLUIDO	</t>
        </is>
      </c>
      <c r="D242" t="n">
        <v>10.0424</v>
      </c>
      <c r="E242" t="n">
        <v>9.960000000000001</v>
      </c>
      <c r="F242" t="n">
        <v>7.23</v>
      </c>
      <c r="G242" t="n">
        <v>61.96</v>
      </c>
      <c r="H242" t="n">
        <v>1.05</v>
      </c>
      <c r="I242" t="n">
        <v>7</v>
      </c>
      <c r="J242" t="n">
        <v>202.67</v>
      </c>
      <c r="K242" t="n">
        <v>53.44</v>
      </c>
      <c r="L242" t="n">
        <v>12</v>
      </c>
      <c r="M242" t="n">
        <v>5</v>
      </c>
      <c r="N242" t="n">
        <v>42.24</v>
      </c>
      <c r="O242" t="n">
        <v>25230.25</v>
      </c>
      <c r="P242" t="n">
        <v>94.26000000000001</v>
      </c>
      <c r="Q242" t="n">
        <v>190</v>
      </c>
      <c r="R242" t="n">
        <v>29.94</v>
      </c>
      <c r="S242" t="n">
        <v>24.3</v>
      </c>
      <c r="T242" t="n">
        <v>2007.23</v>
      </c>
      <c r="U242" t="n">
        <v>0.8100000000000001</v>
      </c>
      <c r="V242" t="n">
        <v>0.87</v>
      </c>
      <c r="W242" t="n">
        <v>2.95</v>
      </c>
      <c r="X242" t="n">
        <v>0.12</v>
      </c>
      <c r="Y242" t="n">
        <v>2</v>
      </c>
      <c r="Z242" t="n">
        <v>10</v>
      </c>
    </row>
    <row r="243">
      <c r="A243" t="n">
        <v>12</v>
      </c>
      <c r="B243" t="n">
        <v>95</v>
      </c>
      <c r="C243" t="inlineStr">
        <is>
          <t xml:space="preserve">CONCLUIDO	</t>
        </is>
      </c>
      <c r="D243" t="n">
        <v>10.0385</v>
      </c>
      <c r="E243" t="n">
        <v>9.960000000000001</v>
      </c>
      <c r="F243" t="n">
        <v>7.23</v>
      </c>
      <c r="G243" t="n">
        <v>61.99</v>
      </c>
      <c r="H243" t="n">
        <v>1.13</v>
      </c>
      <c r="I243" t="n">
        <v>7</v>
      </c>
      <c r="J243" t="n">
        <v>204.25</v>
      </c>
      <c r="K243" t="n">
        <v>53.44</v>
      </c>
      <c r="L243" t="n">
        <v>13</v>
      </c>
      <c r="M243" t="n">
        <v>5</v>
      </c>
      <c r="N243" t="n">
        <v>42.82</v>
      </c>
      <c r="O243" t="n">
        <v>25425.3</v>
      </c>
      <c r="P243" t="n">
        <v>93.34</v>
      </c>
      <c r="Q243" t="n">
        <v>189.99</v>
      </c>
      <c r="R243" t="n">
        <v>30.11</v>
      </c>
      <c r="S243" t="n">
        <v>24.3</v>
      </c>
      <c r="T243" t="n">
        <v>2089.95</v>
      </c>
      <c r="U243" t="n">
        <v>0.8100000000000001</v>
      </c>
      <c r="V243" t="n">
        <v>0.87</v>
      </c>
      <c r="W243" t="n">
        <v>2.95</v>
      </c>
      <c r="X243" t="n">
        <v>0.12</v>
      </c>
      <c r="Y243" t="n">
        <v>2</v>
      </c>
      <c r="Z243" t="n">
        <v>10</v>
      </c>
    </row>
    <row r="244">
      <c r="A244" t="n">
        <v>13</v>
      </c>
      <c r="B244" t="n">
        <v>95</v>
      </c>
      <c r="C244" t="inlineStr">
        <is>
          <t xml:space="preserve">CONCLUIDO	</t>
        </is>
      </c>
      <c r="D244" t="n">
        <v>10.1064</v>
      </c>
      <c r="E244" t="n">
        <v>9.890000000000001</v>
      </c>
      <c r="F244" t="n">
        <v>7.2</v>
      </c>
      <c r="G244" t="n">
        <v>72.03</v>
      </c>
      <c r="H244" t="n">
        <v>1.21</v>
      </c>
      <c r="I244" t="n">
        <v>6</v>
      </c>
      <c r="J244" t="n">
        <v>205.84</v>
      </c>
      <c r="K244" t="n">
        <v>53.44</v>
      </c>
      <c r="L244" t="n">
        <v>14</v>
      </c>
      <c r="M244" t="n">
        <v>4</v>
      </c>
      <c r="N244" t="n">
        <v>43.4</v>
      </c>
      <c r="O244" t="n">
        <v>25621.03</v>
      </c>
      <c r="P244" t="n">
        <v>92.76000000000001</v>
      </c>
      <c r="Q244" t="n">
        <v>189.98</v>
      </c>
      <c r="R244" t="n">
        <v>29.22</v>
      </c>
      <c r="S244" t="n">
        <v>24.3</v>
      </c>
      <c r="T244" t="n">
        <v>1652.84</v>
      </c>
      <c r="U244" t="n">
        <v>0.83</v>
      </c>
      <c r="V244" t="n">
        <v>0.87</v>
      </c>
      <c r="W244" t="n">
        <v>2.95</v>
      </c>
      <c r="X244" t="n">
        <v>0.1</v>
      </c>
      <c r="Y244" t="n">
        <v>2</v>
      </c>
      <c r="Z244" t="n">
        <v>10</v>
      </c>
    </row>
    <row r="245">
      <c r="A245" t="n">
        <v>14</v>
      </c>
      <c r="B245" t="n">
        <v>95</v>
      </c>
      <c r="C245" t="inlineStr">
        <is>
          <t xml:space="preserve">CONCLUIDO	</t>
        </is>
      </c>
      <c r="D245" t="n">
        <v>10.1019</v>
      </c>
      <c r="E245" t="n">
        <v>9.9</v>
      </c>
      <c r="F245" t="n">
        <v>7.21</v>
      </c>
      <c r="G245" t="n">
        <v>72.06999999999999</v>
      </c>
      <c r="H245" t="n">
        <v>1.28</v>
      </c>
      <c r="I245" t="n">
        <v>6</v>
      </c>
      <c r="J245" t="n">
        <v>207.43</v>
      </c>
      <c r="K245" t="n">
        <v>53.44</v>
      </c>
      <c r="L245" t="n">
        <v>15</v>
      </c>
      <c r="M245" t="n">
        <v>4</v>
      </c>
      <c r="N245" t="n">
        <v>44</v>
      </c>
      <c r="O245" t="n">
        <v>25817.56</v>
      </c>
      <c r="P245" t="n">
        <v>92.51000000000001</v>
      </c>
      <c r="Q245" t="n">
        <v>190.06</v>
      </c>
      <c r="R245" t="n">
        <v>29.32</v>
      </c>
      <c r="S245" t="n">
        <v>24.3</v>
      </c>
      <c r="T245" t="n">
        <v>1702.35</v>
      </c>
      <c r="U245" t="n">
        <v>0.83</v>
      </c>
      <c r="V245" t="n">
        <v>0.87</v>
      </c>
      <c r="W245" t="n">
        <v>2.95</v>
      </c>
      <c r="X245" t="n">
        <v>0.1</v>
      </c>
      <c r="Y245" t="n">
        <v>2</v>
      </c>
      <c r="Z245" t="n">
        <v>10</v>
      </c>
    </row>
    <row r="246">
      <c r="A246" t="n">
        <v>15</v>
      </c>
      <c r="B246" t="n">
        <v>95</v>
      </c>
      <c r="C246" t="inlineStr">
        <is>
          <t xml:space="preserve">CONCLUIDO	</t>
        </is>
      </c>
      <c r="D246" t="n">
        <v>10.1055</v>
      </c>
      <c r="E246" t="n">
        <v>9.9</v>
      </c>
      <c r="F246" t="n">
        <v>7.2</v>
      </c>
      <c r="G246" t="n">
        <v>72.04000000000001</v>
      </c>
      <c r="H246" t="n">
        <v>1.36</v>
      </c>
      <c r="I246" t="n">
        <v>6</v>
      </c>
      <c r="J246" t="n">
        <v>209.03</v>
      </c>
      <c r="K246" t="n">
        <v>53.44</v>
      </c>
      <c r="L246" t="n">
        <v>16</v>
      </c>
      <c r="M246" t="n">
        <v>4</v>
      </c>
      <c r="N246" t="n">
        <v>44.6</v>
      </c>
      <c r="O246" t="n">
        <v>26014.91</v>
      </c>
      <c r="P246" t="n">
        <v>91.31999999999999</v>
      </c>
      <c r="Q246" t="n">
        <v>190.01</v>
      </c>
      <c r="R246" t="n">
        <v>29.2</v>
      </c>
      <c r="S246" t="n">
        <v>24.3</v>
      </c>
      <c r="T246" t="n">
        <v>1644.44</v>
      </c>
      <c r="U246" t="n">
        <v>0.83</v>
      </c>
      <c r="V246" t="n">
        <v>0.87</v>
      </c>
      <c r="W246" t="n">
        <v>2.95</v>
      </c>
      <c r="X246" t="n">
        <v>0.1</v>
      </c>
      <c r="Y246" t="n">
        <v>2</v>
      </c>
      <c r="Z246" t="n">
        <v>10</v>
      </c>
    </row>
    <row r="247">
      <c r="A247" t="n">
        <v>16</v>
      </c>
      <c r="B247" t="n">
        <v>95</v>
      </c>
      <c r="C247" t="inlineStr">
        <is>
          <t xml:space="preserve">CONCLUIDO	</t>
        </is>
      </c>
      <c r="D247" t="n">
        <v>10.1574</v>
      </c>
      <c r="E247" t="n">
        <v>9.85</v>
      </c>
      <c r="F247" t="n">
        <v>7.19</v>
      </c>
      <c r="G247" t="n">
        <v>86.28</v>
      </c>
      <c r="H247" t="n">
        <v>1.43</v>
      </c>
      <c r="I247" t="n">
        <v>5</v>
      </c>
      <c r="J247" t="n">
        <v>210.64</v>
      </c>
      <c r="K247" t="n">
        <v>53.44</v>
      </c>
      <c r="L247" t="n">
        <v>17</v>
      </c>
      <c r="M247" t="n">
        <v>3</v>
      </c>
      <c r="N247" t="n">
        <v>45.21</v>
      </c>
      <c r="O247" t="n">
        <v>26213.09</v>
      </c>
      <c r="P247" t="n">
        <v>91.03</v>
      </c>
      <c r="Q247" t="n">
        <v>190</v>
      </c>
      <c r="R247" t="n">
        <v>28.79</v>
      </c>
      <c r="S247" t="n">
        <v>24.3</v>
      </c>
      <c r="T247" t="n">
        <v>1442.94</v>
      </c>
      <c r="U247" t="n">
        <v>0.84</v>
      </c>
      <c r="V247" t="n">
        <v>0.87</v>
      </c>
      <c r="W247" t="n">
        <v>2.95</v>
      </c>
      <c r="X247" t="n">
        <v>0.08</v>
      </c>
      <c r="Y247" t="n">
        <v>2</v>
      </c>
      <c r="Z247" t="n">
        <v>10</v>
      </c>
    </row>
    <row r="248">
      <c r="A248" t="n">
        <v>17</v>
      </c>
      <c r="B248" t="n">
        <v>95</v>
      </c>
      <c r="C248" t="inlineStr">
        <is>
          <t xml:space="preserve">CONCLUIDO	</t>
        </is>
      </c>
      <c r="D248" t="n">
        <v>10.1609</v>
      </c>
      <c r="E248" t="n">
        <v>9.84</v>
      </c>
      <c r="F248" t="n">
        <v>7.19</v>
      </c>
      <c r="G248" t="n">
        <v>86.23999999999999</v>
      </c>
      <c r="H248" t="n">
        <v>1.51</v>
      </c>
      <c r="I248" t="n">
        <v>5</v>
      </c>
      <c r="J248" t="n">
        <v>212.25</v>
      </c>
      <c r="K248" t="n">
        <v>53.44</v>
      </c>
      <c r="L248" t="n">
        <v>18</v>
      </c>
      <c r="M248" t="n">
        <v>3</v>
      </c>
      <c r="N248" t="n">
        <v>45.82</v>
      </c>
      <c r="O248" t="n">
        <v>26412.11</v>
      </c>
      <c r="P248" t="n">
        <v>90.84</v>
      </c>
      <c r="Q248" t="n">
        <v>190.01</v>
      </c>
      <c r="R248" t="n">
        <v>28.78</v>
      </c>
      <c r="S248" t="n">
        <v>24.3</v>
      </c>
      <c r="T248" t="n">
        <v>1436.73</v>
      </c>
      <c r="U248" t="n">
        <v>0.84</v>
      </c>
      <c r="V248" t="n">
        <v>0.87</v>
      </c>
      <c r="W248" t="n">
        <v>2.95</v>
      </c>
      <c r="X248" t="n">
        <v>0.08</v>
      </c>
      <c r="Y248" t="n">
        <v>2</v>
      </c>
      <c r="Z248" t="n">
        <v>10</v>
      </c>
    </row>
    <row r="249">
      <c r="A249" t="n">
        <v>18</v>
      </c>
      <c r="B249" t="n">
        <v>95</v>
      </c>
      <c r="C249" t="inlineStr">
        <is>
          <t xml:space="preserve">CONCLUIDO	</t>
        </is>
      </c>
      <c r="D249" t="n">
        <v>10.1689</v>
      </c>
      <c r="E249" t="n">
        <v>9.83</v>
      </c>
      <c r="F249" t="n">
        <v>7.18</v>
      </c>
      <c r="G249" t="n">
        <v>86.15000000000001</v>
      </c>
      <c r="H249" t="n">
        <v>1.58</v>
      </c>
      <c r="I249" t="n">
        <v>5</v>
      </c>
      <c r="J249" t="n">
        <v>213.87</v>
      </c>
      <c r="K249" t="n">
        <v>53.44</v>
      </c>
      <c r="L249" t="n">
        <v>19</v>
      </c>
      <c r="M249" t="n">
        <v>3</v>
      </c>
      <c r="N249" t="n">
        <v>46.44</v>
      </c>
      <c r="O249" t="n">
        <v>26611.98</v>
      </c>
      <c r="P249" t="n">
        <v>90.17</v>
      </c>
      <c r="Q249" t="n">
        <v>189.96</v>
      </c>
      <c r="R249" t="n">
        <v>28.45</v>
      </c>
      <c r="S249" t="n">
        <v>24.3</v>
      </c>
      <c r="T249" t="n">
        <v>1271.44</v>
      </c>
      <c r="U249" t="n">
        <v>0.85</v>
      </c>
      <c r="V249" t="n">
        <v>0.87</v>
      </c>
      <c r="W249" t="n">
        <v>2.95</v>
      </c>
      <c r="X249" t="n">
        <v>0.07000000000000001</v>
      </c>
      <c r="Y249" t="n">
        <v>2</v>
      </c>
      <c r="Z249" t="n">
        <v>10</v>
      </c>
    </row>
    <row r="250">
      <c r="A250" t="n">
        <v>19</v>
      </c>
      <c r="B250" t="n">
        <v>95</v>
      </c>
      <c r="C250" t="inlineStr">
        <is>
          <t xml:space="preserve">CONCLUIDO	</t>
        </is>
      </c>
      <c r="D250" t="n">
        <v>10.1669</v>
      </c>
      <c r="E250" t="n">
        <v>9.84</v>
      </c>
      <c r="F250" t="n">
        <v>7.18</v>
      </c>
      <c r="G250" t="n">
        <v>86.17</v>
      </c>
      <c r="H250" t="n">
        <v>1.65</v>
      </c>
      <c r="I250" t="n">
        <v>5</v>
      </c>
      <c r="J250" t="n">
        <v>215.5</v>
      </c>
      <c r="K250" t="n">
        <v>53.44</v>
      </c>
      <c r="L250" t="n">
        <v>20</v>
      </c>
      <c r="M250" t="n">
        <v>3</v>
      </c>
      <c r="N250" t="n">
        <v>47.07</v>
      </c>
      <c r="O250" t="n">
        <v>26812.71</v>
      </c>
      <c r="P250" t="n">
        <v>89.06</v>
      </c>
      <c r="Q250" t="n">
        <v>189.97</v>
      </c>
      <c r="R250" t="n">
        <v>28.57</v>
      </c>
      <c r="S250" t="n">
        <v>24.3</v>
      </c>
      <c r="T250" t="n">
        <v>1331.85</v>
      </c>
      <c r="U250" t="n">
        <v>0.85</v>
      </c>
      <c r="V250" t="n">
        <v>0.87</v>
      </c>
      <c r="W250" t="n">
        <v>2.94</v>
      </c>
      <c r="X250" t="n">
        <v>0.07000000000000001</v>
      </c>
      <c r="Y250" t="n">
        <v>2</v>
      </c>
      <c r="Z250" t="n">
        <v>10</v>
      </c>
    </row>
    <row r="251">
      <c r="A251" t="n">
        <v>20</v>
      </c>
      <c r="B251" t="n">
        <v>95</v>
      </c>
      <c r="C251" t="inlineStr">
        <is>
          <t xml:space="preserve">CONCLUIDO	</t>
        </is>
      </c>
      <c r="D251" t="n">
        <v>10.2264</v>
      </c>
      <c r="E251" t="n">
        <v>9.779999999999999</v>
      </c>
      <c r="F251" t="n">
        <v>7.16</v>
      </c>
      <c r="G251" t="n">
        <v>107.42</v>
      </c>
      <c r="H251" t="n">
        <v>1.72</v>
      </c>
      <c r="I251" t="n">
        <v>4</v>
      </c>
      <c r="J251" t="n">
        <v>217.14</v>
      </c>
      <c r="K251" t="n">
        <v>53.44</v>
      </c>
      <c r="L251" t="n">
        <v>21</v>
      </c>
      <c r="M251" t="n">
        <v>2</v>
      </c>
      <c r="N251" t="n">
        <v>47.7</v>
      </c>
      <c r="O251" t="n">
        <v>27014.3</v>
      </c>
      <c r="P251" t="n">
        <v>87.73</v>
      </c>
      <c r="Q251" t="n">
        <v>190.04</v>
      </c>
      <c r="R251" t="n">
        <v>27.89</v>
      </c>
      <c r="S251" t="n">
        <v>24.3</v>
      </c>
      <c r="T251" t="n">
        <v>997.72</v>
      </c>
      <c r="U251" t="n">
        <v>0.87</v>
      </c>
      <c r="V251" t="n">
        <v>0.87</v>
      </c>
      <c r="W251" t="n">
        <v>2.94</v>
      </c>
      <c r="X251" t="n">
        <v>0.05</v>
      </c>
      <c r="Y251" t="n">
        <v>2</v>
      </c>
      <c r="Z251" t="n">
        <v>10</v>
      </c>
    </row>
    <row r="252">
      <c r="A252" t="n">
        <v>21</v>
      </c>
      <c r="B252" t="n">
        <v>95</v>
      </c>
      <c r="C252" t="inlineStr">
        <is>
          <t xml:space="preserve">CONCLUIDO	</t>
        </is>
      </c>
      <c r="D252" t="n">
        <v>10.2264</v>
      </c>
      <c r="E252" t="n">
        <v>9.779999999999999</v>
      </c>
      <c r="F252" t="n">
        <v>7.16</v>
      </c>
      <c r="G252" t="n">
        <v>107.42</v>
      </c>
      <c r="H252" t="n">
        <v>1.79</v>
      </c>
      <c r="I252" t="n">
        <v>4</v>
      </c>
      <c r="J252" t="n">
        <v>218.78</v>
      </c>
      <c r="K252" t="n">
        <v>53.44</v>
      </c>
      <c r="L252" t="n">
        <v>22</v>
      </c>
      <c r="M252" t="n">
        <v>2</v>
      </c>
      <c r="N252" t="n">
        <v>48.34</v>
      </c>
      <c r="O252" t="n">
        <v>27216.79</v>
      </c>
      <c r="P252" t="n">
        <v>88.19</v>
      </c>
      <c r="Q252" t="n">
        <v>189.96</v>
      </c>
      <c r="R252" t="n">
        <v>27.86</v>
      </c>
      <c r="S252" t="n">
        <v>24.3</v>
      </c>
      <c r="T252" t="n">
        <v>981.86</v>
      </c>
      <c r="U252" t="n">
        <v>0.87</v>
      </c>
      <c r="V252" t="n">
        <v>0.87</v>
      </c>
      <c r="W252" t="n">
        <v>2.95</v>
      </c>
      <c r="X252" t="n">
        <v>0.05</v>
      </c>
      <c r="Y252" t="n">
        <v>2</v>
      </c>
      <c r="Z252" t="n">
        <v>10</v>
      </c>
    </row>
    <row r="253">
      <c r="A253" t="n">
        <v>22</v>
      </c>
      <c r="B253" t="n">
        <v>95</v>
      </c>
      <c r="C253" t="inlineStr">
        <is>
          <t xml:space="preserve">CONCLUIDO	</t>
        </is>
      </c>
      <c r="D253" t="n">
        <v>10.2252</v>
      </c>
      <c r="E253" t="n">
        <v>9.779999999999999</v>
      </c>
      <c r="F253" t="n">
        <v>7.16</v>
      </c>
      <c r="G253" t="n">
        <v>107.43</v>
      </c>
      <c r="H253" t="n">
        <v>1.85</v>
      </c>
      <c r="I253" t="n">
        <v>4</v>
      </c>
      <c r="J253" t="n">
        <v>220.43</v>
      </c>
      <c r="K253" t="n">
        <v>53.44</v>
      </c>
      <c r="L253" t="n">
        <v>23</v>
      </c>
      <c r="M253" t="n">
        <v>2</v>
      </c>
      <c r="N253" t="n">
        <v>48.99</v>
      </c>
      <c r="O253" t="n">
        <v>27420.16</v>
      </c>
      <c r="P253" t="n">
        <v>87.95999999999999</v>
      </c>
      <c r="Q253" t="n">
        <v>189.97</v>
      </c>
      <c r="R253" t="n">
        <v>27.89</v>
      </c>
      <c r="S253" t="n">
        <v>24.3</v>
      </c>
      <c r="T253" t="n">
        <v>995.85</v>
      </c>
      <c r="U253" t="n">
        <v>0.87</v>
      </c>
      <c r="V253" t="n">
        <v>0.87</v>
      </c>
      <c r="W253" t="n">
        <v>2.95</v>
      </c>
      <c r="X253" t="n">
        <v>0.05</v>
      </c>
      <c r="Y253" t="n">
        <v>2</v>
      </c>
      <c r="Z253" t="n">
        <v>10</v>
      </c>
    </row>
    <row r="254">
      <c r="A254" t="n">
        <v>23</v>
      </c>
      <c r="B254" t="n">
        <v>95</v>
      </c>
      <c r="C254" t="inlineStr">
        <is>
          <t xml:space="preserve">CONCLUIDO	</t>
        </is>
      </c>
      <c r="D254" t="n">
        <v>10.2261</v>
      </c>
      <c r="E254" t="n">
        <v>9.779999999999999</v>
      </c>
      <c r="F254" t="n">
        <v>7.16</v>
      </c>
      <c r="G254" t="n">
        <v>107.42</v>
      </c>
      <c r="H254" t="n">
        <v>1.92</v>
      </c>
      <c r="I254" t="n">
        <v>4</v>
      </c>
      <c r="J254" t="n">
        <v>222.08</v>
      </c>
      <c r="K254" t="n">
        <v>53.44</v>
      </c>
      <c r="L254" t="n">
        <v>24</v>
      </c>
      <c r="M254" t="n">
        <v>2</v>
      </c>
      <c r="N254" t="n">
        <v>49.65</v>
      </c>
      <c r="O254" t="n">
        <v>27624.44</v>
      </c>
      <c r="P254" t="n">
        <v>87.67</v>
      </c>
      <c r="Q254" t="n">
        <v>189.96</v>
      </c>
      <c r="R254" t="n">
        <v>27.93</v>
      </c>
      <c r="S254" t="n">
        <v>24.3</v>
      </c>
      <c r="T254" t="n">
        <v>1018.14</v>
      </c>
      <c r="U254" t="n">
        <v>0.87</v>
      </c>
      <c r="V254" t="n">
        <v>0.87</v>
      </c>
      <c r="W254" t="n">
        <v>2.94</v>
      </c>
      <c r="X254" t="n">
        <v>0.05</v>
      </c>
      <c r="Y254" t="n">
        <v>2</v>
      </c>
      <c r="Z254" t="n">
        <v>10</v>
      </c>
    </row>
    <row r="255">
      <c r="A255" t="n">
        <v>24</v>
      </c>
      <c r="B255" t="n">
        <v>95</v>
      </c>
      <c r="C255" t="inlineStr">
        <is>
          <t xml:space="preserve">CONCLUIDO	</t>
        </is>
      </c>
      <c r="D255" t="n">
        <v>10.2264</v>
      </c>
      <c r="E255" t="n">
        <v>9.779999999999999</v>
      </c>
      <c r="F255" t="n">
        <v>7.16</v>
      </c>
      <c r="G255" t="n">
        <v>107.42</v>
      </c>
      <c r="H255" t="n">
        <v>1.99</v>
      </c>
      <c r="I255" t="n">
        <v>4</v>
      </c>
      <c r="J255" t="n">
        <v>223.75</v>
      </c>
      <c r="K255" t="n">
        <v>53.44</v>
      </c>
      <c r="L255" t="n">
        <v>25</v>
      </c>
      <c r="M255" t="n">
        <v>2</v>
      </c>
      <c r="N255" t="n">
        <v>50.31</v>
      </c>
      <c r="O255" t="n">
        <v>27829.77</v>
      </c>
      <c r="P255" t="n">
        <v>87.06</v>
      </c>
      <c r="Q255" t="n">
        <v>189.99</v>
      </c>
      <c r="R255" t="n">
        <v>27.89</v>
      </c>
      <c r="S255" t="n">
        <v>24.3</v>
      </c>
      <c r="T255" t="n">
        <v>999.48</v>
      </c>
      <c r="U255" t="n">
        <v>0.87</v>
      </c>
      <c r="V255" t="n">
        <v>0.87</v>
      </c>
      <c r="W255" t="n">
        <v>2.94</v>
      </c>
      <c r="X255" t="n">
        <v>0.05</v>
      </c>
      <c r="Y255" t="n">
        <v>2</v>
      </c>
      <c r="Z255" t="n">
        <v>10</v>
      </c>
    </row>
    <row r="256">
      <c r="A256" t="n">
        <v>25</v>
      </c>
      <c r="B256" t="n">
        <v>95</v>
      </c>
      <c r="C256" t="inlineStr">
        <is>
          <t xml:space="preserve">CONCLUIDO	</t>
        </is>
      </c>
      <c r="D256" t="n">
        <v>10.2328</v>
      </c>
      <c r="E256" t="n">
        <v>9.77</v>
      </c>
      <c r="F256" t="n">
        <v>7.16</v>
      </c>
      <c r="G256" t="n">
        <v>107.33</v>
      </c>
      <c r="H256" t="n">
        <v>2.05</v>
      </c>
      <c r="I256" t="n">
        <v>4</v>
      </c>
      <c r="J256" t="n">
        <v>225.42</v>
      </c>
      <c r="K256" t="n">
        <v>53.44</v>
      </c>
      <c r="L256" t="n">
        <v>26</v>
      </c>
      <c r="M256" t="n">
        <v>2</v>
      </c>
      <c r="N256" t="n">
        <v>50.98</v>
      </c>
      <c r="O256" t="n">
        <v>28035.92</v>
      </c>
      <c r="P256" t="n">
        <v>86.14</v>
      </c>
      <c r="Q256" t="n">
        <v>190</v>
      </c>
      <c r="R256" t="n">
        <v>27.66</v>
      </c>
      <c r="S256" t="n">
        <v>24.3</v>
      </c>
      <c r="T256" t="n">
        <v>880.67</v>
      </c>
      <c r="U256" t="n">
        <v>0.88</v>
      </c>
      <c r="V256" t="n">
        <v>0.87</v>
      </c>
      <c r="W256" t="n">
        <v>2.95</v>
      </c>
      <c r="X256" t="n">
        <v>0.05</v>
      </c>
      <c r="Y256" t="n">
        <v>2</v>
      </c>
      <c r="Z256" t="n">
        <v>10</v>
      </c>
    </row>
    <row r="257">
      <c r="A257" t="n">
        <v>26</v>
      </c>
      <c r="B257" t="n">
        <v>95</v>
      </c>
      <c r="C257" t="inlineStr">
        <is>
          <t xml:space="preserve">CONCLUIDO	</t>
        </is>
      </c>
      <c r="D257" t="n">
        <v>10.2308</v>
      </c>
      <c r="E257" t="n">
        <v>9.77</v>
      </c>
      <c r="F257" t="n">
        <v>7.16</v>
      </c>
      <c r="G257" t="n">
        <v>107.35</v>
      </c>
      <c r="H257" t="n">
        <v>2.11</v>
      </c>
      <c r="I257" t="n">
        <v>4</v>
      </c>
      <c r="J257" t="n">
        <v>227.1</v>
      </c>
      <c r="K257" t="n">
        <v>53.44</v>
      </c>
      <c r="L257" t="n">
        <v>27</v>
      </c>
      <c r="M257" t="n">
        <v>2</v>
      </c>
      <c r="N257" t="n">
        <v>51.66</v>
      </c>
      <c r="O257" t="n">
        <v>28243</v>
      </c>
      <c r="P257" t="n">
        <v>85.12</v>
      </c>
      <c r="Q257" t="n">
        <v>189.96</v>
      </c>
      <c r="R257" t="n">
        <v>27.76</v>
      </c>
      <c r="S257" t="n">
        <v>24.3</v>
      </c>
      <c r="T257" t="n">
        <v>931.34</v>
      </c>
      <c r="U257" t="n">
        <v>0.88</v>
      </c>
      <c r="V257" t="n">
        <v>0.87</v>
      </c>
      <c r="W257" t="n">
        <v>2.94</v>
      </c>
      <c r="X257" t="n">
        <v>0.05</v>
      </c>
      <c r="Y257" t="n">
        <v>2</v>
      </c>
      <c r="Z257" t="n">
        <v>10</v>
      </c>
    </row>
    <row r="258">
      <c r="A258" t="n">
        <v>27</v>
      </c>
      <c r="B258" t="n">
        <v>95</v>
      </c>
      <c r="C258" t="inlineStr">
        <is>
          <t xml:space="preserve">CONCLUIDO	</t>
        </is>
      </c>
      <c r="D258" t="n">
        <v>10.2366</v>
      </c>
      <c r="E258" t="n">
        <v>9.77</v>
      </c>
      <c r="F258" t="n">
        <v>7.15</v>
      </c>
      <c r="G258" t="n">
        <v>107.27</v>
      </c>
      <c r="H258" t="n">
        <v>2.18</v>
      </c>
      <c r="I258" t="n">
        <v>4</v>
      </c>
      <c r="J258" t="n">
        <v>228.79</v>
      </c>
      <c r="K258" t="n">
        <v>53.44</v>
      </c>
      <c r="L258" t="n">
        <v>28</v>
      </c>
      <c r="M258" t="n">
        <v>2</v>
      </c>
      <c r="N258" t="n">
        <v>52.35</v>
      </c>
      <c r="O258" t="n">
        <v>28451.04</v>
      </c>
      <c r="P258" t="n">
        <v>83.73</v>
      </c>
      <c r="Q258" t="n">
        <v>189.98</v>
      </c>
      <c r="R258" t="n">
        <v>27.54</v>
      </c>
      <c r="S258" t="n">
        <v>24.3</v>
      </c>
      <c r="T258" t="n">
        <v>824.49</v>
      </c>
      <c r="U258" t="n">
        <v>0.88</v>
      </c>
      <c r="V258" t="n">
        <v>0.88</v>
      </c>
      <c r="W258" t="n">
        <v>2.94</v>
      </c>
      <c r="X258" t="n">
        <v>0.04</v>
      </c>
      <c r="Y258" t="n">
        <v>2</v>
      </c>
      <c r="Z258" t="n">
        <v>10</v>
      </c>
    </row>
    <row r="259">
      <c r="A259" t="n">
        <v>28</v>
      </c>
      <c r="B259" t="n">
        <v>95</v>
      </c>
      <c r="C259" t="inlineStr">
        <is>
          <t xml:space="preserve">CONCLUIDO	</t>
        </is>
      </c>
      <c r="D259" t="n">
        <v>10.2337</v>
      </c>
      <c r="E259" t="n">
        <v>9.77</v>
      </c>
      <c r="F259" t="n">
        <v>7.15</v>
      </c>
      <c r="G259" t="n">
        <v>107.31</v>
      </c>
      <c r="H259" t="n">
        <v>2.24</v>
      </c>
      <c r="I259" t="n">
        <v>4</v>
      </c>
      <c r="J259" t="n">
        <v>230.48</v>
      </c>
      <c r="K259" t="n">
        <v>53.44</v>
      </c>
      <c r="L259" t="n">
        <v>29</v>
      </c>
      <c r="M259" t="n">
        <v>1</v>
      </c>
      <c r="N259" t="n">
        <v>53.05</v>
      </c>
      <c r="O259" t="n">
        <v>28660.06</v>
      </c>
      <c r="P259" t="n">
        <v>82.2</v>
      </c>
      <c r="Q259" t="n">
        <v>189.96</v>
      </c>
      <c r="R259" t="n">
        <v>27.6</v>
      </c>
      <c r="S259" t="n">
        <v>24.3</v>
      </c>
      <c r="T259" t="n">
        <v>852.5599999999999</v>
      </c>
      <c r="U259" t="n">
        <v>0.88</v>
      </c>
      <c r="V259" t="n">
        <v>0.87</v>
      </c>
      <c r="W259" t="n">
        <v>2.95</v>
      </c>
      <c r="X259" t="n">
        <v>0.05</v>
      </c>
      <c r="Y259" t="n">
        <v>2</v>
      </c>
      <c r="Z259" t="n">
        <v>10</v>
      </c>
    </row>
    <row r="260">
      <c r="A260" t="n">
        <v>29</v>
      </c>
      <c r="B260" t="n">
        <v>95</v>
      </c>
      <c r="C260" t="inlineStr">
        <is>
          <t xml:space="preserve">CONCLUIDO	</t>
        </is>
      </c>
      <c r="D260" t="n">
        <v>10.2945</v>
      </c>
      <c r="E260" t="n">
        <v>9.710000000000001</v>
      </c>
      <c r="F260" t="n">
        <v>7.13</v>
      </c>
      <c r="G260" t="n">
        <v>142.67</v>
      </c>
      <c r="H260" t="n">
        <v>2.3</v>
      </c>
      <c r="I260" t="n">
        <v>3</v>
      </c>
      <c r="J260" t="n">
        <v>232.18</v>
      </c>
      <c r="K260" t="n">
        <v>53.44</v>
      </c>
      <c r="L260" t="n">
        <v>30</v>
      </c>
      <c r="M260" t="n">
        <v>0</v>
      </c>
      <c r="N260" t="n">
        <v>53.75</v>
      </c>
      <c r="O260" t="n">
        <v>28870.05</v>
      </c>
      <c r="P260" t="n">
        <v>81.86</v>
      </c>
      <c r="Q260" t="n">
        <v>189.96</v>
      </c>
      <c r="R260" t="n">
        <v>26.98</v>
      </c>
      <c r="S260" t="n">
        <v>24.3</v>
      </c>
      <c r="T260" t="n">
        <v>546.95</v>
      </c>
      <c r="U260" t="n">
        <v>0.9</v>
      </c>
      <c r="V260" t="n">
        <v>0.88</v>
      </c>
      <c r="W260" t="n">
        <v>2.94</v>
      </c>
      <c r="X260" t="n">
        <v>0.03</v>
      </c>
      <c r="Y260" t="n">
        <v>2</v>
      </c>
      <c r="Z260" t="n">
        <v>10</v>
      </c>
    </row>
    <row r="261">
      <c r="A261" t="n">
        <v>0</v>
      </c>
      <c r="B261" t="n">
        <v>55</v>
      </c>
      <c r="C261" t="inlineStr">
        <is>
          <t xml:space="preserve">CONCLUIDO	</t>
        </is>
      </c>
      <c r="D261" t="n">
        <v>8.3871</v>
      </c>
      <c r="E261" t="n">
        <v>11.92</v>
      </c>
      <c r="F261" t="n">
        <v>8.359999999999999</v>
      </c>
      <c r="G261" t="n">
        <v>8.09</v>
      </c>
      <c r="H261" t="n">
        <v>0.15</v>
      </c>
      <c r="I261" t="n">
        <v>62</v>
      </c>
      <c r="J261" t="n">
        <v>116.05</v>
      </c>
      <c r="K261" t="n">
        <v>43.4</v>
      </c>
      <c r="L261" t="n">
        <v>1</v>
      </c>
      <c r="M261" t="n">
        <v>60</v>
      </c>
      <c r="N261" t="n">
        <v>16.65</v>
      </c>
      <c r="O261" t="n">
        <v>14546.17</v>
      </c>
      <c r="P261" t="n">
        <v>84.5</v>
      </c>
      <c r="Q261" t="n">
        <v>190.53</v>
      </c>
      <c r="R261" t="n">
        <v>64.88</v>
      </c>
      <c r="S261" t="n">
        <v>24.3</v>
      </c>
      <c r="T261" t="n">
        <v>19204.58</v>
      </c>
      <c r="U261" t="n">
        <v>0.37</v>
      </c>
      <c r="V261" t="n">
        <v>0.75</v>
      </c>
      <c r="W261" t="n">
        <v>3.04</v>
      </c>
      <c r="X261" t="n">
        <v>1.24</v>
      </c>
      <c r="Y261" t="n">
        <v>2</v>
      </c>
      <c r="Z261" t="n">
        <v>10</v>
      </c>
    </row>
    <row r="262">
      <c r="A262" t="n">
        <v>1</v>
      </c>
      <c r="B262" t="n">
        <v>55</v>
      </c>
      <c r="C262" t="inlineStr">
        <is>
          <t xml:space="preserve">CONCLUIDO	</t>
        </is>
      </c>
      <c r="D262" t="n">
        <v>9.5458</v>
      </c>
      <c r="E262" t="n">
        <v>10.48</v>
      </c>
      <c r="F262" t="n">
        <v>7.7</v>
      </c>
      <c r="G262" t="n">
        <v>15.93</v>
      </c>
      <c r="H262" t="n">
        <v>0.3</v>
      </c>
      <c r="I262" t="n">
        <v>29</v>
      </c>
      <c r="J262" t="n">
        <v>117.34</v>
      </c>
      <c r="K262" t="n">
        <v>43.4</v>
      </c>
      <c r="L262" t="n">
        <v>2</v>
      </c>
      <c r="M262" t="n">
        <v>27</v>
      </c>
      <c r="N262" t="n">
        <v>16.94</v>
      </c>
      <c r="O262" t="n">
        <v>14705.49</v>
      </c>
      <c r="P262" t="n">
        <v>76.91</v>
      </c>
      <c r="Q262" t="n">
        <v>190.27</v>
      </c>
      <c r="R262" t="n">
        <v>44.48</v>
      </c>
      <c r="S262" t="n">
        <v>24.3</v>
      </c>
      <c r="T262" t="n">
        <v>9166.290000000001</v>
      </c>
      <c r="U262" t="n">
        <v>0.55</v>
      </c>
      <c r="V262" t="n">
        <v>0.8100000000000001</v>
      </c>
      <c r="W262" t="n">
        <v>2.99</v>
      </c>
      <c r="X262" t="n">
        <v>0.59</v>
      </c>
      <c r="Y262" t="n">
        <v>2</v>
      </c>
      <c r="Z262" t="n">
        <v>10</v>
      </c>
    </row>
    <row r="263">
      <c r="A263" t="n">
        <v>2</v>
      </c>
      <c r="B263" t="n">
        <v>55</v>
      </c>
      <c r="C263" t="inlineStr">
        <is>
          <t xml:space="preserve">CONCLUIDO	</t>
        </is>
      </c>
      <c r="D263" t="n">
        <v>9.984500000000001</v>
      </c>
      <c r="E263" t="n">
        <v>10.02</v>
      </c>
      <c r="F263" t="n">
        <v>7.48</v>
      </c>
      <c r="G263" t="n">
        <v>23.61</v>
      </c>
      <c r="H263" t="n">
        <v>0.45</v>
      </c>
      <c r="I263" t="n">
        <v>19</v>
      </c>
      <c r="J263" t="n">
        <v>118.63</v>
      </c>
      <c r="K263" t="n">
        <v>43.4</v>
      </c>
      <c r="L263" t="n">
        <v>3</v>
      </c>
      <c r="M263" t="n">
        <v>17</v>
      </c>
      <c r="N263" t="n">
        <v>17.23</v>
      </c>
      <c r="O263" t="n">
        <v>14865.24</v>
      </c>
      <c r="P263" t="n">
        <v>73.75</v>
      </c>
      <c r="Q263" t="n">
        <v>190.16</v>
      </c>
      <c r="R263" t="n">
        <v>37.62</v>
      </c>
      <c r="S263" t="n">
        <v>24.3</v>
      </c>
      <c r="T263" t="n">
        <v>5784.81</v>
      </c>
      <c r="U263" t="n">
        <v>0.65</v>
      </c>
      <c r="V263" t="n">
        <v>0.84</v>
      </c>
      <c r="W263" t="n">
        <v>2.97</v>
      </c>
      <c r="X263" t="n">
        <v>0.37</v>
      </c>
      <c r="Y263" t="n">
        <v>2</v>
      </c>
      <c r="Z263" t="n">
        <v>10</v>
      </c>
    </row>
    <row r="264">
      <c r="A264" t="n">
        <v>3</v>
      </c>
      <c r="B264" t="n">
        <v>55</v>
      </c>
      <c r="C264" t="inlineStr">
        <is>
          <t xml:space="preserve">CONCLUIDO	</t>
        </is>
      </c>
      <c r="D264" t="n">
        <v>10.2194</v>
      </c>
      <c r="E264" t="n">
        <v>9.789999999999999</v>
      </c>
      <c r="F264" t="n">
        <v>7.37</v>
      </c>
      <c r="G264" t="n">
        <v>31.57</v>
      </c>
      <c r="H264" t="n">
        <v>0.59</v>
      </c>
      <c r="I264" t="n">
        <v>14</v>
      </c>
      <c r="J264" t="n">
        <v>119.93</v>
      </c>
      <c r="K264" t="n">
        <v>43.4</v>
      </c>
      <c r="L264" t="n">
        <v>4</v>
      </c>
      <c r="M264" t="n">
        <v>12</v>
      </c>
      <c r="N264" t="n">
        <v>17.53</v>
      </c>
      <c r="O264" t="n">
        <v>15025.44</v>
      </c>
      <c r="P264" t="n">
        <v>71.56</v>
      </c>
      <c r="Q264" t="n">
        <v>189.99</v>
      </c>
      <c r="R264" t="n">
        <v>34.15</v>
      </c>
      <c r="S264" t="n">
        <v>24.3</v>
      </c>
      <c r="T264" t="n">
        <v>4075.29</v>
      </c>
      <c r="U264" t="n">
        <v>0.71</v>
      </c>
      <c r="V264" t="n">
        <v>0.85</v>
      </c>
      <c r="W264" t="n">
        <v>2.96</v>
      </c>
      <c r="X264" t="n">
        <v>0.26</v>
      </c>
      <c r="Y264" t="n">
        <v>2</v>
      </c>
      <c r="Z264" t="n">
        <v>10</v>
      </c>
    </row>
    <row r="265">
      <c r="A265" t="n">
        <v>4</v>
      </c>
      <c r="B265" t="n">
        <v>55</v>
      </c>
      <c r="C265" t="inlineStr">
        <is>
          <t xml:space="preserve">CONCLUIDO	</t>
        </is>
      </c>
      <c r="D265" t="n">
        <v>10.3579</v>
      </c>
      <c r="E265" t="n">
        <v>9.65</v>
      </c>
      <c r="F265" t="n">
        <v>7.31</v>
      </c>
      <c r="G265" t="n">
        <v>39.86</v>
      </c>
      <c r="H265" t="n">
        <v>0.73</v>
      </c>
      <c r="I265" t="n">
        <v>11</v>
      </c>
      <c r="J265" t="n">
        <v>121.23</v>
      </c>
      <c r="K265" t="n">
        <v>43.4</v>
      </c>
      <c r="L265" t="n">
        <v>5</v>
      </c>
      <c r="M265" t="n">
        <v>9</v>
      </c>
      <c r="N265" t="n">
        <v>17.83</v>
      </c>
      <c r="O265" t="n">
        <v>15186.08</v>
      </c>
      <c r="P265" t="n">
        <v>69.78</v>
      </c>
      <c r="Q265" t="n">
        <v>190.2</v>
      </c>
      <c r="R265" t="n">
        <v>32.56</v>
      </c>
      <c r="S265" t="n">
        <v>24.3</v>
      </c>
      <c r="T265" t="n">
        <v>3299.14</v>
      </c>
      <c r="U265" t="n">
        <v>0.75</v>
      </c>
      <c r="V265" t="n">
        <v>0.86</v>
      </c>
      <c r="W265" t="n">
        <v>2.95</v>
      </c>
      <c r="X265" t="n">
        <v>0.2</v>
      </c>
      <c r="Y265" t="n">
        <v>2</v>
      </c>
      <c r="Z265" t="n">
        <v>10</v>
      </c>
    </row>
    <row r="266">
      <c r="A266" t="n">
        <v>5</v>
      </c>
      <c r="B266" t="n">
        <v>55</v>
      </c>
      <c r="C266" t="inlineStr">
        <is>
          <t xml:space="preserve">CONCLUIDO	</t>
        </is>
      </c>
      <c r="D266" t="n">
        <v>10.4049</v>
      </c>
      <c r="E266" t="n">
        <v>9.609999999999999</v>
      </c>
      <c r="F266" t="n">
        <v>7.29</v>
      </c>
      <c r="G266" t="n">
        <v>43.73</v>
      </c>
      <c r="H266" t="n">
        <v>0.86</v>
      </c>
      <c r="I266" t="n">
        <v>10</v>
      </c>
      <c r="J266" t="n">
        <v>122.54</v>
      </c>
      <c r="K266" t="n">
        <v>43.4</v>
      </c>
      <c r="L266" t="n">
        <v>6</v>
      </c>
      <c r="M266" t="n">
        <v>8</v>
      </c>
      <c r="N266" t="n">
        <v>18.14</v>
      </c>
      <c r="O266" t="n">
        <v>15347.16</v>
      </c>
      <c r="P266" t="n">
        <v>68.56999999999999</v>
      </c>
      <c r="Q266" t="n">
        <v>190</v>
      </c>
      <c r="R266" t="n">
        <v>31.91</v>
      </c>
      <c r="S266" t="n">
        <v>24.3</v>
      </c>
      <c r="T266" t="n">
        <v>2978.27</v>
      </c>
      <c r="U266" t="n">
        <v>0.76</v>
      </c>
      <c r="V266" t="n">
        <v>0.86</v>
      </c>
      <c r="W266" t="n">
        <v>2.95</v>
      </c>
      <c r="X266" t="n">
        <v>0.18</v>
      </c>
      <c r="Y266" t="n">
        <v>2</v>
      </c>
      <c r="Z266" t="n">
        <v>10</v>
      </c>
    </row>
    <row r="267">
      <c r="A267" t="n">
        <v>6</v>
      </c>
      <c r="B267" t="n">
        <v>55</v>
      </c>
      <c r="C267" t="inlineStr">
        <is>
          <t xml:space="preserve">CONCLUIDO	</t>
        </is>
      </c>
      <c r="D267" t="n">
        <v>10.5079</v>
      </c>
      <c r="E267" t="n">
        <v>9.52</v>
      </c>
      <c r="F267" t="n">
        <v>7.24</v>
      </c>
      <c r="G267" t="n">
        <v>54.31</v>
      </c>
      <c r="H267" t="n">
        <v>1</v>
      </c>
      <c r="I267" t="n">
        <v>8</v>
      </c>
      <c r="J267" t="n">
        <v>123.85</v>
      </c>
      <c r="K267" t="n">
        <v>43.4</v>
      </c>
      <c r="L267" t="n">
        <v>7</v>
      </c>
      <c r="M267" t="n">
        <v>6</v>
      </c>
      <c r="N267" t="n">
        <v>18.45</v>
      </c>
      <c r="O267" t="n">
        <v>15508.69</v>
      </c>
      <c r="P267" t="n">
        <v>67.05</v>
      </c>
      <c r="Q267" t="n">
        <v>190.08</v>
      </c>
      <c r="R267" t="n">
        <v>30.3</v>
      </c>
      <c r="S267" t="n">
        <v>24.3</v>
      </c>
      <c r="T267" t="n">
        <v>2181.72</v>
      </c>
      <c r="U267" t="n">
        <v>0.8</v>
      </c>
      <c r="V267" t="n">
        <v>0.86</v>
      </c>
      <c r="W267" t="n">
        <v>2.95</v>
      </c>
      <c r="X267" t="n">
        <v>0.13</v>
      </c>
      <c r="Y267" t="n">
        <v>2</v>
      </c>
      <c r="Z267" t="n">
        <v>10</v>
      </c>
    </row>
    <row r="268">
      <c r="A268" t="n">
        <v>7</v>
      </c>
      <c r="B268" t="n">
        <v>55</v>
      </c>
      <c r="C268" t="inlineStr">
        <is>
          <t xml:space="preserve">CONCLUIDO	</t>
        </is>
      </c>
      <c r="D268" t="n">
        <v>10.5532</v>
      </c>
      <c r="E268" t="n">
        <v>9.48</v>
      </c>
      <c r="F268" t="n">
        <v>7.22</v>
      </c>
      <c r="G268" t="n">
        <v>61.92</v>
      </c>
      <c r="H268" t="n">
        <v>1.13</v>
      </c>
      <c r="I268" t="n">
        <v>7</v>
      </c>
      <c r="J268" t="n">
        <v>125.16</v>
      </c>
      <c r="K268" t="n">
        <v>43.4</v>
      </c>
      <c r="L268" t="n">
        <v>8</v>
      </c>
      <c r="M268" t="n">
        <v>5</v>
      </c>
      <c r="N268" t="n">
        <v>18.76</v>
      </c>
      <c r="O268" t="n">
        <v>15670.68</v>
      </c>
      <c r="P268" t="n">
        <v>65.98</v>
      </c>
      <c r="Q268" t="n">
        <v>190.05</v>
      </c>
      <c r="R268" t="n">
        <v>29.91</v>
      </c>
      <c r="S268" t="n">
        <v>24.3</v>
      </c>
      <c r="T268" t="n">
        <v>1993.78</v>
      </c>
      <c r="U268" t="n">
        <v>0.8100000000000001</v>
      </c>
      <c r="V268" t="n">
        <v>0.87</v>
      </c>
      <c r="W268" t="n">
        <v>2.95</v>
      </c>
      <c r="X268" t="n">
        <v>0.12</v>
      </c>
      <c r="Y268" t="n">
        <v>2</v>
      </c>
      <c r="Z268" t="n">
        <v>10</v>
      </c>
    </row>
    <row r="269">
      <c r="A269" t="n">
        <v>8</v>
      </c>
      <c r="B269" t="n">
        <v>55</v>
      </c>
      <c r="C269" t="inlineStr">
        <is>
          <t xml:space="preserve">CONCLUIDO	</t>
        </is>
      </c>
      <c r="D269" t="n">
        <v>10.5417</v>
      </c>
      <c r="E269" t="n">
        <v>9.49</v>
      </c>
      <c r="F269" t="n">
        <v>7.23</v>
      </c>
      <c r="G269" t="n">
        <v>62.01</v>
      </c>
      <c r="H269" t="n">
        <v>1.26</v>
      </c>
      <c r="I269" t="n">
        <v>7</v>
      </c>
      <c r="J269" t="n">
        <v>126.48</v>
      </c>
      <c r="K269" t="n">
        <v>43.4</v>
      </c>
      <c r="L269" t="n">
        <v>9</v>
      </c>
      <c r="M269" t="n">
        <v>5</v>
      </c>
      <c r="N269" t="n">
        <v>19.08</v>
      </c>
      <c r="O269" t="n">
        <v>15833.12</v>
      </c>
      <c r="P269" t="n">
        <v>64.55</v>
      </c>
      <c r="Q269" t="n">
        <v>190.03</v>
      </c>
      <c r="R269" t="n">
        <v>30.1</v>
      </c>
      <c r="S269" t="n">
        <v>24.3</v>
      </c>
      <c r="T269" t="n">
        <v>2089.12</v>
      </c>
      <c r="U269" t="n">
        <v>0.8100000000000001</v>
      </c>
      <c r="V269" t="n">
        <v>0.87</v>
      </c>
      <c r="W269" t="n">
        <v>2.95</v>
      </c>
      <c r="X269" t="n">
        <v>0.13</v>
      </c>
      <c r="Y269" t="n">
        <v>2</v>
      </c>
      <c r="Z269" t="n">
        <v>10</v>
      </c>
    </row>
    <row r="270">
      <c r="A270" t="n">
        <v>9</v>
      </c>
      <c r="B270" t="n">
        <v>55</v>
      </c>
      <c r="C270" t="inlineStr">
        <is>
          <t xml:space="preserve">CONCLUIDO	</t>
        </is>
      </c>
      <c r="D270" t="n">
        <v>10.6029</v>
      </c>
      <c r="E270" t="n">
        <v>9.43</v>
      </c>
      <c r="F270" t="n">
        <v>7.2</v>
      </c>
      <c r="G270" t="n">
        <v>72.04000000000001</v>
      </c>
      <c r="H270" t="n">
        <v>1.38</v>
      </c>
      <c r="I270" t="n">
        <v>6</v>
      </c>
      <c r="J270" t="n">
        <v>127.8</v>
      </c>
      <c r="K270" t="n">
        <v>43.4</v>
      </c>
      <c r="L270" t="n">
        <v>10</v>
      </c>
      <c r="M270" t="n">
        <v>4</v>
      </c>
      <c r="N270" t="n">
        <v>19.4</v>
      </c>
      <c r="O270" t="n">
        <v>15996.02</v>
      </c>
      <c r="P270" t="n">
        <v>63.64</v>
      </c>
      <c r="Q270" t="n">
        <v>189.98</v>
      </c>
      <c r="R270" t="n">
        <v>29.22</v>
      </c>
      <c r="S270" t="n">
        <v>24.3</v>
      </c>
      <c r="T270" t="n">
        <v>1654.52</v>
      </c>
      <c r="U270" t="n">
        <v>0.83</v>
      </c>
      <c r="V270" t="n">
        <v>0.87</v>
      </c>
      <c r="W270" t="n">
        <v>2.95</v>
      </c>
      <c r="X270" t="n">
        <v>0.1</v>
      </c>
      <c r="Y270" t="n">
        <v>2</v>
      </c>
      <c r="Z270" t="n">
        <v>10</v>
      </c>
    </row>
    <row r="271">
      <c r="A271" t="n">
        <v>10</v>
      </c>
      <c r="B271" t="n">
        <v>55</v>
      </c>
      <c r="C271" t="inlineStr">
        <is>
          <t xml:space="preserve">CONCLUIDO	</t>
        </is>
      </c>
      <c r="D271" t="n">
        <v>10.6449</v>
      </c>
      <c r="E271" t="n">
        <v>9.390000000000001</v>
      </c>
      <c r="F271" t="n">
        <v>7.19</v>
      </c>
      <c r="G271" t="n">
        <v>86.29000000000001</v>
      </c>
      <c r="H271" t="n">
        <v>1.5</v>
      </c>
      <c r="I271" t="n">
        <v>5</v>
      </c>
      <c r="J271" t="n">
        <v>129.13</v>
      </c>
      <c r="K271" t="n">
        <v>43.4</v>
      </c>
      <c r="L271" t="n">
        <v>11</v>
      </c>
      <c r="M271" t="n">
        <v>3</v>
      </c>
      <c r="N271" t="n">
        <v>19.73</v>
      </c>
      <c r="O271" t="n">
        <v>16159.39</v>
      </c>
      <c r="P271" t="n">
        <v>61.46</v>
      </c>
      <c r="Q271" t="n">
        <v>190.07</v>
      </c>
      <c r="R271" t="n">
        <v>28.86</v>
      </c>
      <c r="S271" t="n">
        <v>24.3</v>
      </c>
      <c r="T271" t="n">
        <v>1476.98</v>
      </c>
      <c r="U271" t="n">
        <v>0.84</v>
      </c>
      <c r="V271" t="n">
        <v>0.87</v>
      </c>
      <c r="W271" t="n">
        <v>2.95</v>
      </c>
      <c r="X271" t="n">
        <v>0.08</v>
      </c>
      <c r="Y271" t="n">
        <v>2</v>
      </c>
      <c r="Z271" t="n">
        <v>10</v>
      </c>
    </row>
    <row r="272">
      <c r="A272" t="n">
        <v>11</v>
      </c>
      <c r="B272" t="n">
        <v>55</v>
      </c>
      <c r="C272" t="inlineStr">
        <is>
          <t xml:space="preserve">CONCLUIDO	</t>
        </is>
      </c>
      <c r="D272" t="n">
        <v>10.6449</v>
      </c>
      <c r="E272" t="n">
        <v>9.390000000000001</v>
      </c>
      <c r="F272" t="n">
        <v>7.19</v>
      </c>
      <c r="G272" t="n">
        <v>86.29000000000001</v>
      </c>
      <c r="H272" t="n">
        <v>1.63</v>
      </c>
      <c r="I272" t="n">
        <v>5</v>
      </c>
      <c r="J272" t="n">
        <v>130.45</v>
      </c>
      <c r="K272" t="n">
        <v>43.4</v>
      </c>
      <c r="L272" t="n">
        <v>12</v>
      </c>
      <c r="M272" t="n">
        <v>2</v>
      </c>
      <c r="N272" t="n">
        <v>20.05</v>
      </c>
      <c r="O272" t="n">
        <v>16323.22</v>
      </c>
      <c r="P272" t="n">
        <v>61.34</v>
      </c>
      <c r="Q272" t="n">
        <v>189.98</v>
      </c>
      <c r="R272" t="n">
        <v>28.72</v>
      </c>
      <c r="S272" t="n">
        <v>24.3</v>
      </c>
      <c r="T272" t="n">
        <v>1409.51</v>
      </c>
      <c r="U272" t="n">
        <v>0.85</v>
      </c>
      <c r="V272" t="n">
        <v>0.87</v>
      </c>
      <c r="W272" t="n">
        <v>2.95</v>
      </c>
      <c r="X272" t="n">
        <v>0.08</v>
      </c>
      <c r="Y272" t="n">
        <v>2</v>
      </c>
      <c r="Z272" t="n">
        <v>10</v>
      </c>
    </row>
    <row r="273">
      <c r="A273" t="n">
        <v>12</v>
      </c>
      <c r="B273" t="n">
        <v>55</v>
      </c>
      <c r="C273" t="inlineStr">
        <is>
          <t xml:space="preserve">CONCLUIDO	</t>
        </is>
      </c>
      <c r="D273" t="n">
        <v>10.6377</v>
      </c>
      <c r="E273" t="n">
        <v>9.4</v>
      </c>
      <c r="F273" t="n">
        <v>7.2</v>
      </c>
      <c r="G273" t="n">
        <v>86.36</v>
      </c>
      <c r="H273" t="n">
        <v>1.74</v>
      </c>
      <c r="I273" t="n">
        <v>5</v>
      </c>
      <c r="J273" t="n">
        <v>131.79</v>
      </c>
      <c r="K273" t="n">
        <v>43.4</v>
      </c>
      <c r="L273" t="n">
        <v>13</v>
      </c>
      <c r="M273" t="n">
        <v>0</v>
      </c>
      <c r="N273" t="n">
        <v>20.39</v>
      </c>
      <c r="O273" t="n">
        <v>16487.53</v>
      </c>
      <c r="P273" t="n">
        <v>61.63</v>
      </c>
      <c r="Q273" t="n">
        <v>189.97</v>
      </c>
      <c r="R273" t="n">
        <v>28.83</v>
      </c>
      <c r="S273" t="n">
        <v>24.3</v>
      </c>
      <c r="T273" t="n">
        <v>1464.25</v>
      </c>
      <c r="U273" t="n">
        <v>0.84</v>
      </c>
      <c r="V273" t="n">
        <v>0.87</v>
      </c>
      <c r="W273" t="n">
        <v>2.95</v>
      </c>
      <c r="X273" t="n">
        <v>0.09</v>
      </c>
      <c r="Y273" t="n">
        <v>2</v>
      </c>
      <c r="Z2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INDEX(resultados!$A$2:$ZZ$273, 1, MATCH($B$1, resultados!$A$1:$ZZ$1, 0))</f>
        <v/>
      </c>
      <c r="B7">
        <f>INDEX(resultados!$A$2:$ZZ$273, 1, MATCH($B$2, resultados!$A$1:$ZZ$1, 0))</f>
        <v/>
      </c>
      <c r="C7">
        <f>INDEX(resultados!$A$2:$ZZ$273, 1, MATCH($B$3, resultados!$A$1:$ZZ$1, 0))</f>
        <v/>
      </c>
    </row>
    <row r="8">
      <c r="A8">
        <f>INDEX(resultados!$A$2:$ZZ$273, 2, MATCH($B$1, resultados!$A$1:$ZZ$1, 0))</f>
        <v/>
      </c>
      <c r="B8">
        <f>INDEX(resultados!$A$2:$ZZ$273, 2, MATCH($B$2, resultados!$A$1:$ZZ$1, 0))</f>
        <v/>
      </c>
      <c r="C8">
        <f>INDEX(resultados!$A$2:$ZZ$273, 2, MATCH($B$3, resultados!$A$1:$ZZ$1, 0))</f>
        <v/>
      </c>
    </row>
    <row r="9">
      <c r="A9">
        <f>INDEX(resultados!$A$2:$ZZ$273, 3, MATCH($B$1, resultados!$A$1:$ZZ$1, 0))</f>
        <v/>
      </c>
      <c r="B9">
        <f>INDEX(resultados!$A$2:$ZZ$273, 3, MATCH($B$2, resultados!$A$1:$ZZ$1, 0))</f>
        <v/>
      </c>
      <c r="C9">
        <f>INDEX(resultados!$A$2:$ZZ$273, 3, MATCH($B$3, resultados!$A$1:$ZZ$1, 0))</f>
        <v/>
      </c>
    </row>
    <row r="10">
      <c r="A10">
        <f>INDEX(resultados!$A$2:$ZZ$273, 4, MATCH($B$1, resultados!$A$1:$ZZ$1, 0))</f>
        <v/>
      </c>
      <c r="B10">
        <f>INDEX(resultados!$A$2:$ZZ$273, 4, MATCH($B$2, resultados!$A$1:$ZZ$1, 0))</f>
        <v/>
      </c>
      <c r="C10">
        <f>INDEX(resultados!$A$2:$ZZ$273, 4, MATCH($B$3, resultados!$A$1:$ZZ$1, 0))</f>
        <v/>
      </c>
    </row>
    <row r="11">
      <c r="A11">
        <f>INDEX(resultados!$A$2:$ZZ$273, 5, MATCH($B$1, resultados!$A$1:$ZZ$1, 0))</f>
        <v/>
      </c>
      <c r="B11">
        <f>INDEX(resultados!$A$2:$ZZ$273, 5, MATCH($B$2, resultados!$A$1:$ZZ$1, 0))</f>
        <v/>
      </c>
      <c r="C11">
        <f>INDEX(resultados!$A$2:$ZZ$273, 5, MATCH($B$3, resultados!$A$1:$ZZ$1, 0))</f>
        <v/>
      </c>
    </row>
    <row r="12">
      <c r="A12">
        <f>INDEX(resultados!$A$2:$ZZ$273, 6, MATCH($B$1, resultados!$A$1:$ZZ$1, 0))</f>
        <v/>
      </c>
      <c r="B12">
        <f>INDEX(resultados!$A$2:$ZZ$273, 6, MATCH($B$2, resultados!$A$1:$ZZ$1, 0))</f>
        <v/>
      </c>
      <c r="C12">
        <f>INDEX(resultados!$A$2:$ZZ$273, 6, MATCH($B$3, resultados!$A$1:$ZZ$1, 0))</f>
        <v/>
      </c>
    </row>
    <row r="13">
      <c r="A13">
        <f>INDEX(resultados!$A$2:$ZZ$273, 7, MATCH($B$1, resultados!$A$1:$ZZ$1, 0))</f>
        <v/>
      </c>
      <c r="B13">
        <f>INDEX(resultados!$A$2:$ZZ$273, 7, MATCH($B$2, resultados!$A$1:$ZZ$1, 0))</f>
        <v/>
      </c>
      <c r="C13">
        <f>INDEX(resultados!$A$2:$ZZ$273, 7, MATCH($B$3, resultados!$A$1:$ZZ$1, 0))</f>
        <v/>
      </c>
    </row>
    <row r="14">
      <c r="A14">
        <f>INDEX(resultados!$A$2:$ZZ$273, 8, MATCH($B$1, resultados!$A$1:$ZZ$1, 0))</f>
        <v/>
      </c>
      <c r="B14">
        <f>INDEX(resultados!$A$2:$ZZ$273, 8, MATCH($B$2, resultados!$A$1:$ZZ$1, 0))</f>
        <v/>
      </c>
      <c r="C14">
        <f>INDEX(resultados!$A$2:$ZZ$273, 8, MATCH($B$3, resultados!$A$1:$ZZ$1, 0))</f>
        <v/>
      </c>
    </row>
    <row r="15">
      <c r="A15">
        <f>INDEX(resultados!$A$2:$ZZ$273, 9, MATCH($B$1, resultados!$A$1:$ZZ$1, 0))</f>
        <v/>
      </c>
      <c r="B15">
        <f>INDEX(resultados!$A$2:$ZZ$273, 9, MATCH($B$2, resultados!$A$1:$ZZ$1, 0))</f>
        <v/>
      </c>
      <c r="C15">
        <f>INDEX(resultados!$A$2:$ZZ$273, 9, MATCH($B$3, resultados!$A$1:$ZZ$1, 0))</f>
        <v/>
      </c>
    </row>
    <row r="16">
      <c r="A16">
        <f>INDEX(resultados!$A$2:$ZZ$273, 10, MATCH($B$1, resultados!$A$1:$ZZ$1, 0))</f>
        <v/>
      </c>
      <c r="B16">
        <f>INDEX(resultados!$A$2:$ZZ$273, 10, MATCH($B$2, resultados!$A$1:$ZZ$1, 0))</f>
        <v/>
      </c>
      <c r="C16">
        <f>INDEX(resultados!$A$2:$ZZ$273, 10, MATCH($B$3, resultados!$A$1:$ZZ$1, 0))</f>
        <v/>
      </c>
    </row>
    <row r="17">
      <c r="A17">
        <f>INDEX(resultados!$A$2:$ZZ$273, 11, MATCH($B$1, resultados!$A$1:$ZZ$1, 0))</f>
        <v/>
      </c>
      <c r="B17">
        <f>INDEX(resultados!$A$2:$ZZ$273, 11, MATCH($B$2, resultados!$A$1:$ZZ$1, 0))</f>
        <v/>
      </c>
      <c r="C17">
        <f>INDEX(resultados!$A$2:$ZZ$273, 11, MATCH($B$3, resultados!$A$1:$ZZ$1, 0))</f>
        <v/>
      </c>
    </row>
    <row r="18">
      <c r="A18">
        <f>INDEX(resultados!$A$2:$ZZ$273, 12, MATCH($B$1, resultados!$A$1:$ZZ$1, 0))</f>
        <v/>
      </c>
      <c r="B18">
        <f>INDEX(resultados!$A$2:$ZZ$273, 12, MATCH($B$2, resultados!$A$1:$ZZ$1, 0))</f>
        <v/>
      </c>
      <c r="C18">
        <f>INDEX(resultados!$A$2:$ZZ$273, 12, MATCH($B$3, resultados!$A$1:$ZZ$1, 0))</f>
        <v/>
      </c>
    </row>
    <row r="19">
      <c r="A19">
        <f>INDEX(resultados!$A$2:$ZZ$273, 13, MATCH($B$1, resultados!$A$1:$ZZ$1, 0))</f>
        <v/>
      </c>
      <c r="B19">
        <f>INDEX(resultados!$A$2:$ZZ$273, 13, MATCH($B$2, resultados!$A$1:$ZZ$1, 0))</f>
        <v/>
      </c>
      <c r="C19">
        <f>INDEX(resultados!$A$2:$ZZ$273, 13, MATCH($B$3, resultados!$A$1:$ZZ$1, 0))</f>
        <v/>
      </c>
    </row>
    <row r="20">
      <c r="A20">
        <f>INDEX(resultados!$A$2:$ZZ$273, 14, MATCH($B$1, resultados!$A$1:$ZZ$1, 0))</f>
        <v/>
      </c>
      <c r="B20">
        <f>INDEX(resultados!$A$2:$ZZ$273, 14, MATCH($B$2, resultados!$A$1:$ZZ$1, 0))</f>
        <v/>
      </c>
      <c r="C20">
        <f>INDEX(resultados!$A$2:$ZZ$273, 14, MATCH($B$3, resultados!$A$1:$ZZ$1, 0))</f>
        <v/>
      </c>
    </row>
    <row r="21">
      <c r="A21">
        <f>INDEX(resultados!$A$2:$ZZ$273, 15, MATCH($B$1, resultados!$A$1:$ZZ$1, 0))</f>
        <v/>
      </c>
      <c r="B21">
        <f>INDEX(resultados!$A$2:$ZZ$273, 15, MATCH($B$2, resultados!$A$1:$ZZ$1, 0))</f>
        <v/>
      </c>
      <c r="C21">
        <f>INDEX(resultados!$A$2:$ZZ$273, 15, MATCH($B$3, resultados!$A$1:$ZZ$1, 0))</f>
        <v/>
      </c>
    </row>
    <row r="22">
      <c r="A22">
        <f>INDEX(resultados!$A$2:$ZZ$273, 16, MATCH($B$1, resultados!$A$1:$ZZ$1, 0))</f>
        <v/>
      </c>
      <c r="B22">
        <f>INDEX(resultados!$A$2:$ZZ$273, 16, MATCH($B$2, resultados!$A$1:$ZZ$1, 0))</f>
        <v/>
      </c>
      <c r="C22">
        <f>INDEX(resultados!$A$2:$ZZ$273, 16, MATCH($B$3, resultados!$A$1:$ZZ$1, 0))</f>
        <v/>
      </c>
    </row>
    <row r="23">
      <c r="A23">
        <f>INDEX(resultados!$A$2:$ZZ$273, 17, MATCH($B$1, resultados!$A$1:$ZZ$1, 0))</f>
        <v/>
      </c>
      <c r="B23">
        <f>INDEX(resultados!$A$2:$ZZ$273, 17, MATCH($B$2, resultados!$A$1:$ZZ$1, 0))</f>
        <v/>
      </c>
      <c r="C23">
        <f>INDEX(resultados!$A$2:$ZZ$273, 17, MATCH($B$3, resultados!$A$1:$ZZ$1, 0))</f>
        <v/>
      </c>
    </row>
    <row r="24">
      <c r="A24">
        <f>INDEX(resultados!$A$2:$ZZ$273, 18, MATCH($B$1, resultados!$A$1:$ZZ$1, 0))</f>
        <v/>
      </c>
      <c r="B24">
        <f>INDEX(resultados!$A$2:$ZZ$273, 18, MATCH($B$2, resultados!$A$1:$ZZ$1, 0))</f>
        <v/>
      </c>
      <c r="C24">
        <f>INDEX(resultados!$A$2:$ZZ$273, 18, MATCH($B$3, resultados!$A$1:$ZZ$1, 0))</f>
        <v/>
      </c>
    </row>
    <row r="25">
      <c r="A25">
        <f>INDEX(resultados!$A$2:$ZZ$273, 19, MATCH($B$1, resultados!$A$1:$ZZ$1, 0))</f>
        <v/>
      </c>
      <c r="B25">
        <f>INDEX(resultados!$A$2:$ZZ$273, 19, MATCH($B$2, resultados!$A$1:$ZZ$1, 0))</f>
        <v/>
      </c>
      <c r="C25">
        <f>INDEX(resultados!$A$2:$ZZ$273, 19, MATCH($B$3, resultados!$A$1:$ZZ$1, 0))</f>
        <v/>
      </c>
    </row>
    <row r="26">
      <c r="A26">
        <f>INDEX(resultados!$A$2:$ZZ$273, 20, MATCH($B$1, resultados!$A$1:$ZZ$1, 0))</f>
        <v/>
      </c>
      <c r="B26">
        <f>INDEX(resultados!$A$2:$ZZ$273, 20, MATCH($B$2, resultados!$A$1:$ZZ$1, 0))</f>
        <v/>
      </c>
      <c r="C26">
        <f>INDEX(resultados!$A$2:$ZZ$273, 20, MATCH($B$3, resultados!$A$1:$ZZ$1, 0))</f>
        <v/>
      </c>
    </row>
    <row r="27">
      <c r="A27">
        <f>INDEX(resultados!$A$2:$ZZ$273, 21, MATCH($B$1, resultados!$A$1:$ZZ$1, 0))</f>
        <v/>
      </c>
      <c r="B27">
        <f>INDEX(resultados!$A$2:$ZZ$273, 21, MATCH($B$2, resultados!$A$1:$ZZ$1, 0))</f>
        <v/>
      </c>
      <c r="C27">
        <f>INDEX(resultados!$A$2:$ZZ$273, 21, MATCH($B$3, resultados!$A$1:$ZZ$1, 0))</f>
        <v/>
      </c>
    </row>
    <row r="28">
      <c r="A28">
        <f>INDEX(resultados!$A$2:$ZZ$273, 22, MATCH($B$1, resultados!$A$1:$ZZ$1, 0))</f>
        <v/>
      </c>
      <c r="B28">
        <f>INDEX(resultados!$A$2:$ZZ$273, 22, MATCH($B$2, resultados!$A$1:$ZZ$1, 0))</f>
        <v/>
      </c>
      <c r="C28">
        <f>INDEX(resultados!$A$2:$ZZ$273, 22, MATCH($B$3, resultados!$A$1:$ZZ$1, 0))</f>
        <v/>
      </c>
    </row>
    <row r="29">
      <c r="A29">
        <f>INDEX(resultados!$A$2:$ZZ$273, 23, MATCH($B$1, resultados!$A$1:$ZZ$1, 0))</f>
        <v/>
      </c>
      <c r="B29">
        <f>INDEX(resultados!$A$2:$ZZ$273, 23, MATCH($B$2, resultados!$A$1:$ZZ$1, 0))</f>
        <v/>
      </c>
      <c r="C29">
        <f>INDEX(resultados!$A$2:$ZZ$273, 23, MATCH($B$3, resultados!$A$1:$ZZ$1, 0))</f>
        <v/>
      </c>
    </row>
    <row r="30">
      <c r="A30">
        <f>INDEX(resultados!$A$2:$ZZ$273, 24, MATCH($B$1, resultados!$A$1:$ZZ$1, 0))</f>
        <v/>
      </c>
      <c r="B30">
        <f>INDEX(resultados!$A$2:$ZZ$273, 24, MATCH($B$2, resultados!$A$1:$ZZ$1, 0))</f>
        <v/>
      </c>
      <c r="C30">
        <f>INDEX(resultados!$A$2:$ZZ$273, 24, MATCH($B$3, resultados!$A$1:$ZZ$1, 0))</f>
        <v/>
      </c>
    </row>
    <row r="31">
      <c r="A31">
        <f>INDEX(resultados!$A$2:$ZZ$273, 25, MATCH($B$1, resultados!$A$1:$ZZ$1, 0))</f>
        <v/>
      </c>
      <c r="B31">
        <f>INDEX(resultados!$A$2:$ZZ$273, 25, MATCH($B$2, resultados!$A$1:$ZZ$1, 0))</f>
        <v/>
      </c>
      <c r="C31">
        <f>INDEX(resultados!$A$2:$ZZ$273, 25, MATCH($B$3, resultados!$A$1:$ZZ$1, 0))</f>
        <v/>
      </c>
    </row>
    <row r="32">
      <c r="A32">
        <f>INDEX(resultados!$A$2:$ZZ$273, 26, MATCH($B$1, resultados!$A$1:$ZZ$1, 0))</f>
        <v/>
      </c>
      <c r="B32">
        <f>INDEX(resultados!$A$2:$ZZ$273, 26, MATCH($B$2, resultados!$A$1:$ZZ$1, 0))</f>
        <v/>
      </c>
      <c r="C32">
        <f>INDEX(resultados!$A$2:$ZZ$273, 26, MATCH($B$3, resultados!$A$1:$ZZ$1, 0))</f>
        <v/>
      </c>
    </row>
    <row r="33">
      <c r="A33">
        <f>INDEX(resultados!$A$2:$ZZ$273, 27, MATCH($B$1, resultados!$A$1:$ZZ$1, 0))</f>
        <v/>
      </c>
      <c r="B33">
        <f>INDEX(resultados!$A$2:$ZZ$273, 27, MATCH($B$2, resultados!$A$1:$ZZ$1, 0))</f>
        <v/>
      </c>
      <c r="C33">
        <f>INDEX(resultados!$A$2:$ZZ$273, 27, MATCH($B$3, resultados!$A$1:$ZZ$1, 0))</f>
        <v/>
      </c>
    </row>
    <row r="34">
      <c r="A34">
        <f>INDEX(resultados!$A$2:$ZZ$273, 28, MATCH($B$1, resultados!$A$1:$ZZ$1, 0))</f>
        <v/>
      </c>
      <c r="B34">
        <f>INDEX(resultados!$A$2:$ZZ$273, 28, MATCH($B$2, resultados!$A$1:$ZZ$1, 0))</f>
        <v/>
      </c>
      <c r="C34">
        <f>INDEX(resultados!$A$2:$ZZ$273, 28, MATCH($B$3, resultados!$A$1:$ZZ$1, 0))</f>
        <v/>
      </c>
    </row>
    <row r="35">
      <c r="A35">
        <f>INDEX(resultados!$A$2:$ZZ$273, 29, MATCH($B$1, resultados!$A$1:$ZZ$1, 0))</f>
        <v/>
      </c>
      <c r="B35">
        <f>INDEX(resultados!$A$2:$ZZ$273, 29, MATCH($B$2, resultados!$A$1:$ZZ$1, 0))</f>
        <v/>
      </c>
      <c r="C35">
        <f>INDEX(resultados!$A$2:$ZZ$273, 29, MATCH($B$3, resultados!$A$1:$ZZ$1, 0))</f>
        <v/>
      </c>
    </row>
    <row r="36">
      <c r="A36">
        <f>INDEX(resultados!$A$2:$ZZ$273, 30, MATCH($B$1, resultados!$A$1:$ZZ$1, 0))</f>
        <v/>
      </c>
      <c r="B36">
        <f>INDEX(resultados!$A$2:$ZZ$273, 30, MATCH($B$2, resultados!$A$1:$ZZ$1, 0))</f>
        <v/>
      </c>
      <c r="C36">
        <f>INDEX(resultados!$A$2:$ZZ$273, 30, MATCH($B$3, resultados!$A$1:$ZZ$1, 0))</f>
        <v/>
      </c>
    </row>
    <row r="37">
      <c r="A37">
        <f>INDEX(resultados!$A$2:$ZZ$273, 31, MATCH($B$1, resultados!$A$1:$ZZ$1, 0))</f>
        <v/>
      </c>
      <c r="B37">
        <f>INDEX(resultados!$A$2:$ZZ$273, 31, MATCH($B$2, resultados!$A$1:$ZZ$1, 0))</f>
        <v/>
      </c>
      <c r="C37">
        <f>INDEX(resultados!$A$2:$ZZ$273, 31, MATCH($B$3, resultados!$A$1:$ZZ$1, 0))</f>
        <v/>
      </c>
    </row>
    <row r="38">
      <c r="A38">
        <f>INDEX(resultados!$A$2:$ZZ$273, 32, MATCH($B$1, resultados!$A$1:$ZZ$1, 0))</f>
        <v/>
      </c>
      <c r="B38">
        <f>INDEX(resultados!$A$2:$ZZ$273, 32, MATCH($B$2, resultados!$A$1:$ZZ$1, 0))</f>
        <v/>
      </c>
      <c r="C38">
        <f>INDEX(resultados!$A$2:$ZZ$273, 32, MATCH($B$3, resultados!$A$1:$ZZ$1, 0))</f>
        <v/>
      </c>
    </row>
    <row r="39">
      <c r="A39">
        <f>INDEX(resultados!$A$2:$ZZ$273, 33, MATCH($B$1, resultados!$A$1:$ZZ$1, 0))</f>
        <v/>
      </c>
      <c r="B39">
        <f>INDEX(resultados!$A$2:$ZZ$273, 33, MATCH($B$2, resultados!$A$1:$ZZ$1, 0))</f>
        <v/>
      </c>
      <c r="C39">
        <f>INDEX(resultados!$A$2:$ZZ$273, 33, MATCH($B$3, resultados!$A$1:$ZZ$1, 0))</f>
        <v/>
      </c>
    </row>
    <row r="40">
      <c r="A40">
        <f>INDEX(resultados!$A$2:$ZZ$273, 34, MATCH($B$1, resultados!$A$1:$ZZ$1, 0))</f>
        <v/>
      </c>
      <c r="B40">
        <f>INDEX(resultados!$A$2:$ZZ$273, 34, MATCH($B$2, resultados!$A$1:$ZZ$1, 0))</f>
        <v/>
      </c>
      <c r="C40">
        <f>INDEX(resultados!$A$2:$ZZ$273, 34, MATCH($B$3, resultados!$A$1:$ZZ$1, 0))</f>
        <v/>
      </c>
    </row>
    <row r="41">
      <c r="A41">
        <f>INDEX(resultados!$A$2:$ZZ$273, 35, MATCH($B$1, resultados!$A$1:$ZZ$1, 0))</f>
        <v/>
      </c>
      <c r="B41">
        <f>INDEX(resultados!$A$2:$ZZ$273, 35, MATCH($B$2, resultados!$A$1:$ZZ$1, 0))</f>
        <v/>
      </c>
      <c r="C41">
        <f>INDEX(resultados!$A$2:$ZZ$273, 35, MATCH($B$3, resultados!$A$1:$ZZ$1, 0))</f>
        <v/>
      </c>
    </row>
    <row r="42">
      <c r="A42">
        <f>INDEX(resultados!$A$2:$ZZ$273, 36, MATCH($B$1, resultados!$A$1:$ZZ$1, 0))</f>
        <v/>
      </c>
      <c r="B42">
        <f>INDEX(resultados!$A$2:$ZZ$273, 36, MATCH($B$2, resultados!$A$1:$ZZ$1, 0))</f>
        <v/>
      </c>
      <c r="C42">
        <f>INDEX(resultados!$A$2:$ZZ$273, 36, MATCH($B$3, resultados!$A$1:$ZZ$1, 0))</f>
        <v/>
      </c>
    </row>
    <row r="43">
      <c r="A43">
        <f>INDEX(resultados!$A$2:$ZZ$273, 37, MATCH($B$1, resultados!$A$1:$ZZ$1, 0))</f>
        <v/>
      </c>
      <c r="B43">
        <f>INDEX(resultados!$A$2:$ZZ$273, 37, MATCH($B$2, resultados!$A$1:$ZZ$1, 0))</f>
        <v/>
      </c>
      <c r="C43">
        <f>INDEX(resultados!$A$2:$ZZ$273, 37, MATCH($B$3, resultados!$A$1:$ZZ$1, 0))</f>
        <v/>
      </c>
    </row>
    <row r="44">
      <c r="A44">
        <f>INDEX(resultados!$A$2:$ZZ$273, 38, MATCH($B$1, resultados!$A$1:$ZZ$1, 0))</f>
        <v/>
      </c>
      <c r="B44">
        <f>INDEX(resultados!$A$2:$ZZ$273, 38, MATCH($B$2, resultados!$A$1:$ZZ$1, 0))</f>
        <v/>
      </c>
      <c r="C44">
        <f>INDEX(resultados!$A$2:$ZZ$273, 38, MATCH($B$3, resultados!$A$1:$ZZ$1, 0))</f>
        <v/>
      </c>
    </row>
    <row r="45">
      <c r="A45">
        <f>INDEX(resultados!$A$2:$ZZ$273, 39, MATCH($B$1, resultados!$A$1:$ZZ$1, 0))</f>
        <v/>
      </c>
      <c r="B45">
        <f>INDEX(resultados!$A$2:$ZZ$273, 39, MATCH($B$2, resultados!$A$1:$ZZ$1, 0))</f>
        <v/>
      </c>
      <c r="C45">
        <f>INDEX(resultados!$A$2:$ZZ$273, 39, MATCH($B$3, resultados!$A$1:$ZZ$1, 0))</f>
        <v/>
      </c>
    </row>
    <row r="46">
      <c r="A46">
        <f>INDEX(resultados!$A$2:$ZZ$273, 40, MATCH($B$1, resultados!$A$1:$ZZ$1, 0))</f>
        <v/>
      </c>
      <c r="B46">
        <f>INDEX(resultados!$A$2:$ZZ$273, 40, MATCH($B$2, resultados!$A$1:$ZZ$1, 0))</f>
        <v/>
      </c>
      <c r="C46">
        <f>INDEX(resultados!$A$2:$ZZ$273, 40, MATCH($B$3, resultados!$A$1:$ZZ$1, 0))</f>
        <v/>
      </c>
    </row>
    <row r="47">
      <c r="A47">
        <f>INDEX(resultados!$A$2:$ZZ$273, 41, MATCH($B$1, resultados!$A$1:$ZZ$1, 0))</f>
        <v/>
      </c>
      <c r="B47">
        <f>INDEX(resultados!$A$2:$ZZ$273, 41, MATCH($B$2, resultados!$A$1:$ZZ$1, 0))</f>
        <v/>
      </c>
      <c r="C47">
        <f>INDEX(resultados!$A$2:$ZZ$273, 41, MATCH($B$3, resultados!$A$1:$ZZ$1, 0))</f>
        <v/>
      </c>
    </row>
    <row r="48">
      <c r="A48">
        <f>INDEX(resultados!$A$2:$ZZ$273, 42, MATCH($B$1, resultados!$A$1:$ZZ$1, 0))</f>
        <v/>
      </c>
      <c r="B48">
        <f>INDEX(resultados!$A$2:$ZZ$273, 42, MATCH($B$2, resultados!$A$1:$ZZ$1, 0))</f>
        <v/>
      </c>
      <c r="C48">
        <f>INDEX(resultados!$A$2:$ZZ$273, 42, MATCH($B$3, resultados!$A$1:$ZZ$1, 0))</f>
        <v/>
      </c>
    </row>
    <row r="49">
      <c r="A49">
        <f>INDEX(resultados!$A$2:$ZZ$273, 43, MATCH($B$1, resultados!$A$1:$ZZ$1, 0))</f>
        <v/>
      </c>
      <c r="B49">
        <f>INDEX(resultados!$A$2:$ZZ$273, 43, MATCH($B$2, resultados!$A$1:$ZZ$1, 0))</f>
        <v/>
      </c>
      <c r="C49">
        <f>INDEX(resultados!$A$2:$ZZ$273, 43, MATCH($B$3, resultados!$A$1:$ZZ$1, 0))</f>
        <v/>
      </c>
    </row>
    <row r="50">
      <c r="A50">
        <f>INDEX(resultados!$A$2:$ZZ$273, 44, MATCH($B$1, resultados!$A$1:$ZZ$1, 0))</f>
        <v/>
      </c>
      <c r="B50">
        <f>INDEX(resultados!$A$2:$ZZ$273, 44, MATCH($B$2, resultados!$A$1:$ZZ$1, 0))</f>
        <v/>
      </c>
      <c r="C50">
        <f>INDEX(resultados!$A$2:$ZZ$273, 44, MATCH($B$3, resultados!$A$1:$ZZ$1, 0))</f>
        <v/>
      </c>
    </row>
    <row r="51">
      <c r="A51">
        <f>INDEX(resultados!$A$2:$ZZ$273, 45, MATCH($B$1, resultados!$A$1:$ZZ$1, 0))</f>
        <v/>
      </c>
      <c r="B51">
        <f>INDEX(resultados!$A$2:$ZZ$273, 45, MATCH($B$2, resultados!$A$1:$ZZ$1, 0))</f>
        <v/>
      </c>
      <c r="C51">
        <f>INDEX(resultados!$A$2:$ZZ$273, 45, MATCH($B$3, resultados!$A$1:$ZZ$1, 0))</f>
        <v/>
      </c>
    </row>
    <row r="52">
      <c r="A52">
        <f>INDEX(resultados!$A$2:$ZZ$273, 46, MATCH($B$1, resultados!$A$1:$ZZ$1, 0))</f>
        <v/>
      </c>
      <c r="B52">
        <f>INDEX(resultados!$A$2:$ZZ$273, 46, MATCH($B$2, resultados!$A$1:$ZZ$1, 0))</f>
        <v/>
      </c>
      <c r="C52">
        <f>INDEX(resultados!$A$2:$ZZ$273, 46, MATCH($B$3, resultados!$A$1:$ZZ$1, 0))</f>
        <v/>
      </c>
    </row>
    <row r="53">
      <c r="A53">
        <f>INDEX(resultados!$A$2:$ZZ$273, 47, MATCH($B$1, resultados!$A$1:$ZZ$1, 0))</f>
        <v/>
      </c>
      <c r="B53">
        <f>INDEX(resultados!$A$2:$ZZ$273, 47, MATCH($B$2, resultados!$A$1:$ZZ$1, 0))</f>
        <v/>
      </c>
      <c r="C53">
        <f>INDEX(resultados!$A$2:$ZZ$273, 47, MATCH($B$3, resultados!$A$1:$ZZ$1, 0))</f>
        <v/>
      </c>
    </row>
    <row r="54">
      <c r="A54">
        <f>INDEX(resultados!$A$2:$ZZ$273, 48, MATCH($B$1, resultados!$A$1:$ZZ$1, 0))</f>
        <v/>
      </c>
      <c r="B54">
        <f>INDEX(resultados!$A$2:$ZZ$273, 48, MATCH($B$2, resultados!$A$1:$ZZ$1, 0))</f>
        <v/>
      </c>
      <c r="C54">
        <f>INDEX(resultados!$A$2:$ZZ$273, 48, MATCH($B$3, resultados!$A$1:$ZZ$1, 0))</f>
        <v/>
      </c>
    </row>
    <row r="55">
      <c r="A55">
        <f>INDEX(resultados!$A$2:$ZZ$273, 49, MATCH($B$1, resultados!$A$1:$ZZ$1, 0))</f>
        <v/>
      </c>
      <c r="B55">
        <f>INDEX(resultados!$A$2:$ZZ$273, 49, MATCH($B$2, resultados!$A$1:$ZZ$1, 0))</f>
        <v/>
      </c>
      <c r="C55">
        <f>INDEX(resultados!$A$2:$ZZ$273, 49, MATCH($B$3, resultados!$A$1:$ZZ$1, 0))</f>
        <v/>
      </c>
    </row>
    <row r="56">
      <c r="A56">
        <f>INDEX(resultados!$A$2:$ZZ$273, 50, MATCH($B$1, resultados!$A$1:$ZZ$1, 0))</f>
        <v/>
      </c>
      <c r="B56">
        <f>INDEX(resultados!$A$2:$ZZ$273, 50, MATCH($B$2, resultados!$A$1:$ZZ$1, 0))</f>
        <v/>
      </c>
      <c r="C56">
        <f>INDEX(resultados!$A$2:$ZZ$273, 50, MATCH($B$3, resultados!$A$1:$ZZ$1, 0))</f>
        <v/>
      </c>
    </row>
    <row r="57">
      <c r="A57">
        <f>INDEX(resultados!$A$2:$ZZ$273, 51, MATCH($B$1, resultados!$A$1:$ZZ$1, 0))</f>
        <v/>
      </c>
      <c r="B57">
        <f>INDEX(resultados!$A$2:$ZZ$273, 51, MATCH($B$2, resultados!$A$1:$ZZ$1, 0))</f>
        <v/>
      </c>
      <c r="C57">
        <f>INDEX(resultados!$A$2:$ZZ$273, 51, MATCH($B$3, resultados!$A$1:$ZZ$1, 0))</f>
        <v/>
      </c>
    </row>
    <row r="58">
      <c r="A58">
        <f>INDEX(resultados!$A$2:$ZZ$273, 52, MATCH($B$1, resultados!$A$1:$ZZ$1, 0))</f>
        <v/>
      </c>
      <c r="B58">
        <f>INDEX(resultados!$A$2:$ZZ$273, 52, MATCH($B$2, resultados!$A$1:$ZZ$1, 0))</f>
        <v/>
      </c>
      <c r="C58">
        <f>INDEX(resultados!$A$2:$ZZ$273, 52, MATCH($B$3, resultados!$A$1:$ZZ$1, 0))</f>
        <v/>
      </c>
    </row>
    <row r="59">
      <c r="A59">
        <f>INDEX(resultados!$A$2:$ZZ$273, 53, MATCH($B$1, resultados!$A$1:$ZZ$1, 0))</f>
        <v/>
      </c>
      <c r="B59">
        <f>INDEX(resultados!$A$2:$ZZ$273, 53, MATCH($B$2, resultados!$A$1:$ZZ$1, 0))</f>
        <v/>
      </c>
      <c r="C59">
        <f>INDEX(resultados!$A$2:$ZZ$273, 53, MATCH($B$3, resultados!$A$1:$ZZ$1, 0))</f>
        <v/>
      </c>
    </row>
    <row r="60">
      <c r="A60">
        <f>INDEX(resultados!$A$2:$ZZ$273, 54, MATCH($B$1, resultados!$A$1:$ZZ$1, 0))</f>
        <v/>
      </c>
      <c r="B60">
        <f>INDEX(resultados!$A$2:$ZZ$273, 54, MATCH($B$2, resultados!$A$1:$ZZ$1, 0))</f>
        <v/>
      </c>
      <c r="C60">
        <f>INDEX(resultados!$A$2:$ZZ$273, 54, MATCH($B$3, resultados!$A$1:$ZZ$1, 0))</f>
        <v/>
      </c>
    </row>
    <row r="61">
      <c r="A61">
        <f>INDEX(resultados!$A$2:$ZZ$273, 55, MATCH($B$1, resultados!$A$1:$ZZ$1, 0))</f>
        <v/>
      </c>
      <c r="B61">
        <f>INDEX(resultados!$A$2:$ZZ$273, 55, MATCH($B$2, resultados!$A$1:$ZZ$1, 0))</f>
        <v/>
      </c>
      <c r="C61">
        <f>INDEX(resultados!$A$2:$ZZ$273, 55, MATCH($B$3, resultados!$A$1:$ZZ$1, 0))</f>
        <v/>
      </c>
    </row>
    <row r="62">
      <c r="A62">
        <f>INDEX(resultados!$A$2:$ZZ$273, 56, MATCH($B$1, resultados!$A$1:$ZZ$1, 0))</f>
        <v/>
      </c>
      <c r="B62">
        <f>INDEX(resultados!$A$2:$ZZ$273, 56, MATCH($B$2, resultados!$A$1:$ZZ$1, 0))</f>
        <v/>
      </c>
      <c r="C62">
        <f>INDEX(resultados!$A$2:$ZZ$273, 56, MATCH($B$3, resultados!$A$1:$ZZ$1, 0))</f>
        <v/>
      </c>
    </row>
    <row r="63">
      <c r="A63">
        <f>INDEX(resultados!$A$2:$ZZ$273, 57, MATCH($B$1, resultados!$A$1:$ZZ$1, 0))</f>
        <v/>
      </c>
      <c r="B63">
        <f>INDEX(resultados!$A$2:$ZZ$273, 57, MATCH($B$2, resultados!$A$1:$ZZ$1, 0))</f>
        <v/>
      </c>
      <c r="C63">
        <f>INDEX(resultados!$A$2:$ZZ$273, 57, MATCH($B$3, resultados!$A$1:$ZZ$1, 0))</f>
        <v/>
      </c>
    </row>
    <row r="64">
      <c r="A64">
        <f>INDEX(resultados!$A$2:$ZZ$273, 58, MATCH($B$1, resultados!$A$1:$ZZ$1, 0))</f>
        <v/>
      </c>
      <c r="B64">
        <f>INDEX(resultados!$A$2:$ZZ$273, 58, MATCH($B$2, resultados!$A$1:$ZZ$1, 0))</f>
        <v/>
      </c>
      <c r="C64">
        <f>INDEX(resultados!$A$2:$ZZ$273, 58, MATCH($B$3, resultados!$A$1:$ZZ$1, 0))</f>
        <v/>
      </c>
    </row>
    <row r="65">
      <c r="A65">
        <f>INDEX(resultados!$A$2:$ZZ$273, 59, MATCH($B$1, resultados!$A$1:$ZZ$1, 0))</f>
        <v/>
      </c>
      <c r="B65">
        <f>INDEX(resultados!$A$2:$ZZ$273, 59, MATCH($B$2, resultados!$A$1:$ZZ$1, 0))</f>
        <v/>
      </c>
      <c r="C65">
        <f>INDEX(resultados!$A$2:$ZZ$273, 59, MATCH($B$3, resultados!$A$1:$ZZ$1, 0))</f>
        <v/>
      </c>
    </row>
    <row r="66">
      <c r="A66">
        <f>INDEX(resultados!$A$2:$ZZ$273, 60, MATCH($B$1, resultados!$A$1:$ZZ$1, 0))</f>
        <v/>
      </c>
      <c r="B66">
        <f>INDEX(resultados!$A$2:$ZZ$273, 60, MATCH($B$2, resultados!$A$1:$ZZ$1, 0))</f>
        <v/>
      </c>
      <c r="C66">
        <f>INDEX(resultados!$A$2:$ZZ$273, 60, MATCH($B$3, resultados!$A$1:$ZZ$1, 0))</f>
        <v/>
      </c>
    </row>
    <row r="67">
      <c r="A67">
        <f>INDEX(resultados!$A$2:$ZZ$273, 61, MATCH($B$1, resultados!$A$1:$ZZ$1, 0))</f>
        <v/>
      </c>
      <c r="B67">
        <f>INDEX(resultados!$A$2:$ZZ$273, 61, MATCH($B$2, resultados!$A$1:$ZZ$1, 0))</f>
        <v/>
      </c>
      <c r="C67">
        <f>INDEX(resultados!$A$2:$ZZ$273, 61, MATCH($B$3, resultados!$A$1:$ZZ$1, 0))</f>
        <v/>
      </c>
    </row>
    <row r="68">
      <c r="A68">
        <f>INDEX(resultados!$A$2:$ZZ$273, 62, MATCH($B$1, resultados!$A$1:$ZZ$1, 0))</f>
        <v/>
      </c>
      <c r="B68">
        <f>INDEX(resultados!$A$2:$ZZ$273, 62, MATCH($B$2, resultados!$A$1:$ZZ$1, 0))</f>
        <v/>
      </c>
      <c r="C68">
        <f>INDEX(resultados!$A$2:$ZZ$273, 62, MATCH($B$3, resultados!$A$1:$ZZ$1, 0))</f>
        <v/>
      </c>
    </row>
    <row r="69">
      <c r="A69">
        <f>INDEX(resultados!$A$2:$ZZ$273, 63, MATCH($B$1, resultados!$A$1:$ZZ$1, 0))</f>
        <v/>
      </c>
      <c r="B69">
        <f>INDEX(resultados!$A$2:$ZZ$273, 63, MATCH($B$2, resultados!$A$1:$ZZ$1, 0))</f>
        <v/>
      </c>
      <c r="C69">
        <f>INDEX(resultados!$A$2:$ZZ$273, 63, MATCH($B$3, resultados!$A$1:$ZZ$1, 0))</f>
        <v/>
      </c>
    </row>
    <row r="70">
      <c r="A70">
        <f>INDEX(resultados!$A$2:$ZZ$273, 64, MATCH($B$1, resultados!$A$1:$ZZ$1, 0))</f>
        <v/>
      </c>
      <c r="B70">
        <f>INDEX(resultados!$A$2:$ZZ$273, 64, MATCH($B$2, resultados!$A$1:$ZZ$1, 0))</f>
        <v/>
      </c>
      <c r="C70">
        <f>INDEX(resultados!$A$2:$ZZ$273, 64, MATCH($B$3, resultados!$A$1:$ZZ$1, 0))</f>
        <v/>
      </c>
    </row>
    <row r="71">
      <c r="A71">
        <f>INDEX(resultados!$A$2:$ZZ$273, 65, MATCH($B$1, resultados!$A$1:$ZZ$1, 0))</f>
        <v/>
      </c>
      <c r="B71">
        <f>INDEX(resultados!$A$2:$ZZ$273, 65, MATCH($B$2, resultados!$A$1:$ZZ$1, 0))</f>
        <v/>
      </c>
      <c r="C71">
        <f>INDEX(resultados!$A$2:$ZZ$273, 65, MATCH($B$3, resultados!$A$1:$ZZ$1, 0))</f>
        <v/>
      </c>
    </row>
    <row r="72">
      <c r="A72">
        <f>INDEX(resultados!$A$2:$ZZ$273, 66, MATCH($B$1, resultados!$A$1:$ZZ$1, 0))</f>
        <v/>
      </c>
      <c r="B72">
        <f>INDEX(resultados!$A$2:$ZZ$273, 66, MATCH($B$2, resultados!$A$1:$ZZ$1, 0))</f>
        <v/>
      </c>
      <c r="C72">
        <f>INDEX(resultados!$A$2:$ZZ$273, 66, MATCH($B$3, resultados!$A$1:$ZZ$1, 0))</f>
        <v/>
      </c>
    </row>
    <row r="73">
      <c r="A73">
        <f>INDEX(resultados!$A$2:$ZZ$273, 67, MATCH($B$1, resultados!$A$1:$ZZ$1, 0))</f>
        <v/>
      </c>
      <c r="B73">
        <f>INDEX(resultados!$A$2:$ZZ$273, 67, MATCH($B$2, resultados!$A$1:$ZZ$1, 0))</f>
        <v/>
      </c>
      <c r="C73">
        <f>INDEX(resultados!$A$2:$ZZ$273, 67, MATCH($B$3, resultados!$A$1:$ZZ$1, 0))</f>
        <v/>
      </c>
    </row>
    <row r="74">
      <c r="A74">
        <f>INDEX(resultados!$A$2:$ZZ$273, 68, MATCH($B$1, resultados!$A$1:$ZZ$1, 0))</f>
        <v/>
      </c>
      <c r="B74">
        <f>INDEX(resultados!$A$2:$ZZ$273, 68, MATCH($B$2, resultados!$A$1:$ZZ$1, 0))</f>
        <v/>
      </c>
      <c r="C74">
        <f>INDEX(resultados!$A$2:$ZZ$273, 68, MATCH($B$3, resultados!$A$1:$ZZ$1, 0))</f>
        <v/>
      </c>
    </row>
    <row r="75">
      <c r="A75">
        <f>INDEX(resultados!$A$2:$ZZ$273, 69, MATCH($B$1, resultados!$A$1:$ZZ$1, 0))</f>
        <v/>
      </c>
      <c r="B75">
        <f>INDEX(resultados!$A$2:$ZZ$273, 69, MATCH($B$2, resultados!$A$1:$ZZ$1, 0))</f>
        <v/>
      </c>
      <c r="C75">
        <f>INDEX(resultados!$A$2:$ZZ$273, 69, MATCH($B$3, resultados!$A$1:$ZZ$1, 0))</f>
        <v/>
      </c>
    </row>
    <row r="76">
      <c r="A76">
        <f>INDEX(resultados!$A$2:$ZZ$273, 70, MATCH($B$1, resultados!$A$1:$ZZ$1, 0))</f>
        <v/>
      </c>
      <c r="B76">
        <f>INDEX(resultados!$A$2:$ZZ$273, 70, MATCH($B$2, resultados!$A$1:$ZZ$1, 0))</f>
        <v/>
      </c>
      <c r="C76">
        <f>INDEX(resultados!$A$2:$ZZ$273, 70, MATCH($B$3, resultados!$A$1:$ZZ$1, 0))</f>
        <v/>
      </c>
    </row>
    <row r="77">
      <c r="A77">
        <f>INDEX(resultados!$A$2:$ZZ$273, 71, MATCH($B$1, resultados!$A$1:$ZZ$1, 0))</f>
        <v/>
      </c>
      <c r="B77">
        <f>INDEX(resultados!$A$2:$ZZ$273, 71, MATCH($B$2, resultados!$A$1:$ZZ$1, 0))</f>
        <v/>
      </c>
      <c r="C77">
        <f>INDEX(resultados!$A$2:$ZZ$273, 71, MATCH($B$3, resultados!$A$1:$ZZ$1, 0))</f>
        <v/>
      </c>
    </row>
    <row r="78">
      <c r="A78">
        <f>INDEX(resultados!$A$2:$ZZ$273, 72, MATCH($B$1, resultados!$A$1:$ZZ$1, 0))</f>
        <v/>
      </c>
      <c r="B78">
        <f>INDEX(resultados!$A$2:$ZZ$273, 72, MATCH($B$2, resultados!$A$1:$ZZ$1, 0))</f>
        <v/>
      </c>
      <c r="C78">
        <f>INDEX(resultados!$A$2:$ZZ$273, 72, MATCH($B$3, resultados!$A$1:$ZZ$1, 0))</f>
        <v/>
      </c>
    </row>
    <row r="79">
      <c r="A79">
        <f>INDEX(resultados!$A$2:$ZZ$273, 73, MATCH($B$1, resultados!$A$1:$ZZ$1, 0))</f>
        <v/>
      </c>
      <c r="B79">
        <f>INDEX(resultados!$A$2:$ZZ$273, 73, MATCH($B$2, resultados!$A$1:$ZZ$1, 0))</f>
        <v/>
      </c>
      <c r="C79">
        <f>INDEX(resultados!$A$2:$ZZ$273, 73, MATCH($B$3, resultados!$A$1:$ZZ$1, 0))</f>
        <v/>
      </c>
    </row>
    <row r="80">
      <c r="A80">
        <f>INDEX(resultados!$A$2:$ZZ$273, 74, MATCH($B$1, resultados!$A$1:$ZZ$1, 0))</f>
        <v/>
      </c>
      <c r="B80">
        <f>INDEX(resultados!$A$2:$ZZ$273, 74, MATCH($B$2, resultados!$A$1:$ZZ$1, 0))</f>
        <v/>
      </c>
      <c r="C80">
        <f>INDEX(resultados!$A$2:$ZZ$273, 74, MATCH($B$3, resultados!$A$1:$ZZ$1, 0))</f>
        <v/>
      </c>
    </row>
    <row r="81">
      <c r="A81">
        <f>INDEX(resultados!$A$2:$ZZ$273, 75, MATCH($B$1, resultados!$A$1:$ZZ$1, 0))</f>
        <v/>
      </c>
      <c r="B81">
        <f>INDEX(resultados!$A$2:$ZZ$273, 75, MATCH($B$2, resultados!$A$1:$ZZ$1, 0))</f>
        <v/>
      </c>
      <c r="C81">
        <f>INDEX(resultados!$A$2:$ZZ$273, 75, MATCH($B$3, resultados!$A$1:$ZZ$1, 0))</f>
        <v/>
      </c>
    </row>
    <row r="82">
      <c r="A82">
        <f>INDEX(resultados!$A$2:$ZZ$273, 76, MATCH($B$1, resultados!$A$1:$ZZ$1, 0))</f>
        <v/>
      </c>
      <c r="B82">
        <f>INDEX(resultados!$A$2:$ZZ$273, 76, MATCH($B$2, resultados!$A$1:$ZZ$1, 0))</f>
        <v/>
      </c>
      <c r="C82">
        <f>INDEX(resultados!$A$2:$ZZ$273, 76, MATCH($B$3, resultados!$A$1:$ZZ$1, 0))</f>
        <v/>
      </c>
    </row>
    <row r="83">
      <c r="A83">
        <f>INDEX(resultados!$A$2:$ZZ$273, 77, MATCH($B$1, resultados!$A$1:$ZZ$1, 0))</f>
        <v/>
      </c>
      <c r="B83">
        <f>INDEX(resultados!$A$2:$ZZ$273, 77, MATCH($B$2, resultados!$A$1:$ZZ$1, 0))</f>
        <v/>
      </c>
      <c r="C83">
        <f>INDEX(resultados!$A$2:$ZZ$273, 77, MATCH($B$3, resultados!$A$1:$ZZ$1, 0))</f>
        <v/>
      </c>
    </row>
    <row r="84">
      <c r="A84">
        <f>INDEX(resultados!$A$2:$ZZ$273, 78, MATCH($B$1, resultados!$A$1:$ZZ$1, 0))</f>
        <v/>
      </c>
      <c r="B84">
        <f>INDEX(resultados!$A$2:$ZZ$273, 78, MATCH($B$2, resultados!$A$1:$ZZ$1, 0))</f>
        <v/>
      </c>
      <c r="C84">
        <f>INDEX(resultados!$A$2:$ZZ$273, 78, MATCH($B$3, resultados!$A$1:$ZZ$1, 0))</f>
        <v/>
      </c>
    </row>
    <row r="85">
      <c r="A85">
        <f>INDEX(resultados!$A$2:$ZZ$273, 79, MATCH($B$1, resultados!$A$1:$ZZ$1, 0))</f>
        <v/>
      </c>
      <c r="B85">
        <f>INDEX(resultados!$A$2:$ZZ$273, 79, MATCH($B$2, resultados!$A$1:$ZZ$1, 0))</f>
        <v/>
      </c>
      <c r="C85">
        <f>INDEX(resultados!$A$2:$ZZ$273, 79, MATCH($B$3, resultados!$A$1:$ZZ$1, 0))</f>
        <v/>
      </c>
    </row>
    <row r="86">
      <c r="A86">
        <f>INDEX(resultados!$A$2:$ZZ$273, 80, MATCH($B$1, resultados!$A$1:$ZZ$1, 0))</f>
        <v/>
      </c>
      <c r="B86">
        <f>INDEX(resultados!$A$2:$ZZ$273, 80, MATCH($B$2, resultados!$A$1:$ZZ$1, 0))</f>
        <v/>
      </c>
      <c r="C86">
        <f>INDEX(resultados!$A$2:$ZZ$273, 80, MATCH($B$3, resultados!$A$1:$ZZ$1, 0))</f>
        <v/>
      </c>
    </row>
    <row r="87">
      <c r="A87">
        <f>INDEX(resultados!$A$2:$ZZ$273, 81, MATCH($B$1, resultados!$A$1:$ZZ$1, 0))</f>
        <v/>
      </c>
      <c r="B87">
        <f>INDEX(resultados!$A$2:$ZZ$273, 81, MATCH($B$2, resultados!$A$1:$ZZ$1, 0))</f>
        <v/>
      </c>
      <c r="C87">
        <f>INDEX(resultados!$A$2:$ZZ$273, 81, MATCH($B$3, resultados!$A$1:$ZZ$1, 0))</f>
        <v/>
      </c>
    </row>
    <row r="88">
      <c r="A88">
        <f>INDEX(resultados!$A$2:$ZZ$273, 82, MATCH($B$1, resultados!$A$1:$ZZ$1, 0))</f>
        <v/>
      </c>
      <c r="B88">
        <f>INDEX(resultados!$A$2:$ZZ$273, 82, MATCH($B$2, resultados!$A$1:$ZZ$1, 0))</f>
        <v/>
      </c>
      <c r="C88">
        <f>INDEX(resultados!$A$2:$ZZ$273, 82, MATCH($B$3, resultados!$A$1:$ZZ$1, 0))</f>
        <v/>
      </c>
    </row>
    <row r="89">
      <c r="A89">
        <f>INDEX(resultados!$A$2:$ZZ$273, 83, MATCH($B$1, resultados!$A$1:$ZZ$1, 0))</f>
        <v/>
      </c>
      <c r="B89">
        <f>INDEX(resultados!$A$2:$ZZ$273, 83, MATCH($B$2, resultados!$A$1:$ZZ$1, 0))</f>
        <v/>
      </c>
      <c r="C89">
        <f>INDEX(resultados!$A$2:$ZZ$273, 83, MATCH($B$3, resultados!$A$1:$ZZ$1, 0))</f>
        <v/>
      </c>
    </row>
    <row r="90">
      <c r="A90">
        <f>INDEX(resultados!$A$2:$ZZ$273, 84, MATCH($B$1, resultados!$A$1:$ZZ$1, 0))</f>
        <v/>
      </c>
      <c r="B90">
        <f>INDEX(resultados!$A$2:$ZZ$273, 84, MATCH($B$2, resultados!$A$1:$ZZ$1, 0))</f>
        <v/>
      </c>
      <c r="C90">
        <f>INDEX(resultados!$A$2:$ZZ$273, 84, MATCH($B$3, resultados!$A$1:$ZZ$1, 0))</f>
        <v/>
      </c>
    </row>
    <row r="91">
      <c r="A91">
        <f>INDEX(resultados!$A$2:$ZZ$273, 85, MATCH($B$1, resultados!$A$1:$ZZ$1, 0))</f>
        <v/>
      </c>
      <c r="B91">
        <f>INDEX(resultados!$A$2:$ZZ$273, 85, MATCH($B$2, resultados!$A$1:$ZZ$1, 0))</f>
        <v/>
      </c>
      <c r="C91">
        <f>INDEX(resultados!$A$2:$ZZ$273, 85, MATCH($B$3, resultados!$A$1:$ZZ$1, 0))</f>
        <v/>
      </c>
    </row>
    <row r="92">
      <c r="A92">
        <f>INDEX(resultados!$A$2:$ZZ$273, 86, MATCH($B$1, resultados!$A$1:$ZZ$1, 0))</f>
        <v/>
      </c>
      <c r="B92">
        <f>INDEX(resultados!$A$2:$ZZ$273, 86, MATCH($B$2, resultados!$A$1:$ZZ$1, 0))</f>
        <v/>
      </c>
      <c r="C92">
        <f>INDEX(resultados!$A$2:$ZZ$273, 86, MATCH($B$3, resultados!$A$1:$ZZ$1, 0))</f>
        <v/>
      </c>
    </row>
    <row r="93">
      <c r="A93">
        <f>INDEX(resultados!$A$2:$ZZ$273, 87, MATCH($B$1, resultados!$A$1:$ZZ$1, 0))</f>
        <v/>
      </c>
      <c r="B93">
        <f>INDEX(resultados!$A$2:$ZZ$273, 87, MATCH($B$2, resultados!$A$1:$ZZ$1, 0))</f>
        <v/>
      </c>
      <c r="C93">
        <f>INDEX(resultados!$A$2:$ZZ$273, 87, MATCH($B$3, resultados!$A$1:$ZZ$1, 0))</f>
        <v/>
      </c>
    </row>
    <row r="94">
      <c r="A94">
        <f>INDEX(resultados!$A$2:$ZZ$273, 88, MATCH($B$1, resultados!$A$1:$ZZ$1, 0))</f>
        <v/>
      </c>
      <c r="B94">
        <f>INDEX(resultados!$A$2:$ZZ$273, 88, MATCH($B$2, resultados!$A$1:$ZZ$1, 0))</f>
        <v/>
      </c>
      <c r="C94">
        <f>INDEX(resultados!$A$2:$ZZ$273, 88, MATCH($B$3, resultados!$A$1:$ZZ$1, 0))</f>
        <v/>
      </c>
    </row>
    <row r="95">
      <c r="A95">
        <f>INDEX(resultados!$A$2:$ZZ$273, 89, MATCH($B$1, resultados!$A$1:$ZZ$1, 0))</f>
        <v/>
      </c>
      <c r="B95">
        <f>INDEX(resultados!$A$2:$ZZ$273, 89, MATCH($B$2, resultados!$A$1:$ZZ$1, 0))</f>
        <v/>
      </c>
      <c r="C95">
        <f>INDEX(resultados!$A$2:$ZZ$273, 89, MATCH($B$3, resultados!$A$1:$ZZ$1, 0))</f>
        <v/>
      </c>
    </row>
    <row r="96">
      <c r="A96">
        <f>INDEX(resultados!$A$2:$ZZ$273, 90, MATCH($B$1, resultados!$A$1:$ZZ$1, 0))</f>
        <v/>
      </c>
      <c r="B96">
        <f>INDEX(resultados!$A$2:$ZZ$273, 90, MATCH($B$2, resultados!$A$1:$ZZ$1, 0))</f>
        <v/>
      </c>
      <c r="C96">
        <f>INDEX(resultados!$A$2:$ZZ$273, 90, MATCH($B$3, resultados!$A$1:$ZZ$1, 0))</f>
        <v/>
      </c>
    </row>
    <row r="97">
      <c r="A97">
        <f>INDEX(resultados!$A$2:$ZZ$273, 91, MATCH($B$1, resultados!$A$1:$ZZ$1, 0))</f>
        <v/>
      </c>
      <c r="B97">
        <f>INDEX(resultados!$A$2:$ZZ$273, 91, MATCH($B$2, resultados!$A$1:$ZZ$1, 0))</f>
        <v/>
      </c>
      <c r="C97">
        <f>INDEX(resultados!$A$2:$ZZ$273, 91, MATCH($B$3, resultados!$A$1:$ZZ$1, 0))</f>
        <v/>
      </c>
    </row>
    <row r="98">
      <c r="A98">
        <f>INDEX(resultados!$A$2:$ZZ$273, 92, MATCH($B$1, resultados!$A$1:$ZZ$1, 0))</f>
        <v/>
      </c>
      <c r="B98">
        <f>INDEX(resultados!$A$2:$ZZ$273, 92, MATCH($B$2, resultados!$A$1:$ZZ$1, 0))</f>
        <v/>
      </c>
      <c r="C98">
        <f>INDEX(resultados!$A$2:$ZZ$273, 92, MATCH($B$3, resultados!$A$1:$ZZ$1, 0))</f>
        <v/>
      </c>
    </row>
    <row r="99">
      <c r="A99">
        <f>INDEX(resultados!$A$2:$ZZ$273, 93, MATCH($B$1, resultados!$A$1:$ZZ$1, 0))</f>
        <v/>
      </c>
      <c r="B99">
        <f>INDEX(resultados!$A$2:$ZZ$273, 93, MATCH($B$2, resultados!$A$1:$ZZ$1, 0))</f>
        <v/>
      </c>
      <c r="C99">
        <f>INDEX(resultados!$A$2:$ZZ$273, 93, MATCH($B$3, resultados!$A$1:$ZZ$1, 0))</f>
        <v/>
      </c>
    </row>
    <row r="100">
      <c r="A100">
        <f>INDEX(resultados!$A$2:$ZZ$273, 94, MATCH($B$1, resultados!$A$1:$ZZ$1, 0))</f>
        <v/>
      </c>
      <c r="B100">
        <f>INDEX(resultados!$A$2:$ZZ$273, 94, MATCH($B$2, resultados!$A$1:$ZZ$1, 0))</f>
        <v/>
      </c>
      <c r="C100">
        <f>INDEX(resultados!$A$2:$ZZ$273, 94, MATCH($B$3, resultados!$A$1:$ZZ$1, 0))</f>
        <v/>
      </c>
    </row>
    <row r="101">
      <c r="A101">
        <f>INDEX(resultados!$A$2:$ZZ$273, 95, MATCH($B$1, resultados!$A$1:$ZZ$1, 0))</f>
        <v/>
      </c>
      <c r="B101">
        <f>INDEX(resultados!$A$2:$ZZ$273, 95, MATCH($B$2, resultados!$A$1:$ZZ$1, 0))</f>
        <v/>
      </c>
      <c r="C101">
        <f>INDEX(resultados!$A$2:$ZZ$273, 95, MATCH($B$3, resultados!$A$1:$ZZ$1, 0))</f>
        <v/>
      </c>
    </row>
    <row r="102">
      <c r="A102">
        <f>INDEX(resultados!$A$2:$ZZ$273, 96, MATCH($B$1, resultados!$A$1:$ZZ$1, 0))</f>
        <v/>
      </c>
      <c r="B102">
        <f>INDEX(resultados!$A$2:$ZZ$273, 96, MATCH($B$2, resultados!$A$1:$ZZ$1, 0))</f>
        <v/>
      </c>
      <c r="C102">
        <f>INDEX(resultados!$A$2:$ZZ$273, 96, MATCH($B$3, resultados!$A$1:$ZZ$1, 0))</f>
        <v/>
      </c>
    </row>
    <row r="103">
      <c r="A103">
        <f>INDEX(resultados!$A$2:$ZZ$273, 97, MATCH($B$1, resultados!$A$1:$ZZ$1, 0))</f>
        <v/>
      </c>
      <c r="B103">
        <f>INDEX(resultados!$A$2:$ZZ$273, 97, MATCH($B$2, resultados!$A$1:$ZZ$1, 0))</f>
        <v/>
      </c>
      <c r="C103">
        <f>INDEX(resultados!$A$2:$ZZ$273, 97, MATCH($B$3, resultados!$A$1:$ZZ$1, 0))</f>
        <v/>
      </c>
    </row>
    <row r="104">
      <c r="A104">
        <f>INDEX(resultados!$A$2:$ZZ$273, 98, MATCH($B$1, resultados!$A$1:$ZZ$1, 0))</f>
        <v/>
      </c>
      <c r="B104">
        <f>INDEX(resultados!$A$2:$ZZ$273, 98, MATCH($B$2, resultados!$A$1:$ZZ$1, 0))</f>
        <v/>
      </c>
      <c r="C104">
        <f>INDEX(resultados!$A$2:$ZZ$273, 98, MATCH($B$3, resultados!$A$1:$ZZ$1, 0))</f>
        <v/>
      </c>
    </row>
    <row r="105">
      <c r="A105">
        <f>INDEX(resultados!$A$2:$ZZ$273, 99, MATCH($B$1, resultados!$A$1:$ZZ$1, 0))</f>
        <v/>
      </c>
      <c r="B105">
        <f>INDEX(resultados!$A$2:$ZZ$273, 99, MATCH($B$2, resultados!$A$1:$ZZ$1, 0))</f>
        <v/>
      </c>
      <c r="C105">
        <f>INDEX(resultados!$A$2:$ZZ$273, 99, MATCH($B$3, resultados!$A$1:$ZZ$1, 0))</f>
        <v/>
      </c>
    </row>
    <row r="106">
      <c r="A106">
        <f>INDEX(resultados!$A$2:$ZZ$273, 100, MATCH($B$1, resultados!$A$1:$ZZ$1, 0))</f>
        <v/>
      </c>
      <c r="B106">
        <f>INDEX(resultados!$A$2:$ZZ$273, 100, MATCH($B$2, resultados!$A$1:$ZZ$1, 0))</f>
        <v/>
      </c>
      <c r="C106">
        <f>INDEX(resultados!$A$2:$ZZ$273, 100, MATCH($B$3, resultados!$A$1:$ZZ$1, 0))</f>
        <v/>
      </c>
    </row>
    <row r="107">
      <c r="A107">
        <f>INDEX(resultados!$A$2:$ZZ$273, 101, MATCH($B$1, resultados!$A$1:$ZZ$1, 0))</f>
        <v/>
      </c>
      <c r="B107">
        <f>INDEX(resultados!$A$2:$ZZ$273, 101, MATCH($B$2, resultados!$A$1:$ZZ$1, 0))</f>
        <v/>
      </c>
      <c r="C107">
        <f>INDEX(resultados!$A$2:$ZZ$273, 101, MATCH($B$3, resultados!$A$1:$ZZ$1, 0))</f>
        <v/>
      </c>
    </row>
    <row r="108">
      <c r="A108">
        <f>INDEX(resultados!$A$2:$ZZ$273, 102, MATCH($B$1, resultados!$A$1:$ZZ$1, 0))</f>
        <v/>
      </c>
      <c r="B108">
        <f>INDEX(resultados!$A$2:$ZZ$273, 102, MATCH($B$2, resultados!$A$1:$ZZ$1, 0))</f>
        <v/>
      </c>
      <c r="C108">
        <f>INDEX(resultados!$A$2:$ZZ$273, 102, MATCH($B$3, resultados!$A$1:$ZZ$1, 0))</f>
        <v/>
      </c>
    </row>
    <row r="109">
      <c r="A109">
        <f>INDEX(resultados!$A$2:$ZZ$273, 103, MATCH($B$1, resultados!$A$1:$ZZ$1, 0))</f>
        <v/>
      </c>
      <c r="B109">
        <f>INDEX(resultados!$A$2:$ZZ$273, 103, MATCH($B$2, resultados!$A$1:$ZZ$1, 0))</f>
        <v/>
      </c>
      <c r="C109">
        <f>INDEX(resultados!$A$2:$ZZ$273, 103, MATCH($B$3, resultados!$A$1:$ZZ$1, 0))</f>
        <v/>
      </c>
    </row>
    <row r="110">
      <c r="A110">
        <f>INDEX(resultados!$A$2:$ZZ$273, 104, MATCH($B$1, resultados!$A$1:$ZZ$1, 0))</f>
        <v/>
      </c>
      <c r="B110">
        <f>INDEX(resultados!$A$2:$ZZ$273, 104, MATCH($B$2, resultados!$A$1:$ZZ$1, 0))</f>
        <v/>
      </c>
      <c r="C110">
        <f>INDEX(resultados!$A$2:$ZZ$273, 104, MATCH($B$3, resultados!$A$1:$ZZ$1, 0))</f>
        <v/>
      </c>
    </row>
    <row r="111">
      <c r="A111">
        <f>INDEX(resultados!$A$2:$ZZ$273, 105, MATCH($B$1, resultados!$A$1:$ZZ$1, 0))</f>
        <v/>
      </c>
      <c r="B111">
        <f>INDEX(resultados!$A$2:$ZZ$273, 105, MATCH($B$2, resultados!$A$1:$ZZ$1, 0))</f>
        <v/>
      </c>
      <c r="C111">
        <f>INDEX(resultados!$A$2:$ZZ$273, 105, MATCH($B$3, resultados!$A$1:$ZZ$1, 0))</f>
        <v/>
      </c>
    </row>
    <row r="112">
      <c r="A112">
        <f>INDEX(resultados!$A$2:$ZZ$273, 106, MATCH($B$1, resultados!$A$1:$ZZ$1, 0))</f>
        <v/>
      </c>
      <c r="B112">
        <f>INDEX(resultados!$A$2:$ZZ$273, 106, MATCH($B$2, resultados!$A$1:$ZZ$1, 0))</f>
        <v/>
      </c>
      <c r="C112">
        <f>INDEX(resultados!$A$2:$ZZ$273, 106, MATCH($B$3, resultados!$A$1:$ZZ$1, 0))</f>
        <v/>
      </c>
    </row>
    <row r="113">
      <c r="A113">
        <f>INDEX(resultados!$A$2:$ZZ$273, 107, MATCH($B$1, resultados!$A$1:$ZZ$1, 0))</f>
        <v/>
      </c>
      <c r="B113">
        <f>INDEX(resultados!$A$2:$ZZ$273, 107, MATCH($B$2, resultados!$A$1:$ZZ$1, 0))</f>
        <v/>
      </c>
      <c r="C113">
        <f>INDEX(resultados!$A$2:$ZZ$273, 107, MATCH($B$3, resultados!$A$1:$ZZ$1, 0))</f>
        <v/>
      </c>
    </row>
    <row r="114">
      <c r="A114">
        <f>INDEX(resultados!$A$2:$ZZ$273, 108, MATCH($B$1, resultados!$A$1:$ZZ$1, 0))</f>
        <v/>
      </c>
      <c r="B114">
        <f>INDEX(resultados!$A$2:$ZZ$273, 108, MATCH($B$2, resultados!$A$1:$ZZ$1, 0))</f>
        <v/>
      </c>
      <c r="C114">
        <f>INDEX(resultados!$A$2:$ZZ$273, 108, MATCH($B$3, resultados!$A$1:$ZZ$1, 0))</f>
        <v/>
      </c>
    </row>
    <row r="115">
      <c r="A115">
        <f>INDEX(resultados!$A$2:$ZZ$273, 109, MATCH($B$1, resultados!$A$1:$ZZ$1, 0))</f>
        <v/>
      </c>
      <c r="B115">
        <f>INDEX(resultados!$A$2:$ZZ$273, 109, MATCH($B$2, resultados!$A$1:$ZZ$1, 0))</f>
        <v/>
      </c>
      <c r="C115">
        <f>INDEX(resultados!$A$2:$ZZ$273, 109, MATCH($B$3, resultados!$A$1:$ZZ$1, 0))</f>
        <v/>
      </c>
    </row>
    <row r="116">
      <c r="A116">
        <f>INDEX(resultados!$A$2:$ZZ$273, 110, MATCH($B$1, resultados!$A$1:$ZZ$1, 0))</f>
        <v/>
      </c>
      <c r="B116">
        <f>INDEX(resultados!$A$2:$ZZ$273, 110, MATCH($B$2, resultados!$A$1:$ZZ$1, 0))</f>
        <v/>
      </c>
      <c r="C116">
        <f>INDEX(resultados!$A$2:$ZZ$273, 110, MATCH($B$3, resultados!$A$1:$ZZ$1, 0))</f>
        <v/>
      </c>
    </row>
    <row r="117">
      <c r="A117">
        <f>INDEX(resultados!$A$2:$ZZ$273, 111, MATCH($B$1, resultados!$A$1:$ZZ$1, 0))</f>
        <v/>
      </c>
      <c r="B117">
        <f>INDEX(resultados!$A$2:$ZZ$273, 111, MATCH($B$2, resultados!$A$1:$ZZ$1, 0))</f>
        <v/>
      </c>
      <c r="C117">
        <f>INDEX(resultados!$A$2:$ZZ$273, 111, MATCH($B$3, resultados!$A$1:$ZZ$1, 0))</f>
        <v/>
      </c>
    </row>
    <row r="118">
      <c r="A118">
        <f>INDEX(resultados!$A$2:$ZZ$273, 112, MATCH($B$1, resultados!$A$1:$ZZ$1, 0))</f>
        <v/>
      </c>
      <c r="B118">
        <f>INDEX(resultados!$A$2:$ZZ$273, 112, MATCH($B$2, resultados!$A$1:$ZZ$1, 0))</f>
        <v/>
      </c>
      <c r="C118">
        <f>INDEX(resultados!$A$2:$ZZ$273, 112, MATCH($B$3, resultados!$A$1:$ZZ$1, 0))</f>
        <v/>
      </c>
    </row>
    <row r="119">
      <c r="A119">
        <f>INDEX(resultados!$A$2:$ZZ$273, 113, MATCH($B$1, resultados!$A$1:$ZZ$1, 0))</f>
        <v/>
      </c>
      <c r="B119">
        <f>INDEX(resultados!$A$2:$ZZ$273, 113, MATCH($B$2, resultados!$A$1:$ZZ$1, 0))</f>
        <v/>
      </c>
      <c r="C119">
        <f>INDEX(resultados!$A$2:$ZZ$273, 113, MATCH($B$3, resultados!$A$1:$ZZ$1, 0))</f>
        <v/>
      </c>
    </row>
    <row r="120">
      <c r="A120">
        <f>INDEX(resultados!$A$2:$ZZ$273, 114, MATCH($B$1, resultados!$A$1:$ZZ$1, 0))</f>
        <v/>
      </c>
      <c r="B120">
        <f>INDEX(resultados!$A$2:$ZZ$273, 114, MATCH($B$2, resultados!$A$1:$ZZ$1, 0))</f>
        <v/>
      </c>
      <c r="C120">
        <f>INDEX(resultados!$A$2:$ZZ$273, 114, MATCH($B$3, resultados!$A$1:$ZZ$1, 0))</f>
        <v/>
      </c>
    </row>
    <row r="121">
      <c r="A121">
        <f>INDEX(resultados!$A$2:$ZZ$273, 115, MATCH($B$1, resultados!$A$1:$ZZ$1, 0))</f>
        <v/>
      </c>
      <c r="B121">
        <f>INDEX(resultados!$A$2:$ZZ$273, 115, MATCH($B$2, resultados!$A$1:$ZZ$1, 0))</f>
        <v/>
      </c>
      <c r="C121">
        <f>INDEX(resultados!$A$2:$ZZ$273, 115, MATCH($B$3, resultados!$A$1:$ZZ$1, 0))</f>
        <v/>
      </c>
    </row>
    <row r="122">
      <c r="A122">
        <f>INDEX(resultados!$A$2:$ZZ$273, 116, MATCH($B$1, resultados!$A$1:$ZZ$1, 0))</f>
        <v/>
      </c>
      <c r="B122">
        <f>INDEX(resultados!$A$2:$ZZ$273, 116, MATCH($B$2, resultados!$A$1:$ZZ$1, 0))</f>
        <v/>
      </c>
      <c r="C122">
        <f>INDEX(resultados!$A$2:$ZZ$273, 116, MATCH($B$3, resultados!$A$1:$ZZ$1, 0))</f>
        <v/>
      </c>
    </row>
    <row r="123">
      <c r="A123">
        <f>INDEX(resultados!$A$2:$ZZ$273, 117, MATCH($B$1, resultados!$A$1:$ZZ$1, 0))</f>
        <v/>
      </c>
      <c r="B123">
        <f>INDEX(resultados!$A$2:$ZZ$273, 117, MATCH($B$2, resultados!$A$1:$ZZ$1, 0))</f>
        <v/>
      </c>
      <c r="C123">
        <f>INDEX(resultados!$A$2:$ZZ$273, 117, MATCH($B$3, resultados!$A$1:$ZZ$1, 0))</f>
        <v/>
      </c>
    </row>
    <row r="124">
      <c r="A124">
        <f>INDEX(resultados!$A$2:$ZZ$273, 118, MATCH($B$1, resultados!$A$1:$ZZ$1, 0))</f>
        <v/>
      </c>
      <c r="B124">
        <f>INDEX(resultados!$A$2:$ZZ$273, 118, MATCH($B$2, resultados!$A$1:$ZZ$1, 0))</f>
        <v/>
      </c>
      <c r="C124">
        <f>INDEX(resultados!$A$2:$ZZ$273, 118, MATCH($B$3, resultados!$A$1:$ZZ$1, 0))</f>
        <v/>
      </c>
    </row>
    <row r="125">
      <c r="A125">
        <f>INDEX(resultados!$A$2:$ZZ$273, 119, MATCH($B$1, resultados!$A$1:$ZZ$1, 0))</f>
        <v/>
      </c>
      <c r="B125">
        <f>INDEX(resultados!$A$2:$ZZ$273, 119, MATCH($B$2, resultados!$A$1:$ZZ$1, 0))</f>
        <v/>
      </c>
      <c r="C125">
        <f>INDEX(resultados!$A$2:$ZZ$273, 119, MATCH($B$3, resultados!$A$1:$ZZ$1, 0))</f>
        <v/>
      </c>
    </row>
    <row r="126">
      <c r="A126">
        <f>INDEX(resultados!$A$2:$ZZ$273, 120, MATCH($B$1, resultados!$A$1:$ZZ$1, 0))</f>
        <v/>
      </c>
      <c r="B126">
        <f>INDEX(resultados!$A$2:$ZZ$273, 120, MATCH($B$2, resultados!$A$1:$ZZ$1, 0))</f>
        <v/>
      </c>
      <c r="C126">
        <f>INDEX(resultados!$A$2:$ZZ$273, 120, MATCH($B$3, resultados!$A$1:$ZZ$1, 0))</f>
        <v/>
      </c>
    </row>
    <row r="127">
      <c r="A127">
        <f>INDEX(resultados!$A$2:$ZZ$273, 121, MATCH($B$1, resultados!$A$1:$ZZ$1, 0))</f>
        <v/>
      </c>
      <c r="B127">
        <f>INDEX(resultados!$A$2:$ZZ$273, 121, MATCH($B$2, resultados!$A$1:$ZZ$1, 0))</f>
        <v/>
      </c>
      <c r="C127">
        <f>INDEX(resultados!$A$2:$ZZ$273, 121, MATCH($B$3, resultados!$A$1:$ZZ$1, 0))</f>
        <v/>
      </c>
    </row>
    <row r="128">
      <c r="A128">
        <f>INDEX(resultados!$A$2:$ZZ$273, 122, MATCH($B$1, resultados!$A$1:$ZZ$1, 0))</f>
        <v/>
      </c>
      <c r="B128">
        <f>INDEX(resultados!$A$2:$ZZ$273, 122, MATCH($B$2, resultados!$A$1:$ZZ$1, 0))</f>
        <v/>
      </c>
      <c r="C128">
        <f>INDEX(resultados!$A$2:$ZZ$273, 122, MATCH($B$3, resultados!$A$1:$ZZ$1, 0))</f>
        <v/>
      </c>
    </row>
    <row r="129">
      <c r="A129">
        <f>INDEX(resultados!$A$2:$ZZ$273, 123, MATCH($B$1, resultados!$A$1:$ZZ$1, 0))</f>
        <v/>
      </c>
      <c r="B129">
        <f>INDEX(resultados!$A$2:$ZZ$273, 123, MATCH($B$2, resultados!$A$1:$ZZ$1, 0))</f>
        <v/>
      </c>
      <c r="C129">
        <f>INDEX(resultados!$A$2:$ZZ$273, 123, MATCH($B$3, resultados!$A$1:$ZZ$1, 0))</f>
        <v/>
      </c>
    </row>
    <row r="130">
      <c r="A130">
        <f>INDEX(resultados!$A$2:$ZZ$273, 124, MATCH($B$1, resultados!$A$1:$ZZ$1, 0))</f>
        <v/>
      </c>
      <c r="B130">
        <f>INDEX(resultados!$A$2:$ZZ$273, 124, MATCH($B$2, resultados!$A$1:$ZZ$1, 0))</f>
        <v/>
      </c>
      <c r="C130">
        <f>INDEX(resultados!$A$2:$ZZ$273, 124, MATCH($B$3, resultados!$A$1:$ZZ$1, 0))</f>
        <v/>
      </c>
    </row>
    <row r="131">
      <c r="A131">
        <f>INDEX(resultados!$A$2:$ZZ$273, 125, MATCH($B$1, resultados!$A$1:$ZZ$1, 0))</f>
        <v/>
      </c>
      <c r="B131">
        <f>INDEX(resultados!$A$2:$ZZ$273, 125, MATCH($B$2, resultados!$A$1:$ZZ$1, 0))</f>
        <v/>
      </c>
      <c r="C131">
        <f>INDEX(resultados!$A$2:$ZZ$273, 125, MATCH($B$3, resultados!$A$1:$ZZ$1, 0))</f>
        <v/>
      </c>
    </row>
    <row r="132">
      <c r="A132">
        <f>INDEX(resultados!$A$2:$ZZ$273, 126, MATCH($B$1, resultados!$A$1:$ZZ$1, 0))</f>
        <v/>
      </c>
      <c r="B132">
        <f>INDEX(resultados!$A$2:$ZZ$273, 126, MATCH($B$2, resultados!$A$1:$ZZ$1, 0))</f>
        <v/>
      </c>
      <c r="C132">
        <f>INDEX(resultados!$A$2:$ZZ$273, 126, MATCH($B$3, resultados!$A$1:$ZZ$1, 0))</f>
        <v/>
      </c>
    </row>
    <row r="133">
      <c r="A133">
        <f>INDEX(resultados!$A$2:$ZZ$273, 127, MATCH($B$1, resultados!$A$1:$ZZ$1, 0))</f>
        <v/>
      </c>
      <c r="B133">
        <f>INDEX(resultados!$A$2:$ZZ$273, 127, MATCH($B$2, resultados!$A$1:$ZZ$1, 0))</f>
        <v/>
      </c>
      <c r="C133">
        <f>INDEX(resultados!$A$2:$ZZ$273, 127, MATCH($B$3, resultados!$A$1:$ZZ$1, 0))</f>
        <v/>
      </c>
    </row>
    <row r="134">
      <c r="A134">
        <f>INDEX(resultados!$A$2:$ZZ$273, 128, MATCH($B$1, resultados!$A$1:$ZZ$1, 0))</f>
        <v/>
      </c>
      <c r="B134">
        <f>INDEX(resultados!$A$2:$ZZ$273, 128, MATCH($B$2, resultados!$A$1:$ZZ$1, 0))</f>
        <v/>
      </c>
      <c r="C134">
        <f>INDEX(resultados!$A$2:$ZZ$273, 128, MATCH($B$3, resultados!$A$1:$ZZ$1, 0))</f>
        <v/>
      </c>
    </row>
    <row r="135">
      <c r="A135">
        <f>INDEX(resultados!$A$2:$ZZ$273, 129, MATCH($B$1, resultados!$A$1:$ZZ$1, 0))</f>
        <v/>
      </c>
      <c r="B135">
        <f>INDEX(resultados!$A$2:$ZZ$273, 129, MATCH($B$2, resultados!$A$1:$ZZ$1, 0))</f>
        <v/>
      </c>
      <c r="C135">
        <f>INDEX(resultados!$A$2:$ZZ$273, 129, MATCH($B$3, resultados!$A$1:$ZZ$1, 0))</f>
        <v/>
      </c>
    </row>
    <row r="136">
      <c r="A136">
        <f>INDEX(resultados!$A$2:$ZZ$273, 130, MATCH($B$1, resultados!$A$1:$ZZ$1, 0))</f>
        <v/>
      </c>
      <c r="B136">
        <f>INDEX(resultados!$A$2:$ZZ$273, 130, MATCH($B$2, resultados!$A$1:$ZZ$1, 0))</f>
        <v/>
      </c>
      <c r="C136">
        <f>INDEX(resultados!$A$2:$ZZ$273, 130, MATCH($B$3, resultados!$A$1:$ZZ$1, 0))</f>
        <v/>
      </c>
    </row>
    <row r="137">
      <c r="A137">
        <f>INDEX(resultados!$A$2:$ZZ$273, 131, MATCH($B$1, resultados!$A$1:$ZZ$1, 0))</f>
        <v/>
      </c>
      <c r="B137">
        <f>INDEX(resultados!$A$2:$ZZ$273, 131, MATCH($B$2, resultados!$A$1:$ZZ$1, 0))</f>
        <v/>
      </c>
      <c r="C137">
        <f>INDEX(resultados!$A$2:$ZZ$273, 131, MATCH($B$3, resultados!$A$1:$ZZ$1, 0))</f>
        <v/>
      </c>
    </row>
    <row r="138">
      <c r="A138">
        <f>INDEX(resultados!$A$2:$ZZ$273, 132, MATCH($B$1, resultados!$A$1:$ZZ$1, 0))</f>
        <v/>
      </c>
      <c r="B138">
        <f>INDEX(resultados!$A$2:$ZZ$273, 132, MATCH($B$2, resultados!$A$1:$ZZ$1, 0))</f>
        <v/>
      </c>
      <c r="C138">
        <f>INDEX(resultados!$A$2:$ZZ$273, 132, MATCH($B$3, resultados!$A$1:$ZZ$1, 0))</f>
        <v/>
      </c>
    </row>
    <row r="139">
      <c r="A139">
        <f>INDEX(resultados!$A$2:$ZZ$273, 133, MATCH($B$1, resultados!$A$1:$ZZ$1, 0))</f>
        <v/>
      </c>
      <c r="B139">
        <f>INDEX(resultados!$A$2:$ZZ$273, 133, MATCH($B$2, resultados!$A$1:$ZZ$1, 0))</f>
        <v/>
      </c>
      <c r="C139">
        <f>INDEX(resultados!$A$2:$ZZ$273, 133, MATCH($B$3, resultados!$A$1:$ZZ$1, 0))</f>
        <v/>
      </c>
    </row>
    <row r="140">
      <c r="A140">
        <f>INDEX(resultados!$A$2:$ZZ$273, 134, MATCH($B$1, resultados!$A$1:$ZZ$1, 0))</f>
        <v/>
      </c>
      <c r="B140">
        <f>INDEX(resultados!$A$2:$ZZ$273, 134, MATCH($B$2, resultados!$A$1:$ZZ$1, 0))</f>
        <v/>
      </c>
      <c r="C140">
        <f>INDEX(resultados!$A$2:$ZZ$273, 134, MATCH($B$3, resultados!$A$1:$ZZ$1, 0))</f>
        <v/>
      </c>
    </row>
    <row r="141">
      <c r="A141">
        <f>INDEX(resultados!$A$2:$ZZ$273, 135, MATCH($B$1, resultados!$A$1:$ZZ$1, 0))</f>
        <v/>
      </c>
      <c r="B141">
        <f>INDEX(resultados!$A$2:$ZZ$273, 135, MATCH($B$2, resultados!$A$1:$ZZ$1, 0))</f>
        <v/>
      </c>
      <c r="C141">
        <f>INDEX(resultados!$A$2:$ZZ$273, 135, MATCH($B$3, resultados!$A$1:$ZZ$1, 0))</f>
        <v/>
      </c>
    </row>
    <row r="142">
      <c r="A142">
        <f>INDEX(resultados!$A$2:$ZZ$273, 136, MATCH($B$1, resultados!$A$1:$ZZ$1, 0))</f>
        <v/>
      </c>
      <c r="B142">
        <f>INDEX(resultados!$A$2:$ZZ$273, 136, MATCH($B$2, resultados!$A$1:$ZZ$1, 0))</f>
        <v/>
      </c>
      <c r="C142">
        <f>INDEX(resultados!$A$2:$ZZ$273, 136, MATCH($B$3, resultados!$A$1:$ZZ$1, 0))</f>
        <v/>
      </c>
    </row>
    <row r="143">
      <c r="A143">
        <f>INDEX(resultados!$A$2:$ZZ$273, 137, MATCH($B$1, resultados!$A$1:$ZZ$1, 0))</f>
        <v/>
      </c>
      <c r="B143">
        <f>INDEX(resultados!$A$2:$ZZ$273, 137, MATCH($B$2, resultados!$A$1:$ZZ$1, 0))</f>
        <v/>
      </c>
      <c r="C143">
        <f>INDEX(resultados!$A$2:$ZZ$273, 137, MATCH($B$3, resultados!$A$1:$ZZ$1, 0))</f>
        <v/>
      </c>
    </row>
    <row r="144">
      <c r="A144">
        <f>INDEX(resultados!$A$2:$ZZ$273, 138, MATCH($B$1, resultados!$A$1:$ZZ$1, 0))</f>
        <v/>
      </c>
      <c r="B144">
        <f>INDEX(resultados!$A$2:$ZZ$273, 138, MATCH($B$2, resultados!$A$1:$ZZ$1, 0))</f>
        <v/>
      </c>
      <c r="C144">
        <f>INDEX(resultados!$A$2:$ZZ$273, 138, MATCH($B$3, resultados!$A$1:$ZZ$1, 0))</f>
        <v/>
      </c>
    </row>
    <row r="145">
      <c r="A145">
        <f>INDEX(resultados!$A$2:$ZZ$273, 139, MATCH($B$1, resultados!$A$1:$ZZ$1, 0))</f>
        <v/>
      </c>
      <c r="B145">
        <f>INDEX(resultados!$A$2:$ZZ$273, 139, MATCH($B$2, resultados!$A$1:$ZZ$1, 0))</f>
        <v/>
      </c>
      <c r="C145">
        <f>INDEX(resultados!$A$2:$ZZ$273, 139, MATCH($B$3, resultados!$A$1:$ZZ$1, 0))</f>
        <v/>
      </c>
    </row>
    <row r="146">
      <c r="A146">
        <f>INDEX(resultados!$A$2:$ZZ$273, 140, MATCH($B$1, resultados!$A$1:$ZZ$1, 0))</f>
        <v/>
      </c>
      <c r="B146">
        <f>INDEX(resultados!$A$2:$ZZ$273, 140, MATCH($B$2, resultados!$A$1:$ZZ$1, 0))</f>
        <v/>
      </c>
      <c r="C146">
        <f>INDEX(resultados!$A$2:$ZZ$273, 140, MATCH($B$3, resultados!$A$1:$ZZ$1, 0))</f>
        <v/>
      </c>
    </row>
    <row r="147">
      <c r="A147">
        <f>INDEX(resultados!$A$2:$ZZ$273, 141, MATCH($B$1, resultados!$A$1:$ZZ$1, 0))</f>
        <v/>
      </c>
      <c r="B147">
        <f>INDEX(resultados!$A$2:$ZZ$273, 141, MATCH($B$2, resultados!$A$1:$ZZ$1, 0))</f>
        <v/>
      </c>
      <c r="C147">
        <f>INDEX(resultados!$A$2:$ZZ$273, 141, MATCH($B$3, resultados!$A$1:$ZZ$1, 0))</f>
        <v/>
      </c>
    </row>
    <row r="148">
      <c r="A148">
        <f>INDEX(resultados!$A$2:$ZZ$273, 142, MATCH($B$1, resultados!$A$1:$ZZ$1, 0))</f>
        <v/>
      </c>
      <c r="B148">
        <f>INDEX(resultados!$A$2:$ZZ$273, 142, MATCH($B$2, resultados!$A$1:$ZZ$1, 0))</f>
        <v/>
      </c>
      <c r="C148">
        <f>INDEX(resultados!$A$2:$ZZ$273, 142, MATCH($B$3, resultados!$A$1:$ZZ$1, 0))</f>
        <v/>
      </c>
    </row>
    <row r="149">
      <c r="A149">
        <f>INDEX(resultados!$A$2:$ZZ$273, 143, MATCH($B$1, resultados!$A$1:$ZZ$1, 0))</f>
        <v/>
      </c>
      <c r="B149">
        <f>INDEX(resultados!$A$2:$ZZ$273, 143, MATCH($B$2, resultados!$A$1:$ZZ$1, 0))</f>
        <v/>
      </c>
      <c r="C149">
        <f>INDEX(resultados!$A$2:$ZZ$273, 143, MATCH($B$3, resultados!$A$1:$ZZ$1, 0))</f>
        <v/>
      </c>
    </row>
    <row r="150">
      <c r="A150">
        <f>INDEX(resultados!$A$2:$ZZ$273, 144, MATCH($B$1, resultados!$A$1:$ZZ$1, 0))</f>
        <v/>
      </c>
      <c r="B150">
        <f>INDEX(resultados!$A$2:$ZZ$273, 144, MATCH($B$2, resultados!$A$1:$ZZ$1, 0))</f>
        <v/>
      </c>
      <c r="C150">
        <f>INDEX(resultados!$A$2:$ZZ$273, 144, MATCH($B$3, resultados!$A$1:$ZZ$1, 0))</f>
        <v/>
      </c>
    </row>
    <row r="151">
      <c r="A151">
        <f>INDEX(resultados!$A$2:$ZZ$273, 145, MATCH($B$1, resultados!$A$1:$ZZ$1, 0))</f>
        <v/>
      </c>
      <c r="B151">
        <f>INDEX(resultados!$A$2:$ZZ$273, 145, MATCH($B$2, resultados!$A$1:$ZZ$1, 0))</f>
        <v/>
      </c>
      <c r="C151">
        <f>INDEX(resultados!$A$2:$ZZ$273, 145, MATCH($B$3, resultados!$A$1:$ZZ$1, 0))</f>
        <v/>
      </c>
    </row>
    <row r="152">
      <c r="A152">
        <f>INDEX(resultados!$A$2:$ZZ$273, 146, MATCH($B$1, resultados!$A$1:$ZZ$1, 0))</f>
        <v/>
      </c>
      <c r="B152">
        <f>INDEX(resultados!$A$2:$ZZ$273, 146, MATCH($B$2, resultados!$A$1:$ZZ$1, 0))</f>
        <v/>
      </c>
      <c r="C152">
        <f>INDEX(resultados!$A$2:$ZZ$273, 146, MATCH($B$3, resultados!$A$1:$ZZ$1, 0))</f>
        <v/>
      </c>
    </row>
    <row r="153">
      <c r="A153">
        <f>INDEX(resultados!$A$2:$ZZ$273, 147, MATCH($B$1, resultados!$A$1:$ZZ$1, 0))</f>
        <v/>
      </c>
      <c r="B153">
        <f>INDEX(resultados!$A$2:$ZZ$273, 147, MATCH($B$2, resultados!$A$1:$ZZ$1, 0))</f>
        <v/>
      </c>
      <c r="C153">
        <f>INDEX(resultados!$A$2:$ZZ$273, 147, MATCH($B$3, resultados!$A$1:$ZZ$1, 0))</f>
        <v/>
      </c>
    </row>
    <row r="154">
      <c r="A154">
        <f>INDEX(resultados!$A$2:$ZZ$273, 148, MATCH($B$1, resultados!$A$1:$ZZ$1, 0))</f>
        <v/>
      </c>
      <c r="B154">
        <f>INDEX(resultados!$A$2:$ZZ$273, 148, MATCH($B$2, resultados!$A$1:$ZZ$1, 0))</f>
        <v/>
      </c>
      <c r="C154">
        <f>INDEX(resultados!$A$2:$ZZ$273, 148, MATCH($B$3, resultados!$A$1:$ZZ$1, 0))</f>
        <v/>
      </c>
    </row>
    <row r="155">
      <c r="A155">
        <f>INDEX(resultados!$A$2:$ZZ$273, 149, MATCH($B$1, resultados!$A$1:$ZZ$1, 0))</f>
        <v/>
      </c>
      <c r="B155">
        <f>INDEX(resultados!$A$2:$ZZ$273, 149, MATCH($B$2, resultados!$A$1:$ZZ$1, 0))</f>
        <v/>
      </c>
      <c r="C155">
        <f>INDEX(resultados!$A$2:$ZZ$273, 149, MATCH($B$3, resultados!$A$1:$ZZ$1, 0))</f>
        <v/>
      </c>
    </row>
    <row r="156">
      <c r="A156">
        <f>INDEX(resultados!$A$2:$ZZ$273, 150, MATCH($B$1, resultados!$A$1:$ZZ$1, 0))</f>
        <v/>
      </c>
      <c r="B156">
        <f>INDEX(resultados!$A$2:$ZZ$273, 150, MATCH($B$2, resultados!$A$1:$ZZ$1, 0))</f>
        <v/>
      </c>
      <c r="C156">
        <f>INDEX(resultados!$A$2:$ZZ$273, 150, MATCH($B$3, resultados!$A$1:$ZZ$1, 0))</f>
        <v/>
      </c>
    </row>
    <row r="157">
      <c r="A157">
        <f>INDEX(resultados!$A$2:$ZZ$273, 151, MATCH($B$1, resultados!$A$1:$ZZ$1, 0))</f>
        <v/>
      </c>
      <c r="B157">
        <f>INDEX(resultados!$A$2:$ZZ$273, 151, MATCH($B$2, resultados!$A$1:$ZZ$1, 0))</f>
        <v/>
      </c>
      <c r="C157">
        <f>INDEX(resultados!$A$2:$ZZ$273, 151, MATCH($B$3, resultados!$A$1:$ZZ$1, 0))</f>
        <v/>
      </c>
    </row>
    <row r="158">
      <c r="A158">
        <f>INDEX(resultados!$A$2:$ZZ$273, 152, MATCH($B$1, resultados!$A$1:$ZZ$1, 0))</f>
        <v/>
      </c>
      <c r="B158">
        <f>INDEX(resultados!$A$2:$ZZ$273, 152, MATCH($B$2, resultados!$A$1:$ZZ$1, 0))</f>
        <v/>
      </c>
      <c r="C158">
        <f>INDEX(resultados!$A$2:$ZZ$273, 152, MATCH($B$3, resultados!$A$1:$ZZ$1, 0))</f>
        <v/>
      </c>
    </row>
    <row r="159">
      <c r="A159">
        <f>INDEX(resultados!$A$2:$ZZ$273, 153, MATCH($B$1, resultados!$A$1:$ZZ$1, 0))</f>
        <v/>
      </c>
      <c r="B159">
        <f>INDEX(resultados!$A$2:$ZZ$273, 153, MATCH($B$2, resultados!$A$1:$ZZ$1, 0))</f>
        <v/>
      </c>
      <c r="C159">
        <f>INDEX(resultados!$A$2:$ZZ$273, 153, MATCH($B$3, resultados!$A$1:$ZZ$1, 0))</f>
        <v/>
      </c>
    </row>
    <row r="160">
      <c r="A160">
        <f>INDEX(resultados!$A$2:$ZZ$273, 154, MATCH($B$1, resultados!$A$1:$ZZ$1, 0))</f>
        <v/>
      </c>
      <c r="B160">
        <f>INDEX(resultados!$A$2:$ZZ$273, 154, MATCH($B$2, resultados!$A$1:$ZZ$1, 0))</f>
        <v/>
      </c>
      <c r="C160">
        <f>INDEX(resultados!$A$2:$ZZ$273, 154, MATCH($B$3, resultados!$A$1:$ZZ$1, 0))</f>
        <v/>
      </c>
    </row>
    <row r="161">
      <c r="A161">
        <f>INDEX(resultados!$A$2:$ZZ$273, 155, MATCH($B$1, resultados!$A$1:$ZZ$1, 0))</f>
        <v/>
      </c>
      <c r="B161">
        <f>INDEX(resultados!$A$2:$ZZ$273, 155, MATCH($B$2, resultados!$A$1:$ZZ$1, 0))</f>
        <v/>
      </c>
      <c r="C161">
        <f>INDEX(resultados!$A$2:$ZZ$273, 155, MATCH($B$3, resultados!$A$1:$ZZ$1, 0))</f>
        <v/>
      </c>
    </row>
    <row r="162">
      <c r="A162">
        <f>INDEX(resultados!$A$2:$ZZ$273, 156, MATCH($B$1, resultados!$A$1:$ZZ$1, 0))</f>
        <v/>
      </c>
      <c r="B162">
        <f>INDEX(resultados!$A$2:$ZZ$273, 156, MATCH($B$2, resultados!$A$1:$ZZ$1, 0))</f>
        <v/>
      </c>
      <c r="C162">
        <f>INDEX(resultados!$A$2:$ZZ$273, 156, MATCH($B$3, resultados!$A$1:$ZZ$1, 0))</f>
        <v/>
      </c>
    </row>
    <row r="163">
      <c r="A163">
        <f>INDEX(resultados!$A$2:$ZZ$273, 157, MATCH($B$1, resultados!$A$1:$ZZ$1, 0))</f>
        <v/>
      </c>
      <c r="B163">
        <f>INDEX(resultados!$A$2:$ZZ$273, 157, MATCH($B$2, resultados!$A$1:$ZZ$1, 0))</f>
        <v/>
      </c>
      <c r="C163">
        <f>INDEX(resultados!$A$2:$ZZ$273, 157, MATCH($B$3, resultados!$A$1:$ZZ$1, 0))</f>
        <v/>
      </c>
    </row>
    <row r="164">
      <c r="A164">
        <f>INDEX(resultados!$A$2:$ZZ$273, 158, MATCH($B$1, resultados!$A$1:$ZZ$1, 0))</f>
        <v/>
      </c>
      <c r="B164">
        <f>INDEX(resultados!$A$2:$ZZ$273, 158, MATCH($B$2, resultados!$A$1:$ZZ$1, 0))</f>
        <v/>
      </c>
      <c r="C164">
        <f>INDEX(resultados!$A$2:$ZZ$273, 158, MATCH($B$3, resultados!$A$1:$ZZ$1, 0))</f>
        <v/>
      </c>
    </row>
    <row r="165">
      <c r="A165">
        <f>INDEX(resultados!$A$2:$ZZ$273, 159, MATCH($B$1, resultados!$A$1:$ZZ$1, 0))</f>
        <v/>
      </c>
      <c r="B165">
        <f>INDEX(resultados!$A$2:$ZZ$273, 159, MATCH($B$2, resultados!$A$1:$ZZ$1, 0))</f>
        <v/>
      </c>
      <c r="C165">
        <f>INDEX(resultados!$A$2:$ZZ$273, 159, MATCH($B$3, resultados!$A$1:$ZZ$1, 0))</f>
        <v/>
      </c>
    </row>
    <row r="166">
      <c r="A166">
        <f>INDEX(resultados!$A$2:$ZZ$273, 160, MATCH($B$1, resultados!$A$1:$ZZ$1, 0))</f>
        <v/>
      </c>
      <c r="B166">
        <f>INDEX(resultados!$A$2:$ZZ$273, 160, MATCH($B$2, resultados!$A$1:$ZZ$1, 0))</f>
        <v/>
      </c>
      <c r="C166">
        <f>INDEX(resultados!$A$2:$ZZ$273, 160, MATCH($B$3, resultados!$A$1:$ZZ$1, 0))</f>
        <v/>
      </c>
    </row>
    <row r="167">
      <c r="A167">
        <f>INDEX(resultados!$A$2:$ZZ$273, 161, MATCH($B$1, resultados!$A$1:$ZZ$1, 0))</f>
        <v/>
      </c>
      <c r="B167">
        <f>INDEX(resultados!$A$2:$ZZ$273, 161, MATCH($B$2, resultados!$A$1:$ZZ$1, 0))</f>
        <v/>
      </c>
      <c r="C167">
        <f>INDEX(resultados!$A$2:$ZZ$273, 161, MATCH($B$3, resultados!$A$1:$ZZ$1, 0))</f>
        <v/>
      </c>
    </row>
    <row r="168">
      <c r="A168">
        <f>INDEX(resultados!$A$2:$ZZ$273, 162, MATCH($B$1, resultados!$A$1:$ZZ$1, 0))</f>
        <v/>
      </c>
      <c r="B168">
        <f>INDEX(resultados!$A$2:$ZZ$273, 162, MATCH($B$2, resultados!$A$1:$ZZ$1, 0))</f>
        <v/>
      </c>
      <c r="C168">
        <f>INDEX(resultados!$A$2:$ZZ$273, 162, MATCH($B$3, resultados!$A$1:$ZZ$1, 0))</f>
        <v/>
      </c>
    </row>
    <row r="169">
      <c r="A169">
        <f>INDEX(resultados!$A$2:$ZZ$273, 163, MATCH($B$1, resultados!$A$1:$ZZ$1, 0))</f>
        <v/>
      </c>
      <c r="B169">
        <f>INDEX(resultados!$A$2:$ZZ$273, 163, MATCH($B$2, resultados!$A$1:$ZZ$1, 0))</f>
        <v/>
      </c>
      <c r="C169">
        <f>INDEX(resultados!$A$2:$ZZ$273, 163, MATCH($B$3, resultados!$A$1:$ZZ$1, 0))</f>
        <v/>
      </c>
    </row>
    <row r="170">
      <c r="A170">
        <f>INDEX(resultados!$A$2:$ZZ$273, 164, MATCH($B$1, resultados!$A$1:$ZZ$1, 0))</f>
        <v/>
      </c>
      <c r="B170">
        <f>INDEX(resultados!$A$2:$ZZ$273, 164, MATCH($B$2, resultados!$A$1:$ZZ$1, 0))</f>
        <v/>
      </c>
      <c r="C170">
        <f>INDEX(resultados!$A$2:$ZZ$273, 164, MATCH($B$3, resultados!$A$1:$ZZ$1, 0))</f>
        <v/>
      </c>
    </row>
    <row r="171">
      <c r="A171">
        <f>INDEX(resultados!$A$2:$ZZ$273, 165, MATCH($B$1, resultados!$A$1:$ZZ$1, 0))</f>
        <v/>
      </c>
      <c r="B171">
        <f>INDEX(resultados!$A$2:$ZZ$273, 165, MATCH($B$2, resultados!$A$1:$ZZ$1, 0))</f>
        <v/>
      </c>
      <c r="C171">
        <f>INDEX(resultados!$A$2:$ZZ$273, 165, MATCH($B$3, resultados!$A$1:$ZZ$1, 0))</f>
        <v/>
      </c>
    </row>
    <row r="172">
      <c r="A172">
        <f>INDEX(resultados!$A$2:$ZZ$273, 166, MATCH($B$1, resultados!$A$1:$ZZ$1, 0))</f>
        <v/>
      </c>
      <c r="B172">
        <f>INDEX(resultados!$A$2:$ZZ$273, 166, MATCH($B$2, resultados!$A$1:$ZZ$1, 0))</f>
        <v/>
      </c>
      <c r="C172">
        <f>INDEX(resultados!$A$2:$ZZ$273, 166, MATCH($B$3, resultados!$A$1:$ZZ$1, 0))</f>
        <v/>
      </c>
    </row>
    <row r="173">
      <c r="A173">
        <f>INDEX(resultados!$A$2:$ZZ$273, 167, MATCH($B$1, resultados!$A$1:$ZZ$1, 0))</f>
        <v/>
      </c>
      <c r="B173">
        <f>INDEX(resultados!$A$2:$ZZ$273, 167, MATCH($B$2, resultados!$A$1:$ZZ$1, 0))</f>
        <v/>
      </c>
      <c r="C173">
        <f>INDEX(resultados!$A$2:$ZZ$273, 167, MATCH($B$3, resultados!$A$1:$ZZ$1, 0))</f>
        <v/>
      </c>
    </row>
    <row r="174">
      <c r="A174">
        <f>INDEX(resultados!$A$2:$ZZ$273, 168, MATCH($B$1, resultados!$A$1:$ZZ$1, 0))</f>
        <v/>
      </c>
      <c r="B174">
        <f>INDEX(resultados!$A$2:$ZZ$273, 168, MATCH($B$2, resultados!$A$1:$ZZ$1, 0))</f>
        <v/>
      </c>
      <c r="C174">
        <f>INDEX(resultados!$A$2:$ZZ$273, 168, MATCH($B$3, resultados!$A$1:$ZZ$1, 0))</f>
        <v/>
      </c>
    </row>
    <row r="175">
      <c r="A175">
        <f>INDEX(resultados!$A$2:$ZZ$273, 169, MATCH($B$1, resultados!$A$1:$ZZ$1, 0))</f>
        <v/>
      </c>
      <c r="B175">
        <f>INDEX(resultados!$A$2:$ZZ$273, 169, MATCH($B$2, resultados!$A$1:$ZZ$1, 0))</f>
        <v/>
      </c>
      <c r="C175">
        <f>INDEX(resultados!$A$2:$ZZ$273, 169, MATCH($B$3, resultados!$A$1:$ZZ$1, 0))</f>
        <v/>
      </c>
    </row>
    <row r="176">
      <c r="A176">
        <f>INDEX(resultados!$A$2:$ZZ$273, 170, MATCH($B$1, resultados!$A$1:$ZZ$1, 0))</f>
        <v/>
      </c>
      <c r="B176">
        <f>INDEX(resultados!$A$2:$ZZ$273, 170, MATCH($B$2, resultados!$A$1:$ZZ$1, 0))</f>
        <v/>
      </c>
      <c r="C176">
        <f>INDEX(resultados!$A$2:$ZZ$273, 170, MATCH($B$3, resultados!$A$1:$ZZ$1, 0))</f>
        <v/>
      </c>
    </row>
    <row r="177">
      <c r="A177">
        <f>INDEX(resultados!$A$2:$ZZ$273, 171, MATCH($B$1, resultados!$A$1:$ZZ$1, 0))</f>
        <v/>
      </c>
      <c r="B177">
        <f>INDEX(resultados!$A$2:$ZZ$273, 171, MATCH($B$2, resultados!$A$1:$ZZ$1, 0))</f>
        <v/>
      </c>
      <c r="C177">
        <f>INDEX(resultados!$A$2:$ZZ$273, 171, MATCH($B$3, resultados!$A$1:$ZZ$1, 0))</f>
        <v/>
      </c>
    </row>
    <row r="178">
      <c r="A178">
        <f>INDEX(resultados!$A$2:$ZZ$273, 172, MATCH($B$1, resultados!$A$1:$ZZ$1, 0))</f>
        <v/>
      </c>
      <c r="B178">
        <f>INDEX(resultados!$A$2:$ZZ$273, 172, MATCH($B$2, resultados!$A$1:$ZZ$1, 0))</f>
        <v/>
      </c>
      <c r="C178">
        <f>INDEX(resultados!$A$2:$ZZ$273, 172, MATCH($B$3, resultados!$A$1:$ZZ$1, 0))</f>
        <v/>
      </c>
    </row>
    <row r="179">
      <c r="A179">
        <f>INDEX(resultados!$A$2:$ZZ$273, 173, MATCH($B$1, resultados!$A$1:$ZZ$1, 0))</f>
        <v/>
      </c>
      <c r="B179">
        <f>INDEX(resultados!$A$2:$ZZ$273, 173, MATCH($B$2, resultados!$A$1:$ZZ$1, 0))</f>
        <v/>
      </c>
      <c r="C179">
        <f>INDEX(resultados!$A$2:$ZZ$273, 173, MATCH($B$3, resultados!$A$1:$ZZ$1, 0))</f>
        <v/>
      </c>
    </row>
    <row r="180">
      <c r="A180">
        <f>INDEX(resultados!$A$2:$ZZ$273, 174, MATCH($B$1, resultados!$A$1:$ZZ$1, 0))</f>
        <v/>
      </c>
      <c r="B180">
        <f>INDEX(resultados!$A$2:$ZZ$273, 174, MATCH($B$2, resultados!$A$1:$ZZ$1, 0))</f>
        <v/>
      </c>
      <c r="C180">
        <f>INDEX(resultados!$A$2:$ZZ$273, 174, MATCH($B$3, resultados!$A$1:$ZZ$1, 0))</f>
        <v/>
      </c>
    </row>
    <row r="181">
      <c r="A181">
        <f>INDEX(resultados!$A$2:$ZZ$273, 175, MATCH($B$1, resultados!$A$1:$ZZ$1, 0))</f>
        <v/>
      </c>
      <c r="B181">
        <f>INDEX(resultados!$A$2:$ZZ$273, 175, MATCH($B$2, resultados!$A$1:$ZZ$1, 0))</f>
        <v/>
      </c>
      <c r="C181">
        <f>INDEX(resultados!$A$2:$ZZ$273, 175, MATCH($B$3, resultados!$A$1:$ZZ$1, 0))</f>
        <v/>
      </c>
    </row>
    <row r="182">
      <c r="A182">
        <f>INDEX(resultados!$A$2:$ZZ$273, 176, MATCH($B$1, resultados!$A$1:$ZZ$1, 0))</f>
        <v/>
      </c>
      <c r="B182">
        <f>INDEX(resultados!$A$2:$ZZ$273, 176, MATCH($B$2, resultados!$A$1:$ZZ$1, 0))</f>
        <v/>
      </c>
      <c r="C182">
        <f>INDEX(resultados!$A$2:$ZZ$273, 176, MATCH($B$3, resultados!$A$1:$ZZ$1, 0))</f>
        <v/>
      </c>
    </row>
    <row r="183">
      <c r="A183">
        <f>INDEX(resultados!$A$2:$ZZ$273, 177, MATCH($B$1, resultados!$A$1:$ZZ$1, 0))</f>
        <v/>
      </c>
      <c r="B183">
        <f>INDEX(resultados!$A$2:$ZZ$273, 177, MATCH($B$2, resultados!$A$1:$ZZ$1, 0))</f>
        <v/>
      </c>
      <c r="C183">
        <f>INDEX(resultados!$A$2:$ZZ$273, 177, MATCH($B$3, resultados!$A$1:$ZZ$1, 0))</f>
        <v/>
      </c>
    </row>
    <row r="184">
      <c r="A184">
        <f>INDEX(resultados!$A$2:$ZZ$273, 178, MATCH($B$1, resultados!$A$1:$ZZ$1, 0))</f>
        <v/>
      </c>
      <c r="B184">
        <f>INDEX(resultados!$A$2:$ZZ$273, 178, MATCH($B$2, resultados!$A$1:$ZZ$1, 0))</f>
        <v/>
      </c>
      <c r="C184">
        <f>INDEX(resultados!$A$2:$ZZ$273, 178, MATCH($B$3, resultados!$A$1:$ZZ$1, 0))</f>
        <v/>
      </c>
    </row>
    <row r="185">
      <c r="A185">
        <f>INDEX(resultados!$A$2:$ZZ$273, 179, MATCH($B$1, resultados!$A$1:$ZZ$1, 0))</f>
        <v/>
      </c>
      <c r="B185">
        <f>INDEX(resultados!$A$2:$ZZ$273, 179, MATCH($B$2, resultados!$A$1:$ZZ$1, 0))</f>
        <v/>
      </c>
      <c r="C185">
        <f>INDEX(resultados!$A$2:$ZZ$273, 179, MATCH($B$3, resultados!$A$1:$ZZ$1, 0))</f>
        <v/>
      </c>
    </row>
    <row r="186">
      <c r="A186">
        <f>INDEX(resultados!$A$2:$ZZ$273, 180, MATCH($B$1, resultados!$A$1:$ZZ$1, 0))</f>
        <v/>
      </c>
      <c r="B186">
        <f>INDEX(resultados!$A$2:$ZZ$273, 180, MATCH($B$2, resultados!$A$1:$ZZ$1, 0))</f>
        <v/>
      </c>
      <c r="C186">
        <f>INDEX(resultados!$A$2:$ZZ$273, 180, MATCH($B$3, resultados!$A$1:$ZZ$1, 0))</f>
        <v/>
      </c>
    </row>
    <row r="187">
      <c r="A187">
        <f>INDEX(resultados!$A$2:$ZZ$273, 181, MATCH($B$1, resultados!$A$1:$ZZ$1, 0))</f>
        <v/>
      </c>
      <c r="B187">
        <f>INDEX(resultados!$A$2:$ZZ$273, 181, MATCH($B$2, resultados!$A$1:$ZZ$1, 0))</f>
        <v/>
      </c>
      <c r="C187">
        <f>INDEX(resultados!$A$2:$ZZ$273, 181, MATCH($B$3, resultados!$A$1:$ZZ$1, 0))</f>
        <v/>
      </c>
    </row>
    <row r="188">
      <c r="A188">
        <f>INDEX(resultados!$A$2:$ZZ$273, 182, MATCH($B$1, resultados!$A$1:$ZZ$1, 0))</f>
        <v/>
      </c>
      <c r="B188">
        <f>INDEX(resultados!$A$2:$ZZ$273, 182, MATCH($B$2, resultados!$A$1:$ZZ$1, 0))</f>
        <v/>
      </c>
      <c r="C188">
        <f>INDEX(resultados!$A$2:$ZZ$273, 182, MATCH($B$3, resultados!$A$1:$ZZ$1, 0))</f>
        <v/>
      </c>
    </row>
    <row r="189">
      <c r="A189">
        <f>INDEX(resultados!$A$2:$ZZ$273, 183, MATCH($B$1, resultados!$A$1:$ZZ$1, 0))</f>
        <v/>
      </c>
      <c r="B189">
        <f>INDEX(resultados!$A$2:$ZZ$273, 183, MATCH($B$2, resultados!$A$1:$ZZ$1, 0))</f>
        <v/>
      </c>
      <c r="C189">
        <f>INDEX(resultados!$A$2:$ZZ$273, 183, MATCH($B$3, resultados!$A$1:$ZZ$1, 0))</f>
        <v/>
      </c>
    </row>
    <row r="190">
      <c r="A190">
        <f>INDEX(resultados!$A$2:$ZZ$273, 184, MATCH($B$1, resultados!$A$1:$ZZ$1, 0))</f>
        <v/>
      </c>
      <c r="B190">
        <f>INDEX(resultados!$A$2:$ZZ$273, 184, MATCH($B$2, resultados!$A$1:$ZZ$1, 0))</f>
        <v/>
      </c>
      <c r="C190">
        <f>INDEX(resultados!$A$2:$ZZ$273, 184, MATCH($B$3, resultados!$A$1:$ZZ$1, 0))</f>
        <v/>
      </c>
    </row>
    <row r="191">
      <c r="A191">
        <f>INDEX(resultados!$A$2:$ZZ$273, 185, MATCH($B$1, resultados!$A$1:$ZZ$1, 0))</f>
        <v/>
      </c>
      <c r="B191">
        <f>INDEX(resultados!$A$2:$ZZ$273, 185, MATCH($B$2, resultados!$A$1:$ZZ$1, 0))</f>
        <v/>
      </c>
      <c r="C191">
        <f>INDEX(resultados!$A$2:$ZZ$273, 185, MATCH($B$3, resultados!$A$1:$ZZ$1, 0))</f>
        <v/>
      </c>
    </row>
    <row r="192">
      <c r="A192">
        <f>INDEX(resultados!$A$2:$ZZ$273, 186, MATCH($B$1, resultados!$A$1:$ZZ$1, 0))</f>
        <v/>
      </c>
      <c r="B192">
        <f>INDEX(resultados!$A$2:$ZZ$273, 186, MATCH($B$2, resultados!$A$1:$ZZ$1, 0))</f>
        <v/>
      </c>
      <c r="C192">
        <f>INDEX(resultados!$A$2:$ZZ$273, 186, MATCH($B$3, resultados!$A$1:$ZZ$1, 0))</f>
        <v/>
      </c>
    </row>
    <row r="193">
      <c r="A193">
        <f>INDEX(resultados!$A$2:$ZZ$273, 187, MATCH($B$1, resultados!$A$1:$ZZ$1, 0))</f>
        <v/>
      </c>
      <c r="B193">
        <f>INDEX(resultados!$A$2:$ZZ$273, 187, MATCH($B$2, resultados!$A$1:$ZZ$1, 0))</f>
        <v/>
      </c>
      <c r="C193">
        <f>INDEX(resultados!$A$2:$ZZ$273, 187, MATCH($B$3, resultados!$A$1:$ZZ$1, 0))</f>
        <v/>
      </c>
    </row>
    <row r="194">
      <c r="A194">
        <f>INDEX(resultados!$A$2:$ZZ$273, 188, MATCH($B$1, resultados!$A$1:$ZZ$1, 0))</f>
        <v/>
      </c>
      <c r="B194">
        <f>INDEX(resultados!$A$2:$ZZ$273, 188, MATCH($B$2, resultados!$A$1:$ZZ$1, 0))</f>
        <v/>
      </c>
      <c r="C194">
        <f>INDEX(resultados!$A$2:$ZZ$273, 188, MATCH($B$3, resultados!$A$1:$ZZ$1, 0))</f>
        <v/>
      </c>
    </row>
    <row r="195">
      <c r="A195">
        <f>INDEX(resultados!$A$2:$ZZ$273, 189, MATCH($B$1, resultados!$A$1:$ZZ$1, 0))</f>
        <v/>
      </c>
      <c r="B195">
        <f>INDEX(resultados!$A$2:$ZZ$273, 189, MATCH($B$2, resultados!$A$1:$ZZ$1, 0))</f>
        <v/>
      </c>
      <c r="C195">
        <f>INDEX(resultados!$A$2:$ZZ$273, 189, MATCH($B$3, resultados!$A$1:$ZZ$1, 0))</f>
        <v/>
      </c>
    </row>
    <row r="196">
      <c r="A196">
        <f>INDEX(resultados!$A$2:$ZZ$273, 190, MATCH($B$1, resultados!$A$1:$ZZ$1, 0))</f>
        <v/>
      </c>
      <c r="B196">
        <f>INDEX(resultados!$A$2:$ZZ$273, 190, MATCH($B$2, resultados!$A$1:$ZZ$1, 0))</f>
        <v/>
      </c>
      <c r="C196">
        <f>INDEX(resultados!$A$2:$ZZ$273, 190, MATCH($B$3, resultados!$A$1:$ZZ$1, 0))</f>
        <v/>
      </c>
    </row>
    <row r="197">
      <c r="A197">
        <f>INDEX(resultados!$A$2:$ZZ$273, 191, MATCH($B$1, resultados!$A$1:$ZZ$1, 0))</f>
        <v/>
      </c>
      <c r="B197">
        <f>INDEX(resultados!$A$2:$ZZ$273, 191, MATCH($B$2, resultados!$A$1:$ZZ$1, 0))</f>
        <v/>
      </c>
      <c r="C197">
        <f>INDEX(resultados!$A$2:$ZZ$273, 191, MATCH($B$3, resultados!$A$1:$ZZ$1, 0))</f>
        <v/>
      </c>
    </row>
    <row r="198">
      <c r="A198">
        <f>INDEX(resultados!$A$2:$ZZ$273, 192, MATCH($B$1, resultados!$A$1:$ZZ$1, 0))</f>
        <v/>
      </c>
      <c r="B198">
        <f>INDEX(resultados!$A$2:$ZZ$273, 192, MATCH($B$2, resultados!$A$1:$ZZ$1, 0))</f>
        <v/>
      </c>
      <c r="C198">
        <f>INDEX(resultados!$A$2:$ZZ$273, 192, MATCH($B$3, resultados!$A$1:$ZZ$1, 0))</f>
        <v/>
      </c>
    </row>
    <row r="199">
      <c r="A199">
        <f>INDEX(resultados!$A$2:$ZZ$273, 193, MATCH($B$1, resultados!$A$1:$ZZ$1, 0))</f>
        <v/>
      </c>
      <c r="B199">
        <f>INDEX(resultados!$A$2:$ZZ$273, 193, MATCH($B$2, resultados!$A$1:$ZZ$1, 0))</f>
        <v/>
      </c>
      <c r="C199">
        <f>INDEX(resultados!$A$2:$ZZ$273, 193, MATCH($B$3, resultados!$A$1:$ZZ$1, 0))</f>
        <v/>
      </c>
    </row>
    <row r="200">
      <c r="A200">
        <f>INDEX(resultados!$A$2:$ZZ$273, 194, MATCH($B$1, resultados!$A$1:$ZZ$1, 0))</f>
        <v/>
      </c>
      <c r="B200">
        <f>INDEX(resultados!$A$2:$ZZ$273, 194, MATCH($B$2, resultados!$A$1:$ZZ$1, 0))</f>
        <v/>
      </c>
      <c r="C200">
        <f>INDEX(resultados!$A$2:$ZZ$273, 194, MATCH($B$3, resultados!$A$1:$ZZ$1, 0))</f>
        <v/>
      </c>
    </row>
    <row r="201">
      <c r="A201">
        <f>INDEX(resultados!$A$2:$ZZ$273, 195, MATCH($B$1, resultados!$A$1:$ZZ$1, 0))</f>
        <v/>
      </c>
      <c r="B201">
        <f>INDEX(resultados!$A$2:$ZZ$273, 195, MATCH($B$2, resultados!$A$1:$ZZ$1, 0))</f>
        <v/>
      </c>
      <c r="C201">
        <f>INDEX(resultados!$A$2:$ZZ$273, 195, MATCH($B$3, resultados!$A$1:$ZZ$1, 0))</f>
        <v/>
      </c>
    </row>
    <row r="202">
      <c r="A202">
        <f>INDEX(resultados!$A$2:$ZZ$273, 196, MATCH($B$1, resultados!$A$1:$ZZ$1, 0))</f>
        <v/>
      </c>
      <c r="B202">
        <f>INDEX(resultados!$A$2:$ZZ$273, 196, MATCH($B$2, resultados!$A$1:$ZZ$1, 0))</f>
        <v/>
      </c>
      <c r="C202">
        <f>INDEX(resultados!$A$2:$ZZ$273, 196, MATCH($B$3, resultados!$A$1:$ZZ$1, 0))</f>
        <v/>
      </c>
    </row>
    <row r="203">
      <c r="A203">
        <f>INDEX(resultados!$A$2:$ZZ$273, 197, MATCH($B$1, resultados!$A$1:$ZZ$1, 0))</f>
        <v/>
      </c>
      <c r="B203">
        <f>INDEX(resultados!$A$2:$ZZ$273, 197, MATCH($B$2, resultados!$A$1:$ZZ$1, 0))</f>
        <v/>
      </c>
      <c r="C203">
        <f>INDEX(resultados!$A$2:$ZZ$273, 197, MATCH($B$3, resultados!$A$1:$ZZ$1, 0))</f>
        <v/>
      </c>
    </row>
    <row r="204">
      <c r="A204">
        <f>INDEX(resultados!$A$2:$ZZ$273, 198, MATCH($B$1, resultados!$A$1:$ZZ$1, 0))</f>
        <v/>
      </c>
      <c r="B204">
        <f>INDEX(resultados!$A$2:$ZZ$273, 198, MATCH($B$2, resultados!$A$1:$ZZ$1, 0))</f>
        <v/>
      </c>
      <c r="C204">
        <f>INDEX(resultados!$A$2:$ZZ$273, 198, MATCH($B$3, resultados!$A$1:$ZZ$1, 0))</f>
        <v/>
      </c>
    </row>
    <row r="205">
      <c r="A205">
        <f>INDEX(resultados!$A$2:$ZZ$273, 199, MATCH($B$1, resultados!$A$1:$ZZ$1, 0))</f>
        <v/>
      </c>
      <c r="B205">
        <f>INDEX(resultados!$A$2:$ZZ$273, 199, MATCH($B$2, resultados!$A$1:$ZZ$1, 0))</f>
        <v/>
      </c>
      <c r="C205">
        <f>INDEX(resultados!$A$2:$ZZ$273, 199, MATCH($B$3, resultados!$A$1:$ZZ$1, 0))</f>
        <v/>
      </c>
    </row>
    <row r="206">
      <c r="A206">
        <f>INDEX(resultados!$A$2:$ZZ$273, 200, MATCH($B$1, resultados!$A$1:$ZZ$1, 0))</f>
        <v/>
      </c>
      <c r="B206">
        <f>INDEX(resultados!$A$2:$ZZ$273, 200, MATCH($B$2, resultados!$A$1:$ZZ$1, 0))</f>
        <v/>
      </c>
      <c r="C206">
        <f>INDEX(resultados!$A$2:$ZZ$273, 200, MATCH($B$3, resultados!$A$1:$ZZ$1, 0))</f>
        <v/>
      </c>
    </row>
    <row r="207">
      <c r="A207">
        <f>INDEX(resultados!$A$2:$ZZ$273, 201, MATCH($B$1, resultados!$A$1:$ZZ$1, 0))</f>
        <v/>
      </c>
      <c r="B207">
        <f>INDEX(resultados!$A$2:$ZZ$273, 201, MATCH($B$2, resultados!$A$1:$ZZ$1, 0))</f>
        <v/>
      </c>
      <c r="C207">
        <f>INDEX(resultados!$A$2:$ZZ$273, 201, MATCH($B$3, resultados!$A$1:$ZZ$1, 0))</f>
        <v/>
      </c>
    </row>
    <row r="208">
      <c r="A208">
        <f>INDEX(resultados!$A$2:$ZZ$273, 202, MATCH($B$1, resultados!$A$1:$ZZ$1, 0))</f>
        <v/>
      </c>
      <c r="B208">
        <f>INDEX(resultados!$A$2:$ZZ$273, 202, MATCH($B$2, resultados!$A$1:$ZZ$1, 0))</f>
        <v/>
      </c>
      <c r="C208">
        <f>INDEX(resultados!$A$2:$ZZ$273, 202, MATCH($B$3, resultados!$A$1:$ZZ$1, 0))</f>
        <v/>
      </c>
    </row>
    <row r="209">
      <c r="A209">
        <f>INDEX(resultados!$A$2:$ZZ$273, 203, MATCH($B$1, resultados!$A$1:$ZZ$1, 0))</f>
        <v/>
      </c>
      <c r="B209">
        <f>INDEX(resultados!$A$2:$ZZ$273, 203, MATCH($B$2, resultados!$A$1:$ZZ$1, 0))</f>
        <v/>
      </c>
      <c r="C209">
        <f>INDEX(resultados!$A$2:$ZZ$273, 203, MATCH($B$3, resultados!$A$1:$ZZ$1, 0))</f>
        <v/>
      </c>
    </row>
    <row r="210">
      <c r="A210">
        <f>INDEX(resultados!$A$2:$ZZ$273, 204, MATCH($B$1, resultados!$A$1:$ZZ$1, 0))</f>
        <v/>
      </c>
      <c r="B210">
        <f>INDEX(resultados!$A$2:$ZZ$273, 204, MATCH($B$2, resultados!$A$1:$ZZ$1, 0))</f>
        <v/>
      </c>
      <c r="C210">
        <f>INDEX(resultados!$A$2:$ZZ$273, 204, MATCH($B$3, resultados!$A$1:$ZZ$1, 0))</f>
        <v/>
      </c>
    </row>
    <row r="211">
      <c r="A211">
        <f>INDEX(resultados!$A$2:$ZZ$273, 205, MATCH($B$1, resultados!$A$1:$ZZ$1, 0))</f>
        <v/>
      </c>
      <c r="B211">
        <f>INDEX(resultados!$A$2:$ZZ$273, 205, MATCH($B$2, resultados!$A$1:$ZZ$1, 0))</f>
        <v/>
      </c>
      <c r="C211">
        <f>INDEX(resultados!$A$2:$ZZ$273, 205, MATCH($B$3, resultados!$A$1:$ZZ$1, 0))</f>
        <v/>
      </c>
    </row>
    <row r="212">
      <c r="A212">
        <f>INDEX(resultados!$A$2:$ZZ$273, 206, MATCH($B$1, resultados!$A$1:$ZZ$1, 0))</f>
        <v/>
      </c>
      <c r="B212">
        <f>INDEX(resultados!$A$2:$ZZ$273, 206, MATCH($B$2, resultados!$A$1:$ZZ$1, 0))</f>
        <v/>
      </c>
      <c r="C212">
        <f>INDEX(resultados!$A$2:$ZZ$273, 206, MATCH($B$3, resultados!$A$1:$ZZ$1, 0))</f>
        <v/>
      </c>
    </row>
    <row r="213">
      <c r="A213">
        <f>INDEX(resultados!$A$2:$ZZ$273, 207, MATCH($B$1, resultados!$A$1:$ZZ$1, 0))</f>
        <v/>
      </c>
      <c r="B213">
        <f>INDEX(resultados!$A$2:$ZZ$273, 207, MATCH($B$2, resultados!$A$1:$ZZ$1, 0))</f>
        <v/>
      </c>
      <c r="C213">
        <f>INDEX(resultados!$A$2:$ZZ$273, 207, MATCH($B$3, resultados!$A$1:$ZZ$1, 0))</f>
        <v/>
      </c>
    </row>
    <row r="214">
      <c r="A214">
        <f>INDEX(resultados!$A$2:$ZZ$273, 208, MATCH($B$1, resultados!$A$1:$ZZ$1, 0))</f>
        <v/>
      </c>
      <c r="B214">
        <f>INDEX(resultados!$A$2:$ZZ$273, 208, MATCH($B$2, resultados!$A$1:$ZZ$1, 0))</f>
        <v/>
      </c>
      <c r="C214">
        <f>INDEX(resultados!$A$2:$ZZ$273, 208, MATCH($B$3, resultados!$A$1:$ZZ$1, 0))</f>
        <v/>
      </c>
    </row>
    <row r="215">
      <c r="A215">
        <f>INDEX(resultados!$A$2:$ZZ$273, 209, MATCH($B$1, resultados!$A$1:$ZZ$1, 0))</f>
        <v/>
      </c>
      <c r="B215">
        <f>INDEX(resultados!$A$2:$ZZ$273, 209, MATCH($B$2, resultados!$A$1:$ZZ$1, 0))</f>
        <v/>
      </c>
      <c r="C215">
        <f>INDEX(resultados!$A$2:$ZZ$273, 209, MATCH($B$3, resultados!$A$1:$ZZ$1, 0))</f>
        <v/>
      </c>
    </row>
    <row r="216">
      <c r="A216">
        <f>INDEX(resultados!$A$2:$ZZ$273, 210, MATCH($B$1, resultados!$A$1:$ZZ$1, 0))</f>
        <v/>
      </c>
      <c r="B216">
        <f>INDEX(resultados!$A$2:$ZZ$273, 210, MATCH($B$2, resultados!$A$1:$ZZ$1, 0))</f>
        <v/>
      </c>
      <c r="C216">
        <f>INDEX(resultados!$A$2:$ZZ$273, 210, MATCH($B$3, resultados!$A$1:$ZZ$1, 0))</f>
        <v/>
      </c>
    </row>
    <row r="217">
      <c r="A217">
        <f>INDEX(resultados!$A$2:$ZZ$273, 211, MATCH($B$1, resultados!$A$1:$ZZ$1, 0))</f>
        <v/>
      </c>
      <c r="B217">
        <f>INDEX(resultados!$A$2:$ZZ$273, 211, MATCH($B$2, resultados!$A$1:$ZZ$1, 0))</f>
        <v/>
      </c>
      <c r="C217">
        <f>INDEX(resultados!$A$2:$ZZ$273, 211, MATCH($B$3, resultados!$A$1:$ZZ$1, 0))</f>
        <v/>
      </c>
    </row>
    <row r="218">
      <c r="A218">
        <f>INDEX(resultados!$A$2:$ZZ$273, 212, MATCH($B$1, resultados!$A$1:$ZZ$1, 0))</f>
        <v/>
      </c>
      <c r="B218">
        <f>INDEX(resultados!$A$2:$ZZ$273, 212, MATCH($B$2, resultados!$A$1:$ZZ$1, 0))</f>
        <v/>
      </c>
      <c r="C218">
        <f>INDEX(resultados!$A$2:$ZZ$273, 212, MATCH($B$3, resultados!$A$1:$ZZ$1, 0))</f>
        <v/>
      </c>
    </row>
    <row r="219">
      <c r="A219">
        <f>INDEX(resultados!$A$2:$ZZ$273, 213, MATCH($B$1, resultados!$A$1:$ZZ$1, 0))</f>
        <v/>
      </c>
      <c r="B219">
        <f>INDEX(resultados!$A$2:$ZZ$273, 213, MATCH($B$2, resultados!$A$1:$ZZ$1, 0))</f>
        <v/>
      </c>
      <c r="C219">
        <f>INDEX(resultados!$A$2:$ZZ$273, 213, MATCH($B$3, resultados!$A$1:$ZZ$1, 0))</f>
        <v/>
      </c>
    </row>
    <row r="220">
      <c r="A220">
        <f>INDEX(resultados!$A$2:$ZZ$273, 214, MATCH($B$1, resultados!$A$1:$ZZ$1, 0))</f>
        <v/>
      </c>
      <c r="B220">
        <f>INDEX(resultados!$A$2:$ZZ$273, 214, MATCH($B$2, resultados!$A$1:$ZZ$1, 0))</f>
        <v/>
      </c>
      <c r="C220">
        <f>INDEX(resultados!$A$2:$ZZ$273, 214, MATCH($B$3, resultados!$A$1:$ZZ$1, 0))</f>
        <v/>
      </c>
    </row>
    <row r="221">
      <c r="A221">
        <f>INDEX(resultados!$A$2:$ZZ$273, 215, MATCH($B$1, resultados!$A$1:$ZZ$1, 0))</f>
        <v/>
      </c>
      <c r="B221">
        <f>INDEX(resultados!$A$2:$ZZ$273, 215, MATCH($B$2, resultados!$A$1:$ZZ$1, 0))</f>
        <v/>
      </c>
      <c r="C221">
        <f>INDEX(resultados!$A$2:$ZZ$273, 215, MATCH($B$3, resultados!$A$1:$ZZ$1, 0))</f>
        <v/>
      </c>
    </row>
    <row r="222">
      <c r="A222">
        <f>INDEX(resultados!$A$2:$ZZ$273, 216, MATCH($B$1, resultados!$A$1:$ZZ$1, 0))</f>
        <v/>
      </c>
      <c r="B222">
        <f>INDEX(resultados!$A$2:$ZZ$273, 216, MATCH($B$2, resultados!$A$1:$ZZ$1, 0))</f>
        <v/>
      </c>
      <c r="C222">
        <f>INDEX(resultados!$A$2:$ZZ$273, 216, MATCH($B$3, resultados!$A$1:$ZZ$1, 0))</f>
        <v/>
      </c>
    </row>
    <row r="223">
      <c r="A223">
        <f>INDEX(resultados!$A$2:$ZZ$273, 217, MATCH($B$1, resultados!$A$1:$ZZ$1, 0))</f>
        <v/>
      </c>
      <c r="B223">
        <f>INDEX(resultados!$A$2:$ZZ$273, 217, MATCH($B$2, resultados!$A$1:$ZZ$1, 0))</f>
        <v/>
      </c>
      <c r="C223">
        <f>INDEX(resultados!$A$2:$ZZ$273, 217, MATCH($B$3, resultados!$A$1:$ZZ$1, 0))</f>
        <v/>
      </c>
    </row>
    <row r="224">
      <c r="A224">
        <f>INDEX(resultados!$A$2:$ZZ$273, 218, MATCH($B$1, resultados!$A$1:$ZZ$1, 0))</f>
        <v/>
      </c>
      <c r="B224">
        <f>INDEX(resultados!$A$2:$ZZ$273, 218, MATCH($B$2, resultados!$A$1:$ZZ$1, 0))</f>
        <v/>
      </c>
      <c r="C224">
        <f>INDEX(resultados!$A$2:$ZZ$273, 218, MATCH($B$3, resultados!$A$1:$ZZ$1, 0))</f>
        <v/>
      </c>
    </row>
    <row r="225">
      <c r="A225">
        <f>INDEX(resultados!$A$2:$ZZ$273, 219, MATCH($B$1, resultados!$A$1:$ZZ$1, 0))</f>
        <v/>
      </c>
      <c r="B225">
        <f>INDEX(resultados!$A$2:$ZZ$273, 219, MATCH($B$2, resultados!$A$1:$ZZ$1, 0))</f>
        <v/>
      </c>
      <c r="C225">
        <f>INDEX(resultados!$A$2:$ZZ$273, 219, MATCH($B$3, resultados!$A$1:$ZZ$1, 0))</f>
        <v/>
      </c>
    </row>
    <row r="226">
      <c r="A226">
        <f>INDEX(resultados!$A$2:$ZZ$273, 220, MATCH($B$1, resultados!$A$1:$ZZ$1, 0))</f>
        <v/>
      </c>
      <c r="B226">
        <f>INDEX(resultados!$A$2:$ZZ$273, 220, MATCH($B$2, resultados!$A$1:$ZZ$1, 0))</f>
        <v/>
      </c>
      <c r="C226">
        <f>INDEX(resultados!$A$2:$ZZ$273, 220, MATCH($B$3, resultados!$A$1:$ZZ$1, 0))</f>
        <v/>
      </c>
    </row>
    <row r="227">
      <c r="A227">
        <f>INDEX(resultados!$A$2:$ZZ$273, 221, MATCH($B$1, resultados!$A$1:$ZZ$1, 0))</f>
        <v/>
      </c>
      <c r="B227">
        <f>INDEX(resultados!$A$2:$ZZ$273, 221, MATCH($B$2, resultados!$A$1:$ZZ$1, 0))</f>
        <v/>
      </c>
      <c r="C227">
        <f>INDEX(resultados!$A$2:$ZZ$273, 221, MATCH($B$3, resultados!$A$1:$ZZ$1, 0))</f>
        <v/>
      </c>
    </row>
    <row r="228">
      <c r="A228">
        <f>INDEX(resultados!$A$2:$ZZ$273, 222, MATCH($B$1, resultados!$A$1:$ZZ$1, 0))</f>
        <v/>
      </c>
      <c r="B228">
        <f>INDEX(resultados!$A$2:$ZZ$273, 222, MATCH($B$2, resultados!$A$1:$ZZ$1, 0))</f>
        <v/>
      </c>
      <c r="C228">
        <f>INDEX(resultados!$A$2:$ZZ$273, 222, MATCH($B$3, resultados!$A$1:$ZZ$1, 0))</f>
        <v/>
      </c>
    </row>
    <row r="229">
      <c r="A229">
        <f>INDEX(resultados!$A$2:$ZZ$273, 223, MATCH($B$1, resultados!$A$1:$ZZ$1, 0))</f>
        <v/>
      </c>
      <c r="B229">
        <f>INDEX(resultados!$A$2:$ZZ$273, 223, MATCH($B$2, resultados!$A$1:$ZZ$1, 0))</f>
        <v/>
      </c>
      <c r="C229">
        <f>INDEX(resultados!$A$2:$ZZ$273, 223, MATCH($B$3, resultados!$A$1:$ZZ$1, 0))</f>
        <v/>
      </c>
    </row>
    <row r="230">
      <c r="A230">
        <f>INDEX(resultados!$A$2:$ZZ$273, 224, MATCH($B$1, resultados!$A$1:$ZZ$1, 0))</f>
        <v/>
      </c>
      <c r="B230">
        <f>INDEX(resultados!$A$2:$ZZ$273, 224, MATCH($B$2, resultados!$A$1:$ZZ$1, 0))</f>
        <v/>
      </c>
      <c r="C230">
        <f>INDEX(resultados!$A$2:$ZZ$273, 224, MATCH($B$3, resultados!$A$1:$ZZ$1, 0))</f>
        <v/>
      </c>
    </row>
    <row r="231">
      <c r="A231">
        <f>INDEX(resultados!$A$2:$ZZ$273, 225, MATCH($B$1, resultados!$A$1:$ZZ$1, 0))</f>
        <v/>
      </c>
      <c r="B231">
        <f>INDEX(resultados!$A$2:$ZZ$273, 225, MATCH($B$2, resultados!$A$1:$ZZ$1, 0))</f>
        <v/>
      </c>
      <c r="C231">
        <f>INDEX(resultados!$A$2:$ZZ$273, 225, MATCH($B$3, resultados!$A$1:$ZZ$1, 0))</f>
        <v/>
      </c>
    </row>
    <row r="232">
      <c r="A232">
        <f>INDEX(resultados!$A$2:$ZZ$273, 226, MATCH($B$1, resultados!$A$1:$ZZ$1, 0))</f>
        <v/>
      </c>
      <c r="B232">
        <f>INDEX(resultados!$A$2:$ZZ$273, 226, MATCH($B$2, resultados!$A$1:$ZZ$1, 0))</f>
        <v/>
      </c>
      <c r="C232">
        <f>INDEX(resultados!$A$2:$ZZ$273, 226, MATCH($B$3, resultados!$A$1:$ZZ$1, 0))</f>
        <v/>
      </c>
    </row>
    <row r="233">
      <c r="A233">
        <f>INDEX(resultados!$A$2:$ZZ$273, 227, MATCH($B$1, resultados!$A$1:$ZZ$1, 0))</f>
        <v/>
      </c>
      <c r="B233">
        <f>INDEX(resultados!$A$2:$ZZ$273, 227, MATCH($B$2, resultados!$A$1:$ZZ$1, 0))</f>
        <v/>
      </c>
      <c r="C233">
        <f>INDEX(resultados!$A$2:$ZZ$273, 227, MATCH($B$3, resultados!$A$1:$ZZ$1, 0))</f>
        <v/>
      </c>
    </row>
    <row r="234">
      <c r="A234">
        <f>INDEX(resultados!$A$2:$ZZ$273, 228, MATCH($B$1, resultados!$A$1:$ZZ$1, 0))</f>
        <v/>
      </c>
      <c r="B234">
        <f>INDEX(resultados!$A$2:$ZZ$273, 228, MATCH($B$2, resultados!$A$1:$ZZ$1, 0))</f>
        <v/>
      </c>
      <c r="C234">
        <f>INDEX(resultados!$A$2:$ZZ$273, 228, MATCH($B$3, resultados!$A$1:$ZZ$1, 0))</f>
        <v/>
      </c>
    </row>
    <row r="235">
      <c r="A235">
        <f>INDEX(resultados!$A$2:$ZZ$273, 229, MATCH($B$1, resultados!$A$1:$ZZ$1, 0))</f>
        <v/>
      </c>
      <c r="B235">
        <f>INDEX(resultados!$A$2:$ZZ$273, 229, MATCH($B$2, resultados!$A$1:$ZZ$1, 0))</f>
        <v/>
      </c>
      <c r="C235">
        <f>INDEX(resultados!$A$2:$ZZ$273, 229, MATCH($B$3, resultados!$A$1:$ZZ$1, 0))</f>
        <v/>
      </c>
    </row>
    <row r="236">
      <c r="A236">
        <f>INDEX(resultados!$A$2:$ZZ$273, 230, MATCH($B$1, resultados!$A$1:$ZZ$1, 0))</f>
        <v/>
      </c>
      <c r="B236">
        <f>INDEX(resultados!$A$2:$ZZ$273, 230, MATCH($B$2, resultados!$A$1:$ZZ$1, 0))</f>
        <v/>
      </c>
      <c r="C236">
        <f>INDEX(resultados!$A$2:$ZZ$273, 230, MATCH($B$3, resultados!$A$1:$ZZ$1, 0))</f>
        <v/>
      </c>
    </row>
    <row r="237">
      <c r="A237">
        <f>INDEX(resultados!$A$2:$ZZ$273, 231, MATCH($B$1, resultados!$A$1:$ZZ$1, 0))</f>
        <v/>
      </c>
      <c r="B237">
        <f>INDEX(resultados!$A$2:$ZZ$273, 231, MATCH($B$2, resultados!$A$1:$ZZ$1, 0))</f>
        <v/>
      </c>
      <c r="C237">
        <f>INDEX(resultados!$A$2:$ZZ$273, 231, MATCH($B$3, resultados!$A$1:$ZZ$1, 0))</f>
        <v/>
      </c>
    </row>
    <row r="238">
      <c r="A238">
        <f>INDEX(resultados!$A$2:$ZZ$273, 232, MATCH($B$1, resultados!$A$1:$ZZ$1, 0))</f>
        <v/>
      </c>
      <c r="B238">
        <f>INDEX(resultados!$A$2:$ZZ$273, 232, MATCH($B$2, resultados!$A$1:$ZZ$1, 0))</f>
        <v/>
      </c>
      <c r="C238">
        <f>INDEX(resultados!$A$2:$ZZ$273, 232, MATCH($B$3, resultados!$A$1:$ZZ$1, 0))</f>
        <v/>
      </c>
    </row>
    <row r="239">
      <c r="A239">
        <f>INDEX(resultados!$A$2:$ZZ$273, 233, MATCH($B$1, resultados!$A$1:$ZZ$1, 0))</f>
        <v/>
      </c>
      <c r="B239">
        <f>INDEX(resultados!$A$2:$ZZ$273, 233, MATCH($B$2, resultados!$A$1:$ZZ$1, 0))</f>
        <v/>
      </c>
      <c r="C239">
        <f>INDEX(resultados!$A$2:$ZZ$273, 233, MATCH($B$3, resultados!$A$1:$ZZ$1, 0))</f>
        <v/>
      </c>
    </row>
    <row r="240">
      <c r="A240">
        <f>INDEX(resultados!$A$2:$ZZ$273, 234, MATCH($B$1, resultados!$A$1:$ZZ$1, 0))</f>
        <v/>
      </c>
      <c r="B240">
        <f>INDEX(resultados!$A$2:$ZZ$273, 234, MATCH($B$2, resultados!$A$1:$ZZ$1, 0))</f>
        <v/>
      </c>
      <c r="C240">
        <f>INDEX(resultados!$A$2:$ZZ$273, 234, MATCH($B$3, resultados!$A$1:$ZZ$1, 0))</f>
        <v/>
      </c>
    </row>
    <row r="241">
      <c r="A241">
        <f>INDEX(resultados!$A$2:$ZZ$273, 235, MATCH($B$1, resultados!$A$1:$ZZ$1, 0))</f>
        <v/>
      </c>
      <c r="B241">
        <f>INDEX(resultados!$A$2:$ZZ$273, 235, MATCH($B$2, resultados!$A$1:$ZZ$1, 0))</f>
        <v/>
      </c>
      <c r="C241">
        <f>INDEX(resultados!$A$2:$ZZ$273, 235, MATCH($B$3, resultados!$A$1:$ZZ$1, 0))</f>
        <v/>
      </c>
    </row>
    <row r="242">
      <c r="A242">
        <f>INDEX(resultados!$A$2:$ZZ$273, 236, MATCH($B$1, resultados!$A$1:$ZZ$1, 0))</f>
        <v/>
      </c>
      <c r="B242">
        <f>INDEX(resultados!$A$2:$ZZ$273, 236, MATCH($B$2, resultados!$A$1:$ZZ$1, 0))</f>
        <v/>
      </c>
      <c r="C242">
        <f>INDEX(resultados!$A$2:$ZZ$273, 236, MATCH($B$3, resultados!$A$1:$ZZ$1, 0))</f>
        <v/>
      </c>
    </row>
    <row r="243">
      <c r="A243">
        <f>INDEX(resultados!$A$2:$ZZ$273, 237, MATCH($B$1, resultados!$A$1:$ZZ$1, 0))</f>
        <v/>
      </c>
      <c r="B243">
        <f>INDEX(resultados!$A$2:$ZZ$273, 237, MATCH($B$2, resultados!$A$1:$ZZ$1, 0))</f>
        <v/>
      </c>
      <c r="C243">
        <f>INDEX(resultados!$A$2:$ZZ$273, 237, MATCH($B$3, resultados!$A$1:$ZZ$1, 0))</f>
        <v/>
      </c>
    </row>
    <row r="244">
      <c r="A244">
        <f>INDEX(resultados!$A$2:$ZZ$273, 238, MATCH($B$1, resultados!$A$1:$ZZ$1, 0))</f>
        <v/>
      </c>
      <c r="B244">
        <f>INDEX(resultados!$A$2:$ZZ$273, 238, MATCH($B$2, resultados!$A$1:$ZZ$1, 0))</f>
        <v/>
      </c>
      <c r="C244">
        <f>INDEX(resultados!$A$2:$ZZ$273, 238, MATCH($B$3, resultados!$A$1:$ZZ$1, 0))</f>
        <v/>
      </c>
    </row>
    <row r="245">
      <c r="A245">
        <f>INDEX(resultados!$A$2:$ZZ$273, 239, MATCH($B$1, resultados!$A$1:$ZZ$1, 0))</f>
        <v/>
      </c>
      <c r="B245">
        <f>INDEX(resultados!$A$2:$ZZ$273, 239, MATCH($B$2, resultados!$A$1:$ZZ$1, 0))</f>
        <v/>
      </c>
      <c r="C245">
        <f>INDEX(resultados!$A$2:$ZZ$273, 239, MATCH($B$3, resultados!$A$1:$ZZ$1, 0))</f>
        <v/>
      </c>
    </row>
    <row r="246">
      <c r="A246">
        <f>INDEX(resultados!$A$2:$ZZ$273, 240, MATCH($B$1, resultados!$A$1:$ZZ$1, 0))</f>
        <v/>
      </c>
      <c r="B246">
        <f>INDEX(resultados!$A$2:$ZZ$273, 240, MATCH($B$2, resultados!$A$1:$ZZ$1, 0))</f>
        <v/>
      </c>
      <c r="C246">
        <f>INDEX(resultados!$A$2:$ZZ$273, 240, MATCH($B$3, resultados!$A$1:$ZZ$1, 0))</f>
        <v/>
      </c>
    </row>
    <row r="247">
      <c r="A247">
        <f>INDEX(resultados!$A$2:$ZZ$273, 241, MATCH($B$1, resultados!$A$1:$ZZ$1, 0))</f>
        <v/>
      </c>
      <c r="B247">
        <f>INDEX(resultados!$A$2:$ZZ$273, 241, MATCH($B$2, resultados!$A$1:$ZZ$1, 0))</f>
        <v/>
      </c>
      <c r="C247">
        <f>INDEX(resultados!$A$2:$ZZ$273, 241, MATCH($B$3, resultados!$A$1:$ZZ$1, 0))</f>
        <v/>
      </c>
    </row>
    <row r="248">
      <c r="A248">
        <f>INDEX(resultados!$A$2:$ZZ$273, 242, MATCH($B$1, resultados!$A$1:$ZZ$1, 0))</f>
        <v/>
      </c>
      <c r="B248">
        <f>INDEX(resultados!$A$2:$ZZ$273, 242, MATCH($B$2, resultados!$A$1:$ZZ$1, 0))</f>
        <v/>
      </c>
      <c r="C248">
        <f>INDEX(resultados!$A$2:$ZZ$273, 242, MATCH($B$3, resultados!$A$1:$ZZ$1, 0))</f>
        <v/>
      </c>
    </row>
    <row r="249">
      <c r="A249">
        <f>INDEX(resultados!$A$2:$ZZ$273, 243, MATCH($B$1, resultados!$A$1:$ZZ$1, 0))</f>
        <v/>
      </c>
      <c r="B249">
        <f>INDEX(resultados!$A$2:$ZZ$273, 243, MATCH($B$2, resultados!$A$1:$ZZ$1, 0))</f>
        <v/>
      </c>
      <c r="C249">
        <f>INDEX(resultados!$A$2:$ZZ$273, 243, MATCH($B$3, resultados!$A$1:$ZZ$1, 0))</f>
        <v/>
      </c>
    </row>
    <row r="250">
      <c r="A250">
        <f>INDEX(resultados!$A$2:$ZZ$273, 244, MATCH($B$1, resultados!$A$1:$ZZ$1, 0))</f>
        <v/>
      </c>
      <c r="B250">
        <f>INDEX(resultados!$A$2:$ZZ$273, 244, MATCH($B$2, resultados!$A$1:$ZZ$1, 0))</f>
        <v/>
      </c>
      <c r="C250">
        <f>INDEX(resultados!$A$2:$ZZ$273, 244, MATCH($B$3, resultados!$A$1:$ZZ$1, 0))</f>
        <v/>
      </c>
    </row>
    <row r="251">
      <c r="A251">
        <f>INDEX(resultados!$A$2:$ZZ$273, 245, MATCH($B$1, resultados!$A$1:$ZZ$1, 0))</f>
        <v/>
      </c>
      <c r="B251">
        <f>INDEX(resultados!$A$2:$ZZ$273, 245, MATCH($B$2, resultados!$A$1:$ZZ$1, 0))</f>
        <v/>
      </c>
      <c r="C251">
        <f>INDEX(resultados!$A$2:$ZZ$273, 245, MATCH($B$3, resultados!$A$1:$ZZ$1, 0))</f>
        <v/>
      </c>
    </row>
    <row r="252">
      <c r="A252">
        <f>INDEX(resultados!$A$2:$ZZ$273, 246, MATCH($B$1, resultados!$A$1:$ZZ$1, 0))</f>
        <v/>
      </c>
      <c r="B252">
        <f>INDEX(resultados!$A$2:$ZZ$273, 246, MATCH($B$2, resultados!$A$1:$ZZ$1, 0))</f>
        <v/>
      </c>
      <c r="C252">
        <f>INDEX(resultados!$A$2:$ZZ$273, 246, MATCH($B$3, resultados!$A$1:$ZZ$1, 0))</f>
        <v/>
      </c>
    </row>
    <row r="253">
      <c r="A253">
        <f>INDEX(resultados!$A$2:$ZZ$273, 247, MATCH($B$1, resultados!$A$1:$ZZ$1, 0))</f>
        <v/>
      </c>
      <c r="B253">
        <f>INDEX(resultados!$A$2:$ZZ$273, 247, MATCH($B$2, resultados!$A$1:$ZZ$1, 0))</f>
        <v/>
      </c>
      <c r="C253">
        <f>INDEX(resultados!$A$2:$ZZ$273, 247, MATCH($B$3, resultados!$A$1:$ZZ$1, 0))</f>
        <v/>
      </c>
    </row>
    <row r="254">
      <c r="A254">
        <f>INDEX(resultados!$A$2:$ZZ$273, 248, MATCH($B$1, resultados!$A$1:$ZZ$1, 0))</f>
        <v/>
      </c>
      <c r="B254">
        <f>INDEX(resultados!$A$2:$ZZ$273, 248, MATCH($B$2, resultados!$A$1:$ZZ$1, 0))</f>
        <v/>
      </c>
      <c r="C254">
        <f>INDEX(resultados!$A$2:$ZZ$273, 248, MATCH($B$3, resultados!$A$1:$ZZ$1, 0))</f>
        <v/>
      </c>
    </row>
    <row r="255">
      <c r="A255">
        <f>INDEX(resultados!$A$2:$ZZ$273, 249, MATCH($B$1, resultados!$A$1:$ZZ$1, 0))</f>
        <v/>
      </c>
      <c r="B255">
        <f>INDEX(resultados!$A$2:$ZZ$273, 249, MATCH($B$2, resultados!$A$1:$ZZ$1, 0))</f>
        <v/>
      </c>
      <c r="C255">
        <f>INDEX(resultados!$A$2:$ZZ$273, 249, MATCH($B$3, resultados!$A$1:$ZZ$1, 0))</f>
        <v/>
      </c>
    </row>
    <row r="256">
      <c r="A256">
        <f>INDEX(resultados!$A$2:$ZZ$273, 250, MATCH($B$1, resultados!$A$1:$ZZ$1, 0))</f>
        <v/>
      </c>
      <c r="B256">
        <f>INDEX(resultados!$A$2:$ZZ$273, 250, MATCH($B$2, resultados!$A$1:$ZZ$1, 0))</f>
        <v/>
      </c>
      <c r="C256">
        <f>INDEX(resultados!$A$2:$ZZ$273, 250, MATCH($B$3, resultados!$A$1:$ZZ$1, 0))</f>
        <v/>
      </c>
    </row>
    <row r="257">
      <c r="A257">
        <f>INDEX(resultados!$A$2:$ZZ$273, 251, MATCH($B$1, resultados!$A$1:$ZZ$1, 0))</f>
        <v/>
      </c>
      <c r="B257">
        <f>INDEX(resultados!$A$2:$ZZ$273, 251, MATCH($B$2, resultados!$A$1:$ZZ$1, 0))</f>
        <v/>
      </c>
      <c r="C257">
        <f>INDEX(resultados!$A$2:$ZZ$273, 251, MATCH($B$3, resultados!$A$1:$ZZ$1, 0))</f>
        <v/>
      </c>
    </row>
    <row r="258">
      <c r="A258">
        <f>INDEX(resultados!$A$2:$ZZ$273, 252, MATCH($B$1, resultados!$A$1:$ZZ$1, 0))</f>
        <v/>
      </c>
      <c r="B258">
        <f>INDEX(resultados!$A$2:$ZZ$273, 252, MATCH($B$2, resultados!$A$1:$ZZ$1, 0))</f>
        <v/>
      </c>
      <c r="C258">
        <f>INDEX(resultados!$A$2:$ZZ$273, 252, MATCH($B$3, resultados!$A$1:$ZZ$1, 0))</f>
        <v/>
      </c>
    </row>
    <row r="259">
      <c r="A259">
        <f>INDEX(resultados!$A$2:$ZZ$273, 253, MATCH($B$1, resultados!$A$1:$ZZ$1, 0))</f>
        <v/>
      </c>
      <c r="B259">
        <f>INDEX(resultados!$A$2:$ZZ$273, 253, MATCH($B$2, resultados!$A$1:$ZZ$1, 0))</f>
        <v/>
      </c>
      <c r="C259">
        <f>INDEX(resultados!$A$2:$ZZ$273, 253, MATCH($B$3, resultados!$A$1:$ZZ$1, 0))</f>
        <v/>
      </c>
    </row>
    <row r="260">
      <c r="A260">
        <f>INDEX(resultados!$A$2:$ZZ$273, 254, MATCH($B$1, resultados!$A$1:$ZZ$1, 0))</f>
        <v/>
      </c>
      <c r="B260">
        <f>INDEX(resultados!$A$2:$ZZ$273, 254, MATCH($B$2, resultados!$A$1:$ZZ$1, 0))</f>
        <v/>
      </c>
      <c r="C260">
        <f>INDEX(resultados!$A$2:$ZZ$273, 254, MATCH($B$3, resultados!$A$1:$ZZ$1, 0))</f>
        <v/>
      </c>
    </row>
    <row r="261">
      <c r="A261">
        <f>INDEX(resultados!$A$2:$ZZ$273, 255, MATCH($B$1, resultados!$A$1:$ZZ$1, 0))</f>
        <v/>
      </c>
      <c r="B261">
        <f>INDEX(resultados!$A$2:$ZZ$273, 255, MATCH($B$2, resultados!$A$1:$ZZ$1, 0))</f>
        <v/>
      </c>
      <c r="C261">
        <f>INDEX(resultados!$A$2:$ZZ$273, 255, MATCH($B$3, resultados!$A$1:$ZZ$1, 0))</f>
        <v/>
      </c>
    </row>
    <row r="262">
      <c r="A262">
        <f>INDEX(resultados!$A$2:$ZZ$273, 256, MATCH($B$1, resultados!$A$1:$ZZ$1, 0))</f>
        <v/>
      </c>
      <c r="B262">
        <f>INDEX(resultados!$A$2:$ZZ$273, 256, MATCH($B$2, resultados!$A$1:$ZZ$1, 0))</f>
        <v/>
      </c>
      <c r="C262">
        <f>INDEX(resultados!$A$2:$ZZ$273, 256, MATCH($B$3, resultados!$A$1:$ZZ$1, 0))</f>
        <v/>
      </c>
    </row>
    <row r="263">
      <c r="A263">
        <f>INDEX(resultados!$A$2:$ZZ$273, 257, MATCH($B$1, resultados!$A$1:$ZZ$1, 0))</f>
        <v/>
      </c>
      <c r="B263">
        <f>INDEX(resultados!$A$2:$ZZ$273, 257, MATCH($B$2, resultados!$A$1:$ZZ$1, 0))</f>
        <v/>
      </c>
      <c r="C263">
        <f>INDEX(resultados!$A$2:$ZZ$273, 257, MATCH($B$3, resultados!$A$1:$ZZ$1, 0))</f>
        <v/>
      </c>
    </row>
    <row r="264">
      <c r="A264">
        <f>INDEX(resultados!$A$2:$ZZ$273, 258, MATCH($B$1, resultados!$A$1:$ZZ$1, 0))</f>
        <v/>
      </c>
      <c r="B264">
        <f>INDEX(resultados!$A$2:$ZZ$273, 258, MATCH($B$2, resultados!$A$1:$ZZ$1, 0))</f>
        <v/>
      </c>
      <c r="C264">
        <f>INDEX(resultados!$A$2:$ZZ$273, 258, MATCH($B$3, resultados!$A$1:$ZZ$1, 0))</f>
        <v/>
      </c>
    </row>
    <row r="265">
      <c r="A265">
        <f>INDEX(resultados!$A$2:$ZZ$273, 259, MATCH($B$1, resultados!$A$1:$ZZ$1, 0))</f>
        <v/>
      </c>
      <c r="B265">
        <f>INDEX(resultados!$A$2:$ZZ$273, 259, MATCH($B$2, resultados!$A$1:$ZZ$1, 0))</f>
        <v/>
      </c>
      <c r="C265">
        <f>INDEX(resultados!$A$2:$ZZ$273, 259, MATCH($B$3, resultados!$A$1:$ZZ$1, 0))</f>
        <v/>
      </c>
    </row>
    <row r="266">
      <c r="A266">
        <f>INDEX(resultados!$A$2:$ZZ$273, 260, MATCH($B$1, resultados!$A$1:$ZZ$1, 0))</f>
        <v/>
      </c>
      <c r="B266">
        <f>INDEX(resultados!$A$2:$ZZ$273, 260, MATCH($B$2, resultados!$A$1:$ZZ$1, 0))</f>
        <v/>
      </c>
      <c r="C266">
        <f>INDEX(resultados!$A$2:$ZZ$273, 260, MATCH($B$3, resultados!$A$1:$ZZ$1, 0))</f>
        <v/>
      </c>
    </row>
    <row r="267">
      <c r="A267">
        <f>INDEX(resultados!$A$2:$ZZ$273, 261, MATCH($B$1, resultados!$A$1:$ZZ$1, 0))</f>
        <v/>
      </c>
      <c r="B267">
        <f>INDEX(resultados!$A$2:$ZZ$273, 261, MATCH($B$2, resultados!$A$1:$ZZ$1, 0))</f>
        <v/>
      </c>
      <c r="C267">
        <f>INDEX(resultados!$A$2:$ZZ$273, 261, MATCH($B$3, resultados!$A$1:$ZZ$1, 0))</f>
        <v/>
      </c>
    </row>
    <row r="268">
      <c r="A268">
        <f>INDEX(resultados!$A$2:$ZZ$273, 262, MATCH($B$1, resultados!$A$1:$ZZ$1, 0))</f>
        <v/>
      </c>
      <c r="B268">
        <f>INDEX(resultados!$A$2:$ZZ$273, 262, MATCH($B$2, resultados!$A$1:$ZZ$1, 0))</f>
        <v/>
      </c>
      <c r="C268">
        <f>INDEX(resultados!$A$2:$ZZ$273, 262, MATCH($B$3, resultados!$A$1:$ZZ$1, 0))</f>
        <v/>
      </c>
    </row>
    <row r="269">
      <c r="A269">
        <f>INDEX(resultados!$A$2:$ZZ$273, 263, MATCH($B$1, resultados!$A$1:$ZZ$1, 0))</f>
        <v/>
      </c>
      <c r="B269">
        <f>INDEX(resultados!$A$2:$ZZ$273, 263, MATCH($B$2, resultados!$A$1:$ZZ$1, 0))</f>
        <v/>
      </c>
      <c r="C269">
        <f>INDEX(resultados!$A$2:$ZZ$273, 263, MATCH($B$3, resultados!$A$1:$ZZ$1, 0))</f>
        <v/>
      </c>
    </row>
    <row r="270">
      <c r="A270">
        <f>INDEX(resultados!$A$2:$ZZ$273, 264, MATCH($B$1, resultados!$A$1:$ZZ$1, 0))</f>
        <v/>
      </c>
      <c r="B270">
        <f>INDEX(resultados!$A$2:$ZZ$273, 264, MATCH($B$2, resultados!$A$1:$ZZ$1, 0))</f>
        <v/>
      </c>
      <c r="C270">
        <f>INDEX(resultados!$A$2:$ZZ$273, 264, MATCH($B$3, resultados!$A$1:$ZZ$1, 0))</f>
        <v/>
      </c>
    </row>
    <row r="271">
      <c r="A271">
        <f>INDEX(resultados!$A$2:$ZZ$273, 265, MATCH($B$1, resultados!$A$1:$ZZ$1, 0))</f>
        <v/>
      </c>
      <c r="B271">
        <f>INDEX(resultados!$A$2:$ZZ$273, 265, MATCH($B$2, resultados!$A$1:$ZZ$1, 0))</f>
        <v/>
      </c>
      <c r="C271">
        <f>INDEX(resultados!$A$2:$ZZ$273, 265, MATCH($B$3, resultados!$A$1:$ZZ$1, 0))</f>
        <v/>
      </c>
    </row>
    <row r="272">
      <c r="A272">
        <f>INDEX(resultados!$A$2:$ZZ$273, 266, MATCH($B$1, resultados!$A$1:$ZZ$1, 0))</f>
        <v/>
      </c>
      <c r="B272">
        <f>INDEX(resultados!$A$2:$ZZ$273, 266, MATCH($B$2, resultados!$A$1:$ZZ$1, 0))</f>
        <v/>
      </c>
      <c r="C272">
        <f>INDEX(resultados!$A$2:$ZZ$273, 266, MATCH($B$3, resultados!$A$1:$ZZ$1, 0))</f>
        <v/>
      </c>
    </row>
    <row r="273">
      <c r="A273">
        <f>INDEX(resultados!$A$2:$ZZ$273, 267, MATCH($B$1, resultados!$A$1:$ZZ$1, 0))</f>
        <v/>
      </c>
      <c r="B273">
        <f>INDEX(resultados!$A$2:$ZZ$273, 267, MATCH($B$2, resultados!$A$1:$ZZ$1, 0))</f>
        <v/>
      </c>
      <c r="C273">
        <f>INDEX(resultados!$A$2:$ZZ$273, 267, MATCH($B$3, resultados!$A$1:$ZZ$1, 0))</f>
        <v/>
      </c>
    </row>
    <row r="274">
      <c r="A274">
        <f>INDEX(resultados!$A$2:$ZZ$273, 268, MATCH($B$1, resultados!$A$1:$ZZ$1, 0))</f>
        <v/>
      </c>
      <c r="B274">
        <f>INDEX(resultados!$A$2:$ZZ$273, 268, MATCH($B$2, resultados!$A$1:$ZZ$1, 0))</f>
        <v/>
      </c>
      <c r="C274">
        <f>INDEX(resultados!$A$2:$ZZ$273, 268, MATCH($B$3, resultados!$A$1:$ZZ$1, 0))</f>
        <v/>
      </c>
    </row>
    <row r="275">
      <c r="A275">
        <f>INDEX(resultados!$A$2:$ZZ$273, 269, MATCH($B$1, resultados!$A$1:$ZZ$1, 0))</f>
        <v/>
      </c>
      <c r="B275">
        <f>INDEX(resultados!$A$2:$ZZ$273, 269, MATCH($B$2, resultados!$A$1:$ZZ$1, 0))</f>
        <v/>
      </c>
      <c r="C275">
        <f>INDEX(resultados!$A$2:$ZZ$273, 269, MATCH($B$3, resultados!$A$1:$ZZ$1, 0))</f>
        <v/>
      </c>
    </row>
    <row r="276">
      <c r="A276">
        <f>INDEX(resultados!$A$2:$ZZ$273, 270, MATCH($B$1, resultados!$A$1:$ZZ$1, 0))</f>
        <v/>
      </c>
      <c r="B276">
        <f>INDEX(resultados!$A$2:$ZZ$273, 270, MATCH($B$2, resultados!$A$1:$ZZ$1, 0))</f>
        <v/>
      </c>
      <c r="C276">
        <f>INDEX(resultados!$A$2:$ZZ$273, 270, MATCH($B$3, resultados!$A$1:$ZZ$1, 0))</f>
        <v/>
      </c>
    </row>
    <row r="277">
      <c r="A277">
        <f>INDEX(resultados!$A$2:$ZZ$273, 271, MATCH($B$1, resultados!$A$1:$ZZ$1, 0))</f>
        <v/>
      </c>
      <c r="B277">
        <f>INDEX(resultados!$A$2:$ZZ$273, 271, MATCH($B$2, resultados!$A$1:$ZZ$1, 0))</f>
        <v/>
      </c>
      <c r="C277">
        <f>INDEX(resultados!$A$2:$ZZ$273, 271, MATCH($B$3, resultados!$A$1:$ZZ$1, 0))</f>
        <v/>
      </c>
    </row>
    <row r="278">
      <c r="A278">
        <f>INDEX(resultados!$A$2:$ZZ$273, 272, MATCH($B$1, resultados!$A$1:$ZZ$1, 0))</f>
        <v/>
      </c>
      <c r="B278">
        <f>INDEX(resultados!$A$2:$ZZ$273, 272, MATCH($B$2, resultados!$A$1:$ZZ$1, 0))</f>
        <v/>
      </c>
      <c r="C278">
        <f>INDEX(resultados!$A$2:$ZZ$273, 272,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9.582599999999999</v>
      </c>
      <c r="E2" t="n">
        <v>10.44</v>
      </c>
      <c r="F2" t="n">
        <v>7.94</v>
      </c>
      <c r="G2" t="n">
        <v>11.34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57.03</v>
      </c>
      <c r="Q2" t="n">
        <v>190.33</v>
      </c>
      <c r="R2" t="n">
        <v>51.85</v>
      </c>
      <c r="S2" t="n">
        <v>24.3</v>
      </c>
      <c r="T2" t="n">
        <v>12789.18</v>
      </c>
      <c r="U2" t="n">
        <v>0.47</v>
      </c>
      <c r="V2" t="n">
        <v>0.79</v>
      </c>
      <c r="W2" t="n">
        <v>3.01</v>
      </c>
      <c r="X2" t="n">
        <v>0.83</v>
      </c>
      <c r="Y2" t="n">
        <v>2</v>
      </c>
      <c r="Z2" t="n">
        <v>10</v>
      </c>
      <c r="AA2" t="n">
        <v>47.46125103099702</v>
      </c>
      <c r="AB2" t="n">
        <v>64.93857750320825</v>
      </c>
      <c r="AC2" t="n">
        <v>58.74093080818179</v>
      </c>
      <c r="AD2" t="n">
        <v>47461.25103099702</v>
      </c>
      <c r="AE2" t="n">
        <v>64938.57750320825</v>
      </c>
      <c r="AF2" t="n">
        <v>2.62831129623821e-06</v>
      </c>
      <c r="AG2" t="n">
        <v>0.10875</v>
      </c>
      <c r="AH2" t="n">
        <v>58740.93080818179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10.3758</v>
      </c>
      <c r="E3" t="n">
        <v>9.640000000000001</v>
      </c>
      <c r="F3" t="n">
        <v>7.48</v>
      </c>
      <c r="G3" t="n">
        <v>22.45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18</v>
      </c>
      <c r="N3" t="n">
        <v>8.43</v>
      </c>
      <c r="O3" t="n">
        <v>9200.25</v>
      </c>
      <c r="P3" t="n">
        <v>52.03</v>
      </c>
      <c r="Q3" t="n">
        <v>190.13</v>
      </c>
      <c r="R3" t="n">
        <v>37.93</v>
      </c>
      <c r="S3" t="n">
        <v>24.3</v>
      </c>
      <c r="T3" t="n">
        <v>5934.96</v>
      </c>
      <c r="U3" t="n">
        <v>0.64</v>
      </c>
      <c r="V3" t="n">
        <v>0.84</v>
      </c>
      <c r="W3" t="n">
        <v>2.97</v>
      </c>
      <c r="X3" t="n">
        <v>0.37</v>
      </c>
      <c r="Y3" t="n">
        <v>2</v>
      </c>
      <c r="Z3" t="n">
        <v>10</v>
      </c>
      <c r="AA3" t="n">
        <v>40.63070757401189</v>
      </c>
      <c r="AB3" t="n">
        <v>55.59272660290072</v>
      </c>
      <c r="AC3" t="n">
        <v>50.2870348009101</v>
      </c>
      <c r="AD3" t="n">
        <v>40630.7075740119</v>
      </c>
      <c r="AE3" t="n">
        <v>55592.72660290072</v>
      </c>
      <c r="AF3" t="n">
        <v>2.845869841954003e-06</v>
      </c>
      <c r="AG3" t="n">
        <v>0.1004166666666667</v>
      </c>
      <c r="AH3" t="n">
        <v>50287.0348009101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10.6367</v>
      </c>
      <c r="E4" t="n">
        <v>9.4</v>
      </c>
      <c r="F4" t="n">
        <v>7.36</v>
      </c>
      <c r="G4" t="n">
        <v>33.95</v>
      </c>
      <c r="H4" t="n">
        <v>0.71</v>
      </c>
      <c r="I4" t="n">
        <v>13</v>
      </c>
      <c r="J4" t="n">
        <v>73.88</v>
      </c>
      <c r="K4" t="n">
        <v>32.27</v>
      </c>
      <c r="L4" t="n">
        <v>3</v>
      </c>
      <c r="M4" t="n">
        <v>11</v>
      </c>
      <c r="N4" t="n">
        <v>8.609999999999999</v>
      </c>
      <c r="O4" t="n">
        <v>9346.23</v>
      </c>
      <c r="P4" t="n">
        <v>49.31</v>
      </c>
      <c r="Q4" t="n">
        <v>190.03</v>
      </c>
      <c r="R4" t="n">
        <v>34.03</v>
      </c>
      <c r="S4" t="n">
        <v>24.3</v>
      </c>
      <c r="T4" t="n">
        <v>4022.29</v>
      </c>
      <c r="U4" t="n">
        <v>0.71</v>
      </c>
      <c r="V4" t="n">
        <v>0.85</v>
      </c>
      <c r="W4" t="n">
        <v>2.96</v>
      </c>
      <c r="X4" t="n">
        <v>0.25</v>
      </c>
      <c r="Y4" t="n">
        <v>2</v>
      </c>
      <c r="Z4" t="n">
        <v>10</v>
      </c>
      <c r="AA4" t="n">
        <v>38.10315099477173</v>
      </c>
      <c r="AB4" t="n">
        <v>52.13441218327462</v>
      </c>
      <c r="AC4" t="n">
        <v>47.15877705570804</v>
      </c>
      <c r="AD4" t="n">
        <v>38103.15099477173</v>
      </c>
      <c r="AE4" t="n">
        <v>52134.41218327462</v>
      </c>
      <c r="AF4" t="n">
        <v>2.917429378738231e-06</v>
      </c>
      <c r="AG4" t="n">
        <v>0.09791666666666667</v>
      </c>
      <c r="AH4" t="n">
        <v>47158.77705570804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10.7688</v>
      </c>
      <c r="E5" t="n">
        <v>9.289999999999999</v>
      </c>
      <c r="F5" t="n">
        <v>7.29</v>
      </c>
      <c r="G5" t="n">
        <v>43.72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46.66</v>
      </c>
      <c r="Q5" t="n">
        <v>190.05</v>
      </c>
      <c r="R5" t="n">
        <v>31.75</v>
      </c>
      <c r="S5" t="n">
        <v>24.3</v>
      </c>
      <c r="T5" t="n">
        <v>2899.64</v>
      </c>
      <c r="U5" t="n">
        <v>0.77</v>
      </c>
      <c r="V5" t="n">
        <v>0.86</v>
      </c>
      <c r="W5" t="n">
        <v>2.95</v>
      </c>
      <c r="X5" t="n">
        <v>0.18</v>
      </c>
      <c r="Y5" t="n">
        <v>2</v>
      </c>
      <c r="Z5" t="n">
        <v>10</v>
      </c>
      <c r="AA5" t="n">
        <v>36.21343583311323</v>
      </c>
      <c r="AB5" t="n">
        <v>49.54882053075688</v>
      </c>
      <c r="AC5" t="n">
        <v>44.81995064159822</v>
      </c>
      <c r="AD5" t="n">
        <v>36213.43583311323</v>
      </c>
      <c r="AE5" t="n">
        <v>49548.82053075688</v>
      </c>
      <c r="AF5" t="n">
        <v>2.953661708401691e-06</v>
      </c>
      <c r="AG5" t="n">
        <v>0.09677083333333332</v>
      </c>
      <c r="AH5" t="n">
        <v>44819.95064159822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10.847</v>
      </c>
      <c r="E6" t="n">
        <v>9.220000000000001</v>
      </c>
      <c r="F6" t="n">
        <v>7.25</v>
      </c>
      <c r="G6" t="n">
        <v>54.38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44.75</v>
      </c>
      <c r="Q6" t="n">
        <v>190.07</v>
      </c>
      <c r="R6" t="n">
        <v>30.41</v>
      </c>
      <c r="S6" t="n">
        <v>24.3</v>
      </c>
      <c r="T6" t="n">
        <v>2239.15</v>
      </c>
      <c r="U6" t="n">
        <v>0.8</v>
      </c>
      <c r="V6" t="n">
        <v>0.86</v>
      </c>
      <c r="W6" t="n">
        <v>2.96</v>
      </c>
      <c r="X6" t="n">
        <v>0.14</v>
      </c>
      <c r="Y6" t="n">
        <v>2</v>
      </c>
      <c r="Z6" t="n">
        <v>10</v>
      </c>
      <c r="AA6" t="n">
        <v>34.94719318421808</v>
      </c>
      <c r="AB6" t="n">
        <v>47.81629147586383</v>
      </c>
      <c r="AC6" t="n">
        <v>43.2527717280792</v>
      </c>
      <c r="AD6" t="n">
        <v>34947.19318421808</v>
      </c>
      <c r="AE6" t="n">
        <v>47816.29147586383</v>
      </c>
      <c r="AF6" t="n">
        <v>2.975110369867872e-06</v>
      </c>
      <c r="AG6" t="n">
        <v>0.09604166666666668</v>
      </c>
      <c r="AH6" t="n">
        <v>43252.77172807921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10.8535</v>
      </c>
      <c r="E7" t="n">
        <v>9.210000000000001</v>
      </c>
      <c r="F7" t="n">
        <v>7.25</v>
      </c>
      <c r="G7" t="n">
        <v>54.34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44.96</v>
      </c>
      <c r="Q7" t="n">
        <v>190.05</v>
      </c>
      <c r="R7" t="n">
        <v>30.23</v>
      </c>
      <c r="S7" t="n">
        <v>24.3</v>
      </c>
      <c r="T7" t="n">
        <v>2148.96</v>
      </c>
      <c r="U7" t="n">
        <v>0.8</v>
      </c>
      <c r="V7" t="n">
        <v>0.86</v>
      </c>
      <c r="W7" t="n">
        <v>2.96</v>
      </c>
      <c r="X7" t="n">
        <v>0.14</v>
      </c>
      <c r="Y7" t="n">
        <v>2</v>
      </c>
      <c r="Z7" t="n">
        <v>10</v>
      </c>
      <c r="AA7" t="n">
        <v>35.03241922881039</v>
      </c>
      <c r="AB7" t="n">
        <v>47.93290150998219</v>
      </c>
      <c r="AC7" t="n">
        <v>43.35825266420487</v>
      </c>
      <c r="AD7" t="n">
        <v>35032.41922881039</v>
      </c>
      <c r="AE7" t="n">
        <v>47932.90150998219</v>
      </c>
      <c r="AF7" t="n">
        <v>2.976893186997414e-06</v>
      </c>
      <c r="AG7" t="n">
        <v>0.09593750000000001</v>
      </c>
      <c r="AH7" t="n">
        <v>43358.25266420487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10.4466</v>
      </c>
      <c r="E2" t="n">
        <v>9.57</v>
      </c>
      <c r="F2" t="n">
        <v>7.6</v>
      </c>
      <c r="G2" t="n">
        <v>18.23</v>
      </c>
      <c r="H2" t="n">
        <v>0.43</v>
      </c>
      <c r="I2" t="n">
        <v>25</v>
      </c>
      <c r="J2" t="n">
        <v>39.78</v>
      </c>
      <c r="K2" t="n">
        <v>19.54</v>
      </c>
      <c r="L2" t="n">
        <v>1</v>
      </c>
      <c r="M2" t="n">
        <v>23</v>
      </c>
      <c r="N2" t="n">
        <v>4.24</v>
      </c>
      <c r="O2" t="n">
        <v>5140</v>
      </c>
      <c r="P2" t="n">
        <v>33.44</v>
      </c>
      <c r="Q2" t="n">
        <v>190.11</v>
      </c>
      <c r="R2" t="n">
        <v>41.34</v>
      </c>
      <c r="S2" t="n">
        <v>24.3</v>
      </c>
      <c r="T2" t="n">
        <v>7615.66</v>
      </c>
      <c r="U2" t="n">
        <v>0.59</v>
      </c>
      <c r="V2" t="n">
        <v>0.82</v>
      </c>
      <c r="W2" t="n">
        <v>2.98</v>
      </c>
      <c r="X2" t="n">
        <v>0.49</v>
      </c>
      <c r="Y2" t="n">
        <v>2</v>
      </c>
      <c r="Z2" t="n">
        <v>10</v>
      </c>
      <c r="AA2" t="n">
        <v>28.02576863681438</v>
      </c>
      <c r="AB2" t="n">
        <v>38.34609305845153</v>
      </c>
      <c r="AC2" t="n">
        <v>34.6863957560896</v>
      </c>
      <c r="AD2" t="n">
        <v>28025.76863681438</v>
      </c>
      <c r="AE2" t="n">
        <v>38346.09305845153</v>
      </c>
      <c r="AF2" t="n">
        <v>3.075328980857855e-06</v>
      </c>
      <c r="AG2" t="n">
        <v>0.0996875</v>
      </c>
      <c r="AH2" t="n">
        <v>34686.3957560896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10.8398</v>
      </c>
      <c r="E3" t="n">
        <v>9.23</v>
      </c>
      <c r="F3" t="n">
        <v>7.37</v>
      </c>
      <c r="G3" t="n">
        <v>31.59</v>
      </c>
      <c r="H3" t="n">
        <v>0.84</v>
      </c>
      <c r="I3" t="n">
        <v>14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30.04</v>
      </c>
      <c r="Q3" t="n">
        <v>190.05</v>
      </c>
      <c r="R3" t="n">
        <v>33.81</v>
      </c>
      <c r="S3" t="n">
        <v>24.3</v>
      </c>
      <c r="T3" t="n">
        <v>3906.23</v>
      </c>
      <c r="U3" t="n">
        <v>0.72</v>
      </c>
      <c r="V3" t="n">
        <v>0.85</v>
      </c>
      <c r="W3" t="n">
        <v>2.98</v>
      </c>
      <c r="X3" t="n">
        <v>0.26</v>
      </c>
      <c r="Y3" t="n">
        <v>2</v>
      </c>
      <c r="Z3" t="n">
        <v>10</v>
      </c>
      <c r="AA3" t="n">
        <v>25.10667705305723</v>
      </c>
      <c r="AB3" t="n">
        <v>34.35206317234256</v>
      </c>
      <c r="AC3" t="n">
        <v>31.07355047664284</v>
      </c>
      <c r="AD3" t="n">
        <v>25106.67705305723</v>
      </c>
      <c r="AE3" t="n">
        <v>34352.06317234256</v>
      </c>
      <c r="AF3" t="n">
        <v>3.191081412775734e-06</v>
      </c>
      <c r="AG3" t="n">
        <v>0.09614583333333333</v>
      </c>
      <c r="AH3" t="n">
        <v>31073.55047664284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7.7725</v>
      </c>
      <c r="E2" t="n">
        <v>12.87</v>
      </c>
      <c r="F2" t="n">
        <v>8.56</v>
      </c>
      <c r="G2" t="n">
        <v>7.13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98.81</v>
      </c>
      <c r="Q2" t="n">
        <v>190.73</v>
      </c>
      <c r="R2" t="n">
        <v>71.11</v>
      </c>
      <c r="S2" t="n">
        <v>24.3</v>
      </c>
      <c r="T2" t="n">
        <v>22265.84</v>
      </c>
      <c r="U2" t="n">
        <v>0.34</v>
      </c>
      <c r="V2" t="n">
        <v>0.73</v>
      </c>
      <c r="W2" t="n">
        <v>3.05</v>
      </c>
      <c r="X2" t="n">
        <v>1.44</v>
      </c>
      <c r="Y2" t="n">
        <v>2</v>
      </c>
      <c r="Z2" t="n">
        <v>10</v>
      </c>
      <c r="AA2" t="n">
        <v>95.82810457956781</v>
      </c>
      <c r="AB2" t="n">
        <v>131.1162403233125</v>
      </c>
      <c r="AC2" t="n">
        <v>118.6026903696895</v>
      </c>
      <c r="AD2" t="n">
        <v>95828.10457956781</v>
      </c>
      <c r="AE2" t="n">
        <v>131116.2403233125</v>
      </c>
      <c r="AF2" t="n">
        <v>1.913524022970825e-06</v>
      </c>
      <c r="AG2" t="n">
        <v>0.1340625</v>
      </c>
      <c r="AH2" t="n">
        <v>118602.6903696895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9.1389</v>
      </c>
      <c r="E3" t="n">
        <v>10.94</v>
      </c>
      <c r="F3" t="n">
        <v>7.76</v>
      </c>
      <c r="G3" t="n">
        <v>14.11</v>
      </c>
      <c r="H3" t="n">
        <v>0.25</v>
      </c>
      <c r="I3" t="n">
        <v>33</v>
      </c>
      <c r="J3" t="n">
        <v>143.17</v>
      </c>
      <c r="K3" t="n">
        <v>47.83</v>
      </c>
      <c r="L3" t="n">
        <v>2</v>
      </c>
      <c r="M3" t="n">
        <v>31</v>
      </c>
      <c r="N3" t="n">
        <v>23.34</v>
      </c>
      <c r="O3" t="n">
        <v>17891.86</v>
      </c>
      <c r="P3" t="n">
        <v>88.95999999999999</v>
      </c>
      <c r="Q3" t="n">
        <v>190.27</v>
      </c>
      <c r="R3" t="n">
        <v>46.21</v>
      </c>
      <c r="S3" t="n">
        <v>24.3</v>
      </c>
      <c r="T3" t="n">
        <v>10011.48</v>
      </c>
      <c r="U3" t="n">
        <v>0.53</v>
      </c>
      <c r="V3" t="n">
        <v>0.8100000000000001</v>
      </c>
      <c r="W3" t="n">
        <v>3</v>
      </c>
      <c r="X3" t="n">
        <v>0.65</v>
      </c>
      <c r="Y3" t="n">
        <v>2</v>
      </c>
      <c r="Z3" t="n">
        <v>10</v>
      </c>
      <c r="AA3" t="n">
        <v>73.92082796255069</v>
      </c>
      <c r="AB3" t="n">
        <v>101.1417379750911</v>
      </c>
      <c r="AC3" t="n">
        <v>91.48891245609455</v>
      </c>
      <c r="AD3" t="n">
        <v>73920.82796255068</v>
      </c>
      <c r="AE3" t="n">
        <v>101141.7379750911</v>
      </c>
      <c r="AF3" t="n">
        <v>2.249920192155429e-06</v>
      </c>
      <c r="AG3" t="n">
        <v>0.1139583333333333</v>
      </c>
      <c r="AH3" t="n">
        <v>91488.91245609455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9.616400000000001</v>
      </c>
      <c r="E4" t="n">
        <v>10.4</v>
      </c>
      <c r="F4" t="n">
        <v>7.54</v>
      </c>
      <c r="G4" t="n">
        <v>20.55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85.61</v>
      </c>
      <c r="Q4" t="n">
        <v>190.11</v>
      </c>
      <c r="R4" t="n">
        <v>39.39</v>
      </c>
      <c r="S4" t="n">
        <v>24.3</v>
      </c>
      <c r="T4" t="n">
        <v>6657.43</v>
      </c>
      <c r="U4" t="n">
        <v>0.62</v>
      </c>
      <c r="V4" t="n">
        <v>0.83</v>
      </c>
      <c r="W4" t="n">
        <v>2.98</v>
      </c>
      <c r="X4" t="n">
        <v>0.43</v>
      </c>
      <c r="Y4" t="n">
        <v>2</v>
      </c>
      <c r="Z4" t="n">
        <v>10</v>
      </c>
      <c r="AA4" t="n">
        <v>67.92395384937051</v>
      </c>
      <c r="AB4" t="n">
        <v>92.93655025002823</v>
      </c>
      <c r="AC4" t="n">
        <v>84.06681633145571</v>
      </c>
      <c r="AD4" t="n">
        <v>67923.9538493705</v>
      </c>
      <c r="AE4" t="n">
        <v>92936.55025002823</v>
      </c>
      <c r="AF4" t="n">
        <v>2.367476669603943e-06</v>
      </c>
      <c r="AG4" t="n">
        <v>0.1083333333333333</v>
      </c>
      <c r="AH4" t="n">
        <v>84066.81633145572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9.8947</v>
      </c>
      <c r="E5" t="n">
        <v>10.11</v>
      </c>
      <c r="F5" t="n">
        <v>7.42</v>
      </c>
      <c r="G5" t="n">
        <v>27.81</v>
      </c>
      <c r="H5" t="n">
        <v>0.49</v>
      </c>
      <c r="I5" t="n">
        <v>16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83.45999999999999</v>
      </c>
      <c r="Q5" t="n">
        <v>190.04</v>
      </c>
      <c r="R5" t="n">
        <v>35.63</v>
      </c>
      <c r="S5" t="n">
        <v>24.3</v>
      </c>
      <c r="T5" t="n">
        <v>4809.65</v>
      </c>
      <c r="U5" t="n">
        <v>0.68</v>
      </c>
      <c r="V5" t="n">
        <v>0.84</v>
      </c>
      <c r="W5" t="n">
        <v>2.97</v>
      </c>
      <c r="X5" t="n">
        <v>0.31</v>
      </c>
      <c r="Y5" t="n">
        <v>2</v>
      </c>
      <c r="Z5" t="n">
        <v>10</v>
      </c>
      <c r="AA5" t="n">
        <v>64.60575563194573</v>
      </c>
      <c r="AB5" t="n">
        <v>88.39644506037617</v>
      </c>
      <c r="AC5" t="n">
        <v>79.96001240902496</v>
      </c>
      <c r="AD5" t="n">
        <v>64605.75563194573</v>
      </c>
      <c r="AE5" t="n">
        <v>88396.44506037617</v>
      </c>
      <c r="AF5" t="n">
        <v>2.435991785151422e-06</v>
      </c>
      <c r="AG5" t="n">
        <v>0.1053125</v>
      </c>
      <c r="AH5" t="n">
        <v>79960.01240902496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10.0399</v>
      </c>
      <c r="E6" t="n">
        <v>9.960000000000001</v>
      </c>
      <c r="F6" t="n">
        <v>7.36</v>
      </c>
      <c r="G6" t="n">
        <v>33.95</v>
      </c>
      <c r="H6" t="n">
        <v>0.6</v>
      </c>
      <c r="I6" t="n">
        <v>13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82.13</v>
      </c>
      <c r="Q6" t="n">
        <v>190.09</v>
      </c>
      <c r="R6" t="n">
        <v>33.99</v>
      </c>
      <c r="S6" t="n">
        <v>24.3</v>
      </c>
      <c r="T6" t="n">
        <v>4000.29</v>
      </c>
      <c r="U6" t="n">
        <v>0.71</v>
      </c>
      <c r="V6" t="n">
        <v>0.85</v>
      </c>
      <c r="W6" t="n">
        <v>2.96</v>
      </c>
      <c r="X6" t="n">
        <v>0.25</v>
      </c>
      <c r="Y6" t="n">
        <v>2</v>
      </c>
      <c r="Z6" t="n">
        <v>10</v>
      </c>
      <c r="AA6" t="n">
        <v>62.84032704596878</v>
      </c>
      <c r="AB6" t="n">
        <v>85.98090778383134</v>
      </c>
      <c r="AC6" t="n">
        <v>77.77501061992493</v>
      </c>
      <c r="AD6" t="n">
        <v>62840.32704596878</v>
      </c>
      <c r="AE6" t="n">
        <v>85980.90778383134</v>
      </c>
      <c r="AF6" t="n">
        <v>2.471738801958802e-06</v>
      </c>
      <c r="AG6" t="n">
        <v>0.10375</v>
      </c>
      <c r="AH6" t="n">
        <v>77775.01061992493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10.1514</v>
      </c>
      <c r="E7" t="n">
        <v>9.85</v>
      </c>
      <c r="F7" t="n">
        <v>7.3</v>
      </c>
      <c r="G7" t="n">
        <v>39.84</v>
      </c>
      <c r="H7" t="n">
        <v>0.71</v>
      </c>
      <c r="I7" t="n">
        <v>11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80.53</v>
      </c>
      <c r="Q7" t="n">
        <v>190.03</v>
      </c>
      <c r="R7" t="n">
        <v>32.32</v>
      </c>
      <c r="S7" t="n">
        <v>24.3</v>
      </c>
      <c r="T7" t="n">
        <v>3175.58</v>
      </c>
      <c r="U7" t="n">
        <v>0.75</v>
      </c>
      <c r="V7" t="n">
        <v>0.86</v>
      </c>
      <c r="W7" t="n">
        <v>2.96</v>
      </c>
      <c r="X7" t="n">
        <v>0.2</v>
      </c>
      <c r="Y7" t="n">
        <v>2</v>
      </c>
      <c r="Z7" t="n">
        <v>10</v>
      </c>
      <c r="AA7" t="n">
        <v>61.17808481519418</v>
      </c>
      <c r="AB7" t="n">
        <v>83.70655463073503</v>
      </c>
      <c r="AC7" t="n">
        <v>75.71771853968474</v>
      </c>
      <c r="AD7" t="n">
        <v>61178.08481519418</v>
      </c>
      <c r="AE7" t="n">
        <v>83706.55463073503</v>
      </c>
      <c r="AF7" t="n">
        <v>2.499189162661439e-06</v>
      </c>
      <c r="AG7" t="n">
        <v>0.1026041666666667</v>
      </c>
      <c r="AH7" t="n">
        <v>75717.71853968473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10.2009</v>
      </c>
      <c r="E8" t="n">
        <v>9.800000000000001</v>
      </c>
      <c r="F8" t="n">
        <v>7.29</v>
      </c>
      <c r="G8" t="n">
        <v>43.72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79.45999999999999</v>
      </c>
      <c r="Q8" t="n">
        <v>190.06</v>
      </c>
      <c r="R8" t="n">
        <v>31.77</v>
      </c>
      <c r="S8" t="n">
        <v>24.3</v>
      </c>
      <c r="T8" t="n">
        <v>2905.19</v>
      </c>
      <c r="U8" t="n">
        <v>0.76</v>
      </c>
      <c r="V8" t="n">
        <v>0.86</v>
      </c>
      <c r="W8" t="n">
        <v>2.95</v>
      </c>
      <c r="X8" t="n">
        <v>0.18</v>
      </c>
      <c r="Y8" t="n">
        <v>2</v>
      </c>
      <c r="Z8" t="n">
        <v>10</v>
      </c>
      <c r="AA8" t="n">
        <v>60.29632583957408</v>
      </c>
      <c r="AB8" t="n">
        <v>82.50009309983166</v>
      </c>
      <c r="AC8" t="n">
        <v>74.626400004011</v>
      </c>
      <c r="AD8" t="n">
        <v>60296.32583957408</v>
      </c>
      <c r="AE8" t="n">
        <v>82500.09309983166</v>
      </c>
      <c r="AF8" t="n">
        <v>2.511375645663956e-06</v>
      </c>
      <c r="AG8" t="n">
        <v>0.1020833333333333</v>
      </c>
      <c r="AH8" t="n">
        <v>74626.400004011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10.301</v>
      </c>
      <c r="E9" t="n">
        <v>9.710000000000001</v>
      </c>
      <c r="F9" t="n">
        <v>7.25</v>
      </c>
      <c r="G9" t="n">
        <v>54.36</v>
      </c>
      <c r="H9" t="n">
        <v>0.9399999999999999</v>
      </c>
      <c r="I9" t="n">
        <v>8</v>
      </c>
      <c r="J9" t="n">
        <v>151.46</v>
      </c>
      <c r="K9" t="n">
        <v>47.83</v>
      </c>
      <c r="L9" t="n">
        <v>8</v>
      </c>
      <c r="M9" t="n">
        <v>6</v>
      </c>
      <c r="N9" t="n">
        <v>25.63</v>
      </c>
      <c r="O9" t="n">
        <v>18913.66</v>
      </c>
      <c r="P9" t="n">
        <v>78.20999999999999</v>
      </c>
      <c r="Q9" t="n">
        <v>190.03</v>
      </c>
      <c r="R9" t="n">
        <v>30.52</v>
      </c>
      <c r="S9" t="n">
        <v>24.3</v>
      </c>
      <c r="T9" t="n">
        <v>2293.89</v>
      </c>
      <c r="U9" t="n">
        <v>0.8</v>
      </c>
      <c r="V9" t="n">
        <v>0.86</v>
      </c>
      <c r="W9" t="n">
        <v>2.95</v>
      </c>
      <c r="X9" t="n">
        <v>0.14</v>
      </c>
      <c r="Y9" t="n">
        <v>2</v>
      </c>
      <c r="Z9" t="n">
        <v>10</v>
      </c>
      <c r="AA9" t="n">
        <v>58.97918757708864</v>
      </c>
      <c r="AB9" t="n">
        <v>80.69792642106093</v>
      </c>
      <c r="AC9" t="n">
        <v>72.99622958370476</v>
      </c>
      <c r="AD9" t="n">
        <v>58979.18757708865</v>
      </c>
      <c r="AE9" t="n">
        <v>80697.92642106093</v>
      </c>
      <c r="AF9" t="n">
        <v>2.536019422402377e-06</v>
      </c>
      <c r="AG9" t="n">
        <v>0.1011458333333333</v>
      </c>
      <c r="AH9" t="n">
        <v>72996.22958370476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10.3078</v>
      </c>
      <c r="E10" t="n">
        <v>9.699999999999999</v>
      </c>
      <c r="F10" t="n">
        <v>7.24</v>
      </c>
      <c r="G10" t="n">
        <v>54.31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77.41</v>
      </c>
      <c r="Q10" t="n">
        <v>190.02</v>
      </c>
      <c r="R10" t="n">
        <v>30.32</v>
      </c>
      <c r="S10" t="n">
        <v>24.3</v>
      </c>
      <c r="T10" t="n">
        <v>2192.77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58.49719351107463</v>
      </c>
      <c r="AB10" t="n">
        <v>80.03844087586343</v>
      </c>
      <c r="AC10" t="n">
        <v>72.39968441334692</v>
      </c>
      <c r="AD10" t="n">
        <v>58497.19351107463</v>
      </c>
      <c r="AE10" t="n">
        <v>80038.44087586342</v>
      </c>
      <c r="AF10" t="n">
        <v>2.537693525117874e-06</v>
      </c>
      <c r="AG10" t="n">
        <v>0.1010416666666667</v>
      </c>
      <c r="AH10" t="n">
        <v>72399.68441334691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10.3523</v>
      </c>
      <c r="E11" t="n">
        <v>9.66</v>
      </c>
      <c r="F11" t="n">
        <v>7.23</v>
      </c>
      <c r="G11" t="n">
        <v>61.96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76.81</v>
      </c>
      <c r="Q11" t="n">
        <v>190</v>
      </c>
      <c r="R11" t="n">
        <v>29.99</v>
      </c>
      <c r="S11" t="n">
        <v>24.3</v>
      </c>
      <c r="T11" t="n">
        <v>2034.17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57.91579477993399</v>
      </c>
      <c r="AB11" t="n">
        <v>79.24294548241545</v>
      </c>
      <c r="AC11" t="n">
        <v>71.68010998376454</v>
      </c>
      <c r="AD11" t="n">
        <v>57915.79477993399</v>
      </c>
      <c r="AE11" t="n">
        <v>79242.94548241545</v>
      </c>
      <c r="AF11" t="n">
        <v>2.548649050241348e-06</v>
      </c>
      <c r="AG11" t="n">
        <v>0.100625</v>
      </c>
      <c r="AH11" t="n">
        <v>71680.10998376455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10.4179</v>
      </c>
      <c r="E12" t="n">
        <v>9.6</v>
      </c>
      <c r="F12" t="n">
        <v>7.2</v>
      </c>
      <c r="G12" t="n">
        <v>71.97</v>
      </c>
      <c r="H12" t="n">
        <v>1.25</v>
      </c>
      <c r="I12" t="n">
        <v>6</v>
      </c>
      <c r="J12" t="n">
        <v>155.66</v>
      </c>
      <c r="K12" t="n">
        <v>47.83</v>
      </c>
      <c r="L12" t="n">
        <v>11</v>
      </c>
      <c r="M12" t="n">
        <v>4</v>
      </c>
      <c r="N12" t="n">
        <v>26.83</v>
      </c>
      <c r="O12" t="n">
        <v>19431.82</v>
      </c>
      <c r="P12" t="n">
        <v>75.08</v>
      </c>
      <c r="Q12" t="n">
        <v>189.97</v>
      </c>
      <c r="R12" t="n">
        <v>29.02</v>
      </c>
      <c r="S12" t="n">
        <v>24.3</v>
      </c>
      <c r="T12" t="n">
        <v>1552.1</v>
      </c>
      <c r="U12" t="n">
        <v>0.84</v>
      </c>
      <c r="V12" t="n">
        <v>0.87</v>
      </c>
      <c r="W12" t="n">
        <v>2.95</v>
      </c>
      <c r="X12" t="n">
        <v>0.09</v>
      </c>
      <c r="Y12" t="n">
        <v>2</v>
      </c>
      <c r="Z12" t="n">
        <v>10</v>
      </c>
      <c r="AA12" t="n">
        <v>56.59330498914648</v>
      </c>
      <c r="AB12" t="n">
        <v>77.43345660652905</v>
      </c>
      <c r="AC12" t="n">
        <v>70.04331618655857</v>
      </c>
      <c r="AD12" t="n">
        <v>56593.30498914648</v>
      </c>
      <c r="AE12" t="n">
        <v>77433.45660652904</v>
      </c>
      <c r="AF12" t="n">
        <v>2.564799217614378e-06</v>
      </c>
      <c r="AG12" t="n">
        <v>0.09999999999999999</v>
      </c>
      <c r="AH12" t="n">
        <v>70043.31618655857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10.4115</v>
      </c>
      <c r="E13" t="n">
        <v>9.6</v>
      </c>
      <c r="F13" t="n">
        <v>7.2</v>
      </c>
      <c r="G13" t="n">
        <v>72.03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74.89</v>
      </c>
      <c r="Q13" t="n">
        <v>190</v>
      </c>
      <c r="R13" t="n">
        <v>29.29</v>
      </c>
      <c r="S13" t="n">
        <v>24.3</v>
      </c>
      <c r="T13" t="n">
        <v>1687.39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56.52760574081612</v>
      </c>
      <c r="AB13" t="n">
        <v>77.3435639965172</v>
      </c>
      <c r="AC13" t="n">
        <v>69.96200280108118</v>
      </c>
      <c r="AD13" t="n">
        <v>56527.60574081612</v>
      </c>
      <c r="AE13" t="n">
        <v>77343.5639965172</v>
      </c>
      <c r="AF13" t="n">
        <v>2.563223591529205e-06</v>
      </c>
      <c r="AG13" t="n">
        <v>0.09999999999999999</v>
      </c>
      <c r="AH13" t="n">
        <v>69962.00280108118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10.4016</v>
      </c>
      <c r="E14" t="n">
        <v>9.609999999999999</v>
      </c>
      <c r="F14" t="n">
        <v>7.21</v>
      </c>
      <c r="G14" t="n">
        <v>72.12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73.3</v>
      </c>
      <c r="Q14" t="n">
        <v>189.99</v>
      </c>
      <c r="R14" t="n">
        <v>29.47</v>
      </c>
      <c r="S14" t="n">
        <v>24.3</v>
      </c>
      <c r="T14" t="n">
        <v>1779.77</v>
      </c>
      <c r="U14" t="n">
        <v>0.82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55.7695201410264</v>
      </c>
      <c r="AB14" t="n">
        <v>76.30631783450916</v>
      </c>
      <c r="AC14" t="n">
        <v>69.02374995699071</v>
      </c>
      <c r="AD14" t="n">
        <v>55769.5201410264</v>
      </c>
      <c r="AE14" t="n">
        <v>76306.31783450916</v>
      </c>
      <c r="AF14" t="n">
        <v>2.560786294928701e-06</v>
      </c>
      <c r="AG14" t="n">
        <v>0.1001041666666667</v>
      </c>
      <c r="AH14" t="n">
        <v>69023.74995699071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10.463</v>
      </c>
      <c r="E15" t="n">
        <v>9.56</v>
      </c>
      <c r="F15" t="n">
        <v>7.18</v>
      </c>
      <c r="G15" t="n">
        <v>86.22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72.94</v>
      </c>
      <c r="Q15" t="n">
        <v>190.03</v>
      </c>
      <c r="R15" t="n">
        <v>28.63</v>
      </c>
      <c r="S15" t="n">
        <v>24.3</v>
      </c>
      <c r="T15" t="n">
        <v>1362.12</v>
      </c>
      <c r="U15" t="n">
        <v>0.85</v>
      </c>
      <c r="V15" t="n">
        <v>0.87</v>
      </c>
      <c r="W15" t="n">
        <v>2.95</v>
      </c>
      <c r="X15" t="n">
        <v>0.08</v>
      </c>
      <c r="Y15" t="n">
        <v>2</v>
      </c>
      <c r="Z15" t="n">
        <v>10</v>
      </c>
      <c r="AA15" t="n">
        <v>55.20063901093618</v>
      </c>
      <c r="AB15" t="n">
        <v>75.52794957505591</v>
      </c>
      <c r="AC15" t="n">
        <v>68.31966807177272</v>
      </c>
      <c r="AD15" t="n">
        <v>55200.63901093618</v>
      </c>
      <c r="AE15" t="n">
        <v>75527.94957505591</v>
      </c>
      <c r="AF15" t="n">
        <v>2.575902457683338e-06</v>
      </c>
      <c r="AG15" t="n">
        <v>0.09958333333333334</v>
      </c>
      <c r="AH15" t="n">
        <v>68319.66807177273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10.4666</v>
      </c>
      <c r="E16" t="n">
        <v>9.550000000000001</v>
      </c>
      <c r="F16" t="n">
        <v>7.18</v>
      </c>
      <c r="G16" t="n">
        <v>86.18000000000001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72.12</v>
      </c>
      <c r="Q16" t="n">
        <v>189.99</v>
      </c>
      <c r="R16" t="n">
        <v>28.48</v>
      </c>
      <c r="S16" t="n">
        <v>24.3</v>
      </c>
      <c r="T16" t="n">
        <v>1289.39</v>
      </c>
      <c r="U16" t="n">
        <v>0.85</v>
      </c>
      <c r="V16" t="n">
        <v>0.87</v>
      </c>
      <c r="W16" t="n">
        <v>2.95</v>
      </c>
      <c r="X16" t="n">
        <v>0.07000000000000001</v>
      </c>
      <c r="Y16" t="n">
        <v>2</v>
      </c>
      <c r="Z16" t="n">
        <v>10</v>
      </c>
      <c r="AA16" t="n">
        <v>54.75567011332144</v>
      </c>
      <c r="AB16" t="n">
        <v>74.91912349869742</v>
      </c>
      <c r="AC16" t="n">
        <v>67.76894750164894</v>
      </c>
      <c r="AD16" t="n">
        <v>54755.67011332144</v>
      </c>
      <c r="AE16" t="n">
        <v>74919.12349869742</v>
      </c>
      <c r="AF16" t="n">
        <v>2.576788747356248e-06</v>
      </c>
      <c r="AG16" t="n">
        <v>0.09947916666666667</v>
      </c>
      <c r="AH16" t="n">
        <v>67768.94750164895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10.4612</v>
      </c>
      <c r="E17" t="n">
        <v>9.56</v>
      </c>
      <c r="F17" t="n">
        <v>7.19</v>
      </c>
      <c r="G17" t="n">
        <v>86.23999999999999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70.48999999999999</v>
      </c>
      <c r="Q17" t="n">
        <v>189.98</v>
      </c>
      <c r="R17" t="n">
        <v>28.69</v>
      </c>
      <c r="S17" t="n">
        <v>24.3</v>
      </c>
      <c r="T17" t="n">
        <v>1391.63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53.95669068723879</v>
      </c>
      <c r="AB17" t="n">
        <v>73.82592459944713</v>
      </c>
      <c r="AC17" t="n">
        <v>66.78008197102847</v>
      </c>
      <c r="AD17" t="n">
        <v>53956.69068723879</v>
      </c>
      <c r="AE17" t="n">
        <v>73825.92459944713</v>
      </c>
      <c r="AF17" t="n">
        <v>2.575459312846883e-06</v>
      </c>
      <c r="AG17" t="n">
        <v>0.09958333333333334</v>
      </c>
      <c r="AH17" t="n">
        <v>66780.08197102847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10.5217</v>
      </c>
      <c r="E18" t="n">
        <v>9.5</v>
      </c>
      <c r="F18" t="n">
        <v>7.16</v>
      </c>
      <c r="G18" t="n">
        <v>107.4</v>
      </c>
      <c r="H18" t="n">
        <v>1.83</v>
      </c>
      <c r="I18" t="n">
        <v>4</v>
      </c>
      <c r="J18" t="n">
        <v>164.19</v>
      </c>
      <c r="K18" t="n">
        <v>47.83</v>
      </c>
      <c r="L18" t="n">
        <v>17</v>
      </c>
      <c r="M18" t="n">
        <v>1</v>
      </c>
      <c r="N18" t="n">
        <v>29.36</v>
      </c>
      <c r="O18" t="n">
        <v>20483.57</v>
      </c>
      <c r="P18" t="n">
        <v>69.44</v>
      </c>
      <c r="Q18" t="n">
        <v>189.97</v>
      </c>
      <c r="R18" t="n">
        <v>27.84</v>
      </c>
      <c r="S18" t="n">
        <v>24.3</v>
      </c>
      <c r="T18" t="n">
        <v>970.6</v>
      </c>
      <c r="U18" t="n">
        <v>0.87</v>
      </c>
      <c r="V18" t="n">
        <v>0.87</v>
      </c>
      <c r="W18" t="n">
        <v>2.95</v>
      </c>
      <c r="X18" t="n">
        <v>0.05</v>
      </c>
      <c r="Y18" t="n">
        <v>2</v>
      </c>
      <c r="Z18" t="n">
        <v>10</v>
      </c>
      <c r="AA18" t="n">
        <v>53.0488268097011</v>
      </c>
      <c r="AB18" t="n">
        <v>72.58374519007316</v>
      </c>
      <c r="AC18" t="n">
        <v>65.65645442107497</v>
      </c>
      <c r="AD18" t="n">
        <v>53048.8268097011</v>
      </c>
      <c r="AE18" t="n">
        <v>72583.74519007315</v>
      </c>
      <c r="AF18" t="n">
        <v>2.590353903183291e-06</v>
      </c>
      <c r="AG18" t="n">
        <v>0.09895833333333333</v>
      </c>
      <c r="AH18" t="n">
        <v>65656.45442107497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10.5137</v>
      </c>
      <c r="E19" t="n">
        <v>9.51</v>
      </c>
      <c r="F19" t="n">
        <v>7.17</v>
      </c>
      <c r="G19" t="n">
        <v>107.51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69.89</v>
      </c>
      <c r="Q19" t="n">
        <v>189.97</v>
      </c>
      <c r="R19" t="n">
        <v>28</v>
      </c>
      <c r="S19" t="n">
        <v>24.3</v>
      </c>
      <c r="T19" t="n">
        <v>1054.55</v>
      </c>
      <c r="U19" t="n">
        <v>0.87</v>
      </c>
      <c r="V19" t="n">
        <v>0.87</v>
      </c>
      <c r="W19" t="n">
        <v>2.95</v>
      </c>
      <c r="X19" t="n">
        <v>0.06</v>
      </c>
      <c r="Y19" t="n">
        <v>2</v>
      </c>
      <c r="Z19" t="n">
        <v>10</v>
      </c>
      <c r="AA19" t="n">
        <v>53.34223003783185</v>
      </c>
      <c r="AB19" t="n">
        <v>72.98519243083832</v>
      </c>
      <c r="AC19" t="n">
        <v>66.0195881006164</v>
      </c>
      <c r="AD19" t="n">
        <v>53342.23003783185</v>
      </c>
      <c r="AE19" t="n">
        <v>72985.19243083833</v>
      </c>
      <c r="AF19" t="n">
        <v>2.588384370576824e-06</v>
      </c>
      <c r="AG19" t="n">
        <v>0.0990625</v>
      </c>
      <c r="AH19" t="n">
        <v>66019.5881006164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6.9628</v>
      </c>
      <c r="E2" t="n">
        <v>14.36</v>
      </c>
      <c r="F2" t="n">
        <v>8.880000000000001</v>
      </c>
      <c r="G2" t="n">
        <v>6.2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118.29</v>
      </c>
      <c r="Q2" t="n">
        <v>190.62</v>
      </c>
      <c r="R2" t="n">
        <v>81.12</v>
      </c>
      <c r="S2" t="n">
        <v>24.3</v>
      </c>
      <c r="T2" t="n">
        <v>27202.1</v>
      </c>
      <c r="U2" t="n">
        <v>0.3</v>
      </c>
      <c r="V2" t="n">
        <v>0.71</v>
      </c>
      <c r="W2" t="n">
        <v>3.08</v>
      </c>
      <c r="X2" t="n">
        <v>1.77</v>
      </c>
      <c r="Y2" t="n">
        <v>2</v>
      </c>
      <c r="Z2" t="n">
        <v>10</v>
      </c>
      <c r="AA2" t="n">
        <v>126.0959344234955</v>
      </c>
      <c r="AB2" t="n">
        <v>172.530020438164</v>
      </c>
      <c r="AC2" t="n">
        <v>156.0639974349982</v>
      </c>
      <c r="AD2" t="n">
        <v>126095.9344234955</v>
      </c>
      <c r="AE2" t="n">
        <v>172530.020438164</v>
      </c>
      <c r="AF2" t="n">
        <v>1.651841001786271e-06</v>
      </c>
      <c r="AG2" t="n">
        <v>0.1495833333333333</v>
      </c>
      <c r="AH2" t="n">
        <v>156063.9974349982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8.5557</v>
      </c>
      <c r="E3" t="n">
        <v>11.69</v>
      </c>
      <c r="F3" t="n">
        <v>7.88</v>
      </c>
      <c r="G3" t="n">
        <v>12.12</v>
      </c>
      <c r="H3" t="n">
        <v>0.2</v>
      </c>
      <c r="I3" t="n">
        <v>39</v>
      </c>
      <c r="J3" t="n">
        <v>178.21</v>
      </c>
      <c r="K3" t="n">
        <v>52.44</v>
      </c>
      <c r="L3" t="n">
        <v>2</v>
      </c>
      <c r="M3" t="n">
        <v>37</v>
      </c>
      <c r="N3" t="n">
        <v>33.77</v>
      </c>
      <c r="O3" t="n">
        <v>22213.89</v>
      </c>
      <c r="P3" t="n">
        <v>104.49</v>
      </c>
      <c r="Q3" t="n">
        <v>190.27</v>
      </c>
      <c r="R3" t="n">
        <v>50.12</v>
      </c>
      <c r="S3" t="n">
        <v>24.3</v>
      </c>
      <c r="T3" t="n">
        <v>11938.15</v>
      </c>
      <c r="U3" t="n">
        <v>0.48</v>
      </c>
      <c r="V3" t="n">
        <v>0.79</v>
      </c>
      <c r="W3" t="n">
        <v>3</v>
      </c>
      <c r="X3" t="n">
        <v>0.77</v>
      </c>
      <c r="Y3" t="n">
        <v>2</v>
      </c>
      <c r="Z3" t="n">
        <v>10</v>
      </c>
      <c r="AA3" t="n">
        <v>91.25240007813004</v>
      </c>
      <c r="AB3" t="n">
        <v>124.8555595586129</v>
      </c>
      <c r="AC3" t="n">
        <v>112.9395201902501</v>
      </c>
      <c r="AD3" t="n">
        <v>91252.40007813004</v>
      </c>
      <c r="AE3" t="n">
        <v>124855.5595586129</v>
      </c>
      <c r="AF3" t="n">
        <v>2.02973747041173e-06</v>
      </c>
      <c r="AG3" t="n">
        <v>0.1217708333333333</v>
      </c>
      <c r="AH3" t="n">
        <v>112939.5201902501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9.1738</v>
      </c>
      <c r="E4" t="n">
        <v>10.9</v>
      </c>
      <c r="F4" t="n">
        <v>7.59</v>
      </c>
      <c r="G4" t="n">
        <v>18.22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23</v>
      </c>
      <c r="N4" t="n">
        <v>34.26</v>
      </c>
      <c r="O4" t="n">
        <v>22397.24</v>
      </c>
      <c r="P4" t="n">
        <v>100.1</v>
      </c>
      <c r="Q4" t="n">
        <v>190.04</v>
      </c>
      <c r="R4" t="n">
        <v>41.31</v>
      </c>
      <c r="S4" t="n">
        <v>24.3</v>
      </c>
      <c r="T4" t="n">
        <v>7600.06</v>
      </c>
      <c r="U4" t="n">
        <v>0.59</v>
      </c>
      <c r="V4" t="n">
        <v>0.82</v>
      </c>
      <c r="W4" t="n">
        <v>2.98</v>
      </c>
      <c r="X4" t="n">
        <v>0.48</v>
      </c>
      <c r="Y4" t="n">
        <v>2</v>
      </c>
      <c r="Z4" t="n">
        <v>10</v>
      </c>
      <c r="AA4" t="n">
        <v>81.82731996269771</v>
      </c>
      <c r="AB4" t="n">
        <v>111.9597491394962</v>
      </c>
      <c r="AC4" t="n">
        <v>101.2744678181462</v>
      </c>
      <c r="AD4" t="n">
        <v>81827.31996269771</v>
      </c>
      <c r="AE4" t="n">
        <v>111959.7491394962</v>
      </c>
      <c r="AF4" t="n">
        <v>2.176374300882819e-06</v>
      </c>
      <c r="AG4" t="n">
        <v>0.1135416666666667</v>
      </c>
      <c r="AH4" t="n">
        <v>101274.4678181462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9.459</v>
      </c>
      <c r="E5" t="n">
        <v>10.57</v>
      </c>
      <c r="F5" t="n">
        <v>7.48</v>
      </c>
      <c r="G5" t="n">
        <v>23.61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98.09999999999999</v>
      </c>
      <c r="Q5" t="n">
        <v>190.13</v>
      </c>
      <c r="R5" t="n">
        <v>37.65</v>
      </c>
      <c r="S5" t="n">
        <v>24.3</v>
      </c>
      <c r="T5" t="n">
        <v>5802.42</v>
      </c>
      <c r="U5" t="n">
        <v>0.65</v>
      </c>
      <c r="V5" t="n">
        <v>0.84</v>
      </c>
      <c r="W5" t="n">
        <v>2.97</v>
      </c>
      <c r="X5" t="n">
        <v>0.37</v>
      </c>
      <c r="Y5" t="n">
        <v>2</v>
      </c>
      <c r="Z5" t="n">
        <v>10</v>
      </c>
      <c r="AA5" t="n">
        <v>77.97079416415207</v>
      </c>
      <c r="AB5" t="n">
        <v>106.6830804040182</v>
      </c>
      <c r="AC5" t="n">
        <v>96.50139694092951</v>
      </c>
      <c r="AD5" t="n">
        <v>77970.79416415207</v>
      </c>
      <c r="AE5" t="n">
        <v>106683.0804040182</v>
      </c>
      <c r="AF5" t="n">
        <v>2.244034588943577e-06</v>
      </c>
      <c r="AG5" t="n">
        <v>0.1101041666666667</v>
      </c>
      <c r="AH5" t="n">
        <v>96501.39694092951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9.666499999999999</v>
      </c>
      <c r="E6" t="n">
        <v>10.34</v>
      </c>
      <c r="F6" t="n">
        <v>7.39</v>
      </c>
      <c r="G6" t="n">
        <v>29.56</v>
      </c>
      <c r="H6" t="n">
        <v>0.49</v>
      </c>
      <c r="I6" t="n">
        <v>15</v>
      </c>
      <c r="J6" t="n">
        <v>182.69</v>
      </c>
      <c r="K6" t="n">
        <v>52.44</v>
      </c>
      <c r="L6" t="n">
        <v>5</v>
      </c>
      <c r="M6" t="n">
        <v>13</v>
      </c>
      <c r="N6" t="n">
        <v>35.25</v>
      </c>
      <c r="O6" t="n">
        <v>22766.06</v>
      </c>
      <c r="P6" t="n">
        <v>96.42</v>
      </c>
      <c r="Q6" t="n">
        <v>190.05</v>
      </c>
      <c r="R6" t="n">
        <v>35.09</v>
      </c>
      <c r="S6" t="n">
        <v>24.3</v>
      </c>
      <c r="T6" t="n">
        <v>4543.99</v>
      </c>
      <c r="U6" t="n">
        <v>0.6899999999999999</v>
      </c>
      <c r="V6" t="n">
        <v>0.85</v>
      </c>
      <c r="W6" t="n">
        <v>2.96</v>
      </c>
      <c r="X6" t="n">
        <v>0.28</v>
      </c>
      <c r="Y6" t="n">
        <v>2</v>
      </c>
      <c r="Z6" t="n">
        <v>10</v>
      </c>
      <c r="AA6" t="n">
        <v>75.15576014089746</v>
      </c>
      <c r="AB6" t="n">
        <v>102.831426662867</v>
      </c>
      <c r="AC6" t="n">
        <v>93.01733962700254</v>
      </c>
      <c r="AD6" t="n">
        <v>75155.76014089746</v>
      </c>
      <c r="AE6" t="n">
        <v>102831.426662867</v>
      </c>
      <c r="AF6" t="n">
        <v>2.293261481554402e-06</v>
      </c>
      <c r="AG6" t="n">
        <v>0.1077083333333333</v>
      </c>
      <c r="AH6" t="n">
        <v>93017.33962700254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9.786300000000001</v>
      </c>
      <c r="E7" t="n">
        <v>10.22</v>
      </c>
      <c r="F7" t="n">
        <v>7.34</v>
      </c>
      <c r="G7" t="n">
        <v>33.86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11</v>
      </c>
      <c r="N7" t="n">
        <v>35.75</v>
      </c>
      <c r="O7" t="n">
        <v>22951.43</v>
      </c>
      <c r="P7" t="n">
        <v>95.16</v>
      </c>
      <c r="Q7" t="n">
        <v>190</v>
      </c>
      <c r="R7" t="n">
        <v>33.38</v>
      </c>
      <c r="S7" t="n">
        <v>24.3</v>
      </c>
      <c r="T7" t="n">
        <v>3695.65</v>
      </c>
      <c r="U7" t="n">
        <v>0.73</v>
      </c>
      <c r="V7" t="n">
        <v>0.85</v>
      </c>
      <c r="W7" t="n">
        <v>2.96</v>
      </c>
      <c r="X7" t="n">
        <v>0.23</v>
      </c>
      <c r="Y7" t="n">
        <v>2</v>
      </c>
      <c r="Z7" t="n">
        <v>10</v>
      </c>
      <c r="AA7" t="n">
        <v>73.42878250263013</v>
      </c>
      <c r="AB7" t="n">
        <v>100.4684996693145</v>
      </c>
      <c r="AC7" t="n">
        <v>90.87992706932515</v>
      </c>
      <c r="AD7" t="n">
        <v>73428.78250263013</v>
      </c>
      <c r="AE7" t="n">
        <v>100468.4996693145</v>
      </c>
      <c r="AF7" t="n">
        <v>2.321682598348507e-06</v>
      </c>
      <c r="AG7" t="n">
        <v>0.1064583333333333</v>
      </c>
      <c r="AH7" t="n">
        <v>90879.92706932515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9.882</v>
      </c>
      <c r="E8" t="n">
        <v>10.12</v>
      </c>
      <c r="F8" t="n">
        <v>7.31</v>
      </c>
      <c r="G8" t="n">
        <v>39.86</v>
      </c>
      <c r="H8" t="n">
        <v>0.67</v>
      </c>
      <c r="I8" t="n">
        <v>11</v>
      </c>
      <c r="J8" t="n">
        <v>185.7</v>
      </c>
      <c r="K8" t="n">
        <v>52.44</v>
      </c>
      <c r="L8" t="n">
        <v>7</v>
      </c>
      <c r="M8" t="n">
        <v>9</v>
      </c>
      <c r="N8" t="n">
        <v>36.26</v>
      </c>
      <c r="O8" t="n">
        <v>23137.49</v>
      </c>
      <c r="P8" t="n">
        <v>94.09</v>
      </c>
      <c r="Q8" t="n">
        <v>190.04</v>
      </c>
      <c r="R8" t="n">
        <v>32.32</v>
      </c>
      <c r="S8" t="n">
        <v>24.3</v>
      </c>
      <c r="T8" t="n">
        <v>3176.51</v>
      </c>
      <c r="U8" t="n">
        <v>0.75</v>
      </c>
      <c r="V8" t="n">
        <v>0.86</v>
      </c>
      <c r="W8" t="n">
        <v>2.96</v>
      </c>
      <c r="X8" t="n">
        <v>0.2</v>
      </c>
      <c r="Y8" t="n">
        <v>2</v>
      </c>
      <c r="Z8" t="n">
        <v>10</v>
      </c>
      <c r="AA8" t="n">
        <v>72.06906356349654</v>
      </c>
      <c r="AB8" t="n">
        <v>98.60807223022694</v>
      </c>
      <c r="AC8" t="n">
        <v>89.19705621389718</v>
      </c>
      <c r="AD8" t="n">
        <v>72069.06356349654</v>
      </c>
      <c r="AE8" t="n">
        <v>98608.07223022694</v>
      </c>
      <c r="AF8" t="n">
        <v>2.344386278458656e-06</v>
      </c>
      <c r="AG8" t="n">
        <v>0.1054166666666667</v>
      </c>
      <c r="AH8" t="n">
        <v>89197.05621389719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9.9415</v>
      </c>
      <c r="E9" t="n">
        <v>10.06</v>
      </c>
      <c r="F9" t="n">
        <v>7.28</v>
      </c>
      <c r="G9" t="n">
        <v>43.7</v>
      </c>
      <c r="H9" t="n">
        <v>0.76</v>
      </c>
      <c r="I9" t="n">
        <v>10</v>
      </c>
      <c r="J9" t="n">
        <v>187.22</v>
      </c>
      <c r="K9" t="n">
        <v>52.44</v>
      </c>
      <c r="L9" t="n">
        <v>8</v>
      </c>
      <c r="M9" t="n">
        <v>8</v>
      </c>
      <c r="N9" t="n">
        <v>36.78</v>
      </c>
      <c r="O9" t="n">
        <v>23324.24</v>
      </c>
      <c r="P9" t="n">
        <v>93.33</v>
      </c>
      <c r="Q9" t="n">
        <v>189.96</v>
      </c>
      <c r="R9" t="n">
        <v>31.66</v>
      </c>
      <c r="S9" t="n">
        <v>24.3</v>
      </c>
      <c r="T9" t="n">
        <v>2853.04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  <c r="AA9" t="n">
        <v>71.15679324150483</v>
      </c>
      <c r="AB9" t="n">
        <v>97.35986372915238</v>
      </c>
      <c r="AC9" t="n">
        <v>88.06797498029312</v>
      </c>
      <c r="AD9" t="n">
        <v>71156.79324150483</v>
      </c>
      <c r="AE9" t="n">
        <v>97359.86372915238</v>
      </c>
      <c r="AF9" t="n">
        <v>2.358501941641037e-06</v>
      </c>
      <c r="AG9" t="n">
        <v>0.1047916666666667</v>
      </c>
      <c r="AH9" t="n">
        <v>88067.97498029312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9.988300000000001</v>
      </c>
      <c r="E10" t="n">
        <v>10.01</v>
      </c>
      <c r="F10" t="n">
        <v>7.27</v>
      </c>
      <c r="G10" t="n">
        <v>48.47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92.56</v>
      </c>
      <c r="Q10" t="n">
        <v>189.99</v>
      </c>
      <c r="R10" t="n">
        <v>31.29</v>
      </c>
      <c r="S10" t="n">
        <v>24.3</v>
      </c>
      <c r="T10" t="n">
        <v>2671.35</v>
      </c>
      <c r="U10" t="n">
        <v>0.78</v>
      </c>
      <c r="V10" t="n">
        <v>0.86</v>
      </c>
      <c r="W10" t="n">
        <v>2.95</v>
      </c>
      <c r="X10" t="n">
        <v>0.16</v>
      </c>
      <c r="Y10" t="n">
        <v>2</v>
      </c>
      <c r="Z10" t="n">
        <v>10</v>
      </c>
      <c r="AA10" t="n">
        <v>70.3866463161131</v>
      </c>
      <c r="AB10" t="n">
        <v>96.30611472934748</v>
      </c>
      <c r="AC10" t="n">
        <v>87.1147943060833</v>
      </c>
      <c r="AD10" t="n">
        <v>70386.6463161131</v>
      </c>
      <c r="AE10" t="n">
        <v>96306.11472934748</v>
      </c>
      <c r="AF10" t="n">
        <v>2.369604681757599e-06</v>
      </c>
      <c r="AG10" t="n">
        <v>0.1042708333333333</v>
      </c>
      <c r="AH10" t="n">
        <v>87114.79430608329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10.0503</v>
      </c>
      <c r="E11" t="n">
        <v>9.949999999999999</v>
      </c>
      <c r="F11" t="n">
        <v>7.25</v>
      </c>
      <c r="G11" t="n">
        <v>54.34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91.83</v>
      </c>
      <c r="Q11" t="n">
        <v>190.01</v>
      </c>
      <c r="R11" t="n">
        <v>30.41</v>
      </c>
      <c r="S11" t="n">
        <v>24.3</v>
      </c>
      <c r="T11" t="n">
        <v>2237.96</v>
      </c>
      <c r="U11" t="n">
        <v>0.8</v>
      </c>
      <c r="V11" t="n">
        <v>0.86</v>
      </c>
      <c r="W11" t="n">
        <v>2.95</v>
      </c>
      <c r="X11" t="n">
        <v>0.14</v>
      </c>
      <c r="Y11" t="n">
        <v>2</v>
      </c>
      <c r="Z11" t="n">
        <v>10</v>
      </c>
      <c r="AA11" t="n">
        <v>69.51802168482148</v>
      </c>
      <c r="AB11" t="n">
        <v>95.11762418780071</v>
      </c>
      <c r="AC11" t="n">
        <v>86.0397316337644</v>
      </c>
      <c r="AD11" t="n">
        <v>69518.02168482148</v>
      </c>
      <c r="AE11" t="n">
        <v>95117.62418780071</v>
      </c>
      <c r="AF11" t="n">
        <v>2.384313440031677e-06</v>
      </c>
      <c r="AG11" t="n">
        <v>0.1036458333333333</v>
      </c>
      <c r="AH11" t="n">
        <v>86039.7316337644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10.1072</v>
      </c>
      <c r="E12" t="n">
        <v>9.890000000000001</v>
      </c>
      <c r="F12" t="n">
        <v>7.22</v>
      </c>
      <c r="G12" t="n">
        <v>61.92</v>
      </c>
      <c r="H12" t="n">
        <v>1.02</v>
      </c>
      <c r="I12" t="n">
        <v>7</v>
      </c>
      <c r="J12" t="n">
        <v>191.79</v>
      </c>
      <c r="K12" t="n">
        <v>52.44</v>
      </c>
      <c r="L12" t="n">
        <v>11</v>
      </c>
      <c r="M12" t="n">
        <v>5</v>
      </c>
      <c r="N12" t="n">
        <v>38.35</v>
      </c>
      <c r="O12" t="n">
        <v>23888.73</v>
      </c>
      <c r="P12" t="n">
        <v>90.89</v>
      </c>
      <c r="Q12" t="n">
        <v>190</v>
      </c>
      <c r="R12" t="n">
        <v>29.81</v>
      </c>
      <c r="S12" t="n">
        <v>24.3</v>
      </c>
      <c r="T12" t="n">
        <v>1940.7</v>
      </c>
      <c r="U12" t="n">
        <v>0.82</v>
      </c>
      <c r="V12" t="n">
        <v>0.87</v>
      </c>
      <c r="W12" t="n">
        <v>2.95</v>
      </c>
      <c r="X12" t="n">
        <v>0.12</v>
      </c>
      <c r="Y12" t="n">
        <v>2</v>
      </c>
      <c r="Z12" t="n">
        <v>10</v>
      </c>
      <c r="AA12" t="n">
        <v>68.55613288953518</v>
      </c>
      <c r="AB12" t="n">
        <v>93.80152550255195</v>
      </c>
      <c r="AC12" t="n">
        <v>84.84923955987927</v>
      </c>
      <c r="AD12" t="n">
        <v>68556.13288953518</v>
      </c>
      <c r="AE12" t="n">
        <v>93801.52550255196</v>
      </c>
      <c r="AF12" t="n">
        <v>2.397812284318693e-06</v>
      </c>
      <c r="AG12" t="n">
        <v>0.1030208333333333</v>
      </c>
      <c r="AH12" t="n">
        <v>84849.23955987926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10.1053</v>
      </c>
      <c r="E13" t="n">
        <v>9.9</v>
      </c>
      <c r="F13" t="n">
        <v>7.23</v>
      </c>
      <c r="G13" t="n">
        <v>61.94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90.45</v>
      </c>
      <c r="Q13" t="n">
        <v>189.96</v>
      </c>
      <c r="R13" t="n">
        <v>29.92</v>
      </c>
      <c r="S13" t="n">
        <v>24.3</v>
      </c>
      <c r="T13" t="n">
        <v>1995.12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68.35651088126973</v>
      </c>
      <c r="AB13" t="n">
        <v>93.52839386414188</v>
      </c>
      <c r="AC13" t="n">
        <v>84.60217522169627</v>
      </c>
      <c r="AD13" t="n">
        <v>68356.51088126973</v>
      </c>
      <c r="AE13" t="n">
        <v>93528.39386414188</v>
      </c>
      <c r="AF13" t="n">
        <v>2.397361532049004e-06</v>
      </c>
      <c r="AG13" t="n">
        <v>0.103125</v>
      </c>
      <c r="AH13" t="n">
        <v>84602.17522169628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10.1678</v>
      </c>
      <c r="E14" t="n">
        <v>9.84</v>
      </c>
      <c r="F14" t="n">
        <v>7.2</v>
      </c>
      <c r="G14" t="n">
        <v>72.01000000000001</v>
      </c>
      <c r="H14" t="n">
        <v>1.18</v>
      </c>
      <c r="I14" t="n">
        <v>6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89.15000000000001</v>
      </c>
      <c r="Q14" t="n">
        <v>189.98</v>
      </c>
      <c r="R14" t="n">
        <v>29.1</v>
      </c>
      <c r="S14" t="n">
        <v>24.3</v>
      </c>
      <c r="T14" t="n">
        <v>1593.05</v>
      </c>
      <c r="U14" t="n">
        <v>0.83</v>
      </c>
      <c r="V14" t="n">
        <v>0.87</v>
      </c>
      <c r="W14" t="n">
        <v>2.95</v>
      </c>
      <c r="X14" t="n">
        <v>0.09</v>
      </c>
      <c r="Y14" t="n">
        <v>2</v>
      </c>
      <c r="Z14" t="n">
        <v>10</v>
      </c>
      <c r="AA14" t="n">
        <v>67.17757594720386</v>
      </c>
      <c r="AB14" t="n">
        <v>91.91532307641522</v>
      </c>
      <c r="AC14" t="n">
        <v>83.14305364599069</v>
      </c>
      <c r="AD14" t="n">
        <v>67177.57594720386</v>
      </c>
      <c r="AE14" t="n">
        <v>91915.32307641522</v>
      </c>
      <c r="AF14" t="n">
        <v>2.412188909341421e-06</v>
      </c>
      <c r="AG14" t="n">
        <v>0.1025</v>
      </c>
      <c r="AH14" t="n">
        <v>83143.05364599069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10.1683</v>
      </c>
      <c r="E15" t="n">
        <v>9.83</v>
      </c>
      <c r="F15" t="n">
        <v>7.2</v>
      </c>
      <c r="G15" t="n">
        <v>72.01000000000001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89.22</v>
      </c>
      <c r="Q15" t="n">
        <v>190</v>
      </c>
      <c r="R15" t="n">
        <v>29.1</v>
      </c>
      <c r="S15" t="n">
        <v>24.3</v>
      </c>
      <c r="T15" t="n">
        <v>1590.43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67.21152544774361</v>
      </c>
      <c r="AB15" t="n">
        <v>91.96177428079993</v>
      </c>
      <c r="AC15" t="n">
        <v>83.18507161262359</v>
      </c>
      <c r="AD15" t="n">
        <v>67211.52544774361</v>
      </c>
      <c r="AE15" t="n">
        <v>91961.77428079993</v>
      </c>
      <c r="AF15" t="n">
        <v>2.412307528359761e-06</v>
      </c>
      <c r="AG15" t="n">
        <v>0.1023958333333333</v>
      </c>
      <c r="AH15" t="n">
        <v>83185.07161262359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10.166</v>
      </c>
      <c r="E16" t="n">
        <v>9.84</v>
      </c>
      <c r="F16" t="n">
        <v>7.2</v>
      </c>
      <c r="G16" t="n">
        <v>72.03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88.37</v>
      </c>
      <c r="Q16" t="n">
        <v>189.98</v>
      </c>
      <c r="R16" t="n">
        <v>29.22</v>
      </c>
      <c r="S16" t="n">
        <v>24.3</v>
      </c>
      <c r="T16" t="n">
        <v>1653.73</v>
      </c>
      <c r="U16" t="n">
        <v>0.83</v>
      </c>
      <c r="V16" t="n">
        <v>0.87</v>
      </c>
      <c r="W16" t="n">
        <v>2.95</v>
      </c>
      <c r="X16" t="n">
        <v>0.1</v>
      </c>
      <c r="Y16" t="n">
        <v>2</v>
      </c>
      <c r="Z16" t="n">
        <v>10</v>
      </c>
      <c r="AA16" t="n">
        <v>66.77158655226373</v>
      </c>
      <c r="AB16" t="n">
        <v>91.35983047527041</v>
      </c>
      <c r="AC16" t="n">
        <v>82.64057647906021</v>
      </c>
      <c r="AD16" t="n">
        <v>66771.58655226373</v>
      </c>
      <c r="AE16" t="n">
        <v>91359.83047527041</v>
      </c>
      <c r="AF16" t="n">
        <v>2.411761880875399e-06</v>
      </c>
      <c r="AG16" t="n">
        <v>0.1025</v>
      </c>
      <c r="AH16" t="n">
        <v>82640.57647906021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10.2081</v>
      </c>
      <c r="E17" t="n">
        <v>9.800000000000001</v>
      </c>
      <c r="F17" t="n">
        <v>7.2</v>
      </c>
      <c r="G17" t="n">
        <v>86.37</v>
      </c>
      <c r="H17" t="n">
        <v>1.42</v>
      </c>
      <c r="I17" t="n">
        <v>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87.63</v>
      </c>
      <c r="Q17" t="n">
        <v>189.96</v>
      </c>
      <c r="R17" t="n">
        <v>28.99</v>
      </c>
      <c r="S17" t="n">
        <v>24.3</v>
      </c>
      <c r="T17" t="n">
        <v>1543.59</v>
      </c>
      <c r="U17" t="n">
        <v>0.84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  <c r="AA17" t="n">
        <v>66.10846507748226</v>
      </c>
      <c r="AB17" t="n">
        <v>90.45251841862009</v>
      </c>
      <c r="AC17" t="n">
        <v>81.81985701167584</v>
      </c>
      <c r="AD17" t="n">
        <v>66108.46507748227</v>
      </c>
      <c r="AE17" t="n">
        <v>90452.51841862009</v>
      </c>
      <c r="AF17" t="n">
        <v>2.421749602219571e-06</v>
      </c>
      <c r="AG17" t="n">
        <v>0.1020833333333333</v>
      </c>
      <c r="AH17" t="n">
        <v>81819.85701167583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10.222</v>
      </c>
      <c r="E18" t="n">
        <v>9.779999999999999</v>
      </c>
      <c r="F18" t="n">
        <v>7.18</v>
      </c>
      <c r="G18" t="n">
        <v>86.20999999999999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87.39</v>
      </c>
      <c r="Q18" t="n">
        <v>189.96</v>
      </c>
      <c r="R18" t="n">
        <v>28.64</v>
      </c>
      <c r="S18" t="n">
        <v>24.3</v>
      </c>
      <c r="T18" t="n">
        <v>1368.11</v>
      </c>
      <c r="U18" t="n">
        <v>0.85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65.84438035691083</v>
      </c>
      <c r="AB18" t="n">
        <v>90.09118605333877</v>
      </c>
      <c r="AC18" t="n">
        <v>81.49300970020369</v>
      </c>
      <c r="AD18" t="n">
        <v>65844.38035691083</v>
      </c>
      <c r="AE18" t="n">
        <v>90091.18605333878</v>
      </c>
      <c r="AF18" t="n">
        <v>2.425047210929405e-06</v>
      </c>
      <c r="AG18" t="n">
        <v>0.101875</v>
      </c>
      <c r="AH18" t="n">
        <v>81493.00970020369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10.2218</v>
      </c>
      <c r="E19" t="n">
        <v>9.779999999999999</v>
      </c>
      <c r="F19" t="n">
        <v>7.18</v>
      </c>
      <c r="G19" t="n">
        <v>86.22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86.87</v>
      </c>
      <c r="Q19" t="n">
        <v>189.96</v>
      </c>
      <c r="R19" t="n">
        <v>28.65</v>
      </c>
      <c r="S19" t="n">
        <v>24.3</v>
      </c>
      <c r="T19" t="n">
        <v>1372.07</v>
      </c>
      <c r="U19" t="n">
        <v>0.85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65.56878937540428</v>
      </c>
      <c r="AB19" t="n">
        <v>89.71411031422572</v>
      </c>
      <c r="AC19" t="n">
        <v>81.15192154040233</v>
      </c>
      <c r="AD19" t="n">
        <v>65568.78937540427</v>
      </c>
      <c r="AE19" t="n">
        <v>89714.11031422572</v>
      </c>
      <c r="AF19" t="n">
        <v>2.424999763322069e-06</v>
      </c>
      <c r="AG19" t="n">
        <v>0.101875</v>
      </c>
      <c r="AH19" t="n">
        <v>81151.92154040233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10.2279</v>
      </c>
      <c r="E20" t="n">
        <v>9.779999999999999</v>
      </c>
      <c r="F20" t="n">
        <v>7.18</v>
      </c>
      <c r="G20" t="n">
        <v>86.15000000000001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85.55</v>
      </c>
      <c r="Q20" t="n">
        <v>189.96</v>
      </c>
      <c r="R20" t="n">
        <v>28.4</v>
      </c>
      <c r="S20" t="n">
        <v>24.3</v>
      </c>
      <c r="T20" t="n">
        <v>1249.42</v>
      </c>
      <c r="U20" t="n">
        <v>0.86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64.82850326730083</v>
      </c>
      <c r="AB20" t="n">
        <v>88.70121820200096</v>
      </c>
      <c r="AC20" t="n">
        <v>80.23569842976501</v>
      </c>
      <c r="AD20" t="n">
        <v>64828.50326730083</v>
      </c>
      <c r="AE20" t="n">
        <v>88701.21820200096</v>
      </c>
      <c r="AF20" t="n">
        <v>2.426446915345809e-06</v>
      </c>
      <c r="AG20" t="n">
        <v>0.101875</v>
      </c>
      <c r="AH20" t="n">
        <v>80235.69842976501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10.2212</v>
      </c>
      <c r="E21" t="n">
        <v>9.779999999999999</v>
      </c>
      <c r="F21" t="n">
        <v>7.19</v>
      </c>
      <c r="G21" t="n">
        <v>86.22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84.45</v>
      </c>
      <c r="Q21" t="n">
        <v>189.98</v>
      </c>
      <c r="R21" t="n">
        <v>28.6</v>
      </c>
      <c r="S21" t="n">
        <v>24.3</v>
      </c>
      <c r="T21" t="n">
        <v>1348.57</v>
      </c>
      <c r="U21" t="n">
        <v>0.85</v>
      </c>
      <c r="V21" t="n">
        <v>0.87</v>
      </c>
      <c r="W21" t="n">
        <v>2.95</v>
      </c>
      <c r="X21" t="n">
        <v>0.08</v>
      </c>
      <c r="Y21" t="n">
        <v>2</v>
      </c>
      <c r="Z21" t="n">
        <v>10</v>
      </c>
      <c r="AA21" t="n">
        <v>64.30829126865045</v>
      </c>
      <c r="AB21" t="n">
        <v>87.98944119531424</v>
      </c>
      <c r="AC21" t="n">
        <v>79.59185242161091</v>
      </c>
      <c r="AD21" t="n">
        <v>64308.29126865046</v>
      </c>
      <c r="AE21" t="n">
        <v>87989.44119531424</v>
      </c>
      <c r="AF21" t="n">
        <v>2.424857420500062e-06</v>
      </c>
      <c r="AG21" t="n">
        <v>0.101875</v>
      </c>
      <c r="AH21" t="n">
        <v>79591.85242161091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10.284</v>
      </c>
      <c r="E22" t="n">
        <v>9.720000000000001</v>
      </c>
      <c r="F22" t="n">
        <v>7.16</v>
      </c>
      <c r="G22" t="n">
        <v>107.42</v>
      </c>
      <c r="H22" t="n">
        <v>1.8</v>
      </c>
      <c r="I22" t="n">
        <v>4</v>
      </c>
      <c r="J22" t="n">
        <v>207.45</v>
      </c>
      <c r="K22" t="n">
        <v>52.44</v>
      </c>
      <c r="L22" t="n">
        <v>21</v>
      </c>
      <c r="M22" t="n">
        <v>2</v>
      </c>
      <c r="N22" t="n">
        <v>44</v>
      </c>
      <c r="O22" t="n">
        <v>25818.99</v>
      </c>
      <c r="P22" t="n">
        <v>84.5</v>
      </c>
      <c r="Q22" t="n">
        <v>189.96</v>
      </c>
      <c r="R22" t="n">
        <v>27.89</v>
      </c>
      <c r="S22" t="n">
        <v>24.3</v>
      </c>
      <c r="T22" t="n">
        <v>998.5700000000001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63.8797934127967</v>
      </c>
      <c r="AB22" t="n">
        <v>87.40315152494422</v>
      </c>
      <c r="AC22" t="n">
        <v>79.06151741451806</v>
      </c>
      <c r="AD22" t="n">
        <v>63879.7934127967</v>
      </c>
      <c r="AE22" t="n">
        <v>87403.15152494422</v>
      </c>
      <c r="AF22" t="n">
        <v>2.439755969203483e-06</v>
      </c>
      <c r="AG22" t="n">
        <v>0.10125</v>
      </c>
      <c r="AH22" t="n">
        <v>79061.51741451806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10.2834</v>
      </c>
      <c r="E23" t="n">
        <v>9.720000000000001</v>
      </c>
      <c r="F23" t="n">
        <v>7.16</v>
      </c>
      <c r="G23" t="n">
        <v>107.42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84.23999999999999</v>
      </c>
      <c r="Q23" t="n">
        <v>189.97</v>
      </c>
      <c r="R23" t="n">
        <v>27.88</v>
      </c>
      <c r="S23" t="n">
        <v>24.3</v>
      </c>
      <c r="T23" t="n">
        <v>991.5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63.7458164013367</v>
      </c>
      <c r="AB23" t="n">
        <v>87.21983826721612</v>
      </c>
      <c r="AC23" t="n">
        <v>78.89569931682573</v>
      </c>
      <c r="AD23" t="n">
        <v>63745.81640133671</v>
      </c>
      <c r="AE23" t="n">
        <v>87219.83826721612</v>
      </c>
      <c r="AF23" t="n">
        <v>2.439613626381476e-06</v>
      </c>
      <c r="AG23" t="n">
        <v>0.10125</v>
      </c>
      <c r="AH23" t="n">
        <v>78895.69931682573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10.2857</v>
      </c>
      <c r="E24" t="n">
        <v>9.720000000000001</v>
      </c>
      <c r="F24" t="n">
        <v>7.16</v>
      </c>
      <c r="G24" t="n">
        <v>107.39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83.84999999999999</v>
      </c>
      <c r="Q24" t="n">
        <v>189.96</v>
      </c>
      <c r="R24" t="n">
        <v>27.84</v>
      </c>
      <c r="S24" t="n">
        <v>24.3</v>
      </c>
      <c r="T24" t="n">
        <v>974.3</v>
      </c>
      <c r="U24" t="n">
        <v>0.87</v>
      </c>
      <c r="V24" t="n">
        <v>0.87</v>
      </c>
      <c r="W24" t="n">
        <v>2.94</v>
      </c>
      <c r="X24" t="n">
        <v>0.05</v>
      </c>
      <c r="Y24" t="n">
        <v>2</v>
      </c>
      <c r="Z24" t="n">
        <v>10</v>
      </c>
      <c r="AA24" t="n">
        <v>63.52565240662502</v>
      </c>
      <c r="AB24" t="n">
        <v>86.91860017670182</v>
      </c>
      <c r="AC24" t="n">
        <v>78.62321096687972</v>
      </c>
      <c r="AD24" t="n">
        <v>63525.65240662502</v>
      </c>
      <c r="AE24" t="n">
        <v>86918.60017670182</v>
      </c>
      <c r="AF24" t="n">
        <v>2.440159273865837e-06</v>
      </c>
      <c r="AG24" t="n">
        <v>0.10125</v>
      </c>
      <c r="AH24" t="n">
        <v>78623.21096687972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10.2851</v>
      </c>
      <c r="E25" t="n">
        <v>9.720000000000001</v>
      </c>
      <c r="F25" t="n">
        <v>7.16</v>
      </c>
      <c r="G25" t="n">
        <v>107.4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83.14</v>
      </c>
      <c r="Q25" t="n">
        <v>189.96</v>
      </c>
      <c r="R25" t="n">
        <v>27.91</v>
      </c>
      <c r="S25" t="n">
        <v>24.3</v>
      </c>
      <c r="T25" t="n">
        <v>1007.37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63.1535769732911</v>
      </c>
      <c r="AB25" t="n">
        <v>86.40951015400496</v>
      </c>
      <c r="AC25" t="n">
        <v>78.16270778143655</v>
      </c>
      <c r="AD25" t="n">
        <v>63153.5769732911</v>
      </c>
      <c r="AE25" t="n">
        <v>86409.51015400497</v>
      </c>
      <c r="AF25" t="n">
        <v>2.440016931043829e-06</v>
      </c>
      <c r="AG25" t="n">
        <v>0.10125</v>
      </c>
      <c r="AH25" t="n">
        <v>78162.70778143655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10.2945</v>
      </c>
      <c r="E26" t="n">
        <v>9.710000000000001</v>
      </c>
      <c r="F26" t="n">
        <v>7.15</v>
      </c>
      <c r="G26" t="n">
        <v>107.27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82.06</v>
      </c>
      <c r="Q26" t="n">
        <v>190</v>
      </c>
      <c r="R26" t="n">
        <v>27.51</v>
      </c>
      <c r="S26" t="n">
        <v>24.3</v>
      </c>
      <c r="T26" t="n">
        <v>805.3200000000001</v>
      </c>
      <c r="U26" t="n">
        <v>0.88</v>
      </c>
      <c r="V26" t="n">
        <v>0.88</v>
      </c>
      <c r="W26" t="n">
        <v>2.95</v>
      </c>
      <c r="X26" t="n">
        <v>0.04</v>
      </c>
      <c r="Y26" t="n">
        <v>2</v>
      </c>
      <c r="Z26" t="n">
        <v>10</v>
      </c>
      <c r="AA26" t="n">
        <v>62.50240224162648</v>
      </c>
      <c r="AB26" t="n">
        <v>85.51854415834025</v>
      </c>
      <c r="AC26" t="n">
        <v>77.35677432991915</v>
      </c>
      <c r="AD26" t="n">
        <v>62502.40224162649</v>
      </c>
      <c r="AE26" t="n">
        <v>85518.54415834024</v>
      </c>
      <c r="AF26" t="n">
        <v>2.442246968588609e-06</v>
      </c>
      <c r="AG26" t="n">
        <v>0.1011458333333333</v>
      </c>
      <c r="AH26" t="n">
        <v>77356.77432991915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10.2889</v>
      </c>
      <c r="E27" t="n">
        <v>9.720000000000001</v>
      </c>
      <c r="F27" t="n">
        <v>7.16</v>
      </c>
      <c r="G27" t="n">
        <v>107.35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80.88</v>
      </c>
      <c r="Q27" t="n">
        <v>190.01</v>
      </c>
      <c r="R27" t="n">
        <v>27.71</v>
      </c>
      <c r="S27" t="n">
        <v>24.3</v>
      </c>
      <c r="T27" t="n">
        <v>907.66</v>
      </c>
      <c r="U27" t="n">
        <v>0.88</v>
      </c>
      <c r="V27" t="n">
        <v>0.87</v>
      </c>
      <c r="W27" t="n">
        <v>2.94</v>
      </c>
      <c r="X27" t="n">
        <v>0.05</v>
      </c>
      <c r="Y27" t="n">
        <v>2</v>
      </c>
      <c r="Z27" t="n">
        <v>10</v>
      </c>
      <c r="AA27" t="n">
        <v>61.93561616944636</v>
      </c>
      <c r="AB27" t="n">
        <v>84.74304244954703</v>
      </c>
      <c r="AC27" t="n">
        <v>76.65528541578944</v>
      </c>
      <c r="AD27" t="n">
        <v>61935.61616944636</v>
      </c>
      <c r="AE27" t="n">
        <v>84743.04244954704</v>
      </c>
      <c r="AF27" t="n">
        <v>2.440918435583209e-06</v>
      </c>
      <c r="AG27" t="n">
        <v>0.10125</v>
      </c>
      <c r="AH27" t="n">
        <v>76655.28541578943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10.2904</v>
      </c>
      <c r="E28" t="n">
        <v>9.720000000000001</v>
      </c>
      <c r="F28" t="n">
        <v>7.16</v>
      </c>
      <c r="G28" t="n">
        <v>107.33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1</v>
      </c>
      <c r="N28" t="n">
        <v>47.71</v>
      </c>
      <c r="O28" t="n">
        <v>27015.77</v>
      </c>
      <c r="P28" t="n">
        <v>80.2</v>
      </c>
      <c r="Q28" t="n">
        <v>189.97</v>
      </c>
      <c r="R28" t="n">
        <v>27.58</v>
      </c>
      <c r="S28" t="n">
        <v>24.3</v>
      </c>
      <c r="T28" t="n">
        <v>840.87</v>
      </c>
      <c r="U28" t="n">
        <v>0.88</v>
      </c>
      <c r="V28" t="n">
        <v>0.87</v>
      </c>
      <c r="W28" t="n">
        <v>2.95</v>
      </c>
      <c r="X28" t="n">
        <v>0.05</v>
      </c>
      <c r="Y28" t="n">
        <v>2</v>
      </c>
      <c r="Z28" t="n">
        <v>10</v>
      </c>
      <c r="AA28" t="n">
        <v>61.56725919313155</v>
      </c>
      <c r="AB28" t="n">
        <v>84.23904018379048</v>
      </c>
      <c r="AC28" t="n">
        <v>76.1993844189049</v>
      </c>
      <c r="AD28" t="n">
        <v>61567.25919313155</v>
      </c>
      <c r="AE28" t="n">
        <v>84239.04018379048</v>
      </c>
      <c r="AF28" t="n">
        <v>2.441274292638226e-06</v>
      </c>
      <c r="AG28" t="n">
        <v>0.10125</v>
      </c>
      <c r="AH28" t="n">
        <v>76199.3844189049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10.2907</v>
      </c>
      <c r="E29" t="n">
        <v>9.720000000000001</v>
      </c>
      <c r="F29" t="n">
        <v>7.15</v>
      </c>
      <c r="G29" t="n">
        <v>107.32</v>
      </c>
      <c r="H29" t="n">
        <v>2.27</v>
      </c>
      <c r="I29" t="n">
        <v>4</v>
      </c>
      <c r="J29" t="n">
        <v>218.79</v>
      </c>
      <c r="K29" t="n">
        <v>52.44</v>
      </c>
      <c r="L29" t="n">
        <v>28</v>
      </c>
      <c r="M29" t="n">
        <v>0</v>
      </c>
      <c r="N29" t="n">
        <v>48.35</v>
      </c>
      <c r="O29" t="n">
        <v>27218.26</v>
      </c>
      <c r="P29" t="n">
        <v>80.73</v>
      </c>
      <c r="Q29" t="n">
        <v>189.97</v>
      </c>
      <c r="R29" t="n">
        <v>27.57</v>
      </c>
      <c r="S29" t="n">
        <v>24.3</v>
      </c>
      <c r="T29" t="n">
        <v>837.52</v>
      </c>
      <c r="U29" t="n">
        <v>0.88</v>
      </c>
      <c r="V29" t="n">
        <v>0.87</v>
      </c>
      <c r="W29" t="n">
        <v>2.95</v>
      </c>
      <c r="X29" t="n">
        <v>0.05</v>
      </c>
      <c r="Y29" t="n">
        <v>2</v>
      </c>
      <c r="Z29" t="n">
        <v>10</v>
      </c>
      <c r="AA29" t="n">
        <v>61.82174067924632</v>
      </c>
      <c r="AB29" t="n">
        <v>84.58723298002336</v>
      </c>
      <c r="AC29" t="n">
        <v>76.51434618335706</v>
      </c>
      <c r="AD29" t="n">
        <v>61821.74067924632</v>
      </c>
      <c r="AE29" t="n">
        <v>84587.23298002336</v>
      </c>
      <c r="AF29" t="n">
        <v>2.44134546404923e-06</v>
      </c>
      <c r="AG29" t="n">
        <v>0.10125</v>
      </c>
      <c r="AH29" t="n">
        <v>76514.34618335706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10.6173</v>
      </c>
      <c r="E2" t="n">
        <v>9.42</v>
      </c>
      <c r="F2" t="n">
        <v>7.54</v>
      </c>
      <c r="G2" t="n">
        <v>21.54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21.87</v>
      </c>
      <c r="Q2" t="n">
        <v>190.31</v>
      </c>
      <c r="R2" t="n">
        <v>38.61</v>
      </c>
      <c r="S2" t="n">
        <v>24.3</v>
      </c>
      <c r="T2" t="n">
        <v>6273.96</v>
      </c>
      <c r="U2" t="n">
        <v>0.63</v>
      </c>
      <c r="V2" t="n">
        <v>0.83</v>
      </c>
      <c r="W2" t="n">
        <v>3</v>
      </c>
      <c r="X2" t="n">
        <v>0.43</v>
      </c>
      <c r="Y2" t="n">
        <v>2</v>
      </c>
      <c r="Z2" t="n">
        <v>10</v>
      </c>
      <c r="AA2" t="n">
        <v>20.30714106561022</v>
      </c>
      <c r="AB2" t="n">
        <v>27.78512629376548</v>
      </c>
      <c r="AC2" t="n">
        <v>25.13335283698381</v>
      </c>
      <c r="AD2" t="n">
        <v>20307.14106561022</v>
      </c>
      <c r="AE2" t="n">
        <v>27785.12629376548</v>
      </c>
      <c r="AF2" t="n">
        <v>3.23654566055661e-06</v>
      </c>
      <c r="AG2" t="n">
        <v>0.098125</v>
      </c>
      <c r="AH2" t="n">
        <v>25133.35283698381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8.8292</v>
      </c>
      <c r="E2" t="n">
        <v>11.33</v>
      </c>
      <c r="F2" t="n">
        <v>8.210000000000001</v>
      </c>
      <c r="G2" t="n">
        <v>8.949999999999999</v>
      </c>
      <c r="H2" t="n">
        <v>0.18</v>
      </c>
      <c r="I2" t="n">
        <v>55</v>
      </c>
      <c r="J2" t="n">
        <v>98.70999999999999</v>
      </c>
      <c r="K2" t="n">
        <v>39.72</v>
      </c>
      <c r="L2" t="n">
        <v>1</v>
      </c>
      <c r="M2" t="n">
        <v>53</v>
      </c>
      <c r="N2" t="n">
        <v>12.99</v>
      </c>
      <c r="O2" t="n">
        <v>12407.75</v>
      </c>
      <c r="P2" t="n">
        <v>74.31</v>
      </c>
      <c r="Q2" t="n">
        <v>190.3</v>
      </c>
      <c r="R2" t="n">
        <v>60.38</v>
      </c>
      <c r="S2" t="n">
        <v>24.3</v>
      </c>
      <c r="T2" t="n">
        <v>16985.83</v>
      </c>
      <c r="U2" t="n">
        <v>0.4</v>
      </c>
      <c r="V2" t="n">
        <v>0.76</v>
      </c>
      <c r="W2" t="n">
        <v>3.03</v>
      </c>
      <c r="X2" t="n">
        <v>1.09</v>
      </c>
      <c r="Y2" t="n">
        <v>2</v>
      </c>
      <c r="Z2" t="n">
        <v>10</v>
      </c>
      <c r="AA2" t="n">
        <v>65.15066085564871</v>
      </c>
      <c r="AB2" t="n">
        <v>89.14200842696803</v>
      </c>
      <c r="AC2" t="n">
        <v>80.63442025431431</v>
      </c>
      <c r="AD2" t="n">
        <v>65150.6608556487</v>
      </c>
      <c r="AE2" t="n">
        <v>89142.00842696804</v>
      </c>
      <c r="AF2" t="n">
        <v>2.30688976889396e-06</v>
      </c>
      <c r="AG2" t="n">
        <v>0.1180208333333333</v>
      </c>
      <c r="AH2" t="n">
        <v>80634.4202543143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9.871700000000001</v>
      </c>
      <c r="E3" t="n">
        <v>10.13</v>
      </c>
      <c r="F3" t="n">
        <v>7.61</v>
      </c>
      <c r="G3" t="n">
        <v>17.56</v>
      </c>
      <c r="H3" t="n">
        <v>0.35</v>
      </c>
      <c r="I3" t="n">
        <v>26</v>
      </c>
      <c r="J3" t="n">
        <v>99.95</v>
      </c>
      <c r="K3" t="n">
        <v>39.72</v>
      </c>
      <c r="L3" t="n">
        <v>2</v>
      </c>
      <c r="M3" t="n">
        <v>24</v>
      </c>
      <c r="N3" t="n">
        <v>13.24</v>
      </c>
      <c r="O3" t="n">
        <v>12561.45</v>
      </c>
      <c r="P3" t="n">
        <v>67.68000000000001</v>
      </c>
      <c r="Q3" t="n">
        <v>190.1</v>
      </c>
      <c r="R3" t="n">
        <v>41.84</v>
      </c>
      <c r="S3" t="n">
        <v>24.3</v>
      </c>
      <c r="T3" t="n">
        <v>7863.73</v>
      </c>
      <c r="U3" t="n">
        <v>0.58</v>
      </c>
      <c r="V3" t="n">
        <v>0.82</v>
      </c>
      <c r="W3" t="n">
        <v>2.98</v>
      </c>
      <c r="X3" t="n">
        <v>0.5</v>
      </c>
      <c r="Y3" t="n">
        <v>2</v>
      </c>
      <c r="Z3" t="n">
        <v>10</v>
      </c>
      <c r="AA3" t="n">
        <v>53.65021994871727</v>
      </c>
      <c r="AB3" t="n">
        <v>73.40659781446745</v>
      </c>
      <c r="AC3" t="n">
        <v>66.40077514587827</v>
      </c>
      <c r="AD3" t="n">
        <v>53650.21994871727</v>
      </c>
      <c r="AE3" t="n">
        <v>73406.59781446744</v>
      </c>
      <c r="AF3" t="n">
        <v>2.579273742988097e-06</v>
      </c>
      <c r="AG3" t="n">
        <v>0.1055208333333333</v>
      </c>
      <c r="AH3" t="n">
        <v>66400.77514587827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10.2203</v>
      </c>
      <c r="E4" t="n">
        <v>9.779999999999999</v>
      </c>
      <c r="F4" t="n">
        <v>7.45</v>
      </c>
      <c r="G4" t="n">
        <v>26.28</v>
      </c>
      <c r="H4" t="n">
        <v>0.52</v>
      </c>
      <c r="I4" t="n">
        <v>17</v>
      </c>
      <c r="J4" t="n">
        <v>101.2</v>
      </c>
      <c r="K4" t="n">
        <v>39.72</v>
      </c>
      <c r="L4" t="n">
        <v>3</v>
      </c>
      <c r="M4" t="n">
        <v>15</v>
      </c>
      <c r="N4" t="n">
        <v>13.49</v>
      </c>
      <c r="O4" t="n">
        <v>12715.54</v>
      </c>
      <c r="P4" t="n">
        <v>64.98</v>
      </c>
      <c r="Q4" t="n">
        <v>190.08</v>
      </c>
      <c r="R4" t="n">
        <v>36.82</v>
      </c>
      <c r="S4" t="n">
        <v>24.3</v>
      </c>
      <c r="T4" t="n">
        <v>5396.17</v>
      </c>
      <c r="U4" t="n">
        <v>0.66</v>
      </c>
      <c r="V4" t="n">
        <v>0.84</v>
      </c>
      <c r="W4" t="n">
        <v>2.97</v>
      </c>
      <c r="X4" t="n">
        <v>0.34</v>
      </c>
      <c r="Y4" t="n">
        <v>2</v>
      </c>
      <c r="Z4" t="n">
        <v>10</v>
      </c>
      <c r="AA4" t="n">
        <v>50.14517687614208</v>
      </c>
      <c r="AB4" t="n">
        <v>68.61084325098548</v>
      </c>
      <c r="AC4" t="n">
        <v>62.06272066704967</v>
      </c>
      <c r="AD4" t="n">
        <v>50145.17687614208</v>
      </c>
      <c r="AE4" t="n">
        <v>68610.84325098548</v>
      </c>
      <c r="AF4" t="n">
        <v>2.670355808570079e-06</v>
      </c>
      <c r="AG4" t="n">
        <v>0.101875</v>
      </c>
      <c r="AH4" t="n">
        <v>62062.72066704967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10.4109</v>
      </c>
      <c r="E5" t="n">
        <v>9.609999999999999</v>
      </c>
      <c r="F5" t="n">
        <v>7.35</v>
      </c>
      <c r="G5" t="n">
        <v>33.92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62.89</v>
      </c>
      <c r="Q5" t="n">
        <v>190.04</v>
      </c>
      <c r="R5" t="n">
        <v>33.74</v>
      </c>
      <c r="S5" t="n">
        <v>24.3</v>
      </c>
      <c r="T5" t="n">
        <v>3875.5</v>
      </c>
      <c r="U5" t="n">
        <v>0.72</v>
      </c>
      <c r="V5" t="n">
        <v>0.85</v>
      </c>
      <c r="W5" t="n">
        <v>2.96</v>
      </c>
      <c r="X5" t="n">
        <v>0.24</v>
      </c>
      <c r="Y5" t="n">
        <v>2</v>
      </c>
      <c r="Z5" t="n">
        <v>10</v>
      </c>
      <c r="AA5" t="n">
        <v>47.98500869709694</v>
      </c>
      <c r="AB5" t="n">
        <v>65.65520584852325</v>
      </c>
      <c r="AC5" t="n">
        <v>59.38916515001436</v>
      </c>
      <c r="AD5" t="n">
        <v>47985.00869709694</v>
      </c>
      <c r="AE5" t="n">
        <v>65655.20584852326</v>
      </c>
      <c r="AF5" t="n">
        <v>2.720155698701823e-06</v>
      </c>
      <c r="AG5" t="n">
        <v>0.1001041666666667</v>
      </c>
      <c r="AH5" t="n">
        <v>59389.16515001436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10.5578</v>
      </c>
      <c r="E6" t="n">
        <v>9.470000000000001</v>
      </c>
      <c r="F6" t="n">
        <v>7.28</v>
      </c>
      <c r="G6" t="n">
        <v>43.67</v>
      </c>
      <c r="H6" t="n">
        <v>0.85</v>
      </c>
      <c r="I6" t="n">
        <v>10</v>
      </c>
      <c r="J6" t="n">
        <v>103.71</v>
      </c>
      <c r="K6" t="n">
        <v>39.72</v>
      </c>
      <c r="L6" t="n">
        <v>5</v>
      </c>
      <c r="M6" t="n">
        <v>8</v>
      </c>
      <c r="N6" t="n">
        <v>14</v>
      </c>
      <c r="O6" t="n">
        <v>13024.91</v>
      </c>
      <c r="P6" t="n">
        <v>61.02</v>
      </c>
      <c r="Q6" t="n">
        <v>190</v>
      </c>
      <c r="R6" t="n">
        <v>31.52</v>
      </c>
      <c r="S6" t="n">
        <v>24.3</v>
      </c>
      <c r="T6" t="n">
        <v>2780.4</v>
      </c>
      <c r="U6" t="n">
        <v>0.77</v>
      </c>
      <c r="V6" t="n">
        <v>0.86</v>
      </c>
      <c r="W6" t="n">
        <v>2.95</v>
      </c>
      <c r="X6" t="n">
        <v>0.17</v>
      </c>
      <c r="Y6" t="n">
        <v>2</v>
      </c>
      <c r="Z6" t="n">
        <v>10</v>
      </c>
      <c r="AA6" t="n">
        <v>46.25191657515559</v>
      </c>
      <c r="AB6" t="n">
        <v>63.28391274865606</v>
      </c>
      <c r="AC6" t="n">
        <v>57.24418493546697</v>
      </c>
      <c r="AD6" t="n">
        <v>46251.91657515559</v>
      </c>
      <c r="AE6" t="n">
        <v>63283.91274865606</v>
      </c>
      <c r="AF6" t="n">
        <v>2.758537670686886e-06</v>
      </c>
      <c r="AG6" t="n">
        <v>0.09864583333333334</v>
      </c>
      <c r="AH6" t="n">
        <v>57244.18493546697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10.5951</v>
      </c>
      <c r="E7" t="n">
        <v>9.44</v>
      </c>
      <c r="F7" t="n">
        <v>7.27</v>
      </c>
      <c r="G7" t="n">
        <v>48.44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59.34</v>
      </c>
      <c r="Q7" t="n">
        <v>190.01</v>
      </c>
      <c r="R7" t="n">
        <v>31.04</v>
      </c>
      <c r="S7" t="n">
        <v>24.3</v>
      </c>
      <c r="T7" t="n">
        <v>2546.84</v>
      </c>
      <c r="U7" t="n">
        <v>0.78</v>
      </c>
      <c r="V7" t="n">
        <v>0.86</v>
      </c>
      <c r="W7" t="n">
        <v>2.95</v>
      </c>
      <c r="X7" t="n">
        <v>0.16</v>
      </c>
      <c r="Y7" t="n">
        <v>2</v>
      </c>
      <c r="Z7" t="n">
        <v>10</v>
      </c>
      <c r="AA7" t="n">
        <v>45.21436300593247</v>
      </c>
      <c r="AB7" t="n">
        <v>61.86428618161275</v>
      </c>
      <c r="AC7" t="n">
        <v>55.96004553552343</v>
      </c>
      <c r="AD7" t="n">
        <v>45214.36300593247</v>
      </c>
      <c r="AE7" t="n">
        <v>61864.28618161276</v>
      </c>
      <c r="AF7" t="n">
        <v>2.76828339944824e-06</v>
      </c>
      <c r="AG7" t="n">
        <v>0.09833333333333333</v>
      </c>
      <c r="AH7" t="n">
        <v>55960.04553552343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10.6866</v>
      </c>
      <c r="E8" t="n">
        <v>9.359999999999999</v>
      </c>
      <c r="F8" t="n">
        <v>7.23</v>
      </c>
      <c r="G8" t="n">
        <v>61.93</v>
      </c>
      <c r="H8" t="n">
        <v>1.16</v>
      </c>
      <c r="I8" t="n">
        <v>7</v>
      </c>
      <c r="J8" t="n">
        <v>106.23</v>
      </c>
      <c r="K8" t="n">
        <v>39.72</v>
      </c>
      <c r="L8" t="n">
        <v>7</v>
      </c>
      <c r="M8" t="n">
        <v>5</v>
      </c>
      <c r="N8" t="n">
        <v>14.52</v>
      </c>
      <c r="O8" t="n">
        <v>13335.87</v>
      </c>
      <c r="P8" t="n">
        <v>57.81</v>
      </c>
      <c r="Q8" t="n">
        <v>189.97</v>
      </c>
      <c r="R8" t="n">
        <v>29.91</v>
      </c>
      <c r="S8" t="n">
        <v>24.3</v>
      </c>
      <c r="T8" t="n">
        <v>1990.19</v>
      </c>
      <c r="U8" t="n">
        <v>0.8100000000000001</v>
      </c>
      <c r="V8" t="n">
        <v>0.87</v>
      </c>
      <c r="W8" t="n">
        <v>2.95</v>
      </c>
      <c r="X8" t="n">
        <v>0.12</v>
      </c>
      <c r="Y8" t="n">
        <v>2</v>
      </c>
      <c r="Z8" t="n">
        <v>10</v>
      </c>
      <c r="AA8" t="n">
        <v>43.99205097350085</v>
      </c>
      <c r="AB8" t="n">
        <v>60.19186493423959</v>
      </c>
      <c r="AC8" t="n">
        <v>54.44723782474106</v>
      </c>
      <c r="AD8" t="n">
        <v>43992.05097350085</v>
      </c>
      <c r="AE8" t="n">
        <v>60191.86493423959</v>
      </c>
      <c r="AF8" t="n">
        <v>2.792190482066574e-06</v>
      </c>
      <c r="AG8" t="n">
        <v>0.09749999999999999</v>
      </c>
      <c r="AH8" t="n">
        <v>54447.23782474106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10.7315</v>
      </c>
      <c r="E9" t="n">
        <v>9.32</v>
      </c>
      <c r="F9" t="n">
        <v>7.21</v>
      </c>
      <c r="G9" t="n">
        <v>72.06999999999999</v>
      </c>
      <c r="H9" t="n">
        <v>1.31</v>
      </c>
      <c r="I9" t="n">
        <v>6</v>
      </c>
      <c r="J9" t="n">
        <v>107.5</v>
      </c>
      <c r="K9" t="n">
        <v>39.72</v>
      </c>
      <c r="L9" t="n">
        <v>8</v>
      </c>
      <c r="M9" t="n">
        <v>4</v>
      </c>
      <c r="N9" t="n">
        <v>14.78</v>
      </c>
      <c r="O9" t="n">
        <v>13491.96</v>
      </c>
      <c r="P9" t="n">
        <v>55.63</v>
      </c>
      <c r="Q9" t="n">
        <v>189.96</v>
      </c>
      <c r="R9" t="n">
        <v>29.31</v>
      </c>
      <c r="S9" t="n">
        <v>24.3</v>
      </c>
      <c r="T9" t="n">
        <v>1696.66</v>
      </c>
      <c r="U9" t="n">
        <v>0.83</v>
      </c>
      <c r="V9" t="n">
        <v>0.87</v>
      </c>
      <c r="W9" t="n">
        <v>2.95</v>
      </c>
      <c r="X9" t="n">
        <v>0.1</v>
      </c>
      <c r="Y9" t="n">
        <v>2</v>
      </c>
      <c r="Z9" t="n">
        <v>10</v>
      </c>
      <c r="AA9" t="n">
        <v>42.67443518043967</v>
      </c>
      <c r="AB9" t="n">
        <v>58.38904487706795</v>
      </c>
      <c r="AC9" t="n">
        <v>52.81647638355147</v>
      </c>
      <c r="AD9" t="n">
        <v>42674.43518043967</v>
      </c>
      <c r="AE9" t="n">
        <v>58389.04487706794</v>
      </c>
      <c r="AF9" t="n">
        <v>2.803921935723003e-06</v>
      </c>
      <c r="AG9" t="n">
        <v>0.09708333333333334</v>
      </c>
      <c r="AH9" t="n">
        <v>52816.47638355147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10.7379</v>
      </c>
      <c r="E10" t="n">
        <v>9.31</v>
      </c>
      <c r="F10" t="n">
        <v>7.2</v>
      </c>
      <c r="G10" t="n">
        <v>72.01000000000001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55.18</v>
      </c>
      <c r="Q10" t="n">
        <v>189.99</v>
      </c>
      <c r="R10" t="n">
        <v>29.08</v>
      </c>
      <c r="S10" t="n">
        <v>24.3</v>
      </c>
      <c r="T10" t="n">
        <v>1582.35</v>
      </c>
      <c r="U10" t="n">
        <v>0.84</v>
      </c>
      <c r="V10" t="n">
        <v>0.87</v>
      </c>
      <c r="W10" t="n">
        <v>2.95</v>
      </c>
      <c r="X10" t="n">
        <v>0.09</v>
      </c>
      <c r="Y10" t="n">
        <v>2</v>
      </c>
      <c r="Z10" t="n">
        <v>10</v>
      </c>
      <c r="AA10" t="n">
        <v>42.40436062294331</v>
      </c>
      <c r="AB10" t="n">
        <v>58.01951695265303</v>
      </c>
      <c r="AC10" t="n">
        <v>52.48221568560689</v>
      </c>
      <c r="AD10" t="n">
        <v>42404.36062294331</v>
      </c>
      <c r="AE10" t="n">
        <v>58019.51695265304</v>
      </c>
      <c r="AF10" t="n">
        <v>2.805594125108329e-06</v>
      </c>
      <c r="AG10" t="n">
        <v>0.09697916666666667</v>
      </c>
      <c r="AH10" t="n">
        <v>52482.21568560689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10.7363</v>
      </c>
      <c r="E11" t="n">
        <v>9.31</v>
      </c>
      <c r="F11" t="n">
        <v>7.2</v>
      </c>
      <c r="G11" t="n">
        <v>72.03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54.93</v>
      </c>
      <c r="Q11" t="n">
        <v>190</v>
      </c>
      <c r="R11" t="n">
        <v>29.03</v>
      </c>
      <c r="S11" t="n">
        <v>24.3</v>
      </c>
      <c r="T11" t="n">
        <v>1558.66</v>
      </c>
      <c r="U11" t="n">
        <v>0.84</v>
      </c>
      <c r="V11" t="n">
        <v>0.87</v>
      </c>
      <c r="W11" t="n">
        <v>2.95</v>
      </c>
      <c r="X11" t="n">
        <v>0.09</v>
      </c>
      <c r="Y11" t="n">
        <v>2</v>
      </c>
      <c r="Z11" t="n">
        <v>10</v>
      </c>
      <c r="AA11" t="n">
        <v>42.28367987427497</v>
      </c>
      <c r="AB11" t="n">
        <v>57.85439622826623</v>
      </c>
      <c r="AC11" t="n">
        <v>52.33285385140712</v>
      </c>
      <c r="AD11" t="n">
        <v>42283.67987427497</v>
      </c>
      <c r="AE11" t="n">
        <v>57854.39622826623</v>
      </c>
      <c r="AF11" t="n">
        <v>2.805176077761997e-06</v>
      </c>
      <c r="AG11" t="n">
        <v>0.09697916666666667</v>
      </c>
      <c r="AH11" t="n">
        <v>52332.85385140712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8.1396</v>
      </c>
      <c r="E2" t="n">
        <v>12.29</v>
      </c>
      <c r="F2" t="n">
        <v>8.470000000000001</v>
      </c>
      <c r="G2" t="n">
        <v>7.7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89.81</v>
      </c>
      <c r="Q2" t="n">
        <v>190.51</v>
      </c>
      <c r="R2" t="n">
        <v>68.20999999999999</v>
      </c>
      <c r="S2" t="n">
        <v>24.3</v>
      </c>
      <c r="T2" t="n">
        <v>20847.23</v>
      </c>
      <c r="U2" t="n">
        <v>0.36</v>
      </c>
      <c r="V2" t="n">
        <v>0.74</v>
      </c>
      <c r="W2" t="n">
        <v>3.05</v>
      </c>
      <c r="X2" t="n">
        <v>1.35</v>
      </c>
      <c r="Y2" t="n">
        <v>2</v>
      </c>
      <c r="Z2" t="n">
        <v>10</v>
      </c>
      <c r="AA2" t="n">
        <v>83.90367609603641</v>
      </c>
      <c r="AB2" t="n">
        <v>114.8007112034964</v>
      </c>
      <c r="AC2" t="n">
        <v>103.8442924500745</v>
      </c>
      <c r="AD2" t="n">
        <v>83903.6760960364</v>
      </c>
      <c r="AE2" t="n">
        <v>114800.7112034964</v>
      </c>
      <c r="AF2" t="n">
        <v>2.047567193593362e-06</v>
      </c>
      <c r="AG2" t="n">
        <v>0.1280208333333333</v>
      </c>
      <c r="AH2" t="n">
        <v>103844.2924500745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9.430300000000001</v>
      </c>
      <c r="E3" t="n">
        <v>10.6</v>
      </c>
      <c r="F3" t="n">
        <v>7.71</v>
      </c>
      <c r="G3" t="n">
        <v>15.41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80.86</v>
      </c>
      <c r="Q3" t="n">
        <v>190.23</v>
      </c>
      <c r="R3" t="n">
        <v>44.83</v>
      </c>
      <c r="S3" t="n">
        <v>24.3</v>
      </c>
      <c r="T3" t="n">
        <v>9338.67</v>
      </c>
      <c r="U3" t="n">
        <v>0.54</v>
      </c>
      <c r="V3" t="n">
        <v>0.8100000000000001</v>
      </c>
      <c r="W3" t="n">
        <v>2.99</v>
      </c>
      <c r="X3" t="n">
        <v>0.59</v>
      </c>
      <c r="Y3" t="n">
        <v>2</v>
      </c>
      <c r="Z3" t="n">
        <v>10</v>
      </c>
      <c r="AA3" t="n">
        <v>65.78440505356807</v>
      </c>
      <c r="AB3" t="n">
        <v>90.00912519738162</v>
      </c>
      <c r="AC3" t="n">
        <v>81.41878061716592</v>
      </c>
      <c r="AD3" t="n">
        <v>65784.40505356806</v>
      </c>
      <c r="AE3" t="n">
        <v>90009.12519738163</v>
      </c>
      <c r="AF3" t="n">
        <v>2.37225083612751e-06</v>
      </c>
      <c r="AG3" t="n">
        <v>0.1104166666666667</v>
      </c>
      <c r="AH3" t="n">
        <v>81418.78061716592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9.880100000000001</v>
      </c>
      <c r="E4" t="n">
        <v>10.12</v>
      </c>
      <c r="F4" t="n">
        <v>7.48</v>
      </c>
      <c r="G4" t="n">
        <v>22.43</v>
      </c>
      <c r="H4" t="n">
        <v>0.42</v>
      </c>
      <c r="I4" t="n">
        <v>20</v>
      </c>
      <c r="J4" t="n">
        <v>127.27</v>
      </c>
      <c r="K4" t="n">
        <v>45</v>
      </c>
      <c r="L4" t="n">
        <v>3</v>
      </c>
      <c r="M4" t="n">
        <v>18</v>
      </c>
      <c r="N4" t="n">
        <v>19.27</v>
      </c>
      <c r="O4" t="n">
        <v>15930.42</v>
      </c>
      <c r="P4" t="n">
        <v>77.59999999999999</v>
      </c>
      <c r="Q4" t="n">
        <v>190.05</v>
      </c>
      <c r="R4" t="n">
        <v>37.63</v>
      </c>
      <c r="S4" t="n">
        <v>24.3</v>
      </c>
      <c r="T4" t="n">
        <v>5787.61</v>
      </c>
      <c r="U4" t="n">
        <v>0.65</v>
      </c>
      <c r="V4" t="n">
        <v>0.84</v>
      </c>
      <c r="W4" t="n">
        <v>2.97</v>
      </c>
      <c r="X4" t="n">
        <v>0.37</v>
      </c>
      <c r="Y4" t="n">
        <v>2</v>
      </c>
      <c r="Z4" t="n">
        <v>10</v>
      </c>
      <c r="AA4" t="n">
        <v>60.57897885973154</v>
      </c>
      <c r="AB4" t="n">
        <v>82.8868314317821</v>
      </c>
      <c r="AC4" t="n">
        <v>74.97622857235086</v>
      </c>
      <c r="AD4" t="n">
        <v>60578.97885973154</v>
      </c>
      <c r="AE4" t="n">
        <v>82886.83143178211</v>
      </c>
      <c r="AF4" t="n">
        <v>2.485400834122288e-06</v>
      </c>
      <c r="AG4" t="n">
        <v>0.1054166666666667</v>
      </c>
      <c r="AH4" t="n">
        <v>74976.22857235087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10.1004</v>
      </c>
      <c r="E5" t="n">
        <v>9.9</v>
      </c>
      <c r="F5" t="n">
        <v>7.38</v>
      </c>
      <c r="G5" t="n">
        <v>29.54</v>
      </c>
      <c r="H5" t="n">
        <v>0.55</v>
      </c>
      <c r="I5" t="n">
        <v>15</v>
      </c>
      <c r="J5" t="n">
        <v>128.59</v>
      </c>
      <c r="K5" t="n">
        <v>45</v>
      </c>
      <c r="L5" t="n">
        <v>4</v>
      </c>
      <c r="M5" t="n">
        <v>13</v>
      </c>
      <c r="N5" t="n">
        <v>19.59</v>
      </c>
      <c r="O5" t="n">
        <v>16093.6</v>
      </c>
      <c r="P5" t="n">
        <v>75.7</v>
      </c>
      <c r="Q5" t="n">
        <v>190.02</v>
      </c>
      <c r="R5" t="n">
        <v>34.82</v>
      </c>
      <c r="S5" t="n">
        <v>24.3</v>
      </c>
      <c r="T5" t="n">
        <v>4407.57</v>
      </c>
      <c r="U5" t="n">
        <v>0.7</v>
      </c>
      <c r="V5" t="n">
        <v>0.85</v>
      </c>
      <c r="W5" t="n">
        <v>2.96</v>
      </c>
      <c r="X5" t="n">
        <v>0.28</v>
      </c>
      <c r="Y5" t="n">
        <v>2</v>
      </c>
      <c r="Z5" t="n">
        <v>10</v>
      </c>
      <c r="AA5" t="n">
        <v>58.06151521028355</v>
      </c>
      <c r="AB5" t="n">
        <v>79.44232660395127</v>
      </c>
      <c r="AC5" t="n">
        <v>71.86046245089425</v>
      </c>
      <c r="AD5" t="n">
        <v>58061.51521028355</v>
      </c>
      <c r="AE5" t="n">
        <v>79442.32660395127</v>
      </c>
      <c r="AF5" t="n">
        <v>2.540818674402968e-06</v>
      </c>
      <c r="AG5" t="n">
        <v>0.103125</v>
      </c>
      <c r="AH5" t="n">
        <v>71860.46245089425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10.2404</v>
      </c>
      <c r="E6" t="n">
        <v>9.77</v>
      </c>
      <c r="F6" t="n">
        <v>7.33</v>
      </c>
      <c r="G6" t="n">
        <v>36.63</v>
      </c>
      <c r="H6" t="n">
        <v>0.68</v>
      </c>
      <c r="I6" t="n">
        <v>12</v>
      </c>
      <c r="J6" t="n">
        <v>129.92</v>
      </c>
      <c r="K6" t="n">
        <v>45</v>
      </c>
      <c r="L6" t="n">
        <v>5</v>
      </c>
      <c r="M6" t="n">
        <v>10</v>
      </c>
      <c r="N6" t="n">
        <v>19.92</v>
      </c>
      <c r="O6" t="n">
        <v>16257.24</v>
      </c>
      <c r="P6" t="n">
        <v>74.16</v>
      </c>
      <c r="Q6" t="n">
        <v>190.02</v>
      </c>
      <c r="R6" t="n">
        <v>33</v>
      </c>
      <c r="S6" t="n">
        <v>24.3</v>
      </c>
      <c r="T6" t="n">
        <v>3509.84</v>
      </c>
      <c r="U6" t="n">
        <v>0.74</v>
      </c>
      <c r="V6" t="n">
        <v>0.85</v>
      </c>
      <c r="W6" t="n">
        <v>2.96</v>
      </c>
      <c r="X6" t="n">
        <v>0.22</v>
      </c>
      <c r="Y6" t="n">
        <v>2</v>
      </c>
      <c r="Z6" t="n">
        <v>10</v>
      </c>
      <c r="AA6" t="n">
        <v>56.36919021179033</v>
      </c>
      <c r="AB6" t="n">
        <v>77.12681288090431</v>
      </c>
      <c r="AC6" t="n">
        <v>69.76593810773022</v>
      </c>
      <c r="AD6" t="n">
        <v>56369.19021179033</v>
      </c>
      <c r="AE6" t="n">
        <v>77126.81288090431</v>
      </c>
      <c r="AF6" t="n">
        <v>2.576036548389781e-06</v>
      </c>
      <c r="AG6" t="n">
        <v>0.1017708333333333</v>
      </c>
      <c r="AH6" t="n">
        <v>69765.93810773022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10.3451</v>
      </c>
      <c r="E7" t="n">
        <v>9.67</v>
      </c>
      <c r="F7" t="n">
        <v>7.28</v>
      </c>
      <c r="G7" t="n">
        <v>43.67</v>
      </c>
      <c r="H7" t="n">
        <v>0.8100000000000001</v>
      </c>
      <c r="I7" t="n">
        <v>10</v>
      </c>
      <c r="J7" t="n">
        <v>131.25</v>
      </c>
      <c r="K7" t="n">
        <v>45</v>
      </c>
      <c r="L7" t="n">
        <v>6</v>
      </c>
      <c r="M7" t="n">
        <v>8</v>
      </c>
      <c r="N7" t="n">
        <v>20.25</v>
      </c>
      <c r="O7" t="n">
        <v>16421.36</v>
      </c>
      <c r="P7" t="n">
        <v>72.73</v>
      </c>
      <c r="Q7" t="n">
        <v>190.02</v>
      </c>
      <c r="R7" t="n">
        <v>31.5</v>
      </c>
      <c r="S7" t="n">
        <v>24.3</v>
      </c>
      <c r="T7" t="n">
        <v>2771.23</v>
      </c>
      <c r="U7" t="n">
        <v>0.77</v>
      </c>
      <c r="V7" t="n">
        <v>0.86</v>
      </c>
      <c r="W7" t="n">
        <v>2.95</v>
      </c>
      <c r="X7" t="n">
        <v>0.17</v>
      </c>
      <c r="Y7" t="n">
        <v>2</v>
      </c>
      <c r="Z7" t="n">
        <v>10</v>
      </c>
      <c r="AA7" t="n">
        <v>54.96134968464428</v>
      </c>
      <c r="AB7" t="n">
        <v>75.20054336212348</v>
      </c>
      <c r="AC7" t="n">
        <v>68.02350904828496</v>
      </c>
      <c r="AD7" t="n">
        <v>54961.34968464427</v>
      </c>
      <c r="AE7" t="n">
        <v>75200.54336212348</v>
      </c>
      <c r="AF7" t="n">
        <v>2.602374487007063e-06</v>
      </c>
      <c r="AG7" t="n">
        <v>0.1007291666666667</v>
      </c>
      <c r="AH7" t="n">
        <v>68023.50904828496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10.3863</v>
      </c>
      <c r="E8" t="n">
        <v>9.630000000000001</v>
      </c>
      <c r="F8" t="n">
        <v>7.27</v>
      </c>
      <c r="G8" t="n">
        <v>48.44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71.48</v>
      </c>
      <c r="Q8" t="n">
        <v>190.03</v>
      </c>
      <c r="R8" t="n">
        <v>31.21</v>
      </c>
      <c r="S8" t="n">
        <v>24.3</v>
      </c>
      <c r="T8" t="n">
        <v>2630.92</v>
      </c>
      <c r="U8" t="n">
        <v>0.78</v>
      </c>
      <c r="V8" t="n">
        <v>0.86</v>
      </c>
      <c r="W8" t="n">
        <v>2.95</v>
      </c>
      <c r="X8" t="n">
        <v>0.16</v>
      </c>
      <c r="Y8" t="n">
        <v>2</v>
      </c>
      <c r="Z8" t="n">
        <v>10</v>
      </c>
      <c r="AA8" t="n">
        <v>54.07457803083329</v>
      </c>
      <c r="AB8" t="n">
        <v>73.98722326377559</v>
      </c>
      <c r="AC8" t="n">
        <v>66.92598651721757</v>
      </c>
      <c r="AD8" t="n">
        <v>54074.57803083329</v>
      </c>
      <c r="AE8" t="n">
        <v>73987.2232637756</v>
      </c>
      <c r="AF8" t="n">
        <v>2.612738604208897e-06</v>
      </c>
      <c r="AG8" t="n">
        <v>0.1003125</v>
      </c>
      <c r="AH8" t="n">
        <v>66925.98651721756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10.4293</v>
      </c>
      <c r="E9" t="n">
        <v>9.59</v>
      </c>
      <c r="F9" t="n">
        <v>7.25</v>
      </c>
      <c r="G9" t="n">
        <v>54.39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70.53</v>
      </c>
      <c r="Q9" t="n">
        <v>190.03</v>
      </c>
      <c r="R9" t="n">
        <v>30.58</v>
      </c>
      <c r="S9" t="n">
        <v>24.3</v>
      </c>
      <c r="T9" t="n">
        <v>2320.68</v>
      </c>
      <c r="U9" t="n">
        <v>0.79</v>
      </c>
      <c r="V9" t="n">
        <v>0.86</v>
      </c>
      <c r="W9" t="n">
        <v>2.96</v>
      </c>
      <c r="X9" t="n">
        <v>0.14</v>
      </c>
      <c r="Y9" t="n">
        <v>2</v>
      </c>
      <c r="Z9" t="n">
        <v>10</v>
      </c>
      <c r="AA9" t="n">
        <v>53.32233649730259</v>
      </c>
      <c r="AB9" t="n">
        <v>72.95797321104511</v>
      </c>
      <c r="AC9" t="n">
        <v>65.99496664495786</v>
      </c>
      <c r="AD9" t="n">
        <v>53322.33649730259</v>
      </c>
      <c r="AE9" t="n">
        <v>72957.97321104512</v>
      </c>
      <c r="AF9" t="n">
        <v>2.623555522647704e-06</v>
      </c>
      <c r="AG9" t="n">
        <v>0.09989583333333334</v>
      </c>
      <c r="AH9" t="n">
        <v>65994.96664495785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10.4807</v>
      </c>
      <c r="E10" t="n">
        <v>9.539999999999999</v>
      </c>
      <c r="F10" t="n">
        <v>7.23</v>
      </c>
      <c r="G10" t="n">
        <v>61.97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69.5</v>
      </c>
      <c r="Q10" t="n">
        <v>189.98</v>
      </c>
      <c r="R10" t="n">
        <v>30.16</v>
      </c>
      <c r="S10" t="n">
        <v>24.3</v>
      </c>
      <c r="T10" t="n">
        <v>2119</v>
      </c>
      <c r="U10" t="n">
        <v>0.8100000000000001</v>
      </c>
      <c r="V10" t="n">
        <v>0.87</v>
      </c>
      <c r="W10" t="n">
        <v>2.95</v>
      </c>
      <c r="X10" t="n">
        <v>0.12</v>
      </c>
      <c r="Y10" t="n">
        <v>2</v>
      </c>
      <c r="Z10" t="n">
        <v>10</v>
      </c>
      <c r="AA10" t="n">
        <v>52.4938271247219</v>
      </c>
      <c r="AB10" t="n">
        <v>71.82437013622693</v>
      </c>
      <c r="AC10" t="n">
        <v>64.96955305657802</v>
      </c>
      <c r="AD10" t="n">
        <v>52493.82712472189</v>
      </c>
      <c r="AE10" t="n">
        <v>71824.37013622693</v>
      </c>
      <c r="AF10" t="n">
        <v>2.63648551352572e-06</v>
      </c>
      <c r="AG10" t="n">
        <v>0.09937499999999999</v>
      </c>
      <c r="AH10" t="n">
        <v>64969.55305657803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10.5399</v>
      </c>
      <c r="E11" t="n">
        <v>9.49</v>
      </c>
      <c r="F11" t="n">
        <v>7.2</v>
      </c>
      <c r="G11" t="n">
        <v>72.02</v>
      </c>
      <c r="H11" t="n">
        <v>1.29</v>
      </c>
      <c r="I11" t="n">
        <v>6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67.67</v>
      </c>
      <c r="Q11" t="n">
        <v>189.96</v>
      </c>
      <c r="R11" t="n">
        <v>29.19</v>
      </c>
      <c r="S11" t="n">
        <v>24.3</v>
      </c>
      <c r="T11" t="n">
        <v>1636.5</v>
      </c>
      <c r="U11" t="n">
        <v>0.83</v>
      </c>
      <c r="V11" t="n">
        <v>0.87</v>
      </c>
      <c r="W11" t="n">
        <v>2.95</v>
      </c>
      <c r="X11" t="n">
        <v>0.09</v>
      </c>
      <c r="Y11" t="n">
        <v>2</v>
      </c>
      <c r="Z11" t="n">
        <v>10</v>
      </c>
      <c r="AA11" t="n">
        <v>51.20356011200807</v>
      </c>
      <c r="AB11" t="n">
        <v>70.05896988686958</v>
      </c>
      <c r="AC11" t="n">
        <v>63.37264012926395</v>
      </c>
      <c r="AD11" t="n">
        <v>51203.56011200807</v>
      </c>
      <c r="AE11" t="n">
        <v>70058.96988686957</v>
      </c>
      <c r="AF11" t="n">
        <v>2.651377643097287e-06</v>
      </c>
      <c r="AG11" t="n">
        <v>0.09885416666666667</v>
      </c>
      <c r="AH11" t="n">
        <v>63372.64012926395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10.5334</v>
      </c>
      <c r="E12" t="n">
        <v>9.49</v>
      </c>
      <c r="F12" t="n">
        <v>7.21</v>
      </c>
      <c r="G12" t="n">
        <v>72.08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67.18000000000001</v>
      </c>
      <c r="Q12" t="n">
        <v>189.97</v>
      </c>
      <c r="R12" t="n">
        <v>29.29</v>
      </c>
      <c r="S12" t="n">
        <v>24.3</v>
      </c>
      <c r="T12" t="n">
        <v>1688.88</v>
      </c>
      <c r="U12" t="n">
        <v>0.83</v>
      </c>
      <c r="V12" t="n">
        <v>0.87</v>
      </c>
      <c r="W12" t="n">
        <v>2.95</v>
      </c>
      <c r="X12" t="n">
        <v>0.1</v>
      </c>
      <c r="Y12" t="n">
        <v>2</v>
      </c>
      <c r="Z12" t="n">
        <v>10</v>
      </c>
      <c r="AA12" t="n">
        <v>51.00078476341388</v>
      </c>
      <c r="AB12" t="n">
        <v>69.7815237091061</v>
      </c>
      <c r="AC12" t="n">
        <v>63.12167302530798</v>
      </c>
      <c r="AD12" t="n">
        <v>51000.78476341387</v>
      </c>
      <c r="AE12" t="n">
        <v>69781.5237091061</v>
      </c>
      <c r="AF12" t="n">
        <v>2.649742527519328e-06</v>
      </c>
      <c r="AG12" t="n">
        <v>0.09885416666666667</v>
      </c>
      <c r="AH12" t="n">
        <v>63121.67302530799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10.5755</v>
      </c>
      <c r="E13" t="n">
        <v>9.460000000000001</v>
      </c>
      <c r="F13" t="n">
        <v>7.2</v>
      </c>
      <c r="G13" t="n">
        <v>86.34999999999999</v>
      </c>
      <c r="H13" t="n">
        <v>1.52</v>
      </c>
      <c r="I13" t="n">
        <v>5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65.59</v>
      </c>
      <c r="Q13" t="n">
        <v>189.96</v>
      </c>
      <c r="R13" t="n">
        <v>29.03</v>
      </c>
      <c r="S13" t="n">
        <v>24.3</v>
      </c>
      <c r="T13" t="n">
        <v>1562.92</v>
      </c>
      <c r="U13" t="n">
        <v>0.84</v>
      </c>
      <c r="V13" t="n">
        <v>0.87</v>
      </c>
      <c r="W13" t="n">
        <v>2.95</v>
      </c>
      <c r="X13" t="n">
        <v>0.09</v>
      </c>
      <c r="Y13" t="n">
        <v>2</v>
      </c>
      <c r="Z13" t="n">
        <v>10</v>
      </c>
      <c r="AA13" t="n">
        <v>49.96641740484488</v>
      </c>
      <c r="AB13" t="n">
        <v>68.36625665604548</v>
      </c>
      <c r="AC13" t="n">
        <v>61.84147707345124</v>
      </c>
      <c r="AD13" t="n">
        <v>49966.41740484488</v>
      </c>
      <c r="AE13" t="n">
        <v>68366.25665604547</v>
      </c>
      <c r="AF13" t="n">
        <v>2.660333045339648e-06</v>
      </c>
      <c r="AG13" t="n">
        <v>0.09854166666666668</v>
      </c>
      <c r="AH13" t="n">
        <v>61841.47707345123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10.5845</v>
      </c>
      <c r="E14" t="n">
        <v>9.449999999999999</v>
      </c>
      <c r="F14" t="n">
        <v>7.19</v>
      </c>
      <c r="G14" t="n">
        <v>86.25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65</v>
      </c>
      <c r="Q14" t="n">
        <v>189.96</v>
      </c>
      <c r="R14" t="n">
        <v>28.71</v>
      </c>
      <c r="S14" t="n">
        <v>24.3</v>
      </c>
      <c r="T14" t="n">
        <v>1401.06</v>
      </c>
      <c r="U14" t="n">
        <v>0.85</v>
      </c>
      <c r="V14" t="n">
        <v>0.87</v>
      </c>
      <c r="W14" t="n">
        <v>2.95</v>
      </c>
      <c r="X14" t="n">
        <v>0.08</v>
      </c>
      <c r="Y14" t="n">
        <v>2</v>
      </c>
      <c r="Z14" t="n">
        <v>10</v>
      </c>
      <c r="AA14" t="n">
        <v>49.60205864932647</v>
      </c>
      <c r="AB14" t="n">
        <v>67.8677249323716</v>
      </c>
      <c r="AC14" t="n">
        <v>61.39052451779096</v>
      </c>
      <c r="AD14" t="n">
        <v>49602.05864932646</v>
      </c>
      <c r="AE14" t="n">
        <v>67867.7249323716</v>
      </c>
      <c r="AF14" t="n">
        <v>2.662597051524515e-06</v>
      </c>
      <c r="AG14" t="n">
        <v>0.0984375</v>
      </c>
      <c r="AH14" t="n">
        <v>61390.52451779097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10.5942</v>
      </c>
      <c r="E15" t="n">
        <v>9.44</v>
      </c>
      <c r="F15" t="n">
        <v>7.18</v>
      </c>
      <c r="G15" t="n">
        <v>86.15000000000001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2</v>
      </c>
      <c r="N15" t="n">
        <v>23.04</v>
      </c>
      <c r="O15" t="n">
        <v>17751.93</v>
      </c>
      <c r="P15" t="n">
        <v>63.75</v>
      </c>
      <c r="Q15" t="n">
        <v>189.96</v>
      </c>
      <c r="R15" t="n">
        <v>28.38</v>
      </c>
      <c r="S15" t="n">
        <v>24.3</v>
      </c>
      <c r="T15" t="n">
        <v>1238.97</v>
      </c>
      <c r="U15" t="n">
        <v>0.86</v>
      </c>
      <c r="V15" t="n">
        <v>0.87</v>
      </c>
      <c r="W15" t="n">
        <v>2.95</v>
      </c>
      <c r="X15" t="n">
        <v>0.07000000000000001</v>
      </c>
      <c r="Y15" t="n">
        <v>2</v>
      </c>
      <c r="Z15" t="n">
        <v>10</v>
      </c>
      <c r="AA15" t="n">
        <v>48.89616647034107</v>
      </c>
      <c r="AB15" t="n">
        <v>66.90189211131921</v>
      </c>
      <c r="AC15" t="n">
        <v>60.51686942562463</v>
      </c>
      <c r="AD15" t="n">
        <v>48896.16647034107</v>
      </c>
      <c r="AE15" t="n">
        <v>66901.89211131922</v>
      </c>
      <c r="AF15" t="n">
        <v>2.665037147079315e-06</v>
      </c>
      <c r="AG15" t="n">
        <v>0.09833333333333333</v>
      </c>
      <c r="AH15" t="n">
        <v>60516.86942562463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10.5942</v>
      </c>
      <c r="E16" t="n">
        <v>9.44</v>
      </c>
      <c r="F16" t="n">
        <v>7.18</v>
      </c>
      <c r="G16" t="n">
        <v>86.15000000000001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0</v>
      </c>
      <c r="N16" t="n">
        <v>23.41</v>
      </c>
      <c r="O16" t="n">
        <v>17920.49</v>
      </c>
      <c r="P16" t="n">
        <v>63.63</v>
      </c>
      <c r="Q16" t="n">
        <v>189.97</v>
      </c>
      <c r="R16" t="n">
        <v>28.29</v>
      </c>
      <c r="S16" t="n">
        <v>24.3</v>
      </c>
      <c r="T16" t="n">
        <v>1194.42</v>
      </c>
      <c r="U16" t="n">
        <v>0.86</v>
      </c>
      <c r="V16" t="n">
        <v>0.87</v>
      </c>
      <c r="W16" t="n">
        <v>2.95</v>
      </c>
      <c r="X16" t="n">
        <v>0.07000000000000001</v>
      </c>
      <c r="Y16" t="n">
        <v>2</v>
      </c>
      <c r="Z16" t="n">
        <v>10</v>
      </c>
      <c r="AA16" t="n">
        <v>48.83452566423632</v>
      </c>
      <c r="AB16" t="n">
        <v>66.8175524410063</v>
      </c>
      <c r="AC16" t="n">
        <v>60.44057901507488</v>
      </c>
      <c r="AD16" t="n">
        <v>48834.52566423632</v>
      </c>
      <c r="AE16" t="n">
        <v>66817.55244100629</v>
      </c>
      <c r="AF16" t="n">
        <v>2.665037147079315e-06</v>
      </c>
      <c r="AG16" t="n">
        <v>0.09833333333333333</v>
      </c>
      <c r="AH16" t="n">
        <v>60440.57901507488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2024-09-25T23:04:15Z</dcterms:created>
  <dcterms:modified xmlns:dcterms="http://purl.org/dc/terms/" xmlns:xsi="http://www.w3.org/2001/XMLSchema-instance" xsi:type="dcterms:W3CDTF">2024-09-25T23:04:15Z</dcterms:modified>
</cp:coreProperties>
</file>